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0B0B06D7-06D2-4B1A-80D1-22746DAB0599}" xr6:coauthVersionLast="47" xr6:coauthVersionMax="47" xr10:uidLastSave="{00000000-0000-0000-0000-000000000000}"/>
  <bookViews>
    <workbookView xWindow="-120" yWindow="-120" windowWidth="20730" windowHeight="11040" tabRatio="888" firstSheet="7" activeTab="18" xr2:uid="{00000000-000D-0000-FFFF-FFFF00000000}"/>
  </bookViews>
  <sheets>
    <sheet name="Jan - 2024" sheetId="31" r:id="rId1"/>
    <sheet name="Fev - 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 - 2024" sheetId="90" r:id="rId7"/>
    <sheet name="Abr - 2024" sheetId="91" r:id="rId8"/>
    <sheet name="Mai - 2024" sheetId="92" r:id="rId9"/>
    <sheet name="Jun - 2024" sheetId="93" r:id="rId10"/>
    <sheet name="jul - 2024" sheetId="94" r:id="rId11"/>
    <sheet name="Ago - 2024" sheetId="95" r:id="rId12"/>
    <sheet name="Set - 2024" sheetId="96" r:id="rId13"/>
    <sheet name="Out - 2024" sheetId="97" r:id="rId14"/>
    <sheet name="Nov - 2024" sheetId="98" r:id="rId15"/>
    <sheet name="Dez - 2024" sheetId="100" r:id="rId16"/>
    <sheet name="Jan - 2025" sheetId="99" r:id="rId17"/>
    <sheet name="Fev - 2025" sheetId="101" r:id="rId18"/>
    <sheet name="Atual" sheetId="102" r:id="rId19"/>
    <sheet name="Abril 2019 " sheetId="8" state="hidden" r:id="rId20"/>
    <sheet name="Março 2019" sheetId="7" state="hidden" r:id="rId21"/>
    <sheet name=" Fevereiro 2019" sheetId="6" state="hidden" r:id="rId22"/>
    <sheet name="Janeiro 2019" sheetId="5" state="hidden" r:id="rId23"/>
    <sheet name=" NOVEMBRO 2018" sheetId="4" state="hidden" r:id="rId24"/>
    <sheet name="Outubro 2018" sheetId="3" state="hidden" r:id="rId25"/>
    <sheet name="Setembro 2018" sheetId="2" state="hidden" r:id="rId26"/>
    <sheet name="Agosto 2018" sheetId="1" state="hidden" r:id="rId27"/>
  </sheets>
  <definedNames>
    <definedName name="_xlnm.Print_Area" localSheetId="7">'Abr - 2024'!$A$1:$D$38</definedName>
    <definedName name="_xlnm.Print_Area" localSheetId="11">'Ago - 2024'!$A$1:$D$38</definedName>
    <definedName name="_xlnm.Print_Area" localSheetId="15">'Dez - 2024'!$A$1:$D$38</definedName>
    <definedName name="_xlnm.Print_Area" localSheetId="1">'Fev - 2024'!$A$1:$D$38</definedName>
    <definedName name="_xlnm.Print_Area" localSheetId="17">'Fev - 2025'!$A$1:$D$38</definedName>
    <definedName name="_xlnm.Print_Area" localSheetId="0">'Jan - 2024'!$A$1:$D$39</definedName>
    <definedName name="_xlnm.Print_Area" localSheetId="16">'Jan - 2025'!$A$1:$D$38</definedName>
    <definedName name="_xlnm.Print_Area" localSheetId="22">'Janeiro 2019'!$A:$N</definedName>
    <definedName name="_xlnm.Print_Area" localSheetId="10">'jul - 2024'!$A$1:$D$38</definedName>
    <definedName name="_xlnm.Print_Area" localSheetId="9">'Jun - 2024'!$A$1:$D$38</definedName>
    <definedName name="_xlnm.Print_Area" localSheetId="8">'Mai - 2024'!$A$1:$D$38</definedName>
    <definedName name="_xlnm.Print_Area" localSheetId="6">'Mar - 2024'!$A$1:$D$38</definedName>
    <definedName name="_xlnm.Print_Area" localSheetId="14">'Nov - 2024'!$A$1:$D$38</definedName>
    <definedName name="_xlnm.Print_Area" localSheetId="13">'Out - 2024'!$A$1:$D$38</definedName>
    <definedName name="_xlnm.Print_Area" localSheetId="12">'Set - 2024'!$A$1:$D$38</definedName>
    <definedName name="_xlnm.Print_Titles" localSheetId="7">'Abr - 2024'!#REF!</definedName>
    <definedName name="_xlnm.Print_Titles" localSheetId="11">'Ago - 2024'!#REF!</definedName>
    <definedName name="_xlnm.Print_Titles" localSheetId="15">'Dez - 2024'!#REF!</definedName>
    <definedName name="_xlnm.Print_Titles" localSheetId="1">'Fev - 2024'!#REF!</definedName>
    <definedName name="_xlnm.Print_Titles" localSheetId="17">'Fev - 2025'!#REF!</definedName>
    <definedName name="_xlnm.Print_Titles" localSheetId="0">'Jan - 2024'!#REF!</definedName>
    <definedName name="_xlnm.Print_Titles" localSheetId="16">'Jan - 2025'!#REF!</definedName>
    <definedName name="_xlnm.Print_Titles" localSheetId="10">'jul - 2024'!#REF!</definedName>
    <definedName name="_xlnm.Print_Titles" localSheetId="9">'Jun - 2024'!#REF!</definedName>
    <definedName name="_xlnm.Print_Titles" localSheetId="8">'Mai - 2024'!#REF!</definedName>
    <definedName name="_xlnm.Print_Titles" localSheetId="6">'Mar - 2024'!#REF!</definedName>
    <definedName name="_xlnm.Print_Titles" localSheetId="14">'Nov - 2024'!#REF!</definedName>
    <definedName name="_xlnm.Print_Titles" localSheetId="13">'Out - 2024'!#REF!</definedName>
    <definedName name="_xlnm.Print_Titles" localSheetId="12">'Set - 2024'!#REF!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98" l="1"/>
  <c r="D1" i="101"/>
  <c r="D27" i="101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23" i="101"/>
  <c r="D24" i="101"/>
  <c r="D25" i="101"/>
  <c r="D26" i="101"/>
  <c r="D28" i="101"/>
  <c r="D29" i="101"/>
  <c r="D30" i="101"/>
  <c r="D31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25" i="93"/>
  <c r="D27" i="93"/>
  <c r="C3" i="93"/>
  <c r="D3" i="93" s="1"/>
  <c r="D6" i="92"/>
  <c r="D11" i="92"/>
  <c r="D14" i="92"/>
  <c r="D19" i="92"/>
  <c r="D22" i="92"/>
  <c r="D27" i="92"/>
  <c r="D30" i="92"/>
  <c r="C3" i="92"/>
  <c r="D3" i="92" s="1"/>
  <c r="C3" i="91"/>
  <c r="D3" i="91" s="1"/>
  <c r="D31" i="90"/>
  <c r="C3" i="90"/>
  <c r="D3" i="90" s="1"/>
  <c r="D19" i="89"/>
  <c r="C3" i="89"/>
  <c r="D3" i="89" s="1"/>
  <c r="D9" i="31"/>
  <c r="D7" i="31"/>
  <c r="D3" i="31"/>
  <c r="C4" i="31"/>
  <c r="D4" i="31" s="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D19" i="101" s="1"/>
  <c r="C20" i="101"/>
  <c r="D20" i="101" s="1"/>
  <c r="C21" i="101"/>
  <c r="D21" i="101" s="1"/>
  <c r="C22" i="101"/>
  <c r="D22" i="101" s="1"/>
  <c r="C23" i="101"/>
  <c r="C24" i="101"/>
  <c r="C25" i="101"/>
  <c r="C26" i="101"/>
  <c r="C27" i="101"/>
  <c r="C28" i="101"/>
  <c r="C29" i="101"/>
  <c r="C30" i="101"/>
  <c r="C31" i="10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D29" i="93" s="1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D21" i="93" s="1"/>
  <c r="C20" i="93"/>
  <c r="D20" i="93" s="1"/>
  <c r="C19" i="93"/>
  <c r="D19" i="93" s="1"/>
  <c r="C18" i="93"/>
  <c r="D18" i="93" s="1"/>
  <c r="C17" i="93"/>
  <c r="D17" i="93" s="1"/>
  <c r="C16" i="93"/>
  <c r="D16" i="93" s="1"/>
  <c r="C15" i="93"/>
  <c r="D15" i="93" s="1"/>
  <c r="C14" i="93"/>
  <c r="D14" i="93" s="1"/>
  <c r="C13" i="93"/>
  <c r="D13" i="93" s="1"/>
  <c r="C12" i="93"/>
  <c r="D12" i="93" s="1"/>
  <c r="C11" i="93"/>
  <c r="D11" i="93" s="1"/>
  <c r="C10" i="93"/>
  <c r="D10" i="93" s="1"/>
  <c r="C9" i="93"/>
  <c r="D9" i="93" s="1"/>
  <c r="C8" i="93"/>
  <c r="D8" i="93" s="1"/>
  <c r="C7" i="93"/>
  <c r="D7" i="93" s="1"/>
  <c r="C6" i="93"/>
  <c r="D6" i="93" s="1"/>
  <c r="C5" i="93"/>
  <c r="D5" i="93" s="1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D28" i="91" s="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D22" i="91" s="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D12" i="91" s="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D4" i="91" s="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D27" i="89" s="1"/>
  <c r="C26" i="89"/>
  <c r="D26" i="89" s="1"/>
  <c r="C25" i="89"/>
  <c r="D25" i="89" s="1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D17" i="89" s="1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D9" i="89" s="1"/>
  <c r="C8" i="89"/>
  <c r="D8" i="89" s="1"/>
  <c r="C7" i="89"/>
  <c r="D7" i="89" s="1"/>
  <c r="C6" i="89"/>
  <c r="D6" i="89" s="1"/>
  <c r="C5" i="89"/>
  <c r="D5" i="89" s="1"/>
  <c r="C4" i="89"/>
  <c r="D4" i="89" s="1"/>
  <c r="C34" i="98" l="1"/>
  <c r="C34" i="95"/>
  <c r="B13" i="100"/>
  <c r="C12" i="100"/>
  <c r="D12" i="100" s="1"/>
  <c r="C34" i="97"/>
  <c r="C34" i="96"/>
  <c r="C34" i="94"/>
  <c r="C34" i="93"/>
  <c r="C34" i="92"/>
  <c r="C34" i="91"/>
  <c r="C34" i="90"/>
  <c r="C34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5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<sst xmlns="http://schemas.openxmlformats.org/spreadsheetml/2006/main" count="1635" uniqueCount="107">
  <si>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</si>
  <si>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</si>
  <si>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</si>
  <si>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</si>
  <si>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</si>
  <si>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</si>
  <si>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</si>
  <si>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</si>
  <si>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</si>
  <si>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</si>
  <si>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</si>
  <si>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</si>
  <si>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</si>
  <si>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</si>
  <si>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</si>
  <si>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</si>
  <si>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</si>
  <si>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</si>
  <si>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</si>
  <si>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</si>
  <si>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</si>
  <si>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</si>
  <si>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</si>
  <si>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</si>
  <si>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</si>
  <si>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</si>
  <si>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</si>
  <si>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</si>
  <si>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</si>
  <si>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</si>
  <si>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</si>
  <si>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</si>
  <si>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</si>
  <si>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</si>
  <si>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</si>
  <si>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</si>
  <si>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</si>
  <si>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</si>
  <si>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</si>
  <si>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</si>
  <si>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</si>
  <si>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</si>
  <si>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</si>
  <si>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</si>
  <si>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</si>
  <si>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</si>
  <si>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</si>
  <si>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</si>
  <si>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</si>
  <si>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</si>
  <si>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</si>
  <si>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</si>
  <si>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</si>
  <si>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</si>
  <si>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</si>
  <si>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</si>
  <si>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</si>
  <si>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</si>
  <si>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</si>
  <si>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</si>
  <si>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</si>
  <si>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</si>
  <si>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</si>
  <si>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</si>
  <si>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</si>
  <si>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</si>
  <si>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</si>
  <si>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</si>
  <si>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</si>
  <si>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</si>
  <si>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</si>
  <si>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</si>
  <si>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</si>
  <si>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</si>
  <si>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</si>
  <si>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</si>
  <si>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</si>
  <si>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</si>
  <si>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</si>
  <si>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</si>
  <si>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</si>
  <si>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</si>
  <si>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</si>
  <si>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</si>
  <si>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</si>
  <si>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</si>
  <si>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</si>
  <si>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</si>
  <si>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</si>
  <si>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</si>
  <si>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</si>
  <si>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</si>
  <si>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</si>
  <si>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</si>
  <si>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</si>
  <si>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</si>
  <si>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</si>
  <si>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</si>
  <si>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</si>
  <si>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</si>
  <si>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</si>
  <si>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</si>
  <si>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</si>
  <si>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</si>
  <si>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</si>
  <si>
    <t>TOTAL - JAN</t>
  </si>
  <si>
    <t>TOTAL - 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</si>
</sst>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2" fontId="10" fillId="12" borderId="2" xfId="0" applyNumberFormat="1" applyFont="1" applyFill="1" applyBorder="1"/>
    <xf numFmtId="0" fontId="17" fillId="0" borderId="1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11"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1"/>
  <sheetViews>
    <sheetView showGridLines="0" zoomScale="55" zoomScaleNormal="55" zoomScaleSheetLayoutView="50" workbookViewId="0">
      <pane ySplit="1" topLeftCell="A2" activePane="bottomLeft" state="frozen"/>
      <selection pane="bottomLeft" activeCell="C2" sqref="B1:C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17.25" x14ac:dyDescent="0.3">
      <c r="A34" s="89"/>
      <c r="B34" s="86"/>
      <c r="C34" s="90"/>
      <c r="D34" s="91"/>
    </row>
    <row r="35" spans="1:4" s="74" customFormat="1" ht="21" x14ac:dyDescent="0.35">
      <c r="A35" s="108" t="s">
        <v>6</v>
      </c>
      <c r="B35" s="108"/>
      <c r="C35" s="105">
        <f>SUMIF(C3:C33,"&gt;=0")</f>
        <v>630</v>
      </c>
      <c r="D35" s="106"/>
    </row>
    <row r="36" spans="1:4" s="74" customFormat="1" ht="17.25" x14ac:dyDescent="0.3">
      <c r="A36" s="78" t="s">
        <v>7</v>
      </c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7.25" x14ac:dyDescent="0.3">
      <c r="A38" s="107"/>
      <c r="B38" s="107"/>
      <c r="C38" s="107"/>
      <c r="D38" s="107"/>
    </row>
    <row r="39" spans="1:4" s="74" customFormat="1" ht="12" customHeight="1" x14ac:dyDescent="0.3">
      <c r="A39" s="75"/>
      <c r="C39"/>
    </row>
    <row r="41" spans="1:4" ht="21" x14ac:dyDescent="0.25">
      <c r="A41" s="103" t="s">
        <v>8</v>
      </c>
      <c r="B41" s="103"/>
      <c r="C41" s="103"/>
      <c r="D41" s="103"/>
    </row>
    <row r="42" spans="1:4" ht="17.25" x14ac:dyDescent="0.3">
      <c r="A42" s="87"/>
      <c r="B42" s="104"/>
      <c r="C42" s="104"/>
      <c r="D42" s="104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3"/>
      <c r="B48" s="100"/>
      <c r="C48" s="100"/>
      <c r="D48" s="100"/>
    </row>
    <row r="49" spans="1:4" ht="15.75" x14ac:dyDescent="0.25">
      <c r="A49" s="85"/>
      <c r="B49" s="99"/>
      <c r="C49" s="99"/>
      <c r="D49" s="99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3"/>
      <c r="B56" s="100"/>
      <c r="C56" s="100"/>
      <c r="D56" s="100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5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3"/>
      <c r="B66" s="100"/>
      <c r="C66" s="100"/>
      <c r="D66" s="100"/>
    </row>
    <row r="67" spans="1:4" ht="15.75" x14ac:dyDescent="0.25">
      <c r="A67" s="85"/>
      <c r="B67" s="99"/>
      <c r="C67" s="99"/>
      <c r="D67" s="99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3"/>
      <c r="B69" s="100"/>
      <c r="C69" s="100"/>
      <c r="D69" s="100"/>
    </row>
    <row r="70" spans="1:4" ht="15.75" x14ac:dyDescent="0.25">
      <c r="A70" s="85"/>
      <c r="B70" s="100"/>
      <c r="C70" s="100"/>
      <c r="D70" s="100"/>
    </row>
    <row r="71" spans="1:4" ht="15.75" x14ac:dyDescent="0.25">
      <c r="A71" s="85"/>
      <c r="B71" s="99"/>
      <c r="C71" s="99"/>
      <c r="D71" s="99"/>
    </row>
  </sheetData>
  <mergeCells count="37">
    <mergeCell ref="B45:D45"/>
    <mergeCell ref="B1:C1"/>
    <mergeCell ref="A41:D41"/>
    <mergeCell ref="B42:D42"/>
    <mergeCell ref="B43:D43"/>
    <mergeCell ref="B44:D44"/>
    <mergeCell ref="C35:D35"/>
    <mergeCell ref="A38:D38"/>
    <mergeCell ref="A35:B35"/>
    <mergeCell ref="B36:D36"/>
    <mergeCell ref="A37:D37"/>
    <mergeCell ref="B58:D58"/>
    <mergeCell ref="B49:D49"/>
    <mergeCell ref="B46:D46"/>
    <mergeCell ref="B47:D47"/>
    <mergeCell ref="B48:D48"/>
    <mergeCell ref="B50:D50"/>
    <mergeCell ref="B51:D51"/>
    <mergeCell ref="B55:D55"/>
    <mergeCell ref="B56:D56"/>
    <mergeCell ref="B57:D57"/>
    <mergeCell ref="B52:D52"/>
    <mergeCell ref="B53:D53"/>
    <mergeCell ref="B54:D54"/>
    <mergeCell ref="B61:D61"/>
    <mergeCell ref="B62:D62"/>
    <mergeCell ref="B63:D63"/>
    <mergeCell ref="B59:D59"/>
    <mergeCell ref="B60:D60"/>
    <mergeCell ref="B71:D71"/>
    <mergeCell ref="B64:D64"/>
    <mergeCell ref="B65:D65"/>
    <mergeCell ref="B66:D66"/>
    <mergeCell ref="B68:D68"/>
    <mergeCell ref="B70:D70"/>
    <mergeCell ref="B67:D67"/>
    <mergeCell ref="B69:D69"/>
  </mergeCells>
  <conditionalFormatting sqref="A1:B1 E1:XFD39 A2:D2 A35:C35 A36:D38 D39 A40:XFD40 E41:XFD71 A72:XFD1048576">
    <cfRule type="cellIs" dxfId="110" priority="442" operator="equal">
      <formula>"Atenção"</formula>
    </cfRule>
  </conditionalFormatting>
  <conditionalFormatting sqref="A39:B39">
    <cfRule type="cellIs" dxfId="109" priority="359" operator="equal">
      <formula>"Atenção"</formula>
    </cfRule>
  </conditionalFormatting>
  <conditionalFormatting sqref="A42:B71">
    <cfRule type="cellIs" dxfId="108" priority="35" operator="equal">
      <formula>"Atenção"</formula>
    </cfRule>
  </conditionalFormatting>
  <conditionalFormatting sqref="B3:D34">
    <cfRule type="cellIs" dxfId="107" priority="33" operator="equal">
      <formula>"Atenção"</formula>
    </cfRule>
  </conditionalFormatting>
  <conditionalFormatting sqref="C3:C34">
    <cfRule type="cellIs" dxfId="106" priority="427" operator="lessThan">
      <formula>0</formula>
    </cfRule>
  </conditionalFormatting>
  <conditionalFormatting sqref="D1">
    <cfRule type="cellIs" dxfId="105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32" sqref="A32:XFD3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 - 2024'!B33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17.25" x14ac:dyDescent="0.3">
      <c r="A32" s="89"/>
      <c r="B32" s="86"/>
      <c r="C32" s="90"/>
      <c r="D32" s="91"/>
    </row>
    <row r="33" spans="1:4" s="74" customFormat="1" ht="17.25" x14ac:dyDescent="0.3">
      <c r="A33" s="89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SUMIF(C3:C31,"&gt;=0")</f>
        <v>722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104" priority="15" operator="equal">
      <formula>"Atenção"</formula>
    </cfRule>
  </conditionalFormatting>
  <conditionalFormatting sqref="A38:B38">
    <cfRule type="cellIs" dxfId="103" priority="12" operator="equal">
      <formula>"Atenção"</formula>
    </cfRule>
  </conditionalFormatting>
  <conditionalFormatting sqref="A41:B70">
    <cfRule type="cellIs" dxfId="102" priority="5" operator="equal">
      <formula>"Atenção"</formula>
    </cfRule>
  </conditionalFormatting>
  <conditionalFormatting sqref="B3:D33">
    <cfRule type="cellIs" dxfId="101" priority="3" operator="equal">
      <formula>"Atenção"</formula>
    </cfRule>
  </conditionalFormatting>
  <conditionalFormatting sqref="C3:C33">
    <cfRule type="cellIs" dxfId="100" priority="14" operator="lessThan">
      <formula>0</formula>
    </cfRule>
  </conditionalFormatting>
  <conditionalFormatting sqref="D1">
    <cfRule type="cellIs" dxfId="99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20" ht="15.75" thickBot="1" x14ac:dyDescent="0.3">
      <c r="T2" s="32" t="s">
        <v>10</v>
      </c>
    </row>
    <row r="3" spans="1:20" ht="39.75" customHeight="1" thickBot="1" x14ac:dyDescent="0.3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  <c r="Q3" s="123" t="s">
        <v>8</v>
      </c>
      <c r="R3" s="124"/>
      <c r="S3" s="124"/>
      <c r="T3" s="125"/>
    </row>
    <row r="4" spans="1:20" ht="28.5" customHeight="1" thickBot="1" x14ac:dyDescent="0.3">
      <c r="A4" s="118" t="s">
        <v>14</v>
      </c>
      <c r="B4" s="118"/>
      <c r="C4" s="34" t="s">
        <v>2</v>
      </c>
      <c r="D4" s="35"/>
      <c r="F4" s="118" t="str">
        <f>A4</f>
        <v>Agosto</v>
      </c>
      <c r="G4" s="118"/>
      <c r="H4" s="34" t="s">
        <v>2</v>
      </c>
      <c r="I4" s="35"/>
      <c r="K4" s="118" t="str">
        <f>A4</f>
        <v>Agosto</v>
      </c>
      <c r="L4" s="118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8"/>
      <c r="B5" s="118"/>
      <c r="C5" s="36">
        <v>190779</v>
      </c>
      <c r="D5" s="10">
        <v>140</v>
      </c>
      <c r="F5" s="118"/>
      <c r="G5" s="118"/>
      <c r="H5" s="36">
        <v>12696.3</v>
      </c>
      <c r="I5" s="10">
        <v>7</v>
      </c>
      <c r="K5" s="118"/>
      <c r="L5" s="118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19" t="s">
        <v>6</v>
      </c>
      <c r="B38" s="120"/>
      <c r="C38" s="27">
        <f>SUM(C7:C37)</f>
        <v>5419</v>
      </c>
      <c r="D38" s="12"/>
      <c r="F38" s="119" t="s">
        <v>6</v>
      </c>
      <c r="G38" s="120"/>
      <c r="H38" s="15">
        <f>SUM(H7:H37)</f>
        <v>219.80000000000109</v>
      </c>
      <c r="I38" s="11"/>
      <c r="K38" s="119" t="s">
        <v>6</v>
      </c>
      <c r="L38" s="120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2"/>
      <c r="C39" s="113"/>
      <c r="D39" s="114"/>
      <c r="E39" s="43"/>
      <c r="F39" s="42" t="s">
        <v>7</v>
      </c>
      <c r="G39" s="112"/>
      <c r="H39" s="113"/>
      <c r="I39" s="114"/>
      <c r="J39" s="43"/>
      <c r="K39" s="42" t="s">
        <v>7</v>
      </c>
      <c r="L39" s="112"/>
      <c r="M39" s="113"/>
      <c r="N39" s="114"/>
      <c r="Q39" s="50"/>
      <c r="R39" s="51"/>
      <c r="S39" s="51"/>
      <c r="T39" s="52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  <c r="Q40" s="50"/>
      <c r="R40" s="51"/>
      <c r="S40" s="51"/>
      <c r="T40" s="52"/>
    </row>
    <row r="41" spans="1:20" x14ac:dyDescent="0.25">
      <c r="A41" s="112"/>
      <c r="B41" s="113"/>
      <c r="C41" s="113"/>
      <c r="D41" s="114"/>
      <c r="E41" s="43"/>
      <c r="F41" s="112"/>
      <c r="G41" s="113"/>
      <c r="H41" s="113"/>
      <c r="I41" s="114"/>
      <c r="J41" s="43"/>
      <c r="K41" s="112"/>
      <c r="L41" s="113"/>
      <c r="M41" s="113"/>
      <c r="N41" s="114"/>
      <c r="Q41" s="50"/>
      <c r="R41" s="51"/>
      <c r="S41" s="51"/>
      <c r="T41" s="52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  <c r="Q42" s="50"/>
      <c r="R42" s="51"/>
      <c r="S42" s="51"/>
      <c r="T42" s="52"/>
    </row>
    <row r="43" spans="1:20" x14ac:dyDescent="0.25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  <c r="Q43" s="50"/>
      <c r="R43" s="51"/>
      <c r="S43" s="51"/>
      <c r="T43" s="52"/>
    </row>
    <row r="44" spans="1:20" ht="15.75" thickBot="1" x14ac:dyDescent="0.3">
      <c r="A44" s="109"/>
      <c r="B44" s="110"/>
      <c r="C44" s="110"/>
      <c r="D44" s="111"/>
      <c r="F44" s="109"/>
      <c r="G44" s="110"/>
      <c r="H44" s="110"/>
      <c r="I44" s="111"/>
      <c r="K44" s="109"/>
      <c r="L44" s="110"/>
      <c r="M44" s="110"/>
      <c r="N44" s="111"/>
      <c r="Q44" s="53"/>
      <c r="R44" s="54"/>
      <c r="S44" s="54"/>
      <c r="T44" s="55"/>
    </row>
    <row r="45" spans="1:20" s="121" customFormat="1" x14ac:dyDescent="0.25"/>
    <row r="46" spans="1:20" ht="49.5" customHeight="1" x14ac:dyDescent="0.25">
      <c r="A46" s="115" t="s">
        <v>22</v>
      </c>
      <c r="B46" s="116"/>
      <c r="C46" s="117"/>
      <c r="D46" s="33" t="s">
        <v>1</v>
      </c>
      <c r="F46" s="115" t="s">
        <v>23</v>
      </c>
      <c r="G46" s="116"/>
      <c r="H46" s="117"/>
      <c r="I46" s="33" t="s">
        <v>1</v>
      </c>
      <c r="K46" s="115" t="s">
        <v>24</v>
      </c>
      <c r="L46" s="116"/>
      <c r="M46" s="117"/>
      <c r="N46" s="33" t="s">
        <v>1</v>
      </c>
    </row>
    <row r="47" spans="1:20" ht="30.75" customHeight="1" x14ac:dyDescent="0.25">
      <c r="A47" s="118" t="str">
        <f>A4</f>
        <v>Agosto</v>
      </c>
      <c r="B47" s="118"/>
      <c r="C47" s="34" t="s">
        <v>2</v>
      </c>
      <c r="D47" s="35"/>
      <c r="F47" s="118" t="str">
        <f>A4</f>
        <v>Agosto</v>
      </c>
      <c r="G47" s="118"/>
      <c r="H47" s="34" t="s">
        <v>2</v>
      </c>
      <c r="I47" s="35"/>
      <c r="K47" s="118" t="str">
        <f>A4</f>
        <v>Agosto</v>
      </c>
      <c r="L47" s="118"/>
      <c r="M47" s="34" t="s">
        <v>2</v>
      </c>
      <c r="N47" s="35"/>
    </row>
    <row r="48" spans="1:20" x14ac:dyDescent="0.25">
      <c r="A48" s="118"/>
      <c r="B48" s="118"/>
      <c r="C48" s="41">
        <v>6856</v>
      </c>
      <c r="D48" s="10">
        <v>20</v>
      </c>
      <c r="F48" s="118"/>
      <c r="G48" s="118"/>
      <c r="H48" s="41">
        <v>11012.8</v>
      </c>
      <c r="I48" s="10">
        <v>7</v>
      </c>
      <c r="K48" s="118"/>
      <c r="L48" s="118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19" t="s">
        <v>6</v>
      </c>
      <c r="B81" s="120"/>
      <c r="C81" s="15">
        <f>SUM(C50:C80)</f>
        <v>518</v>
      </c>
      <c r="D81" s="11"/>
      <c r="F81" s="119" t="s">
        <v>6</v>
      </c>
      <c r="G81" s="120"/>
      <c r="H81" s="15">
        <f>SUM(H50:H80)</f>
        <v>158.90000000000146</v>
      </c>
      <c r="I81" s="11"/>
      <c r="K81" s="119" t="s">
        <v>6</v>
      </c>
      <c r="L81" s="120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2"/>
      <c r="C82" s="113"/>
      <c r="D82" s="114"/>
      <c r="F82" s="42" t="s">
        <v>7</v>
      </c>
      <c r="G82" s="112"/>
      <c r="H82" s="113"/>
      <c r="I82" s="114"/>
      <c r="K82" s="42" t="s">
        <v>7</v>
      </c>
      <c r="L82" s="112"/>
      <c r="M82" s="113"/>
      <c r="N82" s="114"/>
    </row>
    <row r="83" spans="1:14" x14ac:dyDescent="0.25">
      <c r="A83" s="112"/>
      <c r="B83" s="113"/>
      <c r="C83" s="113"/>
      <c r="D83" s="114"/>
      <c r="E83" s="43"/>
      <c r="F83" s="112"/>
      <c r="G83" s="113"/>
      <c r="H83" s="113"/>
      <c r="I83" s="114"/>
      <c r="J83" s="43"/>
      <c r="K83" s="112"/>
      <c r="L83" s="113"/>
      <c r="M83" s="113"/>
      <c r="N83" s="114"/>
    </row>
    <row r="84" spans="1:14" x14ac:dyDescent="0.25">
      <c r="A84" s="112"/>
      <c r="B84" s="113"/>
      <c r="C84" s="113"/>
      <c r="D84" s="114"/>
      <c r="E84" s="43"/>
      <c r="F84" s="112"/>
      <c r="G84" s="113"/>
      <c r="H84" s="113"/>
      <c r="I84" s="114"/>
      <c r="J84" s="43"/>
      <c r="K84" s="112"/>
      <c r="L84" s="113"/>
      <c r="M84" s="113"/>
      <c r="N84" s="114"/>
    </row>
    <row r="85" spans="1:14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4" x14ac:dyDescent="0.25">
      <c r="A86" s="109"/>
      <c r="B86" s="110"/>
      <c r="C86" s="110"/>
      <c r="D86" s="111"/>
      <c r="F86" s="109"/>
      <c r="G86" s="110"/>
      <c r="H86" s="110"/>
      <c r="I86" s="111"/>
      <c r="K86" s="109"/>
      <c r="L86" s="110"/>
      <c r="M86" s="110"/>
      <c r="N86" s="111"/>
    </row>
    <row r="87" spans="1:14" x14ac:dyDescent="0.25">
      <c r="A87" s="109"/>
      <c r="B87" s="110"/>
      <c r="C87" s="110"/>
      <c r="D87" s="111"/>
      <c r="F87" s="109"/>
      <c r="G87" s="110"/>
      <c r="H87" s="110"/>
      <c r="I87" s="111"/>
      <c r="K87" s="109"/>
      <c r="L87" s="110"/>
      <c r="M87" s="110"/>
      <c r="N87" s="111"/>
    </row>
    <row r="88" spans="1:14" x14ac:dyDescent="0.25">
      <c r="A88" s="44"/>
    </row>
    <row r="89" spans="1:14" ht="45" customHeight="1" x14ac:dyDescent="0.25">
      <c r="A89" s="115" t="s">
        <v>25</v>
      </c>
      <c r="B89" s="116"/>
      <c r="C89" s="117"/>
      <c r="D89" s="33" t="s">
        <v>1</v>
      </c>
      <c r="F89" s="115" t="s">
        <v>26</v>
      </c>
      <c r="G89" s="116"/>
      <c r="H89" s="117"/>
      <c r="I89" s="33" t="s">
        <v>1</v>
      </c>
      <c r="K89" s="115" t="s">
        <v>27</v>
      </c>
      <c r="L89" s="116"/>
      <c r="M89" s="117"/>
      <c r="N89" s="33" t="s">
        <v>1</v>
      </c>
    </row>
    <row r="90" spans="1:14" ht="25.5" x14ac:dyDescent="0.25">
      <c r="A90" s="118" t="str">
        <f>A4</f>
        <v>Agosto</v>
      </c>
      <c r="B90" s="118"/>
      <c r="C90" s="34" t="s">
        <v>2</v>
      </c>
      <c r="D90" s="35"/>
      <c r="F90" s="118" t="str">
        <f>A4</f>
        <v>Agosto</v>
      </c>
      <c r="G90" s="118"/>
      <c r="H90" s="34" t="s">
        <v>2</v>
      </c>
      <c r="I90" s="35"/>
      <c r="K90" s="118" t="str">
        <f>A4</f>
        <v>Agosto</v>
      </c>
      <c r="L90" s="118"/>
      <c r="M90" s="34" t="s">
        <v>2</v>
      </c>
      <c r="N90" s="35"/>
    </row>
    <row r="91" spans="1:14" x14ac:dyDescent="0.25">
      <c r="A91" s="118"/>
      <c r="B91" s="118"/>
      <c r="C91" s="36">
        <v>5020.8999999999996</v>
      </c>
      <c r="D91" s="10">
        <v>14</v>
      </c>
      <c r="F91" s="118"/>
      <c r="G91" s="118"/>
      <c r="H91" s="36">
        <v>16227</v>
      </c>
      <c r="I91" s="10">
        <v>25</v>
      </c>
      <c r="K91" s="118"/>
      <c r="L91" s="118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19" t="s">
        <v>6</v>
      </c>
      <c r="B124" s="120"/>
      <c r="C124" s="15">
        <f>SUM(C93:C123)</f>
        <v>518.70000000000073</v>
      </c>
      <c r="D124" s="11"/>
      <c r="F124" s="119" t="s">
        <v>6</v>
      </c>
      <c r="G124" s="120"/>
      <c r="H124" s="15">
        <f>SUM(H93:H123)</f>
        <v>680</v>
      </c>
      <c r="I124" s="11"/>
      <c r="K124" s="119" t="s">
        <v>6</v>
      </c>
      <c r="L124" s="120"/>
      <c r="M124" s="15">
        <f>SUM(M93:M123)</f>
        <v>148</v>
      </c>
      <c r="N124" s="11"/>
    </row>
    <row r="125" spans="1:15" x14ac:dyDescent="0.25">
      <c r="A125" s="42" t="s">
        <v>7</v>
      </c>
      <c r="B125" s="112"/>
      <c r="C125" s="113"/>
      <c r="D125" s="114"/>
      <c r="E125" s="43"/>
      <c r="F125" s="42" t="s">
        <v>7</v>
      </c>
      <c r="G125" s="112"/>
      <c r="H125" s="113"/>
      <c r="I125" s="114"/>
      <c r="J125" s="43"/>
      <c r="K125" s="42" t="s">
        <v>7</v>
      </c>
      <c r="L125" s="112"/>
      <c r="M125" s="113"/>
      <c r="N125" s="114"/>
      <c r="O125" s="43"/>
    </row>
    <row r="126" spans="1:15" x14ac:dyDescent="0.25">
      <c r="A126" s="112"/>
      <c r="B126" s="113"/>
      <c r="C126" s="113"/>
      <c r="D126" s="114"/>
      <c r="E126" s="43"/>
      <c r="F126" s="112"/>
      <c r="G126" s="113"/>
      <c r="H126" s="113"/>
      <c r="I126" s="114"/>
      <c r="J126" s="43"/>
      <c r="K126" s="112"/>
      <c r="L126" s="113"/>
      <c r="M126" s="113"/>
      <c r="N126" s="114"/>
      <c r="O126" s="43"/>
    </row>
    <row r="127" spans="1:15" x14ac:dyDescent="0.25">
      <c r="A127" s="112"/>
      <c r="B127" s="113"/>
      <c r="C127" s="113"/>
      <c r="D127" s="114"/>
      <c r="E127" s="43"/>
      <c r="F127" s="112"/>
      <c r="G127" s="113"/>
      <c r="H127" s="113"/>
      <c r="I127" s="114"/>
      <c r="J127" s="43"/>
      <c r="K127" s="112"/>
      <c r="L127" s="113"/>
      <c r="M127" s="113"/>
      <c r="N127" s="114"/>
      <c r="O127" s="43"/>
    </row>
    <row r="128" spans="1:15" x14ac:dyDescent="0.25">
      <c r="A128" s="109"/>
      <c r="B128" s="110"/>
      <c r="C128" s="110"/>
      <c r="D128" s="111"/>
      <c r="F128" s="109"/>
      <c r="G128" s="110"/>
      <c r="H128" s="110"/>
      <c r="I128" s="111"/>
      <c r="K128" s="109"/>
      <c r="L128" s="110"/>
      <c r="M128" s="110"/>
      <c r="N128" s="111"/>
      <c r="O128" s="43"/>
    </row>
    <row r="129" spans="1:15" x14ac:dyDescent="0.25">
      <c r="A129" s="109"/>
      <c r="B129" s="110"/>
      <c r="C129" s="110"/>
      <c r="D129" s="111"/>
      <c r="F129" s="109"/>
      <c r="G129" s="110"/>
      <c r="H129" s="110"/>
      <c r="I129" s="111"/>
      <c r="K129" s="109"/>
      <c r="L129" s="110"/>
      <c r="M129" s="110"/>
      <c r="N129" s="111"/>
      <c r="O129" s="43"/>
    </row>
    <row r="130" spans="1:15" x14ac:dyDescent="0.25">
      <c r="A130" s="109"/>
      <c r="B130" s="110"/>
      <c r="C130" s="110"/>
      <c r="D130" s="111"/>
      <c r="F130" s="109"/>
      <c r="G130" s="110"/>
      <c r="H130" s="110"/>
      <c r="I130" s="111"/>
      <c r="K130" s="109"/>
      <c r="L130" s="110"/>
      <c r="M130" s="110"/>
      <c r="N130" s="111"/>
      <c r="O130" s="43"/>
    </row>
    <row r="131" spans="1:15" x14ac:dyDescent="0.25">
      <c r="A131" s="44"/>
    </row>
    <row r="132" spans="1:15" ht="49.5" customHeight="1" x14ac:dyDescent="0.25">
      <c r="A132" s="115" t="s">
        <v>28</v>
      </c>
      <c r="B132" s="116"/>
      <c r="C132" s="117"/>
      <c r="D132" s="33" t="s">
        <v>1</v>
      </c>
      <c r="F132" s="115" t="s">
        <v>29</v>
      </c>
      <c r="G132" s="116"/>
      <c r="H132" s="117"/>
      <c r="I132" s="33" t="s">
        <v>1</v>
      </c>
      <c r="K132" s="115" t="s">
        <v>30</v>
      </c>
      <c r="L132" s="116"/>
      <c r="M132" s="117"/>
      <c r="N132" s="33" t="s">
        <v>1</v>
      </c>
    </row>
    <row r="133" spans="1:15" ht="31.5" customHeight="1" x14ac:dyDescent="0.25">
      <c r="A133" s="118" t="str">
        <f>A4</f>
        <v>Agosto</v>
      </c>
      <c r="B133" s="118"/>
      <c r="C133" s="34" t="s">
        <v>2</v>
      </c>
      <c r="D133" s="35"/>
      <c r="F133" s="118" t="str">
        <f>A4</f>
        <v>Agosto</v>
      </c>
      <c r="G133" s="118"/>
      <c r="H133" s="34" t="s">
        <v>2</v>
      </c>
      <c r="I133" s="35"/>
      <c r="K133" s="118" t="str">
        <f>A4</f>
        <v>Agosto</v>
      </c>
      <c r="L133" s="118"/>
      <c r="M133" s="34" t="s">
        <v>2</v>
      </c>
      <c r="N133" s="35"/>
    </row>
    <row r="134" spans="1:15" x14ac:dyDescent="0.25">
      <c r="A134" s="118"/>
      <c r="B134" s="118"/>
      <c r="C134" s="36">
        <v>10609.6</v>
      </c>
      <c r="D134" s="10">
        <v>125</v>
      </c>
      <c r="F134" s="118"/>
      <c r="G134" s="118"/>
      <c r="H134" s="36">
        <v>2270</v>
      </c>
      <c r="I134" s="10">
        <v>1</v>
      </c>
      <c r="K134" s="118"/>
      <c r="L134" s="118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19" t="s">
        <v>6</v>
      </c>
      <c r="B167" s="120"/>
      <c r="C167" s="15">
        <f>SUM(C136:C166)</f>
        <v>2920.1000000000004</v>
      </c>
      <c r="D167" s="11"/>
      <c r="F167" s="119" t="s">
        <v>6</v>
      </c>
      <c r="G167" s="120"/>
      <c r="H167" s="2">
        <f>SUM(H136:H166)</f>
        <v>1</v>
      </c>
      <c r="I167" s="11"/>
      <c r="K167" s="119" t="s">
        <v>6</v>
      </c>
      <c r="L167" s="120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2"/>
      <c r="C168" s="113"/>
      <c r="D168" s="114"/>
      <c r="E168" s="43"/>
      <c r="F168" s="42" t="s">
        <v>7</v>
      </c>
      <c r="G168" s="112"/>
      <c r="H168" s="113"/>
      <c r="I168" s="114"/>
      <c r="J168" s="43"/>
      <c r="K168" s="42" t="s">
        <v>7</v>
      </c>
      <c r="L168" s="112"/>
      <c r="M168" s="113"/>
      <c r="N168" s="114"/>
    </row>
    <row r="169" spans="1:14" x14ac:dyDescent="0.25">
      <c r="A169" s="112"/>
      <c r="B169" s="113"/>
      <c r="C169" s="113"/>
      <c r="D169" s="114"/>
      <c r="E169" s="43"/>
      <c r="F169" s="112"/>
      <c r="G169" s="113"/>
      <c r="H169" s="113"/>
      <c r="I169" s="114"/>
      <c r="J169" s="43"/>
      <c r="K169" s="112"/>
      <c r="L169" s="113"/>
      <c r="M169" s="113"/>
      <c r="N169" s="114"/>
    </row>
    <row r="170" spans="1:14" x14ac:dyDescent="0.25">
      <c r="A170" s="112"/>
      <c r="B170" s="113"/>
      <c r="C170" s="113"/>
      <c r="D170" s="114"/>
      <c r="E170" s="43"/>
      <c r="F170" s="112"/>
      <c r="G170" s="113"/>
      <c r="H170" s="113"/>
      <c r="I170" s="114"/>
      <c r="J170" s="43"/>
      <c r="K170" s="112"/>
      <c r="L170" s="113"/>
      <c r="M170" s="113"/>
      <c r="N170" s="114"/>
    </row>
    <row r="171" spans="1:14" x14ac:dyDescent="0.25">
      <c r="A171" s="109"/>
      <c r="B171" s="110"/>
      <c r="C171" s="110"/>
      <c r="D171" s="111"/>
      <c r="F171" s="109"/>
      <c r="G171" s="110"/>
      <c r="H171" s="110"/>
      <c r="I171" s="111"/>
      <c r="K171" s="109"/>
      <c r="L171" s="110"/>
      <c r="M171" s="110"/>
      <c r="N171" s="111"/>
    </row>
    <row r="172" spans="1:14" x14ac:dyDescent="0.25">
      <c r="A172" s="109"/>
      <c r="B172" s="110"/>
      <c r="C172" s="110"/>
      <c r="D172" s="111"/>
      <c r="F172" s="109"/>
      <c r="G172" s="110"/>
      <c r="H172" s="110"/>
      <c r="I172" s="111"/>
      <c r="K172" s="109"/>
      <c r="L172" s="110"/>
      <c r="M172" s="110"/>
      <c r="N172" s="111"/>
    </row>
    <row r="173" spans="1:14" x14ac:dyDescent="0.25">
      <c r="A173" s="109"/>
      <c r="B173" s="110"/>
      <c r="C173" s="110"/>
      <c r="D173" s="111"/>
      <c r="F173" s="109"/>
      <c r="G173" s="110"/>
      <c r="H173" s="110"/>
      <c r="I173" s="111"/>
      <c r="K173" s="109"/>
      <c r="L173" s="110"/>
      <c r="M173" s="110"/>
      <c r="N173" s="111"/>
    </row>
    <row r="175" spans="1:14" ht="58.5" customHeight="1" x14ac:dyDescent="0.25">
      <c r="A175" s="115" t="s">
        <v>31</v>
      </c>
      <c r="B175" s="116"/>
      <c r="C175" s="117"/>
      <c r="D175" s="33" t="s">
        <v>1</v>
      </c>
      <c r="F175" s="115" t="s">
        <v>32</v>
      </c>
      <c r="G175" s="116"/>
      <c r="H175" s="117"/>
      <c r="I175" s="33" t="s">
        <v>1</v>
      </c>
    </row>
    <row r="176" spans="1:14" ht="25.5" x14ac:dyDescent="0.25">
      <c r="A176" s="118" t="str">
        <f>A4</f>
        <v>Agosto</v>
      </c>
      <c r="B176" s="118"/>
      <c r="C176" s="34" t="s">
        <v>2</v>
      </c>
      <c r="D176" s="35"/>
      <c r="F176" s="118" t="str">
        <f>A4</f>
        <v>Agosto</v>
      </c>
      <c r="G176" s="118"/>
      <c r="H176" s="34" t="s">
        <v>2</v>
      </c>
      <c r="I176" s="35"/>
    </row>
    <row r="177" spans="1:9" x14ac:dyDescent="0.25">
      <c r="A177" s="118"/>
      <c r="B177" s="118"/>
      <c r="C177" s="41">
        <v>394.1</v>
      </c>
      <c r="D177" s="10">
        <v>10</v>
      </c>
      <c r="F177" s="118"/>
      <c r="G177" s="118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19" t="s">
        <v>6</v>
      </c>
      <c r="B210" s="120"/>
      <c r="C210" s="15">
        <f>SUM(C179:C209)</f>
        <v>257.39999999999998</v>
      </c>
      <c r="D210" s="11"/>
      <c r="F210" s="119" t="s">
        <v>6</v>
      </c>
      <c r="G210" s="120"/>
      <c r="H210" s="2">
        <f>SUM(H179:H209)</f>
        <v>30.599999999999994</v>
      </c>
      <c r="I210" s="11"/>
    </row>
    <row r="211" spans="1:9" x14ac:dyDescent="0.25">
      <c r="A211" s="42" t="s">
        <v>7</v>
      </c>
      <c r="B211" s="112"/>
      <c r="C211" s="113"/>
      <c r="D211" s="114"/>
      <c r="F211" s="42" t="s">
        <v>7</v>
      </c>
      <c r="G211" s="112"/>
      <c r="H211" s="113"/>
      <c r="I211" s="114"/>
    </row>
    <row r="212" spans="1:9" x14ac:dyDescent="0.25">
      <c r="A212" s="112"/>
      <c r="B212" s="113"/>
      <c r="C212" s="113"/>
      <c r="D212" s="114"/>
      <c r="F212" s="112"/>
      <c r="G212" s="113"/>
      <c r="H212" s="113"/>
      <c r="I212" s="114"/>
    </row>
    <row r="213" spans="1:9" x14ac:dyDescent="0.25">
      <c r="A213" s="112"/>
      <c r="B213" s="113"/>
      <c r="C213" s="113"/>
      <c r="D213" s="114"/>
      <c r="F213" s="112"/>
      <c r="G213" s="113"/>
      <c r="H213" s="113"/>
      <c r="I213" s="114"/>
    </row>
    <row r="214" spans="1:9" x14ac:dyDescent="0.25">
      <c r="A214" s="109"/>
      <c r="B214" s="110"/>
      <c r="C214" s="110"/>
      <c r="D214" s="111"/>
      <c r="F214" s="109"/>
      <c r="G214" s="110"/>
      <c r="H214" s="110"/>
      <c r="I214" s="111"/>
    </row>
    <row r="215" spans="1:9" x14ac:dyDescent="0.25">
      <c r="A215" s="109"/>
      <c r="B215" s="110"/>
      <c r="C215" s="110"/>
      <c r="D215" s="111"/>
      <c r="F215" s="109"/>
      <c r="G215" s="110"/>
      <c r="H215" s="110"/>
      <c r="I215" s="111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98" priority="28" operator="equal">
      <formula>"Atenção"</formula>
    </cfRule>
  </conditionalFormatting>
  <conditionalFormatting sqref="A46:O81">
    <cfRule type="cellIs" dxfId="97" priority="10" operator="equal">
      <formula>"Atenção"</formula>
    </cfRule>
  </conditionalFormatting>
  <conditionalFormatting sqref="A1:P1 U1:XFD1 A2:XFD2 A3:Q3 U3:XFD3 T6:XFD9 L7:P7 Q7:S9 O8:P9 L8:N37 O10:XFD37 A38:XFD45 W46:XFD81">
    <cfRule type="cellIs" dxfId="96" priority="45" operator="equal">
      <formula>"Atenção"</formula>
    </cfRule>
  </conditionalFormatting>
  <conditionalFormatting sqref="A6:S6">
    <cfRule type="cellIs" dxfId="95" priority="1" operator="equal">
      <formula>"Atenção"</formula>
    </cfRule>
  </conditionalFormatting>
  <conditionalFormatting sqref="A4:XFD5">
    <cfRule type="cellIs" dxfId="94" priority="13" operator="equal">
      <formula>"Atenção"</formula>
    </cfRule>
  </conditionalFormatting>
  <conditionalFormatting sqref="A82:XFD1048576">
    <cfRule type="cellIs" dxfId="93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92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20" ht="15.75" thickBot="1" x14ac:dyDescent="0.3">
      <c r="T2" s="32" t="s">
        <v>10</v>
      </c>
    </row>
    <row r="3" spans="1:20" ht="39.75" customHeight="1" thickBot="1" x14ac:dyDescent="0.3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  <c r="Q3" s="123" t="s">
        <v>8</v>
      </c>
      <c r="R3" s="124"/>
      <c r="S3" s="124"/>
      <c r="T3" s="125"/>
    </row>
    <row r="4" spans="1:20" ht="28.5" customHeight="1" thickBot="1" x14ac:dyDescent="0.3">
      <c r="A4" s="118" t="s">
        <v>33</v>
      </c>
      <c r="B4" s="118"/>
      <c r="C4" s="34" t="s">
        <v>2</v>
      </c>
      <c r="D4" s="35"/>
      <c r="F4" s="118" t="str">
        <f>A4</f>
        <v>Julho</v>
      </c>
      <c r="G4" s="118"/>
      <c r="H4" s="34" t="s">
        <v>2</v>
      </c>
      <c r="I4" s="35"/>
      <c r="K4" s="118" t="str">
        <f>A4</f>
        <v>Julho</v>
      </c>
      <c r="L4" s="118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8"/>
      <c r="B5" s="118"/>
      <c r="C5" s="41">
        <v>185191</v>
      </c>
      <c r="D5" s="10">
        <v>140</v>
      </c>
      <c r="F5" s="118"/>
      <c r="G5" s="118"/>
      <c r="H5" s="36">
        <v>12519.1</v>
      </c>
      <c r="I5" s="10">
        <v>7</v>
      </c>
      <c r="K5" s="118"/>
      <c r="L5" s="118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19" t="s">
        <v>6</v>
      </c>
      <c r="B38" s="120"/>
      <c r="C38" s="27">
        <f>SUM(C7:C37)</f>
        <v>5588</v>
      </c>
      <c r="D38" s="12"/>
      <c r="F38" s="119" t="s">
        <v>6</v>
      </c>
      <c r="G38" s="120"/>
      <c r="H38" s="15">
        <f>SUM(H7:H37)</f>
        <v>186.19999999999891</v>
      </c>
      <c r="I38" s="11"/>
      <c r="K38" s="119" t="s">
        <v>6</v>
      </c>
      <c r="L38" s="120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2"/>
      <c r="C39" s="113"/>
      <c r="D39" s="114"/>
      <c r="E39" s="43"/>
      <c r="F39" s="42" t="s">
        <v>7</v>
      </c>
      <c r="G39" s="112"/>
      <c r="H39" s="113"/>
      <c r="I39" s="114"/>
      <c r="J39" s="43"/>
      <c r="K39" s="42" t="s">
        <v>7</v>
      </c>
      <c r="L39" s="112"/>
      <c r="M39" s="113"/>
      <c r="N39" s="114"/>
      <c r="Q39" s="50"/>
      <c r="R39" s="51"/>
      <c r="S39" s="51"/>
      <c r="T39" s="52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  <c r="Q40" s="50"/>
      <c r="R40" s="51"/>
      <c r="S40" s="51"/>
      <c r="T40" s="52"/>
    </row>
    <row r="41" spans="1:20" x14ac:dyDescent="0.25">
      <c r="A41" s="112"/>
      <c r="B41" s="113"/>
      <c r="C41" s="113"/>
      <c r="D41" s="114"/>
      <c r="E41" s="43"/>
      <c r="F41" s="112"/>
      <c r="G41" s="113"/>
      <c r="H41" s="113"/>
      <c r="I41" s="114"/>
      <c r="J41" s="43"/>
      <c r="K41" s="112"/>
      <c r="L41" s="113"/>
      <c r="M41" s="113"/>
      <c r="N41" s="114"/>
      <c r="Q41" s="50"/>
      <c r="R41" s="51"/>
      <c r="S41" s="51"/>
      <c r="T41" s="52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  <c r="Q42" s="50"/>
      <c r="R42" s="51"/>
      <c r="S42" s="51"/>
      <c r="T42" s="52"/>
    </row>
    <row r="43" spans="1:20" x14ac:dyDescent="0.25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  <c r="Q43" s="50"/>
      <c r="R43" s="51"/>
      <c r="S43" s="51"/>
      <c r="T43" s="52"/>
    </row>
    <row r="44" spans="1:20" ht="15.75" thickBot="1" x14ac:dyDescent="0.3">
      <c r="A44" s="109"/>
      <c r="B44" s="110"/>
      <c r="C44" s="110"/>
      <c r="D44" s="111"/>
      <c r="F44" s="109"/>
      <c r="G44" s="110"/>
      <c r="H44" s="110"/>
      <c r="I44" s="111"/>
      <c r="K44" s="109"/>
      <c r="L44" s="110"/>
      <c r="M44" s="110"/>
      <c r="N44" s="111"/>
      <c r="Q44" s="53"/>
      <c r="R44" s="54"/>
      <c r="S44" s="54"/>
      <c r="T44" s="55"/>
    </row>
    <row r="45" spans="1:20" s="121" customFormat="1" x14ac:dyDescent="0.25"/>
    <row r="46" spans="1:20" ht="49.5" customHeight="1" x14ac:dyDescent="0.25">
      <c r="A46" s="115" t="s">
        <v>22</v>
      </c>
      <c r="B46" s="116"/>
      <c r="C46" s="117"/>
      <c r="D46" s="33" t="s">
        <v>1</v>
      </c>
      <c r="F46" s="115" t="s">
        <v>23</v>
      </c>
      <c r="G46" s="116"/>
      <c r="H46" s="117"/>
      <c r="I46" s="33" t="s">
        <v>1</v>
      </c>
      <c r="K46" s="115" t="s">
        <v>24</v>
      </c>
      <c r="L46" s="116"/>
      <c r="M46" s="117"/>
      <c r="N46" s="33" t="s">
        <v>1</v>
      </c>
    </row>
    <row r="47" spans="1:20" ht="30.75" customHeight="1" x14ac:dyDescent="0.25">
      <c r="A47" s="118" t="str">
        <f>A4</f>
        <v>Julho</v>
      </c>
      <c r="B47" s="118"/>
      <c r="C47" s="34" t="s">
        <v>2</v>
      </c>
      <c r="D47" s="35"/>
      <c r="F47" s="118" t="str">
        <f>A4</f>
        <v>Julho</v>
      </c>
      <c r="G47" s="118"/>
      <c r="H47" s="34" t="s">
        <v>2</v>
      </c>
      <c r="I47" s="35"/>
      <c r="K47" s="118" t="str">
        <f>A4</f>
        <v>Julho</v>
      </c>
      <c r="L47" s="118"/>
      <c r="M47" s="34" t="s">
        <v>2</v>
      </c>
      <c r="N47" s="35"/>
    </row>
    <row r="48" spans="1:20" x14ac:dyDescent="0.25">
      <c r="A48" s="118"/>
      <c r="B48" s="118"/>
      <c r="C48" s="36">
        <v>6337</v>
      </c>
      <c r="D48" s="10">
        <v>20</v>
      </c>
      <c r="F48" s="118"/>
      <c r="G48" s="118"/>
      <c r="H48" s="36">
        <v>10859.6</v>
      </c>
      <c r="I48" s="10">
        <v>7</v>
      </c>
      <c r="K48" s="118"/>
      <c r="L48" s="118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19" t="s">
        <v>6</v>
      </c>
      <c r="B81" s="120"/>
      <c r="C81" s="15">
        <f>SUM(C50:C80)</f>
        <v>519</v>
      </c>
      <c r="D81" s="11"/>
      <c r="F81" s="119" t="s">
        <v>6</v>
      </c>
      <c r="G81" s="120"/>
      <c r="H81" s="15">
        <f>SUM(H50:H80)</f>
        <v>153.19999999999891</v>
      </c>
      <c r="I81" s="11"/>
      <c r="K81" s="119" t="s">
        <v>6</v>
      </c>
      <c r="L81" s="120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2"/>
      <c r="C82" s="113"/>
      <c r="D82" s="114"/>
      <c r="F82" s="42" t="s">
        <v>7</v>
      </c>
      <c r="G82" s="112"/>
      <c r="H82" s="113"/>
      <c r="I82" s="114"/>
      <c r="K82" s="42" t="s">
        <v>7</v>
      </c>
      <c r="L82" s="112"/>
      <c r="M82" s="113"/>
      <c r="N82" s="114"/>
    </row>
    <row r="83" spans="1:14" x14ac:dyDescent="0.25">
      <c r="A83" s="112"/>
      <c r="B83" s="113"/>
      <c r="C83" s="113"/>
      <c r="D83" s="114"/>
      <c r="E83" s="43"/>
      <c r="F83" s="112"/>
      <c r="G83" s="113"/>
      <c r="H83" s="113"/>
      <c r="I83" s="114"/>
      <c r="J83" s="43"/>
      <c r="K83" s="112"/>
      <c r="L83" s="113"/>
      <c r="M83" s="113"/>
      <c r="N83" s="114"/>
    </row>
    <row r="84" spans="1:14" x14ac:dyDescent="0.25">
      <c r="A84" s="112"/>
      <c r="B84" s="113"/>
      <c r="C84" s="113"/>
      <c r="D84" s="114"/>
      <c r="E84" s="43"/>
      <c r="F84" s="112"/>
      <c r="G84" s="113"/>
      <c r="H84" s="113"/>
      <c r="I84" s="114"/>
      <c r="J84" s="43"/>
      <c r="K84" s="112"/>
      <c r="L84" s="113"/>
      <c r="M84" s="113"/>
      <c r="N84" s="114"/>
    </row>
    <row r="85" spans="1:14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4" x14ac:dyDescent="0.25">
      <c r="A86" s="109"/>
      <c r="B86" s="110"/>
      <c r="C86" s="110"/>
      <c r="D86" s="111"/>
      <c r="F86" s="109"/>
      <c r="G86" s="110"/>
      <c r="H86" s="110"/>
      <c r="I86" s="111"/>
      <c r="K86" s="109"/>
      <c r="L86" s="110"/>
      <c r="M86" s="110"/>
      <c r="N86" s="111"/>
    </row>
    <row r="87" spans="1:14" x14ac:dyDescent="0.25">
      <c r="A87" s="109"/>
      <c r="B87" s="110"/>
      <c r="C87" s="110"/>
      <c r="D87" s="111"/>
      <c r="F87" s="109"/>
      <c r="G87" s="110"/>
      <c r="H87" s="110"/>
      <c r="I87" s="111"/>
      <c r="K87" s="109"/>
      <c r="L87" s="110"/>
      <c r="M87" s="110"/>
      <c r="N87" s="111"/>
    </row>
    <row r="88" spans="1:14" x14ac:dyDescent="0.25">
      <c r="A88" s="44"/>
    </row>
    <row r="89" spans="1:14" ht="45" customHeight="1" x14ac:dyDescent="0.25">
      <c r="A89" s="115" t="s">
        <v>25</v>
      </c>
      <c r="B89" s="116"/>
      <c r="C89" s="117"/>
      <c r="D89" s="33" t="s">
        <v>1</v>
      </c>
      <c r="F89" s="115" t="s">
        <v>26</v>
      </c>
      <c r="G89" s="116"/>
      <c r="H89" s="117"/>
      <c r="I89" s="33" t="s">
        <v>1</v>
      </c>
      <c r="K89" s="115" t="s">
        <v>27</v>
      </c>
      <c r="L89" s="116"/>
      <c r="M89" s="117"/>
      <c r="N89" s="33" t="s">
        <v>1</v>
      </c>
    </row>
    <row r="90" spans="1:14" ht="25.5" x14ac:dyDescent="0.25">
      <c r="A90" s="118" t="str">
        <f>A4</f>
        <v>Julho</v>
      </c>
      <c r="B90" s="118"/>
      <c r="C90" s="34" t="s">
        <v>2</v>
      </c>
      <c r="D90" s="35"/>
      <c r="F90" s="118" t="str">
        <f>A4</f>
        <v>Julho</v>
      </c>
      <c r="G90" s="118"/>
      <c r="H90" s="34" t="s">
        <v>2</v>
      </c>
      <c r="I90" s="35"/>
      <c r="K90" s="118" t="str">
        <f>A4</f>
        <v>Julho</v>
      </c>
      <c r="L90" s="118"/>
      <c r="M90" s="34" t="s">
        <v>2</v>
      </c>
      <c r="N90" s="35"/>
    </row>
    <row r="91" spans="1:14" x14ac:dyDescent="0.25">
      <c r="A91" s="118"/>
      <c r="B91" s="118"/>
      <c r="C91" s="36">
        <v>4562.8</v>
      </c>
      <c r="D91" s="10">
        <v>14</v>
      </c>
      <c r="F91" s="118"/>
      <c r="G91" s="118"/>
      <c r="H91" s="36">
        <v>15481</v>
      </c>
      <c r="I91" s="10">
        <v>25</v>
      </c>
      <c r="K91" s="118"/>
      <c r="L91" s="118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19" t="s">
        <v>6</v>
      </c>
      <c r="B124" s="120"/>
      <c r="C124" s="15">
        <f>SUM(C93:C123)</f>
        <v>483.19999999999982</v>
      </c>
      <c r="D124" s="11"/>
      <c r="F124" s="119" t="s">
        <v>6</v>
      </c>
      <c r="G124" s="120"/>
      <c r="H124" s="15">
        <f>SUM(H93:H123)</f>
        <v>746</v>
      </c>
      <c r="I124" s="11"/>
      <c r="K124" s="119" t="s">
        <v>6</v>
      </c>
      <c r="L124" s="120"/>
      <c r="M124" s="15">
        <f>SUM(M93:M123)</f>
        <v>164.09999999999991</v>
      </c>
      <c r="N124" s="11"/>
    </row>
    <row r="125" spans="1:15" x14ac:dyDescent="0.25">
      <c r="A125" s="42" t="s">
        <v>7</v>
      </c>
      <c r="B125" s="112"/>
      <c r="C125" s="113"/>
      <c r="D125" s="114"/>
      <c r="E125" s="43"/>
      <c r="F125" s="42" t="s">
        <v>7</v>
      </c>
      <c r="G125" s="112"/>
      <c r="H125" s="113"/>
      <c r="I125" s="114"/>
      <c r="J125" s="43"/>
      <c r="K125" s="42" t="s">
        <v>7</v>
      </c>
      <c r="L125" s="112"/>
      <c r="M125" s="113"/>
      <c r="N125" s="114"/>
      <c r="O125" s="43"/>
    </row>
    <row r="126" spans="1:15" x14ac:dyDescent="0.25">
      <c r="A126" s="112"/>
      <c r="B126" s="113"/>
      <c r="C126" s="113"/>
      <c r="D126" s="114"/>
      <c r="E126" s="43"/>
      <c r="F126" s="112"/>
      <c r="G126" s="113"/>
      <c r="H126" s="113"/>
      <c r="I126" s="114"/>
      <c r="J126" s="43"/>
      <c r="K126" s="112"/>
      <c r="L126" s="113"/>
      <c r="M126" s="113"/>
      <c r="N126" s="114"/>
      <c r="O126" s="43"/>
    </row>
    <row r="127" spans="1:15" x14ac:dyDescent="0.25">
      <c r="A127" s="112"/>
      <c r="B127" s="113"/>
      <c r="C127" s="113"/>
      <c r="D127" s="114"/>
      <c r="E127" s="43"/>
      <c r="F127" s="112"/>
      <c r="G127" s="113"/>
      <c r="H127" s="113"/>
      <c r="I127" s="114"/>
      <c r="J127" s="43"/>
      <c r="K127" s="112"/>
      <c r="L127" s="113"/>
      <c r="M127" s="113"/>
      <c r="N127" s="114"/>
      <c r="O127" s="43"/>
    </row>
    <row r="128" spans="1:15" x14ac:dyDescent="0.25">
      <c r="A128" s="109"/>
      <c r="B128" s="110"/>
      <c r="C128" s="110"/>
      <c r="D128" s="111"/>
      <c r="F128" s="109"/>
      <c r="G128" s="110"/>
      <c r="H128" s="110"/>
      <c r="I128" s="111"/>
      <c r="K128" s="109"/>
      <c r="L128" s="110"/>
      <c r="M128" s="110"/>
      <c r="N128" s="111"/>
      <c r="O128" s="43"/>
    </row>
    <row r="129" spans="1:15" x14ac:dyDescent="0.25">
      <c r="A129" s="109"/>
      <c r="B129" s="110"/>
      <c r="C129" s="110"/>
      <c r="D129" s="111"/>
      <c r="F129" s="109"/>
      <c r="G129" s="110"/>
      <c r="H129" s="110"/>
      <c r="I129" s="111"/>
      <c r="K129" s="109"/>
      <c r="L129" s="110"/>
      <c r="M129" s="110"/>
      <c r="N129" s="111"/>
      <c r="O129" s="43"/>
    </row>
    <row r="130" spans="1:15" x14ac:dyDescent="0.25">
      <c r="A130" s="109"/>
      <c r="B130" s="110"/>
      <c r="C130" s="110"/>
      <c r="D130" s="111"/>
      <c r="F130" s="109"/>
      <c r="G130" s="110"/>
      <c r="H130" s="110"/>
      <c r="I130" s="111"/>
      <c r="K130" s="109"/>
      <c r="L130" s="110"/>
      <c r="M130" s="110"/>
      <c r="N130" s="111"/>
      <c r="O130" s="43"/>
    </row>
    <row r="131" spans="1:15" x14ac:dyDescent="0.25">
      <c r="A131" s="44"/>
    </row>
    <row r="132" spans="1:15" ht="49.5" customHeight="1" x14ac:dyDescent="0.25">
      <c r="A132" s="115" t="s">
        <v>28</v>
      </c>
      <c r="B132" s="116"/>
      <c r="C132" s="117"/>
      <c r="D132" s="33" t="s">
        <v>1</v>
      </c>
      <c r="F132" s="115" t="s">
        <v>29</v>
      </c>
      <c r="G132" s="116"/>
      <c r="H132" s="117"/>
      <c r="I132" s="33" t="s">
        <v>1</v>
      </c>
      <c r="K132" s="115" t="s">
        <v>30</v>
      </c>
      <c r="L132" s="116"/>
      <c r="M132" s="117"/>
      <c r="N132" s="33" t="s">
        <v>1</v>
      </c>
    </row>
    <row r="133" spans="1:15" ht="31.5" customHeight="1" x14ac:dyDescent="0.25">
      <c r="A133" s="118" t="str">
        <f>A4</f>
        <v>Julho</v>
      </c>
      <c r="B133" s="118"/>
      <c r="C133" s="34" t="s">
        <v>2</v>
      </c>
      <c r="D133" s="35"/>
      <c r="F133" s="118" t="str">
        <f>A4</f>
        <v>Julho</v>
      </c>
      <c r="G133" s="118"/>
      <c r="H133" s="34" t="s">
        <v>2</v>
      </c>
      <c r="I133" s="35"/>
      <c r="K133" s="118" t="str">
        <f>A4</f>
        <v>Julho</v>
      </c>
      <c r="L133" s="118"/>
      <c r="M133" s="34" t="s">
        <v>2</v>
      </c>
      <c r="N133" s="35"/>
    </row>
    <row r="134" spans="1:15" x14ac:dyDescent="0.25">
      <c r="A134" s="118"/>
      <c r="B134" s="118"/>
      <c r="C134" s="36">
        <v>7205.4</v>
      </c>
      <c r="D134" s="10">
        <v>125</v>
      </c>
      <c r="F134" s="118"/>
      <c r="G134" s="118"/>
      <c r="H134" s="36">
        <v>2068</v>
      </c>
      <c r="I134" s="10">
        <v>1</v>
      </c>
      <c r="K134" s="118"/>
      <c r="L134" s="118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19" t="s">
        <v>6</v>
      </c>
      <c r="B167" s="120"/>
      <c r="C167" s="15">
        <f>SUM(C136:C166)</f>
        <v>3404.2000000000007</v>
      </c>
      <c r="D167" s="11"/>
      <c r="F167" s="119" t="s">
        <v>6</v>
      </c>
      <c r="G167" s="120"/>
      <c r="H167" s="2">
        <f>SUM(H136:H166)</f>
        <v>202</v>
      </c>
      <c r="I167" s="11"/>
      <c r="K167" s="119" t="s">
        <v>6</v>
      </c>
      <c r="L167" s="120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2"/>
      <c r="C168" s="113"/>
      <c r="D168" s="114"/>
      <c r="E168" s="43"/>
      <c r="F168" s="42" t="s">
        <v>7</v>
      </c>
      <c r="G168" s="112"/>
      <c r="H168" s="113"/>
      <c r="I168" s="114"/>
      <c r="J168" s="43"/>
      <c r="K168" s="42" t="s">
        <v>7</v>
      </c>
      <c r="L168" s="112"/>
      <c r="M168" s="113"/>
      <c r="N168" s="114"/>
    </row>
    <row r="169" spans="1:14" x14ac:dyDescent="0.25">
      <c r="A169" s="112"/>
      <c r="B169" s="113"/>
      <c r="C169" s="113"/>
      <c r="D169" s="114"/>
      <c r="E169" s="43"/>
      <c r="F169" s="112"/>
      <c r="G169" s="113"/>
      <c r="H169" s="113"/>
      <c r="I169" s="114"/>
      <c r="J169" s="43"/>
      <c r="K169" s="112"/>
      <c r="L169" s="113"/>
      <c r="M169" s="113"/>
      <c r="N169" s="114"/>
    </row>
    <row r="170" spans="1:14" x14ac:dyDescent="0.25">
      <c r="A170" s="112"/>
      <c r="B170" s="113"/>
      <c r="C170" s="113"/>
      <c r="D170" s="114"/>
      <c r="E170" s="43"/>
      <c r="F170" s="112"/>
      <c r="G170" s="113"/>
      <c r="H170" s="113"/>
      <c r="I170" s="114"/>
      <c r="J170" s="43"/>
      <c r="K170" s="112"/>
      <c r="L170" s="113"/>
      <c r="M170" s="113"/>
      <c r="N170" s="114"/>
    </row>
    <row r="171" spans="1:14" x14ac:dyDescent="0.25">
      <c r="A171" s="109"/>
      <c r="B171" s="110"/>
      <c r="C171" s="110"/>
      <c r="D171" s="111"/>
      <c r="F171" s="109"/>
      <c r="G171" s="110"/>
      <c r="H171" s="110"/>
      <c r="I171" s="111"/>
      <c r="K171" s="109"/>
      <c r="L171" s="110"/>
      <c r="M171" s="110"/>
      <c r="N171" s="111"/>
    </row>
    <row r="172" spans="1:14" x14ac:dyDescent="0.25">
      <c r="A172" s="109"/>
      <c r="B172" s="110"/>
      <c r="C172" s="110"/>
      <c r="D172" s="111"/>
      <c r="F172" s="109"/>
      <c r="G172" s="110"/>
      <c r="H172" s="110"/>
      <c r="I172" s="111"/>
      <c r="K172" s="109"/>
      <c r="L172" s="110"/>
      <c r="M172" s="110"/>
      <c r="N172" s="111"/>
    </row>
    <row r="173" spans="1:14" x14ac:dyDescent="0.25">
      <c r="A173" s="109"/>
      <c r="B173" s="110"/>
      <c r="C173" s="110"/>
      <c r="D173" s="111"/>
      <c r="F173" s="109"/>
      <c r="G173" s="110"/>
      <c r="H173" s="110"/>
      <c r="I173" s="111"/>
      <c r="K173" s="109"/>
      <c r="L173" s="110"/>
      <c r="M173" s="110"/>
      <c r="N173" s="111"/>
    </row>
    <row r="175" spans="1:14" ht="58.5" customHeight="1" x14ac:dyDescent="0.25">
      <c r="A175" s="115" t="s">
        <v>31</v>
      </c>
      <c r="B175" s="116"/>
      <c r="C175" s="117"/>
      <c r="D175" s="33" t="s">
        <v>1</v>
      </c>
      <c r="F175" s="115" t="s">
        <v>32</v>
      </c>
      <c r="G175" s="116"/>
      <c r="H175" s="117"/>
      <c r="I175" s="33" t="s">
        <v>1</v>
      </c>
    </row>
    <row r="176" spans="1:14" ht="25.5" x14ac:dyDescent="0.25">
      <c r="A176" s="118" t="str">
        <f>A4</f>
        <v>Julho</v>
      </c>
      <c r="B176" s="118"/>
      <c r="C176" s="34" t="s">
        <v>2</v>
      </c>
      <c r="D176" s="35"/>
      <c r="F176" s="118" t="str">
        <f>A4</f>
        <v>Julho</v>
      </c>
      <c r="G176" s="118"/>
      <c r="H176" s="34" t="s">
        <v>2</v>
      </c>
      <c r="I176" s="35"/>
    </row>
    <row r="177" spans="1:9" x14ac:dyDescent="0.25">
      <c r="A177" s="118"/>
      <c r="B177" s="118"/>
      <c r="C177" s="36">
        <v>364.7</v>
      </c>
      <c r="D177" s="10">
        <v>10</v>
      </c>
      <c r="F177" s="118"/>
      <c r="G177" s="118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19" t="s">
        <v>6</v>
      </c>
      <c r="B210" s="120"/>
      <c r="C210" s="15">
        <f>SUM(C179:C209)</f>
        <v>29.400000000000034</v>
      </c>
      <c r="D210" s="11"/>
      <c r="F210" s="119" t="s">
        <v>6</v>
      </c>
      <c r="G210" s="120"/>
      <c r="H210" s="2">
        <f>SUM(H179:H209)</f>
        <v>39.900000000000006</v>
      </c>
      <c r="I210" s="11"/>
    </row>
    <row r="211" spans="1:9" x14ac:dyDescent="0.25">
      <c r="A211" s="42" t="s">
        <v>7</v>
      </c>
      <c r="B211" s="112"/>
      <c r="C211" s="113"/>
      <c r="D211" s="114"/>
      <c r="F211" s="42" t="s">
        <v>7</v>
      </c>
      <c r="G211" s="112"/>
      <c r="H211" s="113"/>
      <c r="I211" s="114"/>
    </row>
    <row r="212" spans="1:9" x14ac:dyDescent="0.25">
      <c r="A212" s="112"/>
      <c r="B212" s="113"/>
      <c r="C212" s="113"/>
      <c r="D212" s="114"/>
      <c r="F212" s="112"/>
      <c r="G212" s="113"/>
      <c r="H212" s="113"/>
      <c r="I212" s="114"/>
    </row>
    <row r="213" spans="1:9" x14ac:dyDescent="0.25">
      <c r="A213" s="112"/>
      <c r="B213" s="113"/>
      <c r="C213" s="113"/>
      <c r="D213" s="114"/>
      <c r="F213" s="112"/>
      <c r="G213" s="113"/>
      <c r="H213" s="113"/>
      <c r="I213" s="114"/>
    </row>
    <row r="214" spans="1:9" x14ac:dyDescent="0.25">
      <c r="A214" s="109"/>
      <c r="B214" s="110"/>
      <c r="C214" s="110"/>
      <c r="D214" s="111"/>
      <c r="F214" s="109"/>
      <c r="G214" s="110"/>
      <c r="H214" s="110"/>
      <c r="I214" s="111"/>
    </row>
    <row r="215" spans="1:9" x14ac:dyDescent="0.25">
      <c r="A215" s="109"/>
      <c r="B215" s="110"/>
      <c r="C215" s="110"/>
      <c r="D215" s="111"/>
      <c r="F215" s="109"/>
      <c r="G215" s="110"/>
      <c r="H215" s="110"/>
      <c r="I215" s="111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91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90" priority="31" operator="equal">
      <formula>"Atenção"</formula>
    </cfRule>
  </conditionalFormatting>
  <conditionalFormatting sqref="A6:S6">
    <cfRule type="cellIs" dxfId="89" priority="15" operator="equal">
      <formula>"Atenção"</formula>
    </cfRule>
  </conditionalFormatting>
  <conditionalFormatting sqref="A4:XFD5">
    <cfRule type="cellIs" dxfId="88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87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20" ht="15.75" thickBot="1" x14ac:dyDescent="0.3">
      <c r="T2" s="32" t="s">
        <v>42</v>
      </c>
    </row>
    <row r="3" spans="1:20" ht="39.75" customHeight="1" thickBot="1" x14ac:dyDescent="0.3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  <c r="Q3" s="123" t="s">
        <v>8</v>
      </c>
      <c r="R3" s="124"/>
      <c r="S3" s="124"/>
      <c r="T3" s="125"/>
    </row>
    <row r="4" spans="1:20" ht="28.5" customHeight="1" thickBot="1" x14ac:dyDescent="0.3">
      <c r="A4" s="118" t="s">
        <v>43</v>
      </c>
      <c r="B4" s="118"/>
      <c r="C4" s="34" t="s">
        <v>2</v>
      </c>
      <c r="D4" s="35"/>
      <c r="F4" s="118" t="str">
        <f>A4</f>
        <v>Junho</v>
      </c>
      <c r="G4" s="118"/>
      <c r="H4" s="34" t="s">
        <v>2</v>
      </c>
      <c r="I4" s="35"/>
      <c r="K4" s="118" t="str">
        <f>A4</f>
        <v>Junho</v>
      </c>
      <c r="L4" s="118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8"/>
      <c r="B5" s="118"/>
      <c r="C5" s="41">
        <f>'Maio 2019 '!B37</f>
        <v>180294</v>
      </c>
      <c r="D5" s="10">
        <v>140</v>
      </c>
      <c r="F5" s="118"/>
      <c r="G5" s="118"/>
      <c r="H5" s="36">
        <f>'Maio 2019 '!G37</f>
        <v>12348.9</v>
      </c>
      <c r="I5" s="10">
        <v>7</v>
      </c>
      <c r="K5" s="118"/>
      <c r="L5" s="118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19" t="s">
        <v>6</v>
      </c>
      <c r="B37" s="120"/>
      <c r="C37" s="27">
        <f>SUM(C7:C36)</f>
        <v>4897</v>
      </c>
      <c r="D37" s="12"/>
      <c r="F37" s="119" t="s">
        <v>6</v>
      </c>
      <c r="G37" s="120"/>
      <c r="H37" s="15">
        <f>SUM(H7:H36)</f>
        <v>170.20000000000073</v>
      </c>
      <c r="I37" s="11"/>
      <c r="K37" s="119" t="s">
        <v>6</v>
      </c>
      <c r="L37" s="120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2"/>
      <c r="C38" s="113"/>
      <c r="D38" s="114"/>
      <c r="E38" s="43"/>
      <c r="F38" s="42" t="s">
        <v>7</v>
      </c>
      <c r="G38" s="112"/>
      <c r="H38" s="113"/>
      <c r="I38" s="114"/>
      <c r="J38" s="43"/>
      <c r="K38" s="42" t="s">
        <v>7</v>
      </c>
      <c r="L38" s="112"/>
      <c r="M38" s="113"/>
      <c r="N38" s="114"/>
      <c r="Q38" s="50"/>
      <c r="R38" s="51"/>
      <c r="S38" s="51"/>
      <c r="T38" s="52"/>
    </row>
    <row r="39" spans="1:20" x14ac:dyDescent="0.25">
      <c r="A39" s="112"/>
      <c r="B39" s="113"/>
      <c r="C39" s="113"/>
      <c r="D39" s="114"/>
      <c r="E39" s="43"/>
      <c r="F39" s="112"/>
      <c r="G39" s="113"/>
      <c r="H39" s="113"/>
      <c r="I39" s="114"/>
      <c r="J39" s="43"/>
      <c r="K39" s="112"/>
      <c r="L39" s="113"/>
      <c r="M39" s="113"/>
      <c r="N39" s="114"/>
      <c r="Q39" s="50"/>
      <c r="R39" s="51"/>
      <c r="S39" s="51"/>
      <c r="T39" s="52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  <c r="Q40" s="50"/>
      <c r="R40" s="51"/>
      <c r="S40" s="51"/>
      <c r="T40" s="52"/>
    </row>
    <row r="41" spans="1:20" x14ac:dyDescent="0.25">
      <c r="A41" s="109"/>
      <c r="B41" s="110"/>
      <c r="C41" s="110"/>
      <c r="D41" s="111"/>
      <c r="F41" s="109"/>
      <c r="G41" s="110"/>
      <c r="H41" s="110"/>
      <c r="I41" s="111"/>
      <c r="K41" s="109"/>
      <c r="L41" s="110"/>
      <c r="M41" s="110"/>
      <c r="N41" s="111"/>
      <c r="Q41" s="50"/>
      <c r="R41" s="51"/>
      <c r="S41" s="51"/>
      <c r="T41" s="52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  <c r="Q42" s="50"/>
      <c r="R42" s="51"/>
      <c r="S42" s="51"/>
      <c r="T42" s="52"/>
    </row>
    <row r="43" spans="1:20" ht="15.75" thickBot="1" x14ac:dyDescent="0.3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  <c r="Q43" s="53"/>
      <c r="R43" s="54"/>
      <c r="S43" s="54"/>
      <c r="T43" s="55"/>
    </row>
    <row r="44" spans="1:20" s="121" customFormat="1" x14ac:dyDescent="0.25"/>
    <row r="45" spans="1:20" ht="49.5" customHeight="1" x14ac:dyDescent="0.25">
      <c r="A45" s="115" t="s">
        <v>22</v>
      </c>
      <c r="B45" s="116"/>
      <c r="C45" s="117"/>
      <c r="D45" s="33" t="s">
        <v>1</v>
      </c>
      <c r="F45" s="115" t="s">
        <v>23</v>
      </c>
      <c r="G45" s="116"/>
      <c r="H45" s="117"/>
      <c r="I45" s="33" t="s">
        <v>1</v>
      </c>
      <c r="K45" s="115" t="s">
        <v>24</v>
      </c>
      <c r="L45" s="116"/>
      <c r="M45" s="117"/>
      <c r="N45" s="33" t="s">
        <v>1</v>
      </c>
    </row>
    <row r="46" spans="1:20" ht="30.75" customHeight="1" x14ac:dyDescent="0.25">
      <c r="A46" s="118" t="str">
        <f>A4</f>
        <v>Junho</v>
      </c>
      <c r="B46" s="118"/>
      <c r="C46" s="34" t="s">
        <v>2</v>
      </c>
      <c r="D46" s="35"/>
      <c r="F46" s="118" t="str">
        <f>A4</f>
        <v>Junho</v>
      </c>
      <c r="G46" s="118"/>
      <c r="H46" s="34" t="s">
        <v>2</v>
      </c>
      <c r="I46" s="35"/>
      <c r="K46" s="118" t="str">
        <f>A4</f>
        <v>Junho</v>
      </c>
      <c r="L46" s="118"/>
      <c r="M46" s="34" t="s">
        <v>2</v>
      </c>
      <c r="N46" s="35"/>
    </row>
    <row r="47" spans="1:20" x14ac:dyDescent="0.25">
      <c r="A47" s="118"/>
      <c r="B47" s="118"/>
      <c r="C47" s="36">
        <f>'Maio 2019 '!B80</f>
        <v>5701</v>
      </c>
      <c r="D47" s="10">
        <v>20</v>
      </c>
      <c r="F47" s="118"/>
      <c r="G47" s="118"/>
      <c r="H47" s="36">
        <f>'Maio 2019 '!G80</f>
        <v>10697.8</v>
      </c>
      <c r="I47" s="10">
        <v>7</v>
      </c>
      <c r="K47" s="118"/>
      <c r="L47" s="118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19" t="s">
        <v>6</v>
      </c>
      <c r="B79" s="120"/>
      <c r="C79" s="15">
        <f>SUM(C49:C78)</f>
        <v>636</v>
      </c>
      <c r="D79" s="11"/>
      <c r="F79" s="119" t="s">
        <v>6</v>
      </c>
      <c r="G79" s="120"/>
      <c r="H79" s="15">
        <f>SUM(H49:H78)</f>
        <v>161.80000000000109</v>
      </c>
      <c r="I79" s="11"/>
      <c r="K79" s="119" t="s">
        <v>6</v>
      </c>
      <c r="L79" s="120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2"/>
      <c r="C80" s="113"/>
      <c r="D80" s="114"/>
      <c r="F80" s="42" t="s">
        <v>7</v>
      </c>
      <c r="G80" s="112"/>
      <c r="H80" s="113"/>
      <c r="I80" s="114"/>
      <c r="K80" s="42" t="s">
        <v>7</v>
      </c>
      <c r="L80" s="112"/>
      <c r="M80" s="113"/>
      <c r="N80" s="114"/>
    </row>
    <row r="81" spans="1:14" x14ac:dyDescent="0.25">
      <c r="A81" s="112"/>
      <c r="B81" s="113"/>
      <c r="C81" s="113"/>
      <c r="D81" s="114"/>
      <c r="E81" s="43"/>
      <c r="F81" s="112"/>
      <c r="G81" s="113"/>
      <c r="H81" s="113"/>
      <c r="I81" s="114"/>
      <c r="J81" s="43"/>
      <c r="K81" s="112"/>
      <c r="L81" s="113"/>
      <c r="M81" s="113"/>
      <c r="N81" s="114"/>
    </row>
    <row r="82" spans="1:14" x14ac:dyDescent="0.25">
      <c r="A82" s="112"/>
      <c r="B82" s="113"/>
      <c r="C82" s="113"/>
      <c r="D82" s="114"/>
      <c r="E82" s="43"/>
      <c r="F82" s="112"/>
      <c r="G82" s="113"/>
      <c r="H82" s="113"/>
      <c r="I82" s="114"/>
      <c r="J82" s="43"/>
      <c r="K82" s="112"/>
      <c r="L82" s="113"/>
      <c r="M82" s="113"/>
      <c r="N82" s="114"/>
    </row>
    <row r="83" spans="1:14" x14ac:dyDescent="0.25">
      <c r="A83" s="109"/>
      <c r="B83" s="110"/>
      <c r="C83" s="110"/>
      <c r="D83" s="111"/>
      <c r="F83" s="109"/>
      <c r="G83" s="110"/>
      <c r="H83" s="110"/>
      <c r="I83" s="111"/>
      <c r="K83" s="109"/>
      <c r="L83" s="110"/>
      <c r="M83" s="110"/>
      <c r="N83" s="111"/>
    </row>
    <row r="84" spans="1:14" x14ac:dyDescent="0.25">
      <c r="A84" s="109"/>
      <c r="B84" s="110"/>
      <c r="C84" s="110"/>
      <c r="D84" s="111"/>
      <c r="F84" s="109"/>
      <c r="G84" s="110"/>
      <c r="H84" s="110"/>
      <c r="I84" s="111"/>
      <c r="K84" s="109"/>
      <c r="L84" s="110"/>
      <c r="M84" s="110"/>
      <c r="N84" s="111"/>
    </row>
    <row r="85" spans="1:14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4" x14ac:dyDescent="0.25">
      <c r="A86" s="44"/>
    </row>
    <row r="87" spans="1:14" ht="45" customHeight="1" x14ac:dyDescent="0.25">
      <c r="A87" s="115" t="s">
        <v>25</v>
      </c>
      <c r="B87" s="116"/>
      <c r="C87" s="117"/>
      <c r="D87" s="33" t="s">
        <v>1</v>
      </c>
      <c r="F87" s="115" t="s">
        <v>26</v>
      </c>
      <c r="G87" s="116"/>
      <c r="H87" s="117"/>
      <c r="I87" s="33" t="s">
        <v>1</v>
      </c>
      <c r="K87" s="115" t="s">
        <v>27</v>
      </c>
      <c r="L87" s="116"/>
      <c r="M87" s="117"/>
      <c r="N87" s="33" t="s">
        <v>1</v>
      </c>
    </row>
    <row r="88" spans="1:14" ht="25.5" x14ac:dyDescent="0.25">
      <c r="A88" s="118" t="str">
        <f>A4</f>
        <v>Junho</v>
      </c>
      <c r="B88" s="118"/>
      <c r="C88" s="34" t="s">
        <v>2</v>
      </c>
      <c r="D88" s="35"/>
      <c r="F88" s="118" t="str">
        <f>A4</f>
        <v>Junho</v>
      </c>
      <c r="G88" s="118"/>
      <c r="H88" s="34" t="s">
        <v>2</v>
      </c>
      <c r="I88" s="35"/>
      <c r="K88" s="118" t="str">
        <f>A4</f>
        <v>Junho</v>
      </c>
      <c r="L88" s="118"/>
      <c r="M88" s="34" t="s">
        <v>2</v>
      </c>
      <c r="N88" s="35"/>
    </row>
    <row r="89" spans="1:14" x14ac:dyDescent="0.25">
      <c r="A89" s="118"/>
      <c r="B89" s="118"/>
      <c r="C89" s="36">
        <f>'Maio 2019 '!B123</f>
        <v>4101.6000000000004</v>
      </c>
      <c r="D89" s="10">
        <v>14</v>
      </c>
      <c r="F89" s="118"/>
      <c r="G89" s="118"/>
      <c r="H89" s="36">
        <f>'Maio 2019 '!G123</f>
        <v>14590</v>
      </c>
      <c r="I89" s="10">
        <v>25</v>
      </c>
      <c r="K89" s="118"/>
      <c r="L89" s="118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19" t="s">
        <v>6</v>
      </c>
      <c r="B121" s="120"/>
      <c r="C121" s="15">
        <f>SUM(C91:C120)</f>
        <v>461.19999999999982</v>
      </c>
      <c r="D121" s="11"/>
      <c r="F121" s="119" t="s">
        <v>6</v>
      </c>
      <c r="G121" s="120"/>
      <c r="H121" s="15">
        <f>SUM(H91:H120)</f>
        <v>891</v>
      </c>
      <c r="I121" s="11"/>
      <c r="K121" s="119" t="s">
        <v>6</v>
      </c>
      <c r="L121" s="120"/>
      <c r="M121" s="15">
        <f>SUM(M91:M120)</f>
        <v>138.90000000000009</v>
      </c>
      <c r="N121" s="11"/>
    </row>
    <row r="122" spans="1:15" x14ac:dyDescent="0.25">
      <c r="A122" s="42" t="s">
        <v>7</v>
      </c>
      <c r="B122" s="112"/>
      <c r="C122" s="113"/>
      <c r="D122" s="114"/>
      <c r="E122" s="43"/>
      <c r="F122" s="42" t="s">
        <v>7</v>
      </c>
      <c r="G122" s="112"/>
      <c r="H122" s="113"/>
      <c r="I122" s="114"/>
      <c r="J122" s="43"/>
      <c r="K122" s="42" t="s">
        <v>7</v>
      </c>
      <c r="L122" s="112"/>
      <c r="M122" s="113"/>
      <c r="N122" s="114"/>
      <c r="O122" s="43"/>
    </row>
    <row r="123" spans="1:15" x14ac:dyDescent="0.25">
      <c r="A123" s="112"/>
      <c r="B123" s="113"/>
      <c r="C123" s="113"/>
      <c r="D123" s="114"/>
      <c r="E123" s="43"/>
      <c r="F123" s="112"/>
      <c r="G123" s="113"/>
      <c r="H123" s="113"/>
      <c r="I123" s="114"/>
      <c r="J123" s="43"/>
      <c r="K123" s="112"/>
      <c r="L123" s="113"/>
      <c r="M123" s="113"/>
      <c r="N123" s="114"/>
      <c r="O123" s="43"/>
    </row>
    <row r="124" spans="1:15" x14ac:dyDescent="0.25">
      <c r="A124" s="112"/>
      <c r="B124" s="113"/>
      <c r="C124" s="113"/>
      <c r="D124" s="114"/>
      <c r="E124" s="43"/>
      <c r="F124" s="112"/>
      <c r="G124" s="113"/>
      <c r="H124" s="113"/>
      <c r="I124" s="114"/>
      <c r="J124" s="43"/>
      <c r="K124" s="112"/>
      <c r="L124" s="113"/>
      <c r="M124" s="113"/>
      <c r="N124" s="114"/>
      <c r="O124" s="43"/>
    </row>
    <row r="125" spans="1:15" x14ac:dyDescent="0.25">
      <c r="A125" s="109"/>
      <c r="B125" s="110"/>
      <c r="C125" s="110"/>
      <c r="D125" s="111"/>
      <c r="F125" s="109"/>
      <c r="G125" s="110"/>
      <c r="H125" s="110"/>
      <c r="I125" s="111"/>
      <c r="K125" s="109"/>
      <c r="L125" s="110"/>
      <c r="M125" s="110"/>
      <c r="N125" s="111"/>
      <c r="O125" s="43"/>
    </row>
    <row r="126" spans="1:15" x14ac:dyDescent="0.25">
      <c r="A126" s="109"/>
      <c r="B126" s="110"/>
      <c r="C126" s="110"/>
      <c r="D126" s="111"/>
      <c r="F126" s="109"/>
      <c r="G126" s="110"/>
      <c r="H126" s="110"/>
      <c r="I126" s="111"/>
      <c r="K126" s="109"/>
      <c r="L126" s="110"/>
      <c r="M126" s="110"/>
      <c r="N126" s="111"/>
      <c r="O126" s="43"/>
    </row>
    <row r="127" spans="1:15" x14ac:dyDescent="0.25">
      <c r="A127" s="109"/>
      <c r="B127" s="110"/>
      <c r="C127" s="110"/>
      <c r="D127" s="111"/>
      <c r="F127" s="109"/>
      <c r="G127" s="110"/>
      <c r="H127" s="110"/>
      <c r="I127" s="111"/>
      <c r="K127" s="109"/>
      <c r="L127" s="110"/>
      <c r="M127" s="110"/>
      <c r="N127" s="111"/>
      <c r="O127" s="43"/>
    </row>
    <row r="128" spans="1:15" x14ac:dyDescent="0.25">
      <c r="A128" s="44"/>
    </row>
    <row r="129" spans="1:14" ht="49.5" customHeight="1" x14ac:dyDescent="0.25">
      <c r="A129" s="115" t="s">
        <v>28</v>
      </c>
      <c r="B129" s="116"/>
      <c r="C129" s="117"/>
      <c r="D129" s="33" t="s">
        <v>1</v>
      </c>
      <c r="F129" s="115" t="s">
        <v>29</v>
      </c>
      <c r="G129" s="116"/>
      <c r="H129" s="117"/>
      <c r="I129" s="33" t="s">
        <v>1</v>
      </c>
      <c r="K129" s="115" t="s">
        <v>30</v>
      </c>
      <c r="L129" s="116"/>
      <c r="M129" s="117"/>
      <c r="N129" s="33" t="s">
        <v>1</v>
      </c>
    </row>
    <row r="130" spans="1:14" ht="31.5" customHeight="1" x14ac:dyDescent="0.25">
      <c r="A130" s="118" t="str">
        <f>A4</f>
        <v>Junho</v>
      </c>
      <c r="B130" s="118"/>
      <c r="C130" s="34" t="s">
        <v>2</v>
      </c>
      <c r="D130" s="35"/>
      <c r="F130" s="118" t="str">
        <f>A4</f>
        <v>Junho</v>
      </c>
      <c r="G130" s="118"/>
      <c r="H130" s="34" t="s">
        <v>2</v>
      </c>
      <c r="I130" s="35"/>
      <c r="K130" s="118" t="str">
        <f>A4</f>
        <v>Junho</v>
      </c>
      <c r="L130" s="118"/>
      <c r="M130" s="34" t="s">
        <v>2</v>
      </c>
      <c r="N130" s="35"/>
    </row>
    <row r="131" spans="1:14" x14ac:dyDescent="0.25">
      <c r="A131" s="118"/>
      <c r="B131" s="118"/>
      <c r="C131" s="36">
        <f>'Maio 2019 '!B166</f>
        <v>3965.7</v>
      </c>
      <c r="D131" s="10">
        <v>125</v>
      </c>
      <c r="F131" s="118"/>
      <c r="G131" s="118"/>
      <c r="H131" s="36">
        <f>'Maio 2019 '!G166</f>
        <v>2013</v>
      </c>
      <c r="I131" s="10">
        <v>1</v>
      </c>
      <c r="K131" s="118"/>
      <c r="L131" s="118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19" t="s">
        <v>6</v>
      </c>
      <c r="B163" s="120"/>
      <c r="C163" s="15">
        <f>SUM(C133:C162)</f>
        <v>3239.7</v>
      </c>
      <c r="D163" s="11"/>
      <c r="F163" s="119" t="s">
        <v>6</v>
      </c>
      <c r="G163" s="120"/>
      <c r="H163" s="2">
        <f>SUM(H133:H162)</f>
        <v>55</v>
      </c>
      <c r="I163" s="11" t="str">
        <f>IF(H163&gt;($I$131*1.2),"Atenção","Normal")</f>
        <v>Atenção</v>
      </c>
      <c r="K163" s="119" t="s">
        <v>6</v>
      </c>
      <c r="L163" s="120"/>
      <c r="M163" s="15">
        <f>SUM(M133:M162)</f>
        <v>431</v>
      </c>
      <c r="N163" s="11"/>
    </row>
    <row r="164" spans="1:14" x14ac:dyDescent="0.25">
      <c r="A164" s="42" t="s">
        <v>7</v>
      </c>
      <c r="B164" s="112"/>
      <c r="C164" s="113"/>
      <c r="D164" s="114"/>
      <c r="E164" s="43"/>
      <c r="F164" s="42" t="s">
        <v>7</v>
      </c>
      <c r="G164" s="112"/>
      <c r="H164" s="113"/>
      <c r="I164" s="114"/>
      <c r="J164" s="43"/>
      <c r="K164" s="42" t="s">
        <v>7</v>
      </c>
      <c r="L164" s="112"/>
      <c r="M164" s="113"/>
      <c r="N164" s="114"/>
    </row>
    <row r="165" spans="1:14" x14ac:dyDescent="0.25">
      <c r="A165" s="112"/>
      <c r="B165" s="113"/>
      <c r="C165" s="113"/>
      <c r="D165" s="114"/>
      <c r="E165" s="43"/>
      <c r="F165" s="112"/>
      <c r="G165" s="113"/>
      <c r="H165" s="113"/>
      <c r="I165" s="114"/>
      <c r="J165" s="43"/>
      <c r="K165" s="112"/>
      <c r="L165" s="113"/>
      <c r="M165" s="113"/>
      <c r="N165" s="114"/>
    </row>
    <row r="166" spans="1:14" x14ac:dyDescent="0.25">
      <c r="A166" s="112"/>
      <c r="B166" s="113"/>
      <c r="C166" s="113"/>
      <c r="D166" s="114"/>
      <c r="E166" s="43"/>
      <c r="F166" s="112"/>
      <c r="G166" s="113"/>
      <c r="H166" s="113"/>
      <c r="I166" s="114"/>
      <c r="J166" s="43"/>
      <c r="K166" s="112"/>
      <c r="L166" s="113"/>
      <c r="M166" s="113"/>
      <c r="N166" s="114"/>
    </row>
    <row r="167" spans="1:14" x14ac:dyDescent="0.25">
      <c r="A167" s="109"/>
      <c r="B167" s="110"/>
      <c r="C167" s="110"/>
      <c r="D167" s="111"/>
      <c r="F167" s="109"/>
      <c r="G167" s="110"/>
      <c r="H167" s="110"/>
      <c r="I167" s="111"/>
      <c r="K167" s="109"/>
      <c r="L167" s="110"/>
      <c r="M167" s="110"/>
      <c r="N167" s="111"/>
    </row>
    <row r="168" spans="1:14" x14ac:dyDescent="0.25">
      <c r="A168" s="109"/>
      <c r="B168" s="110"/>
      <c r="C168" s="110"/>
      <c r="D168" s="111"/>
      <c r="F168" s="109"/>
      <c r="G168" s="110"/>
      <c r="H168" s="110"/>
      <c r="I168" s="111"/>
      <c r="K168" s="109"/>
      <c r="L168" s="110"/>
      <c r="M168" s="110"/>
      <c r="N168" s="111"/>
    </row>
    <row r="169" spans="1:14" x14ac:dyDescent="0.25">
      <c r="A169" s="109"/>
      <c r="B169" s="110"/>
      <c r="C169" s="110"/>
      <c r="D169" s="111"/>
      <c r="F169" s="109"/>
      <c r="G169" s="110"/>
      <c r="H169" s="110"/>
      <c r="I169" s="111"/>
      <c r="K169" s="109"/>
      <c r="L169" s="110"/>
      <c r="M169" s="110"/>
      <c r="N169" s="111"/>
    </row>
    <row r="171" spans="1:14" ht="58.5" customHeight="1" x14ac:dyDescent="0.25">
      <c r="A171" s="115" t="s">
        <v>31</v>
      </c>
      <c r="B171" s="116"/>
      <c r="C171" s="117"/>
      <c r="D171" s="33" t="s">
        <v>1</v>
      </c>
      <c r="F171" s="115" t="s">
        <v>32</v>
      </c>
      <c r="G171" s="116"/>
      <c r="H171" s="117"/>
      <c r="I171" s="33" t="s">
        <v>1</v>
      </c>
    </row>
    <row r="172" spans="1:14" ht="25.5" x14ac:dyDescent="0.25">
      <c r="A172" s="118" t="str">
        <f>A4</f>
        <v>Junho</v>
      </c>
      <c r="B172" s="118"/>
      <c r="C172" s="34" t="s">
        <v>2</v>
      </c>
      <c r="D172" s="35"/>
      <c r="F172" s="118" t="str">
        <f>A4</f>
        <v>Junho</v>
      </c>
      <c r="G172" s="118"/>
      <c r="H172" s="34" t="s">
        <v>2</v>
      </c>
      <c r="I172" s="35"/>
    </row>
    <row r="173" spans="1:14" x14ac:dyDescent="0.25">
      <c r="A173" s="118"/>
      <c r="B173" s="118"/>
      <c r="C173" s="36">
        <f>'Maio 2019 '!B214</f>
        <v>265.89999999999998</v>
      </c>
      <c r="D173" s="10">
        <v>10</v>
      </c>
      <c r="F173" s="118"/>
      <c r="G173" s="118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19" t="s">
        <v>6</v>
      </c>
      <c r="B205" s="120"/>
      <c r="C205" s="15">
        <f>SUM(C175:C204)</f>
        <v>98.800000000000011</v>
      </c>
      <c r="D205" s="11"/>
      <c r="F205" s="119" t="s">
        <v>6</v>
      </c>
      <c r="G205" s="120"/>
      <c r="H205" s="2">
        <f>SUM(H175:H204)</f>
        <v>26.999999999999993</v>
      </c>
      <c r="I205" s="11"/>
    </row>
    <row r="206" spans="1:9" x14ac:dyDescent="0.25">
      <c r="A206" s="42" t="s">
        <v>7</v>
      </c>
      <c r="B206" s="112"/>
      <c r="C206" s="113"/>
      <c r="D206" s="114"/>
      <c r="F206" s="42" t="s">
        <v>7</v>
      </c>
      <c r="G206" s="112"/>
      <c r="H206" s="113"/>
      <c r="I206" s="114"/>
    </row>
    <row r="207" spans="1:9" x14ac:dyDescent="0.25">
      <c r="A207" s="112"/>
      <c r="B207" s="113"/>
      <c r="C207" s="113"/>
      <c r="D207" s="114"/>
      <c r="F207" s="112"/>
      <c r="G207" s="113"/>
      <c r="H207" s="113"/>
      <c r="I207" s="114"/>
    </row>
    <row r="208" spans="1:9" x14ac:dyDescent="0.25">
      <c r="A208" s="112"/>
      <c r="B208" s="113"/>
      <c r="C208" s="113"/>
      <c r="D208" s="114"/>
      <c r="F208" s="112"/>
      <c r="G208" s="113"/>
      <c r="H208" s="113"/>
      <c r="I208" s="114"/>
    </row>
    <row r="209" spans="1:9" x14ac:dyDescent="0.25">
      <c r="A209" s="109"/>
      <c r="B209" s="110"/>
      <c r="C209" s="110"/>
      <c r="D209" s="111"/>
      <c r="F209" s="109"/>
      <c r="G209" s="110"/>
      <c r="H209" s="110"/>
      <c r="I209" s="111"/>
    </row>
    <row r="210" spans="1:9" x14ac:dyDescent="0.25">
      <c r="A210" s="109"/>
      <c r="B210" s="110"/>
      <c r="C210" s="110"/>
      <c r="D210" s="111"/>
      <c r="F210" s="109"/>
      <c r="G210" s="110"/>
      <c r="H210" s="110"/>
      <c r="I210" s="111"/>
    </row>
  </sheetData>
  <mergeCells count="127"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</mergeCells>
  <conditionalFormatting sqref="A1:P1 U1:XFD1 A2:XFD2 A3:Q3 U3:XFD3 A6:P9 S6:XFD9 Q7:S9 A10:XFD44 A45:O79 W45:XFD79 A80:XFD1048576">
    <cfRule type="cellIs" dxfId="86" priority="20" operator="equal">
      <formula>"Atenção"</formula>
    </cfRule>
  </conditionalFormatting>
  <conditionalFormatting sqref="A4:XFD5">
    <cfRule type="cellIs" dxfId="85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84" priority="1" operator="lessThan">
      <formula>0</formula>
    </cfRule>
  </conditionalFormatting>
  <conditionalFormatting sqref="Q6:R6">
    <cfRule type="cellIs" dxfId="83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3" spans="1:16" ht="39.75" customHeight="1" x14ac:dyDescent="0.25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</row>
    <row r="4" spans="1:16" ht="28.5" customHeight="1" x14ac:dyDescent="0.25">
      <c r="A4" s="118" t="s">
        <v>57</v>
      </c>
      <c r="B4" s="118"/>
      <c r="C4" s="34" t="s">
        <v>2</v>
      </c>
      <c r="D4" s="35"/>
      <c r="F4" s="118" t="s">
        <v>57</v>
      </c>
      <c r="G4" s="118"/>
      <c r="H4" s="34" t="s">
        <v>2</v>
      </c>
      <c r="I4" s="35"/>
      <c r="K4" s="118" t="s">
        <v>57</v>
      </c>
      <c r="L4" s="118"/>
      <c r="M4" s="34" t="s">
        <v>2</v>
      </c>
      <c r="N4" s="35"/>
    </row>
    <row r="5" spans="1:16" x14ac:dyDescent="0.25">
      <c r="A5" s="118"/>
      <c r="B5" s="118"/>
      <c r="C5" s="36">
        <v>175973</v>
      </c>
      <c r="D5" s="37">
        <v>140</v>
      </c>
      <c r="F5" s="118"/>
      <c r="G5" s="118"/>
      <c r="H5" s="36">
        <v>12150.8</v>
      </c>
      <c r="I5" s="37">
        <v>7</v>
      </c>
      <c r="K5" s="118"/>
      <c r="L5" s="118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19" t="s">
        <v>6</v>
      </c>
      <c r="B38" s="120"/>
      <c r="C38" s="57">
        <f>SUM(C7:C37)</f>
        <v>4321</v>
      </c>
      <c r="D38" s="60"/>
      <c r="F38" s="119" t="s">
        <v>6</v>
      </c>
      <c r="G38" s="120"/>
      <c r="H38" s="61">
        <f>SUM(H7:H37)</f>
        <v>198.10000000000036</v>
      </c>
      <c r="I38" s="39"/>
      <c r="K38" s="119" t="s">
        <v>6</v>
      </c>
      <c r="L38" s="120"/>
      <c r="M38" s="61">
        <f>SUM(M7:M37)</f>
        <v>708.90000000000146</v>
      </c>
      <c r="N38" s="39"/>
    </row>
    <row r="39" spans="1:20" x14ac:dyDescent="0.25">
      <c r="A39" s="42" t="s">
        <v>7</v>
      </c>
      <c r="B39" s="112"/>
      <c r="C39" s="113"/>
      <c r="D39" s="114"/>
      <c r="E39" s="43"/>
      <c r="F39" s="42" t="s">
        <v>7</v>
      </c>
      <c r="G39" s="112"/>
      <c r="H39" s="113"/>
      <c r="I39" s="114"/>
      <c r="J39" s="43"/>
      <c r="K39" s="42" t="s">
        <v>7</v>
      </c>
      <c r="L39" s="112"/>
      <c r="M39" s="113"/>
      <c r="N39" s="114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</row>
    <row r="41" spans="1:20" x14ac:dyDescent="0.25">
      <c r="A41" s="112"/>
      <c r="B41" s="113"/>
      <c r="C41" s="113"/>
      <c r="D41" s="114"/>
      <c r="E41" s="43"/>
      <c r="F41" s="112"/>
      <c r="G41" s="113"/>
      <c r="H41" s="113"/>
      <c r="I41" s="114"/>
      <c r="J41" s="43"/>
      <c r="K41" s="112"/>
      <c r="L41" s="113"/>
      <c r="M41" s="113"/>
      <c r="N41" s="114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</row>
    <row r="43" spans="1:20" x14ac:dyDescent="0.25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</row>
    <row r="44" spans="1:20" x14ac:dyDescent="0.25">
      <c r="A44" s="109"/>
      <c r="B44" s="110"/>
      <c r="C44" s="110"/>
      <c r="D44" s="111"/>
      <c r="F44" s="109"/>
      <c r="G44" s="110"/>
      <c r="H44" s="110"/>
      <c r="I44" s="111"/>
      <c r="K44" s="109"/>
      <c r="L44" s="110"/>
      <c r="M44" s="110"/>
      <c r="N44" s="111"/>
    </row>
    <row r="45" spans="1:20" s="121" customFormat="1" x14ac:dyDescent="0.25"/>
    <row r="46" spans="1:20" ht="49.5" customHeight="1" thickBot="1" x14ac:dyDescent="0.3">
      <c r="A46" s="115" t="s">
        <v>22</v>
      </c>
      <c r="B46" s="116"/>
      <c r="C46" s="117"/>
      <c r="D46" s="33" t="s">
        <v>1</v>
      </c>
      <c r="F46" s="115" t="s">
        <v>23</v>
      </c>
      <c r="G46" s="116"/>
      <c r="H46" s="117"/>
      <c r="I46" s="33" t="s">
        <v>1</v>
      </c>
      <c r="K46" s="115" t="s">
        <v>61</v>
      </c>
      <c r="L46" s="116"/>
      <c r="M46" s="117"/>
      <c r="N46" s="33" t="s">
        <v>1</v>
      </c>
    </row>
    <row r="47" spans="1:20" ht="30.75" customHeight="1" thickBot="1" x14ac:dyDescent="0.3">
      <c r="A47" s="118" t="s">
        <v>57</v>
      </c>
      <c r="B47" s="118"/>
      <c r="C47" s="34" t="s">
        <v>2</v>
      </c>
      <c r="D47" s="35"/>
      <c r="F47" s="118" t="s">
        <v>57</v>
      </c>
      <c r="G47" s="118"/>
      <c r="H47" s="34" t="s">
        <v>2</v>
      </c>
      <c r="I47" s="35"/>
      <c r="K47" s="118" t="s">
        <v>57</v>
      </c>
      <c r="L47" s="118"/>
      <c r="M47" s="34" t="s">
        <v>2</v>
      </c>
      <c r="N47" s="35"/>
      <c r="Q47" s="123" t="s">
        <v>8</v>
      </c>
      <c r="R47" s="124"/>
      <c r="S47" s="124"/>
      <c r="T47" s="125"/>
    </row>
    <row r="48" spans="1:20" ht="15.75" thickBot="1" x14ac:dyDescent="0.3">
      <c r="A48" s="118"/>
      <c r="B48" s="118"/>
      <c r="C48" s="36">
        <v>5130</v>
      </c>
      <c r="D48" s="37">
        <v>20</v>
      </c>
      <c r="F48" s="118"/>
      <c r="G48" s="118"/>
      <c r="H48" s="36">
        <v>10534.3</v>
      </c>
      <c r="I48" s="37">
        <v>7</v>
      </c>
      <c r="K48" s="118"/>
      <c r="L48" s="118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19" t="s">
        <v>6</v>
      </c>
      <c r="B81" s="120"/>
      <c r="C81" s="61">
        <f>SUM(C50:C80)</f>
        <v>571</v>
      </c>
      <c r="D81" s="39"/>
      <c r="F81" s="119" t="s">
        <v>6</v>
      </c>
      <c r="G81" s="120"/>
      <c r="H81" s="61">
        <f>SUM(H50:H80)</f>
        <v>163.5</v>
      </c>
      <c r="I81" s="39"/>
      <c r="K81" s="119" t="s">
        <v>6</v>
      </c>
      <c r="L81" s="120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2"/>
      <c r="C82" s="113"/>
      <c r="D82" s="114"/>
      <c r="F82" s="42" t="s">
        <v>7</v>
      </c>
      <c r="G82" s="112"/>
      <c r="H82" s="113"/>
      <c r="I82" s="114"/>
      <c r="K82" s="42" t="s">
        <v>7</v>
      </c>
      <c r="L82" s="112"/>
      <c r="M82" s="113"/>
      <c r="N82" s="114"/>
    </row>
    <row r="83" spans="1:16" x14ac:dyDescent="0.25">
      <c r="A83" s="112"/>
      <c r="B83" s="113"/>
      <c r="C83" s="113"/>
      <c r="D83" s="114"/>
      <c r="E83" s="43"/>
      <c r="F83" s="112"/>
      <c r="G83" s="113"/>
      <c r="H83" s="113"/>
      <c r="I83" s="114"/>
      <c r="J83" s="43"/>
      <c r="K83" s="112" t="s">
        <v>68</v>
      </c>
      <c r="L83" s="113"/>
      <c r="M83" s="113"/>
      <c r="N83" s="114"/>
    </row>
    <row r="84" spans="1:16" x14ac:dyDescent="0.25">
      <c r="A84" s="112"/>
      <c r="B84" s="113"/>
      <c r="C84" s="113"/>
      <c r="D84" s="114"/>
      <c r="E84" s="43"/>
      <c r="F84" s="112"/>
      <c r="G84" s="113"/>
      <c r="H84" s="113"/>
      <c r="I84" s="114"/>
      <c r="J84" s="43"/>
      <c r="K84" s="112"/>
      <c r="L84" s="113"/>
      <c r="M84" s="113"/>
      <c r="N84" s="114"/>
    </row>
    <row r="85" spans="1:16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6" x14ac:dyDescent="0.25">
      <c r="A86" s="109"/>
      <c r="B86" s="110"/>
      <c r="C86" s="110"/>
      <c r="D86" s="111"/>
      <c r="F86" s="109"/>
      <c r="G86" s="110"/>
      <c r="H86" s="110"/>
      <c r="I86" s="111"/>
      <c r="K86" s="109"/>
      <c r="L86" s="110"/>
      <c r="M86" s="110"/>
      <c r="N86" s="111"/>
    </row>
    <row r="87" spans="1:16" x14ac:dyDescent="0.25">
      <c r="A87" s="109"/>
      <c r="B87" s="110"/>
      <c r="C87" s="110"/>
      <c r="D87" s="111"/>
      <c r="F87" s="109"/>
      <c r="G87" s="110"/>
      <c r="H87" s="110"/>
      <c r="I87" s="111"/>
      <c r="K87" s="109"/>
      <c r="L87" s="110"/>
      <c r="M87" s="110"/>
      <c r="N87" s="111"/>
    </row>
    <row r="88" spans="1:16" s="109" customFormat="1" x14ac:dyDescent="0.25">
      <c r="A88" s="126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</row>
    <row r="89" spans="1:16" ht="45" customHeight="1" x14ac:dyDescent="0.25">
      <c r="A89" s="115" t="s">
        <v>25</v>
      </c>
      <c r="B89" s="116"/>
      <c r="C89" s="117"/>
      <c r="D89" s="33" t="s">
        <v>1</v>
      </c>
      <c r="F89" s="115" t="s">
        <v>26</v>
      </c>
      <c r="G89" s="116"/>
      <c r="H89" s="117"/>
      <c r="I89" s="33" t="s">
        <v>1</v>
      </c>
      <c r="K89" s="115" t="s">
        <v>27</v>
      </c>
      <c r="L89" s="116"/>
      <c r="M89" s="117"/>
      <c r="N89" s="33" t="s">
        <v>1</v>
      </c>
    </row>
    <row r="90" spans="1:16" ht="25.5" x14ac:dyDescent="0.25">
      <c r="A90" s="118" t="s">
        <v>57</v>
      </c>
      <c r="B90" s="118"/>
      <c r="C90" s="34" t="s">
        <v>2</v>
      </c>
      <c r="D90" s="35"/>
      <c r="F90" s="118" t="s">
        <v>57</v>
      </c>
      <c r="G90" s="118"/>
      <c r="H90" s="34" t="s">
        <v>2</v>
      </c>
      <c r="I90" s="35"/>
      <c r="K90" s="118" t="s">
        <v>57</v>
      </c>
      <c r="L90" s="118"/>
      <c r="M90" s="34" t="s">
        <v>2</v>
      </c>
      <c r="N90" s="35"/>
    </row>
    <row r="91" spans="1:16" x14ac:dyDescent="0.25">
      <c r="A91" s="118"/>
      <c r="B91" s="118"/>
      <c r="C91" s="36">
        <v>3653.7</v>
      </c>
      <c r="D91" s="37">
        <v>14</v>
      </c>
      <c r="F91" s="118"/>
      <c r="G91" s="118"/>
      <c r="H91" s="36">
        <v>13926</v>
      </c>
      <c r="I91" s="37">
        <v>25</v>
      </c>
      <c r="K91" s="118"/>
      <c r="L91" s="118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19" t="s">
        <v>6</v>
      </c>
      <c r="B124" s="120"/>
      <c r="C124" s="61">
        <f>SUM(C93:C123)</f>
        <v>447.90000000000055</v>
      </c>
      <c r="D124" s="39"/>
      <c r="F124" s="119" t="s">
        <v>6</v>
      </c>
      <c r="G124" s="120"/>
      <c r="H124" s="61">
        <f>SUM(H93:H123)</f>
        <v>664</v>
      </c>
      <c r="I124" s="39"/>
      <c r="K124" s="119" t="s">
        <v>6</v>
      </c>
      <c r="L124" s="120"/>
      <c r="M124" s="61">
        <f>SUM(M93:M123)</f>
        <v>169.09999999999991</v>
      </c>
      <c r="N124" s="39"/>
    </row>
    <row r="125" spans="1:15" x14ac:dyDescent="0.25">
      <c r="A125" s="42" t="s">
        <v>7</v>
      </c>
      <c r="B125" s="112"/>
      <c r="C125" s="113"/>
      <c r="D125" s="114"/>
      <c r="E125" s="43"/>
      <c r="F125" s="42" t="s">
        <v>7</v>
      </c>
      <c r="G125" s="112"/>
      <c r="H125" s="113"/>
      <c r="I125" s="114"/>
      <c r="J125" s="43"/>
      <c r="K125" s="42" t="s">
        <v>7</v>
      </c>
      <c r="L125" s="112"/>
      <c r="M125" s="113"/>
      <c r="N125" s="114"/>
      <c r="O125" s="43"/>
    </row>
    <row r="126" spans="1:15" ht="33" customHeight="1" x14ac:dyDescent="0.25">
      <c r="A126" s="127" t="s">
        <v>69</v>
      </c>
      <c r="B126" s="128"/>
      <c r="C126" s="128"/>
      <c r="D126" s="129"/>
      <c r="E126" s="43"/>
      <c r="F126" s="112"/>
      <c r="G126" s="113"/>
      <c r="H126" s="113"/>
      <c r="I126" s="114"/>
      <c r="J126" s="43"/>
      <c r="K126" s="112"/>
      <c r="L126" s="113"/>
      <c r="M126" s="113"/>
      <c r="N126" s="114"/>
      <c r="O126" s="43"/>
    </row>
    <row r="127" spans="1:15" x14ac:dyDescent="0.25">
      <c r="A127" s="112"/>
      <c r="B127" s="113"/>
      <c r="C127" s="113"/>
      <c r="D127" s="114"/>
      <c r="E127" s="43"/>
      <c r="F127" s="112"/>
      <c r="G127" s="113"/>
      <c r="H127" s="113"/>
      <c r="I127" s="114"/>
      <c r="J127" s="43"/>
      <c r="K127" s="112"/>
      <c r="L127" s="113"/>
      <c r="M127" s="113"/>
      <c r="N127" s="114"/>
      <c r="O127" s="43"/>
    </row>
    <row r="128" spans="1:15" x14ac:dyDescent="0.25">
      <c r="A128" s="109"/>
      <c r="B128" s="110"/>
      <c r="C128" s="110"/>
      <c r="D128" s="111"/>
      <c r="F128" s="109"/>
      <c r="G128" s="110"/>
      <c r="H128" s="110"/>
      <c r="I128" s="111"/>
      <c r="K128" s="109"/>
      <c r="L128" s="110"/>
      <c r="M128" s="110"/>
      <c r="N128" s="111"/>
      <c r="O128" s="43"/>
    </row>
    <row r="129" spans="1:16" x14ac:dyDescent="0.25">
      <c r="A129" s="109"/>
      <c r="B129" s="110"/>
      <c r="C129" s="110"/>
      <c r="D129" s="111"/>
      <c r="F129" s="109"/>
      <c r="G129" s="110"/>
      <c r="H129" s="110"/>
      <c r="I129" s="111"/>
      <c r="K129" s="109"/>
      <c r="L129" s="110"/>
      <c r="M129" s="110"/>
      <c r="N129" s="111"/>
      <c r="O129" s="43"/>
    </row>
    <row r="130" spans="1:16" x14ac:dyDescent="0.25">
      <c r="A130" s="109"/>
      <c r="B130" s="110"/>
      <c r="C130" s="110"/>
      <c r="D130" s="111"/>
      <c r="F130" s="109"/>
      <c r="G130" s="110"/>
      <c r="H130" s="110"/>
      <c r="I130" s="111"/>
      <c r="K130" s="109"/>
      <c r="L130" s="110"/>
      <c r="M130" s="110"/>
      <c r="N130" s="111"/>
      <c r="O130" s="43"/>
    </row>
    <row r="131" spans="1:16" s="109" customFormat="1" x14ac:dyDescent="0.25">
      <c r="A131" s="126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</row>
    <row r="132" spans="1:16" ht="49.5" customHeight="1" x14ac:dyDescent="0.25">
      <c r="A132" s="115" t="s">
        <v>28</v>
      </c>
      <c r="B132" s="116"/>
      <c r="C132" s="117"/>
      <c r="D132" s="33" t="s">
        <v>1</v>
      </c>
      <c r="F132" s="115" t="s">
        <v>29</v>
      </c>
      <c r="G132" s="116"/>
      <c r="H132" s="117"/>
      <c r="I132" s="33" t="s">
        <v>1</v>
      </c>
      <c r="K132" s="115" t="s">
        <v>30</v>
      </c>
      <c r="L132" s="116"/>
      <c r="M132" s="117"/>
      <c r="N132" s="33" t="s">
        <v>1</v>
      </c>
    </row>
    <row r="133" spans="1:16" ht="31.5" customHeight="1" x14ac:dyDescent="0.25">
      <c r="A133" s="118" t="s">
        <v>57</v>
      </c>
      <c r="B133" s="118"/>
      <c r="C133" s="34" t="s">
        <v>2</v>
      </c>
      <c r="D133" s="35"/>
      <c r="F133" s="118" t="s">
        <v>57</v>
      </c>
      <c r="G133" s="118"/>
      <c r="H133" s="34" t="s">
        <v>2</v>
      </c>
      <c r="I133" s="35"/>
      <c r="K133" s="118" t="s">
        <v>57</v>
      </c>
      <c r="L133" s="118"/>
      <c r="M133" s="34" t="s">
        <v>2</v>
      </c>
      <c r="N133" s="35"/>
    </row>
    <row r="134" spans="1:16" x14ac:dyDescent="0.25">
      <c r="A134" s="118"/>
      <c r="B134" s="118"/>
      <c r="C134" s="36">
        <v>1570.4</v>
      </c>
      <c r="D134" s="37">
        <v>125</v>
      </c>
      <c r="F134" s="118"/>
      <c r="G134" s="118"/>
      <c r="H134" s="36">
        <v>1932</v>
      </c>
      <c r="I134" s="37">
        <v>1</v>
      </c>
      <c r="K134" s="118"/>
      <c r="L134" s="118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19" t="s">
        <v>6</v>
      </c>
      <c r="B167" s="120"/>
      <c r="C167" s="61">
        <f>SUM(C136:C166)</f>
        <v>2395.2999999999997</v>
      </c>
      <c r="D167" s="39"/>
      <c r="F167" s="119" t="s">
        <v>6</v>
      </c>
      <c r="G167" s="120"/>
      <c r="H167" s="56">
        <f>SUM(H136:H166)</f>
        <v>162</v>
      </c>
      <c r="I167" s="39"/>
      <c r="K167" s="119" t="s">
        <v>6</v>
      </c>
      <c r="L167" s="120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2"/>
      <c r="C168" s="113"/>
      <c r="D168" s="114"/>
      <c r="E168" s="43"/>
      <c r="F168" s="42" t="s">
        <v>7</v>
      </c>
      <c r="G168" s="112"/>
      <c r="H168" s="113"/>
      <c r="I168" s="114"/>
      <c r="J168" s="43"/>
      <c r="K168" s="42" t="s">
        <v>7</v>
      </c>
      <c r="L168" s="112"/>
      <c r="M168" s="113"/>
      <c r="N168" s="114"/>
    </row>
    <row r="169" spans="1:14" x14ac:dyDescent="0.25">
      <c r="A169" s="112"/>
      <c r="B169" s="113"/>
      <c r="C169" s="113"/>
      <c r="D169" s="114"/>
      <c r="E169" s="43"/>
      <c r="F169" s="112"/>
      <c r="G169" s="113"/>
      <c r="H169" s="113"/>
      <c r="I169" s="114"/>
      <c r="J169" s="43"/>
      <c r="K169" s="112"/>
      <c r="L169" s="113"/>
      <c r="M169" s="113"/>
      <c r="N169" s="114"/>
    </row>
    <row r="170" spans="1:14" x14ac:dyDescent="0.25">
      <c r="A170" s="112"/>
      <c r="B170" s="113"/>
      <c r="C170" s="113"/>
      <c r="D170" s="114"/>
      <c r="E170" s="43"/>
      <c r="F170" s="112"/>
      <c r="G170" s="113"/>
      <c r="H170" s="113"/>
      <c r="I170" s="114"/>
      <c r="J170" s="43"/>
      <c r="K170" s="112"/>
      <c r="L170" s="113"/>
      <c r="M170" s="113"/>
      <c r="N170" s="114"/>
    </row>
    <row r="171" spans="1:14" x14ac:dyDescent="0.25">
      <c r="A171" s="109"/>
      <c r="B171" s="110"/>
      <c r="C171" s="110"/>
      <c r="D171" s="111"/>
      <c r="F171" s="109"/>
      <c r="G171" s="110"/>
      <c r="H171" s="110"/>
      <c r="I171" s="111"/>
      <c r="K171" s="109"/>
      <c r="L171" s="110"/>
      <c r="M171" s="110"/>
      <c r="N171" s="111"/>
    </row>
    <row r="172" spans="1:14" x14ac:dyDescent="0.25">
      <c r="A172" s="109"/>
      <c r="B172" s="110"/>
      <c r="C172" s="110"/>
      <c r="D172" s="111"/>
      <c r="F172" s="109"/>
      <c r="G172" s="110"/>
      <c r="H172" s="110"/>
      <c r="I172" s="111"/>
      <c r="K172" s="109"/>
      <c r="L172" s="110"/>
      <c r="M172" s="110"/>
      <c r="N172" s="111"/>
    </row>
    <row r="173" spans="1:14" x14ac:dyDescent="0.25">
      <c r="A173" s="109"/>
      <c r="B173" s="110"/>
      <c r="C173" s="110"/>
      <c r="D173" s="111"/>
      <c r="F173" s="109"/>
      <c r="G173" s="110"/>
      <c r="H173" s="110"/>
      <c r="I173" s="111"/>
      <c r="K173" s="109"/>
      <c r="L173" s="110"/>
      <c r="M173" s="110"/>
      <c r="N173" s="111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5" t="s">
        <v>31</v>
      </c>
      <c r="B180" s="116"/>
      <c r="C180" s="117"/>
      <c r="D180" s="33" t="s">
        <v>1</v>
      </c>
      <c r="F180" s="115" t="s">
        <v>32</v>
      </c>
      <c r="G180" s="116"/>
      <c r="H180" s="117"/>
      <c r="I180" s="33" t="s">
        <v>1</v>
      </c>
    </row>
    <row r="181" spans="1:9" ht="25.5" x14ac:dyDescent="0.25">
      <c r="A181" s="118" t="s">
        <v>71</v>
      </c>
      <c r="B181" s="118"/>
      <c r="C181" s="34" t="s">
        <v>2</v>
      </c>
      <c r="D181" s="35"/>
      <c r="F181" s="118" t="s">
        <v>71</v>
      </c>
      <c r="G181" s="118"/>
      <c r="H181" s="34" t="s">
        <v>2</v>
      </c>
      <c r="I181" s="35"/>
    </row>
    <row r="182" spans="1:9" x14ac:dyDescent="0.25">
      <c r="A182" s="118"/>
      <c r="B182" s="118"/>
      <c r="C182" s="36">
        <v>77.8</v>
      </c>
      <c r="D182" s="37">
        <v>10</v>
      </c>
      <c r="F182" s="118"/>
      <c r="G182" s="118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19" t="s">
        <v>6</v>
      </c>
      <c r="B215" s="120"/>
      <c r="C215" s="61">
        <f>SUM(C184:C214)</f>
        <v>188.09999999999997</v>
      </c>
      <c r="D215" s="39"/>
      <c r="F215" s="119" t="s">
        <v>6</v>
      </c>
      <c r="G215" s="120"/>
      <c r="H215" s="56">
        <f>SUM(H184:H214)</f>
        <v>28.1</v>
      </c>
      <c r="I215" s="39"/>
    </row>
    <row r="216" spans="1:9" x14ac:dyDescent="0.25">
      <c r="A216" s="42" t="s">
        <v>7</v>
      </c>
      <c r="B216" s="112"/>
      <c r="C216" s="113"/>
      <c r="D216" s="114"/>
      <c r="F216" s="42" t="s">
        <v>7</v>
      </c>
      <c r="G216" s="112"/>
      <c r="H216" s="113"/>
      <c r="I216" s="114"/>
    </row>
    <row r="217" spans="1:9" x14ac:dyDescent="0.25">
      <c r="A217" s="112"/>
      <c r="B217" s="113"/>
      <c r="C217" s="113"/>
      <c r="D217" s="114"/>
      <c r="F217" s="112"/>
      <c r="G217" s="113"/>
      <c r="H217" s="113"/>
      <c r="I217" s="114"/>
    </row>
    <row r="218" spans="1:9" x14ac:dyDescent="0.25">
      <c r="A218" s="112"/>
      <c r="B218" s="113"/>
      <c r="C218" s="113"/>
      <c r="D218" s="114"/>
      <c r="F218" s="112"/>
      <c r="G218" s="113"/>
      <c r="H218" s="113"/>
      <c r="I218" s="114"/>
    </row>
    <row r="219" spans="1:9" x14ac:dyDescent="0.25">
      <c r="A219" s="109"/>
      <c r="B219" s="110"/>
      <c r="C219" s="110"/>
      <c r="D219" s="111"/>
      <c r="F219" s="109"/>
      <c r="G219" s="110"/>
      <c r="H219" s="110"/>
      <c r="I219" s="111"/>
    </row>
    <row r="220" spans="1:9" x14ac:dyDescent="0.25">
      <c r="A220" s="109"/>
      <c r="B220" s="110"/>
      <c r="C220" s="110"/>
      <c r="D220" s="111"/>
      <c r="F220" s="109"/>
      <c r="G220" s="110"/>
      <c r="H220" s="110"/>
      <c r="I220" s="111"/>
    </row>
  </sheetData>
  <mergeCells count="129"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</mergeCells>
  <conditionalFormatting sqref="A1:XFD46 A47:P57 U47:XFD58 E58:P58 A58:D80 E59:XFD80">
    <cfRule type="cellIs" dxfId="82" priority="3" operator="equal">
      <formula>"Atenção"</formula>
    </cfRule>
  </conditionalFormatting>
  <conditionalFormatting sqref="A81:XFD1048576">
    <cfRule type="cellIs" dxfId="81" priority="1" operator="equal">
      <formula>"Atenção"</formula>
    </cfRule>
  </conditionalFormatting>
  <conditionalFormatting sqref="Q47 Q48:T58">
    <cfRule type="cellIs" dxfId="80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 - 2024'!B31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741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30" t="s">
        <v>8</v>
      </c>
      <c r="B40" s="131"/>
      <c r="C40" s="131"/>
      <c r="D40" s="131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79" priority="15" operator="equal">
      <formula>"Atenção"</formula>
    </cfRule>
  </conditionalFormatting>
  <conditionalFormatting sqref="A38:B38">
    <cfRule type="cellIs" dxfId="78" priority="12" operator="equal">
      <formula>"Atenção"</formula>
    </cfRule>
  </conditionalFormatting>
  <conditionalFormatting sqref="A41:B70">
    <cfRule type="cellIs" dxfId="77" priority="5" operator="equal">
      <formula>"Atenção"</formula>
    </cfRule>
  </conditionalFormatting>
  <conditionalFormatting sqref="B3:D33">
    <cfRule type="cellIs" dxfId="76" priority="1" operator="equal">
      <formula>"Atenção"</formula>
    </cfRule>
  </conditionalFormatting>
  <conditionalFormatting sqref="C3:C33">
    <cfRule type="cellIs" dxfId="75" priority="14" operator="lessThan">
      <formula>0</formula>
    </cfRule>
  </conditionalFormatting>
  <conditionalFormatting sqref="D1">
    <cfRule type="cellIs" dxfId="74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 - 2024'!B33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767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7 A2:D2 A34:C34 A35:D37 D38:XFD38 A39:XFD39 E40:XFD70 A71:XFD1048576">
    <cfRule type="cellIs" dxfId="73" priority="16" operator="equal">
      <formula>"Atenção"</formula>
    </cfRule>
  </conditionalFormatting>
  <conditionalFormatting sqref="A38:B38">
    <cfRule type="cellIs" dxfId="72" priority="13" operator="equal">
      <formula>"Atenção"</formula>
    </cfRule>
  </conditionalFormatting>
  <conditionalFormatting sqref="A41:B70">
    <cfRule type="cellIs" dxfId="71" priority="6" operator="equal">
      <formula>"Atenção"</formula>
    </cfRule>
  </conditionalFormatting>
  <conditionalFormatting sqref="B3:D33">
    <cfRule type="cellIs" dxfId="70" priority="1" operator="equal">
      <formula>"Atenção"</formula>
    </cfRule>
  </conditionalFormatting>
  <conditionalFormatting sqref="C3:C33">
    <cfRule type="cellIs" dxfId="69" priority="15" operator="lessThan">
      <formula>0</formula>
    </cfRule>
  </conditionalFormatting>
  <conditionalFormatting sqref="D1">
    <cfRule type="cellIs" dxfId="6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45413</v>
      </c>
      <c r="B3" s="77">
        <v>38010</v>
      </c>
      <c r="C3" s="79">
        <f>B3-'Abr - 2024'!B32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775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34:C34 A35:D37 D38 A39:XFD39 E40:XFD70 A71:XFD1048576">
    <cfRule type="cellIs" dxfId="67" priority="18" operator="equal">
      <formula>"Atenção"</formula>
    </cfRule>
  </conditionalFormatting>
  <conditionalFormatting sqref="A38:B38">
    <cfRule type="cellIs" dxfId="66" priority="15" operator="equal">
      <formula>"Atenção"</formula>
    </cfRule>
  </conditionalFormatting>
  <conditionalFormatting sqref="A41:B70">
    <cfRule type="cellIs" dxfId="65" priority="8" operator="equal">
      <formula>"Atenção"</formula>
    </cfRule>
  </conditionalFormatting>
  <conditionalFormatting sqref="A2:D2">
    <cfRule type="cellIs" dxfId="64" priority="1" operator="equal">
      <formula>"Atenção"</formula>
    </cfRule>
  </conditionalFormatting>
  <conditionalFormatting sqref="B3:D33">
    <cfRule type="cellIs" dxfId="63" priority="2" operator="equal">
      <formula>"Atenção"</formula>
    </cfRule>
  </conditionalFormatting>
  <conditionalFormatting sqref="C3:C33">
    <cfRule type="cellIs" dxfId="62" priority="17" operator="lessThan">
      <formula>0</formula>
    </cfRule>
  </conditionalFormatting>
  <conditionalFormatting sqref="D1">
    <cfRule type="cellIs" dxfId="61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45444</v>
      </c>
      <c r="B3" s="77">
        <v>38819</v>
      </c>
      <c r="C3" s="79">
        <f>B3-'Mai - 2024'!B33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709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60" priority="17" operator="equal">
      <formula>"Atenção"</formula>
    </cfRule>
  </conditionalFormatting>
  <conditionalFormatting sqref="A38:B38">
    <cfRule type="cellIs" dxfId="59" priority="15" operator="equal">
      <formula>"Atenção"</formula>
    </cfRule>
  </conditionalFormatting>
  <conditionalFormatting sqref="A41:B70">
    <cfRule type="cellIs" dxfId="58" priority="8" operator="equal">
      <formula>"Atenção"</formula>
    </cfRule>
  </conditionalFormatting>
  <conditionalFormatting sqref="A2:D2">
    <cfRule type="cellIs" dxfId="57" priority="1" operator="equal">
      <formula>"Atenção"</formula>
    </cfRule>
  </conditionalFormatting>
  <conditionalFormatting sqref="B3:D33">
    <cfRule type="cellIs" dxfId="56" priority="2" operator="equal">
      <formula>"Atenção"</formula>
    </cfRule>
  </conditionalFormatting>
  <conditionalFormatting sqref="C3:C33">
    <cfRule type="cellIs" dxfId="55" priority="16" operator="lessThan">
      <formula>0</formula>
    </cfRule>
  </conditionalFormatting>
  <conditionalFormatting sqref="D1">
    <cfRule type="cellIs" dxfId="54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 - 2024'!B32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803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53" priority="16" operator="equal">
      <formula>"Atenção"</formula>
    </cfRule>
  </conditionalFormatting>
  <conditionalFormatting sqref="A38:B38">
    <cfRule type="cellIs" dxfId="52" priority="14" operator="equal">
      <formula>"Atenção"</formula>
    </cfRule>
  </conditionalFormatting>
  <conditionalFormatting sqref="A41:B70">
    <cfRule type="cellIs" dxfId="51" priority="7" operator="equal">
      <formula>"Atenção"</formula>
    </cfRule>
  </conditionalFormatting>
  <conditionalFormatting sqref="A2:D2">
    <cfRule type="cellIs" dxfId="50" priority="1" operator="equal">
      <formula>"Atenção"</formula>
    </cfRule>
  </conditionalFormatting>
  <conditionalFormatting sqref="B3:D33">
    <cfRule type="cellIs" dxfId="49" priority="5" operator="equal">
      <formula>"Atenção"</formula>
    </cfRule>
  </conditionalFormatting>
  <conditionalFormatting sqref="C3:C33">
    <cfRule type="cellIs" dxfId="48" priority="15" operator="lessThan">
      <formula>0</formula>
    </cfRule>
  </conditionalFormatting>
  <conditionalFormatting sqref="D1">
    <cfRule type="cellIs" dxfId="47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 - 2024'!B33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875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46" priority="18" operator="equal">
      <formula>"Atenção"</formula>
    </cfRule>
  </conditionalFormatting>
  <conditionalFormatting sqref="A38:B38">
    <cfRule type="cellIs" dxfId="45" priority="16" operator="equal">
      <formula>"Atenção"</formula>
    </cfRule>
  </conditionalFormatting>
  <conditionalFormatting sqref="A41:B70">
    <cfRule type="cellIs" dxfId="44" priority="9" operator="equal">
      <formula>"Atenção"</formula>
    </cfRule>
  </conditionalFormatting>
  <conditionalFormatting sqref="A2:D2">
    <cfRule type="cellIs" dxfId="43" priority="1" operator="equal">
      <formula>"Atenção"</formula>
    </cfRule>
  </conditionalFormatting>
  <conditionalFormatting sqref="B3:D33">
    <cfRule type="cellIs" dxfId="42" priority="2" operator="equal">
      <formula>"Atenção"</formula>
    </cfRule>
  </conditionalFormatting>
  <conditionalFormatting sqref="C3:C33">
    <cfRule type="cellIs" dxfId="41" priority="17" operator="lessThan">
      <formula>0</formula>
    </cfRule>
  </conditionalFormatting>
  <conditionalFormatting sqref="D1">
    <cfRule type="cellIs" dxfId="40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 - 2024'!B33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805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39" priority="17" operator="equal">
      <formula>"Atenção"</formula>
    </cfRule>
  </conditionalFormatting>
  <conditionalFormatting sqref="A38:B38">
    <cfRule type="cellIs" dxfId="38" priority="15" operator="equal">
      <formula>"Atenção"</formula>
    </cfRule>
  </conditionalFormatting>
  <conditionalFormatting sqref="A41:B70">
    <cfRule type="cellIs" dxfId="37" priority="8" operator="equal">
      <formula>"Atenção"</formula>
    </cfRule>
  </conditionalFormatting>
  <conditionalFormatting sqref="A2:D2">
    <cfRule type="cellIs" dxfId="36" priority="1" operator="equal">
      <formula>"Atenção"</formula>
    </cfRule>
  </conditionalFormatting>
  <conditionalFormatting sqref="B3:D33">
    <cfRule type="cellIs" dxfId="35" priority="2" operator="equal">
      <formula>"Atenção"</formula>
    </cfRule>
  </conditionalFormatting>
  <conditionalFormatting sqref="C3:C33">
    <cfRule type="cellIs" dxfId="34" priority="16" operator="lessThan">
      <formula>0</formula>
    </cfRule>
  </conditionalFormatting>
  <conditionalFormatting sqref="D1">
    <cfRule type="cellIs" dxfId="33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 - 2024'!B32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850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32" priority="17" operator="equal">
      <formula>"Atenção"</formula>
    </cfRule>
  </conditionalFormatting>
  <conditionalFormatting sqref="A38:B38">
    <cfRule type="cellIs" dxfId="31" priority="15" operator="equal">
      <formula>"Atenção"</formula>
    </cfRule>
  </conditionalFormatting>
  <conditionalFormatting sqref="A41:B70">
    <cfRule type="cellIs" dxfId="30" priority="8" operator="equal">
      <formula>"Atenção"</formula>
    </cfRule>
  </conditionalFormatting>
  <conditionalFormatting sqref="A2:D2">
    <cfRule type="cellIs" dxfId="29" priority="1" operator="equal">
      <formula>"Atenção"</formula>
    </cfRule>
  </conditionalFormatting>
  <conditionalFormatting sqref="B3:D33">
    <cfRule type="cellIs" dxfId="28" priority="2" operator="equal">
      <formula>"Atenção"</formula>
    </cfRule>
  </conditionalFormatting>
  <conditionalFormatting sqref="C3:C33">
    <cfRule type="cellIs" dxfId="27" priority="16" operator="lessThan">
      <formula>0</formula>
    </cfRule>
  </conditionalFormatting>
  <conditionalFormatting sqref="D1">
    <cfRule type="cellIs" dxfId="26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917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25" priority="17" operator="equal">
      <formula>"Atenção"</formula>
    </cfRule>
  </conditionalFormatting>
  <conditionalFormatting sqref="A38:B38">
    <cfRule type="cellIs" dxfId="24" priority="15" operator="equal">
      <formula>"Atenção"</formula>
    </cfRule>
  </conditionalFormatting>
  <conditionalFormatting sqref="A41:B70">
    <cfRule type="cellIs" dxfId="23" priority="8" operator="equal">
      <formula>"Atenção"</formula>
    </cfRule>
  </conditionalFormatting>
  <conditionalFormatting sqref="A2:D2">
    <cfRule type="cellIs" dxfId="22" priority="1" operator="equal">
      <formula>"Atenção"</formula>
    </cfRule>
  </conditionalFormatting>
  <conditionalFormatting sqref="B3:D33">
    <cfRule type="cellIs" dxfId="21" priority="2" operator="equal">
      <formula>"Atenção"</formula>
    </cfRule>
  </conditionalFormatting>
  <conditionalFormatting sqref="C3:C33">
    <cfRule type="cellIs" dxfId="20" priority="16" operator="lessThan">
      <formula>0</formula>
    </cfRule>
  </conditionalFormatting>
  <conditionalFormatting sqref="D1">
    <cfRule type="cellIs" dxfId="19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 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728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18" priority="17" operator="equal">
      <formula>"Atenção"</formula>
    </cfRule>
  </conditionalFormatting>
  <conditionalFormatting sqref="A38:B38">
    <cfRule type="cellIs" dxfId="17" priority="15" operator="equal">
      <formula>"Atenção"</formula>
    </cfRule>
  </conditionalFormatting>
  <conditionalFormatting sqref="A41:B70">
    <cfRule type="cellIs" dxfId="16" priority="8" operator="equal">
      <formula>"Atenção"</formula>
    </cfRule>
  </conditionalFormatting>
  <conditionalFormatting sqref="A2:D2">
    <cfRule type="cellIs" dxfId="15" priority="1" operator="equal">
      <formula>"Atenção"</formula>
    </cfRule>
  </conditionalFormatting>
  <conditionalFormatting sqref="B3:D33">
    <cfRule type="cellIs" dxfId="14" priority="2" operator="equal">
      <formula>"Atenção"</formula>
    </cfRule>
  </conditionalFormatting>
  <conditionalFormatting sqref="C3:C33">
    <cfRule type="cellIs" dxfId="13" priority="16" operator="lessThan">
      <formula>0</formula>
    </cfRule>
  </conditionalFormatting>
  <conditionalFormatting sqref="D1">
    <cfRule type="cellIs" dxfId="12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432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2:D2 A34:C34 A35:D37 D38 A39:XFD39 E40:XFD70 A71:XFD1048576">
    <cfRule type="cellIs" dxfId="11" priority="16" operator="equal">
      <formula>"Atenção"</formula>
    </cfRule>
  </conditionalFormatting>
  <conditionalFormatting sqref="A38:B38">
    <cfRule type="cellIs" dxfId="10" priority="14" operator="equal">
      <formula>"Atenção"</formula>
    </cfRule>
  </conditionalFormatting>
  <conditionalFormatting sqref="A41:B70">
    <cfRule type="cellIs" dxfId="9" priority="7" operator="equal">
      <formula>"Atenção"</formula>
    </cfRule>
  </conditionalFormatting>
  <conditionalFormatting sqref="B3:D33">
    <cfRule type="cellIs" dxfId="8" priority="1" operator="equal">
      <formula>"Atenção"</formula>
    </cfRule>
  </conditionalFormatting>
  <conditionalFormatting sqref="C3:C33">
    <cfRule type="cellIs" dxfId="7" priority="15" operator="lessThan">
      <formula>0</formula>
    </cfRule>
  </conditionalFormatting>
  <conditionalFormatting sqref="D1">
    <cfRule type="cellIs" dxfId="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B22" sqref="B2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1" t="s">
        <v>0</v>
      </c>
      <c r="C1" s="102"/>
      <c r="D1" s="98">
        <f>SUMIF(C3:C33,"&gt;0")</f>
        <v>385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>
        <v>766</v>
      </c>
      <c r="C19" s="79">
        <f t="shared" si="1"/>
        <v>23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>
        <v>793</v>
      </c>
      <c r="C20" s="79">
        <f t="shared" si="1"/>
        <v>27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>
        <v>817</v>
      </c>
      <c r="C21" s="79">
        <f t="shared" si="1"/>
        <v>24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/>
      <c r="C22" s="79">
        <f t="shared" si="1"/>
        <v>-817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/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/>
      <c r="C24" s="79">
        <f t="shared" si="1"/>
        <v>0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/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/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/>
      <c r="C27" s="79">
        <f t="shared" si="1"/>
        <v>0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/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/>
      <c r="C29" s="79">
        <f t="shared" si="1"/>
        <v>0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/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0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8" t="s">
        <v>6</v>
      </c>
      <c r="B34" s="108"/>
      <c r="C34" s="79"/>
      <c r="D34" s="7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6">
    <mergeCell ref="B1:C1"/>
    <mergeCell ref="A36:D36"/>
    <mergeCell ref="A37:D37"/>
    <mergeCell ref="A40:D40"/>
    <mergeCell ref="B41:D41"/>
    <mergeCell ref="A34:B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B34 A35:D37 D38 A39:XFD39 E40:XFD70 A71:XFD1048576">
    <cfRule type="cellIs" dxfId="5" priority="17" operator="equal">
      <formula>"Atenção"</formula>
    </cfRule>
  </conditionalFormatting>
  <conditionalFormatting sqref="A38:B38">
    <cfRule type="cellIs" dxfId="4" priority="15" operator="equal">
      <formula>"Atenção"</formula>
    </cfRule>
  </conditionalFormatting>
  <conditionalFormatting sqref="A41:B70">
    <cfRule type="cellIs" dxfId="3" priority="8" operator="equal">
      <formula>"Atenção"</formula>
    </cfRule>
  </conditionalFormatting>
  <conditionalFormatting sqref="B3:D3 B4:C33 D4:D34 C33:C34">
    <cfRule type="cellIs" dxfId="2" priority="2" operator="equal">
      <formula>"Atenção"</formula>
    </cfRule>
  </conditionalFormatting>
  <conditionalFormatting sqref="C3:C34">
    <cfRule type="cellIs" dxfId="1" priority="16" operator="lessThan">
      <formula>0</formula>
    </cfRule>
  </conditionalFormatting>
  <conditionalFormatting sqref="D1">
    <cfRule type="cellIs" dxfId="0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E9F-D3BE-498D-87EE-71CDDCA9D0B1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  <col min="2" max="2" width="11.425781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>
        <v>432</v>
      </c>
      <c r="B2">
        <v>385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32" t="s">
        <v>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</row>
    <row r="2" spans="1:16" ht="16.5" customHeight="1" x14ac:dyDescent="0.25">
      <c r="A2" s="133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5"/>
    </row>
    <row r="3" spans="1:16" ht="39.75" customHeight="1" x14ac:dyDescent="0.25">
      <c r="A3" s="136" t="s">
        <v>11</v>
      </c>
      <c r="B3" s="137"/>
      <c r="C3" s="138"/>
      <c r="D3" s="28" t="s">
        <v>1</v>
      </c>
      <c r="F3" s="136" t="s">
        <v>12</v>
      </c>
      <c r="G3" s="137"/>
      <c r="H3" s="138"/>
      <c r="I3" s="28" t="s">
        <v>1</v>
      </c>
      <c r="K3" s="136" t="s">
        <v>13</v>
      </c>
      <c r="L3" s="137"/>
      <c r="M3" s="138"/>
      <c r="N3" s="28" t="s">
        <v>1</v>
      </c>
    </row>
    <row r="4" spans="1:16" ht="28.5" customHeight="1" x14ac:dyDescent="0.25">
      <c r="A4" s="139" t="s">
        <v>71</v>
      </c>
      <c r="B4" s="139"/>
      <c r="C4" s="6" t="s">
        <v>2</v>
      </c>
      <c r="D4" s="9"/>
      <c r="F4" s="139" t="s">
        <v>71</v>
      </c>
      <c r="G4" s="139"/>
      <c r="H4" s="6" t="s">
        <v>2</v>
      </c>
      <c r="I4" s="9"/>
      <c r="K4" s="139" t="s">
        <v>71</v>
      </c>
      <c r="L4" s="139"/>
      <c r="M4" s="6" t="s">
        <v>2</v>
      </c>
      <c r="N4" s="9"/>
    </row>
    <row r="5" spans="1:16" x14ac:dyDescent="0.25">
      <c r="A5" s="139"/>
      <c r="B5" s="139"/>
      <c r="C5" s="7">
        <v>171597</v>
      </c>
      <c r="D5" s="10">
        <v>140</v>
      </c>
      <c r="F5" s="139"/>
      <c r="G5" s="139"/>
      <c r="H5" s="7">
        <v>11970.5</v>
      </c>
      <c r="I5" s="10">
        <v>7</v>
      </c>
      <c r="K5" s="139"/>
      <c r="L5" s="139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40"/>
      <c r="B38" s="141"/>
      <c r="C38" s="14">
        <f>SUM(C7:C37)</f>
        <v>-171597</v>
      </c>
      <c r="D38" s="12" t="str">
        <f t="shared" si="1"/>
        <v>Normal</v>
      </c>
      <c r="F38" s="140" t="s">
        <v>6</v>
      </c>
      <c r="G38" s="141"/>
      <c r="H38" s="2">
        <f t="shared" si="7"/>
        <v>0</v>
      </c>
      <c r="I38" s="11" t="str">
        <f t="shared" si="3"/>
        <v>Normal</v>
      </c>
      <c r="K38" s="140" t="s">
        <v>6</v>
      </c>
      <c r="L38" s="141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ht="12" customHeight="1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s="148" customFormat="1" x14ac:dyDescent="0.25"/>
    <row r="46" spans="1:14" ht="49.5" customHeight="1" x14ac:dyDescent="0.25">
      <c r="A46" s="142" t="s">
        <v>22</v>
      </c>
      <c r="B46" s="143"/>
      <c r="C46" s="144"/>
      <c r="D46" s="8" t="s">
        <v>1</v>
      </c>
      <c r="F46" s="142" t="s">
        <v>23</v>
      </c>
      <c r="G46" s="143"/>
      <c r="H46" s="144"/>
      <c r="I46" s="8" t="s">
        <v>1</v>
      </c>
      <c r="K46" s="142" t="s">
        <v>73</v>
      </c>
      <c r="L46" s="143"/>
      <c r="M46" s="144"/>
      <c r="N46" s="8" t="s">
        <v>1</v>
      </c>
    </row>
    <row r="47" spans="1:14" ht="30.75" customHeight="1" x14ac:dyDescent="0.25">
      <c r="A47" s="139" t="s">
        <v>71</v>
      </c>
      <c r="B47" s="139"/>
      <c r="C47" s="6" t="s">
        <v>2</v>
      </c>
      <c r="D47" s="9"/>
      <c r="F47" s="139" t="s">
        <v>71</v>
      </c>
      <c r="G47" s="139"/>
      <c r="H47" s="6" t="s">
        <v>2</v>
      </c>
      <c r="I47" s="9"/>
      <c r="K47" s="139" t="s">
        <v>71</v>
      </c>
      <c r="L47" s="139"/>
      <c r="M47" s="6" t="s">
        <v>2</v>
      </c>
      <c r="N47" s="9"/>
    </row>
    <row r="48" spans="1:14" x14ac:dyDescent="0.25">
      <c r="A48" s="139"/>
      <c r="B48" s="139"/>
      <c r="C48" s="7">
        <v>4646</v>
      </c>
      <c r="D48" s="10">
        <v>20</v>
      </c>
      <c r="F48" s="139"/>
      <c r="G48" s="139"/>
      <c r="H48" s="7">
        <v>10372.299999999999</v>
      </c>
      <c r="I48" s="10">
        <v>6</v>
      </c>
      <c r="K48" s="139"/>
      <c r="L48" s="139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40" t="s">
        <v>6</v>
      </c>
      <c r="B81" s="141"/>
      <c r="C81" s="15">
        <f>SUM(C50:C80)</f>
        <v>-4646</v>
      </c>
      <c r="D81" s="11" t="str">
        <f t="shared" si="10"/>
        <v>Normal</v>
      </c>
      <c r="F81" s="140" t="s">
        <v>6</v>
      </c>
      <c r="G81" s="141"/>
      <c r="H81" s="15">
        <f>SUM(H50:H80)</f>
        <v>-10372.299999999999</v>
      </c>
      <c r="I81" s="11" t="str">
        <f t="shared" si="12"/>
        <v>Normal</v>
      </c>
      <c r="K81" s="140" t="s">
        <v>6</v>
      </c>
      <c r="L81" s="141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45"/>
      <c r="C82" s="146"/>
      <c r="D82" s="147"/>
      <c r="F82" s="29" t="s">
        <v>7</v>
      </c>
      <c r="G82" s="145"/>
      <c r="H82" s="146"/>
      <c r="I82" s="147"/>
      <c r="K82" s="29" t="s">
        <v>7</v>
      </c>
      <c r="L82" s="145"/>
      <c r="M82" s="146"/>
      <c r="N82" s="147"/>
    </row>
    <row r="83" spans="1:16" x14ac:dyDescent="0.25">
      <c r="A83" s="145"/>
      <c r="B83" s="146"/>
      <c r="C83" s="146"/>
      <c r="D83" s="147"/>
      <c r="E83" s="13"/>
      <c r="F83" s="145"/>
      <c r="G83" s="146"/>
      <c r="H83" s="146"/>
      <c r="I83" s="147"/>
      <c r="J83" s="13"/>
      <c r="K83" s="145"/>
      <c r="L83" s="146"/>
      <c r="M83" s="146"/>
      <c r="N83" s="147"/>
    </row>
    <row r="84" spans="1:16" x14ac:dyDescent="0.25">
      <c r="A84" s="145"/>
      <c r="B84" s="146"/>
      <c r="C84" s="146"/>
      <c r="D84" s="147"/>
      <c r="E84" s="13"/>
      <c r="F84" s="145"/>
      <c r="G84" s="146"/>
      <c r="H84" s="146"/>
      <c r="I84" s="147"/>
      <c r="J84" s="13"/>
      <c r="K84" s="145"/>
      <c r="L84" s="146"/>
      <c r="M84" s="146"/>
      <c r="N84" s="147"/>
    </row>
    <row r="85" spans="1:16" x14ac:dyDescent="0.25">
      <c r="A85" s="133"/>
      <c r="B85" s="134"/>
      <c r="C85" s="134"/>
      <c r="D85" s="135"/>
      <c r="F85" s="133"/>
      <c r="G85" s="134"/>
      <c r="H85" s="134"/>
      <c r="I85" s="135"/>
      <c r="K85" s="133"/>
      <c r="L85" s="134"/>
      <c r="M85" s="134"/>
      <c r="N85" s="135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s="133" customFormat="1" x14ac:dyDescent="0.25">
      <c r="A87" s="149"/>
      <c r="B87" s="148"/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</row>
    <row r="88" spans="1:16" ht="45" customHeight="1" x14ac:dyDescent="0.25">
      <c r="A88" s="142" t="s">
        <v>25</v>
      </c>
      <c r="B88" s="143"/>
      <c r="C88" s="144"/>
      <c r="D88" s="8" t="s">
        <v>1</v>
      </c>
      <c r="F88" s="142" t="s">
        <v>26</v>
      </c>
      <c r="G88" s="143"/>
      <c r="H88" s="144"/>
      <c r="I88" s="8" t="s">
        <v>1</v>
      </c>
      <c r="K88" s="142" t="s">
        <v>27</v>
      </c>
      <c r="L88" s="143"/>
      <c r="M88" s="144"/>
      <c r="N88" s="8" t="s">
        <v>1</v>
      </c>
    </row>
    <row r="89" spans="1:16" ht="25.5" x14ac:dyDescent="0.25">
      <c r="A89" s="139" t="s">
        <v>71</v>
      </c>
      <c r="B89" s="139"/>
      <c r="C89" s="6" t="s">
        <v>2</v>
      </c>
      <c r="D89" s="9"/>
      <c r="F89" s="139" t="s">
        <v>71</v>
      </c>
      <c r="G89" s="139"/>
      <c r="H89" s="6" t="s">
        <v>2</v>
      </c>
      <c r="I89" s="9"/>
      <c r="K89" s="139" t="s">
        <v>71</v>
      </c>
      <c r="L89" s="139"/>
      <c r="M89" s="6" t="s">
        <v>2</v>
      </c>
      <c r="N89" s="9"/>
    </row>
    <row r="90" spans="1:16" x14ac:dyDescent="0.25">
      <c r="A90" s="139"/>
      <c r="B90" s="139"/>
      <c r="C90" s="7">
        <v>3250.7</v>
      </c>
      <c r="D90" s="10">
        <v>14</v>
      </c>
      <c r="F90" s="139"/>
      <c r="G90" s="139"/>
      <c r="H90" s="7">
        <v>13295</v>
      </c>
      <c r="I90" s="10">
        <v>25</v>
      </c>
      <c r="K90" s="139"/>
      <c r="L90" s="139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40" t="s">
        <v>6</v>
      </c>
      <c r="B123" s="141"/>
      <c r="C123" s="15">
        <f>SUM(C92:C122)</f>
        <v>-3267.4999999999995</v>
      </c>
      <c r="D123" s="11" t="str">
        <f t="shared" si="19"/>
        <v>Normal</v>
      </c>
      <c r="F123" s="140" t="s">
        <v>6</v>
      </c>
      <c r="G123" s="141"/>
      <c r="H123" s="15">
        <f>SUM(H92:H122)</f>
        <v>-13295</v>
      </c>
      <c r="I123" s="11" t="str">
        <f t="shared" si="21"/>
        <v>Normal</v>
      </c>
      <c r="K123" s="140" t="s">
        <v>6</v>
      </c>
      <c r="L123" s="141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45"/>
      <c r="C124" s="146"/>
      <c r="D124" s="147"/>
      <c r="E124" s="13"/>
      <c r="F124" s="29" t="s">
        <v>7</v>
      </c>
      <c r="G124" s="145"/>
      <c r="H124" s="146"/>
      <c r="I124" s="147"/>
      <c r="J124" s="13"/>
      <c r="K124" s="29" t="s">
        <v>7</v>
      </c>
      <c r="L124" s="145"/>
      <c r="M124" s="146"/>
      <c r="N124" s="147"/>
      <c r="O124" s="13"/>
    </row>
    <row r="125" spans="1:15" x14ac:dyDescent="0.25">
      <c r="A125" s="145"/>
      <c r="B125" s="146"/>
      <c r="C125" s="146"/>
      <c r="D125" s="147"/>
      <c r="E125" s="13"/>
      <c r="F125" s="145"/>
      <c r="G125" s="146"/>
      <c r="H125" s="146"/>
      <c r="I125" s="147"/>
      <c r="J125" s="13"/>
      <c r="K125" s="145"/>
      <c r="L125" s="146"/>
      <c r="M125" s="146"/>
      <c r="N125" s="147"/>
      <c r="O125" s="13"/>
    </row>
    <row r="126" spans="1:15" x14ac:dyDescent="0.25">
      <c r="A126" s="145"/>
      <c r="B126" s="146"/>
      <c r="C126" s="146"/>
      <c r="D126" s="147"/>
      <c r="E126" s="13"/>
      <c r="F126" s="145"/>
      <c r="G126" s="146"/>
      <c r="H126" s="146"/>
      <c r="I126" s="147"/>
      <c r="J126" s="13"/>
      <c r="K126" s="145"/>
      <c r="L126" s="146"/>
      <c r="M126" s="146"/>
      <c r="N126" s="147"/>
      <c r="O126" s="13"/>
    </row>
    <row r="127" spans="1:15" x14ac:dyDescent="0.25">
      <c r="A127" s="133"/>
      <c r="B127" s="134"/>
      <c r="C127" s="134"/>
      <c r="D127" s="135"/>
      <c r="F127" s="133"/>
      <c r="G127" s="134"/>
      <c r="H127" s="134"/>
      <c r="I127" s="135"/>
      <c r="K127" s="133"/>
      <c r="L127" s="134"/>
      <c r="M127" s="134"/>
      <c r="N127" s="135"/>
      <c r="O127" s="13"/>
    </row>
    <row r="128" spans="1:15" x14ac:dyDescent="0.25">
      <c r="A128" s="133"/>
      <c r="B128" s="134"/>
      <c r="C128" s="134"/>
      <c r="D128" s="135"/>
      <c r="F128" s="133"/>
      <c r="G128" s="134"/>
      <c r="H128" s="134"/>
      <c r="I128" s="135"/>
      <c r="K128" s="133"/>
      <c r="L128" s="134"/>
      <c r="M128" s="134"/>
      <c r="N128" s="135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42" t="s">
        <v>74</v>
      </c>
      <c r="B130" s="143"/>
      <c r="C130" s="144"/>
      <c r="D130" s="8" t="s">
        <v>1</v>
      </c>
      <c r="F130" s="142" t="s">
        <v>75</v>
      </c>
      <c r="G130" s="143"/>
      <c r="H130" s="144"/>
      <c r="I130" s="8" t="s">
        <v>1</v>
      </c>
      <c r="K130" s="142" t="s">
        <v>30</v>
      </c>
      <c r="L130" s="143"/>
      <c r="M130" s="144"/>
      <c r="N130" s="8" t="s">
        <v>1</v>
      </c>
    </row>
    <row r="131" spans="1:15" ht="31.5" customHeight="1" x14ac:dyDescent="0.25">
      <c r="A131" s="139" t="s">
        <v>71</v>
      </c>
      <c r="B131" s="139"/>
      <c r="C131" s="6" t="s">
        <v>2</v>
      </c>
      <c r="D131" s="9"/>
      <c r="F131" s="139" t="s">
        <v>71</v>
      </c>
      <c r="G131" s="139"/>
      <c r="H131" s="6" t="s">
        <v>2</v>
      </c>
      <c r="I131" s="9"/>
      <c r="K131" s="139" t="s">
        <v>71</v>
      </c>
      <c r="L131" s="139"/>
      <c r="M131" s="6" t="s">
        <v>2</v>
      </c>
      <c r="N131" s="9"/>
    </row>
    <row r="132" spans="1:15" x14ac:dyDescent="0.25">
      <c r="A132" s="139"/>
      <c r="B132" s="139"/>
      <c r="C132" s="7">
        <v>0</v>
      </c>
      <c r="D132" s="10">
        <v>150</v>
      </c>
      <c r="F132" s="139"/>
      <c r="G132" s="139"/>
      <c r="H132" s="7">
        <v>0</v>
      </c>
      <c r="I132" s="10">
        <v>100</v>
      </c>
      <c r="K132" s="139"/>
      <c r="L132" s="139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40" t="s">
        <v>6</v>
      </c>
      <c r="B165" s="141"/>
      <c r="C165" s="15">
        <f>SUM(C134:C164)</f>
        <v>0</v>
      </c>
      <c r="D165" s="11" t="str">
        <f t="shared" si="27"/>
        <v>Normal</v>
      </c>
      <c r="F165" s="140" t="s">
        <v>6</v>
      </c>
      <c r="G165" s="141"/>
      <c r="H165" s="15">
        <f>SUM(H134:H164)</f>
        <v>0</v>
      </c>
      <c r="I165" s="11" t="str">
        <f t="shared" si="29"/>
        <v>Normal</v>
      </c>
      <c r="K165" s="140" t="s">
        <v>6</v>
      </c>
      <c r="L165" s="141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45"/>
      <c r="C166" s="146"/>
      <c r="D166" s="147"/>
      <c r="E166" s="13"/>
      <c r="F166" s="29" t="s">
        <v>7</v>
      </c>
      <c r="G166" s="145"/>
      <c r="H166" s="146"/>
      <c r="I166" s="147"/>
      <c r="J166" s="13"/>
      <c r="K166" s="29" t="s">
        <v>7</v>
      </c>
      <c r="L166" s="145"/>
      <c r="M166" s="146"/>
      <c r="N166" s="147"/>
    </row>
    <row r="167" spans="1:14" x14ac:dyDescent="0.25">
      <c r="A167" s="145" t="s">
        <v>76</v>
      </c>
      <c r="B167" s="146"/>
      <c r="C167" s="146"/>
      <c r="D167" s="147"/>
      <c r="E167" s="13"/>
      <c r="F167" s="145"/>
      <c r="G167" s="146"/>
      <c r="H167" s="146"/>
      <c r="I167" s="147"/>
      <c r="J167" s="13"/>
      <c r="K167" s="145"/>
      <c r="L167" s="146"/>
      <c r="M167" s="146"/>
      <c r="N167" s="147"/>
    </row>
    <row r="168" spans="1:14" x14ac:dyDescent="0.25">
      <c r="A168" s="145"/>
      <c r="B168" s="146"/>
      <c r="C168" s="146"/>
      <c r="D168" s="147"/>
      <c r="E168" s="13"/>
      <c r="F168" s="145"/>
      <c r="G168" s="146"/>
      <c r="H168" s="146"/>
      <c r="I168" s="147"/>
      <c r="J168" s="13"/>
      <c r="K168" s="145"/>
      <c r="L168" s="146"/>
      <c r="M168" s="146"/>
      <c r="N168" s="147"/>
    </row>
    <row r="169" spans="1:14" x14ac:dyDescent="0.25">
      <c r="A169" s="133"/>
      <c r="B169" s="134"/>
      <c r="C169" s="134"/>
      <c r="D169" s="135"/>
      <c r="F169" s="133"/>
      <c r="G169" s="134"/>
      <c r="H169" s="134"/>
      <c r="I169" s="135"/>
      <c r="K169" s="133"/>
      <c r="L169" s="134"/>
      <c r="M169" s="134"/>
      <c r="N169" s="135"/>
    </row>
    <row r="170" spans="1:14" x14ac:dyDescent="0.25">
      <c r="A170" s="133"/>
      <c r="B170" s="134"/>
      <c r="C170" s="134"/>
      <c r="D170" s="135"/>
      <c r="F170" s="133"/>
      <c r="G170" s="134"/>
      <c r="H170" s="134"/>
      <c r="I170" s="135"/>
      <c r="K170" s="133"/>
      <c r="L170" s="134"/>
      <c r="M170" s="134"/>
      <c r="N170" s="135"/>
    </row>
    <row r="173" spans="1:14" ht="31.5" customHeight="1" x14ac:dyDescent="0.25">
      <c r="A173" s="142" t="s">
        <v>31</v>
      </c>
      <c r="B173" s="143"/>
      <c r="C173" s="144"/>
      <c r="D173" s="8" t="s">
        <v>1</v>
      </c>
      <c r="F173" s="142" t="s">
        <v>32</v>
      </c>
      <c r="G173" s="143"/>
      <c r="H173" s="144"/>
      <c r="I173" s="8" t="s">
        <v>1</v>
      </c>
    </row>
    <row r="174" spans="1:14" ht="25.5" x14ac:dyDescent="0.25">
      <c r="A174" s="139" t="s">
        <v>71</v>
      </c>
      <c r="B174" s="139"/>
      <c r="C174" s="6" t="s">
        <v>2</v>
      </c>
      <c r="D174" s="9"/>
      <c r="F174" s="139" t="s">
        <v>71</v>
      </c>
      <c r="G174" s="139"/>
      <c r="H174" s="6" t="s">
        <v>2</v>
      </c>
      <c r="I174" s="9"/>
    </row>
    <row r="175" spans="1:14" x14ac:dyDescent="0.25">
      <c r="A175" s="139"/>
      <c r="B175" s="139"/>
      <c r="C175" s="7">
        <v>0</v>
      </c>
      <c r="D175" s="10">
        <v>10</v>
      </c>
      <c r="F175" s="139"/>
      <c r="G175" s="139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40" t="s">
        <v>6</v>
      </c>
      <c r="B208" s="141"/>
      <c r="C208" s="15">
        <f>SUM(C177:C207)</f>
        <v>0</v>
      </c>
      <c r="D208" s="11" t="str">
        <f>IF(C208&gt;($D$132*1.2),"Atenção","Normal")</f>
        <v>Normal</v>
      </c>
      <c r="F208" s="140" t="s">
        <v>6</v>
      </c>
      <c r="G208" s="141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45"/>
      <c r="C209" s="146"/>
      <c r="D209" s="147"/>
      <c r="F209" s="29" t="s">
        <v>7</v>
      </c>
      <c r="G209" s="145"/>
      <c r="H209" s="146"/>
      <c r="I209" s="147"/>
    </row>
    <row r="210" spans="1:9" x14ac:dyDescent="0.25">
      <c r="A210" s="145"/>
      <c r="B210" s="146"/>
      <c r="C210" s="146"/>
      <c r="D210" s="147"/>
      <c r="F210" s="145"/>
      <c r="G210" s="146"/>
      <c r="H210" s="146"/>
      <c r="I210" s="147"/>
    </row>
    <row r="211" spans="1:9" x14ac:dyDescent="0.25">
      <c r="A211" s="145"/>
      <c r="B211" s="146"/>
      <c r="C211" s="146"/>
      <c r="D211" s="147"/>
      <c r="F211" s="145"/>
      <c r="G211" s="146"/>
      <c r="H211" s="146"/>
      <c r="I211" s="147"/>
    </row>
    <row r="212" spans="1:9" x14ac:dyDescent="0.25">
      <c r="A212" s="133"/>
      <c r="B212" s="134"/>
      <c r="C212" s="134"/>
      <c r="D212" s="135"/>
      <c r="F212" s="133"/>
      <c r="G212" s="134"/>
      <c r="H212" s="134"/>
      <c r="I212" s="135"/>
    </row>
    <row r="213" spans="1:9" x14ac:dyDescent="0.25">
      <c r="A213" s="133"/>
      <c r="B213" s="134"/>
      <c r="C213" s="134"/>
      <c r="D213" s="135"/>
      <c r="F213" s="133"/>
      <c r="G213" s="134"/>
      <c r="H213" s="134"/>
      <c r="I213" s="135"/>
    </row>
  </sheetData>
  <mergeCells count="119"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scale="21" fitToWidth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77</v>
      </c>
      <c r="B4" s="139"/>
      <c r="C4" s="6" t="s">
        <v>2</v>
      </c>
      <c r="D4" s="9"/>
      <c r="F4" s="139" t="s">
        <v>77</v>
      </c>
      <c r="G4" s="139"/>
      <c r="H4" s="6" t="s">
        <v>2</v>
      </c>
      <c r="I4" s="9"/>
      <c r="K4" s="139" t="s">
        <v>77</v>
      </c>
      <c r="L4" s="139"/>
      <c r="M4" s="6" t="s">
        <v>2</v>
      </c>
      <c r="N4" s="9"/>
    </row>
    <row r="5" spans="1:16" x14ac:dyDescent="0.25">
      <c r="A5" s="139"/>
      <c r="B5" s="139"/>
      <c r="C5" s="7">
        <v>167598</v>
      </c>
      <c r="D5" s="10">
        <v>140</v>
      </c>
      <c r="F5" s="139"/>
      <c r="G5" s="139"/>
      <c r="H5" s="7">
        <v>11809.9</v>
      </c>
      <c r="I5" s="10">
        <v>7</v>
      </c>
      <c r="K5" s="139"/>
      <c r="L5" s="139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40"/>
      <c r="B38" s="141"/>
      <c r="C38" s="14">
        <f>SUM(C7:C37)</f>
        <v>3671</v>
      </c>
      <c r="D38" s="12" t="str">
        <f t="shared" si="0"/>
        <v>Atenção</v>
      </c>
      <c r="F38" s="140" t="s">
        <v>6</v>
      </c>
      <c r="G38" s="141"/>
      <c r="H38" s="15">
        <f>SUM(H7:H37)</f>
        <v>145.20000000000073</v>
      </c>
      <c r="I38" s="11" t="str">
        <f t="shared" si="1"/>
        <v>Atenção</v>
      </c>
      <c r="K38" s="140" t="s">
        <v>6</v>
      </c>
      <c r="L38" s="141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6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6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6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6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6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6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6" s="133" customFormat="1" x14ac:dyDescent="0.25">
      <c r="A46" s="149"/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</row>
    <row r="47" spans="1:16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6" ht="30.75" customHeight="1" x14ac:dyDescent="0.25">
      <c r="A48" s="139" t="s">
        <v>77</v>
      </c>
      <c r="B48" s="139"/>
      <c r="C48" s="6" t="s">
        <v>2</v>
      </c>
      <c r="D48" s="9"/>
      <c r="F48" s="139" t="s">
        <v>77</v>
      </c>
      <c r="G48" s="139"/>
      <c r="H48" s="6" t="s">
        <v>2</v>
      </c>
      <c r="I48" s="9"/>
      <c r="K48" s="139" t="s">
        <v>77</v>
      </c>
      <c r="L48" s="139"/>
      <c r="M48" s="6" t="s">
        <v>2</v>
      </c>
      <c r="N48" s="9"/>
    </row>
    <row r="49" spans="1:14" x14ac:dyDescent="0.25">
      <c r="A49" s="139"/>
      <c r="B49" s="139"/>
      <c r="C49" s="7">
        <v>4166</v>
      </c>
      <c r="D49" s="10">
        <v>20</v>
      </c>
      <c r="F49" s="139"/>
      <c r="G49" s="139"/>
      <c r="H49" s="7">
        <v>10222.1</v>
      </c>
      <c r="I49" s="10">
        <v>6</v>
      </c>
      <c r="K49" s="139"/>
      <c r="L49" s="139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40" t="s">
        <v>6</v>
      </c>
      <c r="B82" s="141"/>
      <c r="C82" s="15">
        <f>SUM(C51:C81)</f>
        <v>-4166</v>
      </c>
      <c r="D82" s="11" t="str">
        <f t="shared" si="6"/>
        <v>Normal</v>
      </c>
      <c r="F82" s="140" t="s">
        <v>6</v>
      </c>
      <c r="G82" s="141"/>
      <c r="H82" s="15">
        <f>SUM(H51:H81)</f>
        <v>-10222.1</v>
      </c>
      <c r="I82" s="11" t="str">
        <f t="shared" si="7"/>
        <v>Normal</v>
      </c>
      <c r="K82" s="140" t="s">
        <v>6</v>
      </c>
      <c r="L82" s="141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6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6" x14ac:dyDescent="0.25">
      <c r="A85" s="145"/>
      <c r="B85" s="146"/>
      <c r="C85" s="146"/>
      <c r="D85" s="147"/>
      <c r="E85" s="13"/>
      <c r="F85" s="145"/>
      <c r="G85" s="146"/>
      <c r="H85" s="146"/>
      <c r="I85" s="147"/>
      <c r="J85" s="13"/>
      <c r="K85" s="145"/>
      <c r="L85" s="146"/>
      <c r="M85" s="146"/>
      <c r="N85" s="147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x14ac:dyDescent="0.25">
      <c r="A87" s="133"/>
      <c r="B87" s="134"/>
      <c r="C87" s="134"/>
      <c r="D87" s="135"/>
      <c r="F87" s="133"/>
      <c r="G87" s="134"/>
      <c r="H87" s="134"/>
      <c r="I87" s="135"/>
      <c r="K87" s="133"/>
      <c r="L87" s="134"/>
      <c r="M87" s="134"/>
      <c r="N87" s="135"/>
    </row>
    <row r="88" spans="1:16" x14ac:dyDescent="0.25">
      <c r="A88" s="133"/>
      <c r="B88" s="134"/>
      <c r="C88" s="134"/>
      <c r="D88" s="135"/>
      <c r="F88" s="133"/>
      <c r="G88" s="134"/>
      <c r="H88" s="134"/>
      <c r="I88" s="135"/>
      <c r="K88" s="133"/>
      <c r="L88" s="134"/>
      <c r="M88" s="134"/>
      <c r="N88" s="135"/>
    </row>
    <row r="89" spans="1:16" s="133" customFormat="1" x14ac:dyDescent="0.25">
      <c r="A89" s="149"/>
      <c r="B89" s="148"/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</row>
    <row r="90" spans="1:16" ht="45" customHeight="1" x14ac:dyDescent="0.25">
      <c r="A90" s="142" t="s">
        <v>25</v>
      </c>
      <c r="B90" s="143"/>
      <c r="C90" s="144"/>
      <c r="D90" s="8" t="s">
        <v>1</v>
      </c>
      <c r="F90" s="142" t="s">
        <v>26</v>
      </c>
      <c r="G90" s="143"/>
      <c r="H90" s="144"/>
      <c r="I90" s="8" t="s">
        <v>1</v>
      </c>
      <c r="K90" s="142" t="s">
        <v>27</v>
      </c>
      <c r="L90" s="143"/>
      <c r="M90" s="144"/>
      <c r="N90" s="8" t="s">
        <v>1</v>
      </c>
    </row>
    <row r="91" spans="1:16" ht="25.5" x14ac:dyDescent="0.25">
      <c r="A91" s="139" t="s">
        <v>77</v>
      </c>
      <c r="B91" s="139"/>
      <c r="C91" s="6" t="s">
        <v>2</v>
      </c>
      <c r="D91" s="9"/>
      <c r="F91" s="139" t="s">
        <v>77</v>
      </c>
      <c r="G91" s="139"/>
      <c r="H91" s="6" t="s">
        <v>2</v>
      </c>
      <c r="I91" s="9"/>
      <c r="K91" s="139" t="s">
        <v>77</v>
      </c>
      <c r="L91" s="139"/>
      <c r="M91" s="6" t="s">
        <v>2</v>
      </c>
      <c r="N91" s="9"/>
    </row>
    <row r="92" spans="1:16" x14ac:dyDescent="0.25">
      <c r="A92" s="139"/>
      <c r="B92" s="139"/>
      <c r="C92" s="7">
        <v>2915.9</v>
      </c>
      <c r="D92" s="10">
        <v>14</v>
      </c>
      <c r="F92" s="139"/>
      <c r="G92" s="139"/>
      <c r="H92" s="7">
        <v>1269.2</v>
      </c>
      <c r="I92" s="10">
        <v>25</v>
      </c>
      <c r="K92" s="139"/>
      <c r="L92" s="139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40" t="s">
        <v>6</v>
      </c>
      <c r="B125" s="141"/>
      <c r="C125" s="15">
        <f>SUM(C94:C124)</f>
        <v>-2915.9</v>
      </c>
      <c r="D125" s="11" t="str">
        <f t="shared" si="12"/>
        <v>Normal</v>
      </c>
      <c r="F125" s="140" t="s">
        <v>6</v>
      </c>
      <c r="G125" s="141"/>
      <c r="H125" s="15">
        <f>SUM(H94:H124)</f>
        <v>-1269.2</v>
      </c>
      <c r="I125" s="11" t="str">
        <f t="shared" si="13"/>
        <v>Normal</v>
      </c>
      <c r="K125" s="140" t="s">
        <v>6</v>
      </c>
      <c r="L125" s="141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45"/>
      <c r="C126" s="146"/>
      <c r="D126" s="147"/>
      <c r="E126" s="13"/>
      <c r="F126" s="29" t="s">
        <v>7</v>
      </c>
      <c r="G126" s="145"/>
      <c r="H126" s="146"/>
      <c r="I126" s="147"/>
      <c r="J126" s="13"/>
      <c r="K126" s="29" t="s">
        <v>7</v>
      </c>
      <c r="L126" s="145"/>
      <c r="M126" s="146"/>
      <c r="N126" s="147"/>
      <c r="O126" s="13"/>
    </row>
    <row r="127" spans="1:15" x14ac:dyDescent="0.25">
      <c r="A127" s="145"/>
      <c r="B127" s="146"/>
      <c r="C127" s="146"/>
      <c r="D127" s="147"/>
      <c r="E127" s="13"/>
      <c r="F127" s="145"/>
      <c r="G127" s="146"/>
      <c r="H127" s="146"/>
      <c r="I127" s="147"/>
      <c r="J127" s="13"/>
      <c r="K127" s="145"/>
      <c r="L127" s="146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33"/>
      <c r="B129" s="134"/>
      <c r="C129" s="134"/>
      <c r="D129" s="135"/>
      <c r="F129" s="133"/>
      <c r="G129" s="134"/>
      <c r="H129" s="134"/>
      <c r="I129" s="135"/>
      <c r="K129" s="133"/>
      <c r="L129" s="134"/>
      <c r="M129" s="134"/>
      <c r="N129" s="135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42" t="s">
        <v>80</v>
      </c>
      <c r="B133" s="143"/>
      <c r="C133" s="144"/>
      <c r="D133" s="8" t="s">
        <v>1</v>
      </c>
      <c r="F133" s="142" t="s">
        <v>81</v>
      </c>
      <c r="G133" s="143"/>
      <c r="H133" s="144"/>
      <c r="I133" s="8" t="s">
        <v>1</v>
      </c>
      <c r="K133" s="142" t="s">
        <v>30</v>
      </c>
      <c r="L133" s="143"/>
      <c r="M133" s="144"/>
      <c r="N133" s="8" t="s">
        <v>1</v>
      </c>
    </row>
    <row r="134" spans="1:15" ht="31.5" customHeight="1" x14ac:dyDescent="0.25">
      <c r="A134" s="139" t="s">
        <v>77</v>
      </c>
      <c r="B134" s="139"/>
      <c r="C134" s="6" t="s">
        <v>2</v>
      </c>
      <c r="D134" s="9"/>
      <c r="F134" s="139" t="s">
        <v>77</v>
      </c>
      <c r="G134" s="139"/>
      <c r="H134" s="6" t="s">
        <v>2</v>
      </c>
      <c r="I134" s="9"/>
      <c r="K134" s="139" t="s">
        <v>77</v>
      </c>
      <c r="L134" s="139"/>
      <c r="M134" s="6" t="s">
        <v>2</v>
      </c>
      <c r="N134" s="9"/>
    </row>
    <row r="135" spans="1:15" x14ac:dyDescent="0.25">
      <c r="A135" s="139"/>
      <c r="B135" s="139"/>
      <c r="C135" s="7">
        <v>369054</v>
      </c>
      <c r="D135" s="10">
        <v>1</v>
      </c>
      <c r="F135" s="139"/>
      <c r="G135" s="139"/>
      <c r="H135" s="7">
        <v>1826</v>
      </c>
      <c r="I135" s="10">
        <v>1</v>
      </c>
      <c r="K135" s="139"/>
      <c r="L135" s="139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40" t="s">
        <v>6</v>
      </c>
      <c r="B168" s="141"/>
      <c r="C168" s="15">
        <f>SUM(C137:C167)</f>
        <v>-369054</v>
      </c>
      <c r="D168" s="11" t="str">
        <f t="shared" si="18"/>
        <v>Normal</v>
      </c>
      <c r="F168" s="140" t="s">
        <v>6</v>
      </c>
      <c r="G168" s="141"/>
      <c r="H168" s="15">
        <f>SUM(H137:H167)</f>
        <v>-1864</v>
      </c>
      <c r="I168" s="11" t="str">
        <f t="shared" si="19"/>
        <v>Normal</v>
      </c>
      <c r="K168" s="140" t="s">
        <v>6</v>
      </c>
      <c r="L168" s="141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45"/>
      <c r="C169" s="146"/>
      <c r="D169" s="147"/>
      <c r="E169" s="13"/>
      <c r="F169" s="29" t="s">
        <v>7</v>
      </c>
      <c r="G169" s="145"/>
      <c r="H169" s="146"/>
      <c r="I169" s="147"/>
      <c r="J169" s="13"/>
      <c r="K169" s="29" t="s">
        <v>7</v>
      </c>
      <c r="L169" s="145"/>
      <c r="M169" s="146"/>
      <c r="N169" s="147"/>
    </row>
    <row r="170" spans="1:14" x14ac:dyDescent="0.25">
      <c r="A170" s="145"/>
      <c r="B170" s="146"/>
      <c r="C170" s="146"/>
      <c r="D170" s="147"/>
      <c r="E170" s="13"/>
      <c r="F170" s="145"/>
      <c r="G170" s="146"/>
      <c r="H170" s="146"/>
      <c r="I170" s="147"/>
      <c r="J170" s="13"/>
      <c r="K170" s="145"/>
      <c r="L170" s="146"/>
      <c r="M170" s="146"/>
      <c r="N170" s="147"/>
    </row>
    <row r="171" spans="1:14" x14ac:dyDescent="0.25">
      <c r="A171" s="145"/>
      <c r="B171" s="146"/>
      <c r="C171" s="146"/>
      <c r="D171" s="147"/>
      <c r="E171" s="13"/>
      <c r="F171" s="145"/>
      <c r="G171" s="146"/>
      <c r="H171" s="146"/>
      <c r="I171" s="147"/>
      <c r="J171" s="13"/>
      <c r="K171" s="145"/>
      <c r="L171" s="146"/>
      <c r="M171" s="146"/>
      <c r="N171" s="147"/>
    </row>
    <row r="172" spans="1:14" x14ac:dyDescent="0.25">
      <c r="A172" s="133"/>
      <c r="B172" s="134"/>
      <c r="C172" s="134"/>
      <c r="D172" s="135"/>
      <c r="F172" s="133"/>
      <c r="G172" s="134"/>
      <c r="H172" s="134"/>
      <c r="I172" s="135"/>
      <c r="K172" s="133"/>
      <c r="L172" s="134"/>
      <c r="M172" s="134"/>
      <c r="N172" s="135"/>
    </row>
    <row r="173" spans="1:14" x14ac:dyDescent="0.25">
      <c r="A173" s="133"/>
      <c r="B173" s="134"/>
      <c r="C173" s="134"/>
      <c r="D173" s="135"/>
      <c r="F173" s="133"/>
      <c r="G173" s="134"/>
      <c r="H173" s="134"/>
      <c r="I173" s="135"/>
      <c r="K173" s="133"/>
      <c r="L173" s="134"/>
      <c r="M173" s="134"/>
      <c r="N173" s="135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</sheetData>
  <mergeCells count="114"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</mergeCells>
  <pageMargins left="0.23622047244094491" right="3.937007874015748E-2" top="0" bottom="0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83</v>
      </c>
      <c r="B4" s="139"/>
      <c r="C4" s="6" t="s">
        <v>2</v>
      </c>
      <c r="D4" s="9"/>
      <c r="F4" s="139" t="s">
        <v>83</v>
      </c>
      <c r="G4" s="139"/>
      <c r="H4" s="6" t="s">
        <v>2</v>
      </c>
      <c r="I4" s="9"/>
      <c r="K4" s="139" t="s">
        <v>83</v>
      </c>
      <c r="L4" s="139"/>
      <c r="M4" s="6" t="s">
        <v>2</v>
      </c>
      <c r="N4" s="9"/>
    </row>
    <row r="5" spans="1:16" x14ac:dyDescent="0.25">
      <c r="A5" s="139"/>
      <c r="B5" s="139"/>
      <c r="C5" s="6">
        <v>163871</v>
      </c>
      <c r="D5" s="10">
        <v>140</v>
      </c>
      <c r="F5" s="139"/>
      <c r="G5" s="139"/>
      <c r="H5" s="6">
        <v>11649.3</v>
      </c>
      <c r="I5" s="10">
        <v>7</v>
      </c>
      <c r="K5" s="139"/>
      <c r="L5" s="139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40"/>
      <c r="B38" s="141"/>
      <c r="C38" s="14">
        <f>SUM(C7:C37)</f>
        <v>-164122</v>
      </c>
      <c r="D38" s="12" t="str">
        <f t="shared" si="0"/>
        <v>Normal</v>
      </c>
      <c r="F38" s="140" t="s">
        <v>6</v>
      </c>
      <c r="G38" s="141"/>
      <c r="H38" s="15">
        <f>SUM(H7:H37)</f>
        <v>-11654.8</v>
      </c>
      <c r="I38" s="11" t="str">
        <f t="shared" si="1"/>
        <v>Normal</v>
      </c>
      <c r="K38" s="140" t="s">
        <v>6</v>
      </c>
      <c r="L38" s="141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s="148" customFormat="1" x14ac:dyDescent="0.25"/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4" ht="30.75" customHeight="1" x14ac:dyDescent="0.25">
      <c r="A48" s="139" t="s">
        <v>83</v>
      </c>
      <c r="B48" s="139"/>
      <c r="C48" s="6" t="s">
        <v>2</v>
      </c>
      <c r="D48" s="9"/>
      <c r="F48" s="139" t="s">
        <v>83</v>
      </c>
      <c r="G48" s="139"/>
      <c r="H48" s="6" t="s">
        <v>2</v>
      </c>
      <c r="I48" s="9"/>
      <c r="K48" s="139" t="s">
        <v>83</v>
      </c>
      <c r="L48" s="139"/>
      <c r="M48" s="6" t="s">
        <v>2</v>
      </c>
      <c r="N48" s="9"/>
    </row>
    <row r="49" spans="1:14" x14ac:dyDescent="0.25">
      <c r="A49" s="139"/>
      <c r="B49" s="139"/>
      <c r="C49" s="6">
        <v>3565</v>
      </c>
      <c r="D49" s="10">
        <v>20</v>
      </c>
      <c r="F49" s="139"/>
      <c r="G49" s="139"/>
      <c r="H49" s="6">
        <v>10056.1</v>
      </c>
      <c r="I49" s="10">
        <v>6</v>
      </c>
      <c r="K49" s="139"/>
      <c r="L49" s="139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40" t="s">
        <v>6</v>
      </c>
      <c r="B82" s="141"/>
      <c r="C82" s="15">
        <f>SUM(C51:C81)</f>
        <v>-3580</v>
      </c>
      <c r="D82" s="11" t="str">
        <f t="shared" si="6"/>
        <v>Normal</v>
      </c>
      <c r="F82" s="140" t="s">
        <v>6</v>
      </c>
      <c r="G82" s="141"/>
      <c r="H82" s="15">
        <f>SUM(H51:H81)</f>
        <v>-10063.200000000001</v>
      </c>
      <c r="I82" s="11" t="str">
        <f t="shared" si="7"/>
        <v>Normal</v>
      </c>
      <c r="K82" s="140" t="s">
        <v>6</v>
      </c>
      <c r="L82" s="141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83</v>
      </c>
      <c r="B92" s="139"/>
      <c r="C92" s="6" t="s">
        <v>2</v>
      </c>
      <c r="D92" s="9"/>
      <c r="F92" s="139" t="s">
        <v>83</v>
      </c>
      <c r="G92" s="139"/>
      <c r="H92" s="6" t="s">
        <v>2</v>
      </c>
      <c r="I92" s="9"/>
      <c r="K92" s="139" t="s">
        <v>83</v>
      </c>
      <c r="L92" s="139"/>
      <c r="M92" s="6" t="s">
        <v>2</v>
      </c>
      <c r="N92" s="9"/>
    </row>
    <row r="93" spans="1:14" x14ac:dyDescent="0.25">
      <c r="A93" s="139"/>
      <c r="B93" s="139"/>
      <c r="C93" s="6">
        <v>2600.1</v>
      </c>
      <c r="D93" s="10">
        <v>14</v>
      </c>
      <c r="F93" s="139"/>
      <c r="G93" s="139"/>
      <c r="H93" s="6">
        <v>12200</v>
      </c>
      <c r="I93" s="10">
        <v>25</v>
      </c>
      <c r="K93" s="139"/>
      <c r="L93" s="139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-2611</v>
      </c>
      <c r="D126" s="11" t="str">
        <f t="shared" si="12"/>
        <v>Normal</v>
      </c>
      <c r="F126" s="140" t="s">
        <v>6</v>
      </c>
      <c r="G126" s="141"/>
      <c r="H126" s="15">
        <f>SUM(H95:H125)</f>
        <v>-12218</v>
      </c>
      <c r="I126" s="11" t="str">
        <f t="shared" si="13"/>
        <v>Normal</v>
      </c>
      <c r="K126" s="140" t="s">
        <v>6</v>
      </c>
      <c r="L126" s="141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6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6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6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6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6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6" s="133" customFormat="1" x14ac:dyDescent="0.25">
      <c r="A134" s="149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</row>
    <row r="135" spans="1:16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6" ht="31.5" customHeight="1" x14ac:dyDescent="0.25">
      <c r="A136" s="139" t="s">
        <v>83</v>
      </c>
      <c r="B136" s="139"/>
      <c r="C136" s="6" t="s">
        <v>2</v>
      </c>
      <c r="D136" s="9"/>
      <c r="F136" s="139" t="s">
        <v>83</v>
      </c>
      <c r="G136" s="139"/>
      <c r="H136" s="6" t="s">
        <v>2</v>
      </c>
      <c r="I136" s="9"/>
      <c r="K136" s="139" t="s">
        <v>83</v>
      </c>
      <c r="L136" s="139"/>
      <c r="M136" s="6" t="s">
        <v>2</v>
      </c>
      <c r="N136" s="9"/>
    </row>
    <row r="137" spans="1:16" x14ac:dyDescent="0.25">
      <c r="A137" s="139"/>
      <c r="B137" s="139"/>
      <c r="C137" s="6">
        <v>369054</v>
      </c>
      <c r="D137" s="10">
        <v>1</v>
      </c>
      <c r="F137" s="139"/>
      <c r="G137" s="139"/>
      <c r="H137" s="6">
        <v>1713</v>
      </c>
      <c r="I137" s="10">
        <v>1</v>
      </c>
      <c r="K137" s="139"/>
      <c r="L137" s="139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-369054</v>
      </c>
      <c r="D170" s="11" t="str">
        <f t="shared" si="18"/>
        <v>Normal</v>
      </c>
      <c r="F170" s="140" t="s">
        <v>6</v>
      </c>
      <c r="G170" s="141"/>
      <c r="H170" s="15">
        <f>SUM(H139:H169)</f>
        <v>-1713</v>
      </c>
      <c r="I170" s="11" t="str">
        <f t="shared" si="19"/>
        <v>Normal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86</v>
      </c>
      <c r="B4" s="139"/>
      <c r="C4" s="6" t="s">
        <v>2</v>
      </c>
      <c r="D4" s="9"/>
      <c r="F4" s="139" t="s">
        <v>87</v>
      </c>
      <c r="G4" s="139"/>
      <c r="H4" s="6" t="s">
        <v>2</v>
      </c>
      <c r="I4" s="9"/>
      <c r="K4" s="139" t="s">
        <v>87</v>
      </c>
      <c r="L4" s="139"/>
      <c r="M4" s="6" t="s">
        <v>2</v>
      </c>
      <c r="N4" s="9"/>
    </row>
    <row r="5" spans="1:16" x14ac:dyDescent="0.25">
      <c r="A5" s="139"/>
      <c r="B5" s="139"/>
      <c r="C5" s="7">
        <v>158711</v>
      </c>
      <c r="D5" s="10">
        <v>140</v>
      </c>
      <c r="F5" s="139"/>
      <c r="G5" s="139"/>
      <c r="H5" s="7">
        <v>11603.4</v>
      </c>
      <c r="I5" s="10">
        <v>7</v>
      </c>
      <c r="K5" s="139"/>
      <c r="L5" s="139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40"/>
      <c r="B38" s="141"/>
      <c r="C38" s="14">
        <f>SUM(C7:C37)</f>
        <v>4952</v>
      </c>
      <c r="D38" s="12" t="str">
        <f t="shared" si="0"/>
        <v>Atenção</v>
      </c>
      <c r="F38" s="140" t="s">
        <v>6</v>
      </c>
      <c r="G38" s="141"/>
      <c r="H38" s="15">
        <f>SUM(H7:H37)</f>
        <v>46.499999999998181</v>
      </c>
      <c r="I38" s="11" t="str">
        <f t="shared" si="1"/>
        <v>Atenção</v>
      </c>
      <c r="K38" s="140" t="s">
        <v>6</v>
      </c>
      <c r="L38" s="141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6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6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6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6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6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6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6" s="133" customFormat="1" x14ac:dyDescent="0.25">
      <c r="A46" s="149"/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</row>
    <row r="47" spans="1:16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6" ht="30.75" customHeight="1" x14ac:dyDescent="0.25">
      <c r="A48" s="139" t="s">
        <v>87</v>
      </c>
      <c r="B48" s="139"/>
      <c r="C48" s="6" t="s">
        <v>2</v>
      </c>
      <c r="D48" s="9"/>
      <c r="F48" s="139" t="s">
        <v>87</v>
      </c>
      <c r="G48" s="139"/>
      <c r="H48" s="6" t="s">
        <v>2</v>
      </c>
      <c r="I48" s="9"/>
      <c r="K48" s="139" t="s">
        <v>90</v>
      </c>
      <c r="L48" s="139"/>
      <c r="M48" s="6" t="s">
        <v>2</v>
      </c>
      <c r="N48" s="9"/>
    </row>
    <row r="49" spans="1:16" x14ac:dyDescent="0.25">
      <c r="A49" s="139"/>
      <c r="B49" s="139"/>
      <c r="C49" s="7">
        <v>2870</v>
      </c>
      <c r="D49" s="10">
        <v>20</v>
      </c>
      <c r="F49" s="139"/>
      <c r="G49" s="139"/>
      <c r="H49" s="7">
        <v>9926.5</v>
      </c>
      <c r="I49" s="10">
        <v>6</v>
      </c>
      <c r="K49" s="139"/>
      <c r="L49" s="139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40" t="s">
        <v>6</v>
      </c>
      <c r="B82" s="141"/>
      <c r="C82" s="15">
        <f>SUM(C51:C81)</f>
        <v>657</v>
      </c>
      <c r="D82" s="11" t="str">
        <f t="shared" si="6"/>
        <v>Atenção</v>
      </c>
      <c r="F82" s="140" t="s">
        <v>6</v>
      </c>
      <c r="G82" s="141"/>
      <c r="H82" s="15">
        <f>SUM(H51:H81)</f>
        <v>130.60000000000036</v>
      </c>
      <c r="I82" s="11" t="str">
        <f t="shared" si="7"/>
        <v>Atenção</v>
      </c>
      <c r="K82" s="140" t="s">
        <v>6</v>
      </c>
      <c r="L82" s="141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6" x14ac:dyDescent="0.25">
      <c r="A84" s="145"/>
      <c r="B84" s="146"/>
      <c r="C84" s="146"/>
      <c r="D84" s="147"/>
      <c r="E84" s="13"/>
      <c r="F84" s="145"/>
      <c r="G84" s="146"/>
      <c r="H84" s="146"/>
      <c r="I84" s="147"/>
      <c r="J84" s="13"/>
      <c r="K84" s="145"/>
      <c r="L84" s="146"/>
      <c r="M84" s="146"/>
      <c r="N84" s="147"/>
    </row>
    <row r="85" spans="1:16" x14ac:dyDescent="0.25">
      <c r="A85" s="145"/>
      <c r="B85" s="146"/>
      <c r="C85" s="146"/>
      <c r="D85" s="147"/>
      <c r="E85" s="13"/>
      <c r="F85" s="145"/>
      <c r="G85" s="146"/>
      <c r="H85" s="146"/>
      <c r="I85" s="147"/>
      <c r="J85" s="13"/>
      <c r="K85" s="145"/>
      <c r="L85" s="146"/>
      <c r="M85" s="146"/>
      <c r="N85" s="147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x14ac:dyDescent="0.25">
      <c r="A87" s="133"/>
      <c r="B87" s="134"/>
      <c r="C87" s="134"/>
      <c r="D87" s="135"/>
      <c r="F87" s="133"/>
      <c r="G87" s="134"/>
      <c r="H87" s="134"/>
      <c r="I87" s="135"/>
      <c r="K87" s="133"/>
      <c r="L87" s="134"/>
      <c r="M87" s="134"/>
      <c r="N87" s="135"/>
    </row>
    <row r="88" spans="1:16" x14ac:dyDescent="0.25">
      <c r="A88" s="133"/>
      <c r="B88" s="134"/>
      <c r="C88" s="134"/>
      <c r="D88" s="135"/>
      <c r="F88" s="133"/>
      <c r="G88" s="134"/>
      <c r="H88" s="134"/>
      <c r="I88" s="135"/>
      <c r="K88" s="133"/>
      <c r="L88" s="134"/>
      <c r="M88" s="134"/>
      <c r="N88" s="135"/>
    </row>
    <row r="89" spans="1:16" x14ac:dyDescent="0.25">
      <c r="A89" s="133"/>
      <c r="B89" s="134"/>
      <c r="C89" s="134"/>
      <c r="D89" s="135"/>
      <c r="F89" s="133"/>
      <c r="G89" s="134"/>
      <c r="H89" s="134"/>
      <c r="I89" s="135"/>
      <c r="K89" s="133"/>
      <c r="L89" s="134"/>
      <c r="M89" s="134"/>
      <c r="N89" s="135"/>
    </row>
    <row r="90" spans="1:16" s="133" customFormat="1" x14ac:dyDescent="0.25">
      <c r="A90" s="149"/>
      <c r="B90" s="148"/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</row>
    <row r="91" spans="1:16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6" ht="25.5" x14ac:dyDescent="0.25">
      <c r="A92" s="139" t="s">
        <v>90</v>
      </c>
      <c r="B92" s="139"/>
      <c r="C92" s="6" t="s">
        <v>2</v>
      </c>
      <c r="D92" s="9"/>
      <c r="F92" s="139" t="s">
        <v>87</v>
      </c>
      <c r="G92" s="139"/>
      <c r="H92" s="6" t="s">
        <v>2</v>
      </c>
      <c r="I92" s="9"/>
      <c r="K92" s="139" t="s">
        <v>87</v>
      </c>
      <c r="L92" s="139"/>
      <c r="M92" s="6" t="s">
        <v>2</v>
      </c>
      <c r="N92" s="9"/>
    </row>
    <row r="93" spans="1:16" x14ac:dyDescent="0.25">
      <c r="A93" s="139"/>
      <c r="B93" s="139"/>
      <c r="C93" s="7">
        <v>2259.3000000000002</v>
      </c>
      <c r="D93" s="10">
        <v>14</v>
      </c>
      <c r="F93" s="139"/>
      <c r="G93" s="139"/>
      <c r="H93" s="7">
        <v>11670</v>
      </c>
      <c r="I93" s="10">
        <v>25</v>
      </c>
      <c r="K93" s="139"/>
      <c r="L93" s="139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317.09999999999991</v>
      </c>
      <c r="D126" s="11" t="str">
        <f t="shared" si="12"/>
        <v>Atenção</v>
      </c>
      <c r="F126" s="140" t="s">
        <v>6</v>
      </c>
      <c r="G126" s="141"/>
      <c r="H126" s="15">
        <f>SUM(H95:H125)</f>
        <v>524</v>
      </c>
      <c r="I126" s="11" t="str">
        <f t="shared" si="13"/>
        <v>Atenção</v>
      </c>
      <c r="K126" s="140" t="s">
        <v>6</v>
      </c>
      <c r="L126" s="141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6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6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6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6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6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6" s="133" customFormat="1" x14ac:dyDescent="0.25">
      <c r="A134" s="149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</row>
    <row r="135" spans="1:16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6" ht="31.5" customHeight="1" x14ac:dyDescent="0.25">
      <c r="A136" s="139" t="s">
        <v>87</v>
      </c>
      <c r="B136" s="139"/>
      <c r="C136" s="6" t="s">
        <v>2</v>
      </c>
      <c r="D136" s="9"/>
      <c r="F136" s="151" t="s">
        <v>90</v>
      </c>
      <c r="G136" s="152"/>
      <c r="H136" s="6" t="s">
        <v>2</v>
      </c>
      <c r="I136" s="9"/>
      <c r="K136" s="151" t="s">
        <v>90</v>
      </c>
      <c r="L136" s="152"/>
      <c r="M136" s="6" t="s">
        <v>2</v>
      </c>
      <c r="N136" s="9"/>
    </row>
    <row r="137" spans="1:16" x14ac:dyDescent="0.25">
      <c r="A137" s="139"/>
      <c r="B137" s="139"/>
      <c r="C137" s="7">
        <v>369111.7</v>
      </c>
      <c r="D137" s="10">
        <v>1</v>
      </c>
      <c r="F137" s="153"/>
      <c r="G137" s="154"/>
      <c r="H137" s="7">
        <v>1546</v>
      </c>
      <c r="I137" s="10">
        <v>1</v>
      </c>
      <c r="K137" s="153"/>
      <c r="L137" s="154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57.700000000011642</v>
      </c>
      <c r="D170" s="11" t="str">
        <f t="shared" si="18"/>
        <v>Atenção</v>
      </c>
      <c r="F170" s="140" t="s">
        <v>6</v>
      </c>
      <c r="G170" s="141"/>
      <c r="H170" s="15">
        <f>SUM(H139:H169)</f>
        <v>167</v>
      </c>
      <c r="I170" s="11" t="str">
        <f t="shared" si="19"/>
        <v>Atenção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92</v>
      </c>
      <c r="B4" s="139"/>
      <c r="C4" s="6" t="s">
        <v>2</v>
      </c>
      <c r="D4" s="9"/>
      <c r="F4" s="139" t="s">
        <v>92</v>
      </c>
      <c r="G4" s="139"/>
      <c r="H4" s="6" t="s">
        <v>2</v>
      </c>
      <c r="I4" s="9"/>
      <c r="K4" s="139" t="s">
        <v>92</v>
      </c>
      <c r="L4" s="139"/>
      <c r="M4" s="6" t="s">
        <v>2</v>
      </c>
      <c r="N4" s="9"/>
    </row>
    <row r="5" spans="1:16" x14ac:dyDescent="0.25">
      <c r="A5" s="139"/>
      <c r="B5" s="139"/>
      <c r="C5" s="7">
        <v>150450</v>
      </c>
      <c r="D5" s="10">
        <v>140</v>
      </c>
      <c r="F5" s="139"/>
      <c r="G5" s="139"/>
      <c r="H5" s="7">
        <v>11343.1</v>
      </c>
      <c r="I5" s="10">
        <v>7</v>
      </c>
      <c r="K5" s="139"/>
      <c r="L5" s="139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40"/>
      <c r="B38" s="141"/>
      <c r="C38" s="14">
        <f>SUM(C7:C37)</f>
        <v>-150450</v>
      </c>
      <c r="D38" s="12" t="str">
        <f t="shared" si="0"/>
        <v>Normal</v>
      </c>
      <c r="F38" s="140" t="s">
        <v>6</v>
      </c>
      <c r="G38" s="141"/>
      <c r="H38" s="15">
        <f>SUM(H7:H37)</f>
        <v>-11343.1</v>
      </c>
      <c r="I38" s="11" t="str">
        <f t="shared" si="1"/>
        <v>Normal</v>
      </c>
      <c r="K38" s="140" t="s">
        <v>6</v>
      </c>
      <c r="L38" s="141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6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6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6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6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6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6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6" s="148" customFormat="1" x14ac:dyDescent="0.25"/>
    <row r="47" spans="1:16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6" ht="30.75" customHeight="1" x14ac:dyDescent="0.25">
      <c r="A48" s="139" t="s">
        <v>92</v>
      </c>
      <c r="B48" s="139"/>
      <c r="C48" s="6" t="s">
        <v>2</v>
      </c>
      <c r="D48" s="9"/>
      <c r="F48" s="139" t="s">
        <v>92</v>
      </c>
      <c r="G48" s="139"/>
      <c r="H48" s="6" t="s">
        <v>2</v>
      </c>
      <c r="I48" s="9"/>
      <c r="K48" s="139" t="s">
        <v>92</v>
      </c>
      <c r="L48" s="139"/>
      <c r="M48" s="6" t="s">
        <v>2</v>
      </c>
      <c r="N48" s="9"/>
    </row>
    <row r="49" spans="1:14" x14ac:dyDescent="0.25">
      <c r="A49" s="139"/>
      <c r="B49" s="139"/>
      <c r="C49" s="7">
        <v>1784</v>
      </c>
      <c r="D49" s="10">
        <v>20</v>
      </c>
      <c r="F49" s="139"/>
      <c r="G49" s="139"/>
      <c r="H49" s="7">
        <v>9627.2000000000007</v>
      </c>
      <c r="I49" s="10">
        <v>6</v>
      </c>
      <c r="K49" s="139"/>
      <c r="L49" s="139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40" t="s">
        <v>6</v>
      </c>
      <c r="B82" s="141"/>
      <c r="C82" s="15">
        <f>SUM(C51:C81)</f>
        <v>-1784</v>
      </c>
      <c r="D82" s="11" t="str">
        <f t="shared" si="6"/>
        <v>Normal</v>
      </c>
      <c r="F82" s="140" t="s">
        <v>6</v>
      </c>
      <c r="G82" s="141"/>
      <c r="H82" s="15">
        <f>SUM(H51:H81)</f>
        <v>-9627.2000000000007</v>
      </c>
      <c r="I82" s="11" t="str">
        <f t="shared" si="7"/>
        <v>Normal</v>
      </c>
      <c r="K82" s="140" t="s">
        <v>6</v>
      </c>
      <c r="L82" s="141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6" x14ac:dyDescent="0.25">
      <c r="A84" s="145"/>
      <c r="B84" s="146"/>
      <c r="C84" s="146"/>
      <c r="D84" s="147"/>
      <c r="E84" s="13"/>
      <c r="F84" s="145"/>
      <c r="G84" s="146"/>
      <c r="H84" s="146"/>
      <c r="I84" s="147"/>
      <c r="J84" s="13"/>
      <c r="K84" s="145"/>
      <c r="L84" s="146"/>
      <c r="M84" s="146"/>
      <c r="N84" s="147"/>
    </row>
    <row r="85" spans="1:16" x14ac:dyDescent="0.25">
      <c r="A85" s="145"/>
      <c r="B85" s="146"/>
      <c r="C85" s="146"/>
      <c r="D85" s="147"/>
      <c r="E85" s="13"/>
      <c r="F85" s="145"/>
      <c r="G85" s="146"/>
      <c r="H85" s="146"/>
      <c r="I85" s="147"/>
      <c r="J85" s="13"/>
      <c r="K85" s="145"/>
      <c r="L85" s="146"/>
      <c r="M85" s="146"/>
      <c r="N85" s="147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x14ac:dyDescent="0.25">
      <c r="A87" s="133"/>
      <c r="B87" s="134"/>
      <c r="C87" s="134"/>
      <c r="D87" s="135"/>
      <c r="F87" s="133"/>
      <c r="G87" s="134"/>
      <c r="H87" s="134"/>
      <c r="I87" s="135"/>
      <c r="K87" s="133"/>
      <c r="L87" s="134"/>
      <c r="M87" s="134"/>
      <c r="N87" s="135"/>
    </row>
    <row r="88" spans="1:16" x14ac:dyDescent="0.25">
      <c r="A88" s="133"/>
      <c r="B88" s="134"/>
      <c r="C88" s="134"/>
      <c r="D88" s="135"/>
      <c r="F88" s="133"/>
      <c r="G88" s="134"/>
      <c r="H88" s="134"/>
      <c r="I88" s="135"/>
      <c r="K88" s="133"/>
      <c r="L88" s="134"/>
      <c r="M88" s="134"/>
      <c r="N88" s="135"/>
    </row>
    <row r="89" spans="1:16" x14ac:dyDescent="0.25">
      <c r="A89" s="133"/>
      <c r="B89" s="134"/>
      <c r="C89" s="134"/>
      <c r="D89" s="135"/>
      <c r="F89" s="133"/>
      <c r="G89" s="134"/>
      <c r="H89" s="134"/>
      <c r="I89" s="135"/>
      <c r="K89" s="133"/>
      <c r="L89" s="134"/>
      <c r="M89" s="134"/>
      <c r="N89" s="135"/>
    </row>
    <row r="90" spans="1:16" s="133" customFormat="1" x14ac:dyDescent="0.25">
      <c r="A90" s="149"/>
      <c r="B90" s="148"/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</row>
    <row r="91" spans="1:16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6" ht="25.5" x14ac:dyDescent="0.25">
      <c r="A92" s="139" t="s">
        <v>92</v>
      </c>
      <c r="B92" s="139"/>
      <c r="C92" s="6" t="s">
        <v>2</v>
      </c>
      <c r="D92" s="9"/>
      <c r="F92" s="139" t="s">
        <v>92</v>
      </c>
      <c r="G92" s="139"/>
      <c r="H92" s="6" t="s">
        <v>2</v>
      </c>
      <c r="I92" s="9"/>
      <c r="K92" s="139" t="s">
        <v>92</v>
      </c>
      <c r="L92" s="139"/>
      <c r="M92" s="6" t="s">
        <v>2</v>
      </c>
      <c r="N92" s="9"/>
    </row>
    <row r="93" spans="1:16" x14ac:dyDescent="0.25">
      <c r="A93" s="139"/>
      <c r="B93" s="139"/>
      <c r="C93" s="7">
        <v>1547.6</v>
      </c>
      <c r="D93" s="10">
        <v>14</v>
      </c>
      <c r="F93" s="139"/>
      <c r="G93" s="139"/>
      <c r="H93" s="7">
        <v>10619</v>
      </c>
      <c r="I93" s="10">
        <v>25</v>
      </c>
      <c r="K93" s="139"/>
      <c r="L93" s="139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-1547.6</v>
      </c>
      <c r="D126" s="11" t="str">
        <f t="shared" si="12"/>
        <v>Normal</v>
      </c>
      <c r="F126" s="140" t="s">
        <v>6</v>
      </c>
      <c r="G126" s="141"/>
      <c r="H126" s="15">
        <f>SUM(H95:H125)</f>
        <v>-10619</v>
      </c>
      <c r="I126" s="11" t="str">
        <f t="shared" si="13"/>
        <v>Normal</v>
      </c>
      <c r="K126" s="140" t="s">
        <v>6</v>
      </c>
      <c r="L126" s="141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5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5" ht="31.5" customHeight="1" x14ac:dyDescent="0.25">
      <c r="A136" s="139" t="s">
        <v>92</v>
      </c>
      <c r="B136" s="139"/>
      <c r="C136" s="6" t="s">
        <v>2</v>
      </c>
      <c r="D136" s="9"/>
      <c r="F136" s="151" t="s">
        <v>92</v>
      </c>
      <c r="G136" s="152"/>
      <c r="H136" s="6" t="s">
        <v>2</v>
      </c>
      <c r="I136" s="9"/>
      <c r="K136" s="151" t="s">
        <v>92</v>
      </c>
      <c r="L136" s="152"/>
      <c r="M136" s="6" t="s">
        <v>2</v>
      </c>
      <c r="N136" s="9"/>
    </row>
    <row r="137" spans="1:15" x14ac:dyDescent="0.25">
      <c r="A137" s="139"/>
      <c r="B137" s="139"/>
      <c r="C137" s="7">
        <v>96906.51</v>
      </c>
      <c r="D137" s="10">
        <v>1</v>
      </c>
      <c r="F137" s="153"/>
      <c r="G137" s="154"/>
      <c r="H137" s="7">
        <v>1499</v>
      </c>
      <c r="I137" s="10">
        <v>1</v>
      </c>
      <c r="K137" s="153"/>
      <c r="L137" s="154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-96906.509999999776</v>
      </c>
      <c r="D170" s="11" t="str">
        <f t="shared" si="18"/>
        <v>Normal</v>
      </c>
      <c r="F170" s="140" t="s">
        <v>6</v>
      </c>
      <c r="G170" s="141"/>
      <c r="H170" s="15">
        <f>SUM(H139:H169)</f>
        <v>-1505</v>
      </c>
      <c r="I170" s="11" t="str">
        <f t="shared" si="19"/>
        <v>Normal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96</v>
      </c>
      <c r="B4" s="139"/>
      <c r="C4" s="6" t="s">
        <v>2</v>
      </c>
      <c r="D4" s="9"/>
      <c r="F4" s="139" t="s">
        <v>96</v>
      </c>
      <c r="G4" s="139"/>
      <c r="H4" s="6" t="s">
        <v>2</v>
      </c>
      <c r="I4" s="9"/>
      <c r="K4" s="139" t="s">
        <v>96</v>
      </c>
      <c r="L4" s="139"/>
      <c r="M4" s="6" t="s">
        <v>2</v>
      </c>
      <c r="N4" s="9"/>
    </row>
    <row r="5" spans="1:16" x14ac:dyDescent="0.25">
      <c r="A5" s="139"/>
      <c r="B5" s="139"/>
      <c r="C5" s="7">
        <v>146710</v>
      </c>
      <c r="D5" s="10">
        <v>140</v>
      </c>
      <c r="F5" s="139"/>
      <c r="G5" s="139"/>
      <c r="H5" s="7">
        <v>11168.4</v>
      </c>
      <c r="I5" s="10">
        <v>7</v>
      </c>
      <c r="K5" s="139"/>
      <c r="L5" s="139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40"/>
      <c r="B38" s="141"/>
      <c r="C38" s="14">
        <f>SUM(C7:C37)</f>
        <v>4005</v>
      </c>
      <c r="D38" s="12" t="str">
        <f t="shared" si="0"/>
        <v>Atenção</v>
      </c>
      <c r="F38" s="140" t="s">
        <v>6</v>
      </c>
      <c r="G38" s="141"/>
      <c r="H38" s="15">
        <f>SUM(H7:H37)</f>
        <v>174.70000000000073</v>
      </c>
      <c r="I38" s="11" t="str">
        <f t="shared" si="1"/>
        <v>Atenção</v>
      </c>
      <c r="K38" s="140" t="s">
        <v>6</v>
      </c>
      <c r="L38" s="141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s="148" customFormat="1" x14ac:dyDescent="0.25"/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4" ht="30.75" customHeight="1" x14ac:dyDescent="0.25">
      <c r="A48" s="139" t="s">
        <v>96</v>
      </c>
      <c r="B48" s="139"/>
      <c r="C48" s="6" t="s">
        <v>2</v>
      </c>
      <c r="D48" s="9"/>
      <c r="F48" s="139" t="s">
        <v>96</v>
      </c>
      <c r="G48" s="139"/>
      <c r="H48" s="6" t="s">
        <v>2</v>
      </c>
      <c r="I48" s="9"/>
      <c r="K48" s="139" t="s">
        <v>96</v>
      </c>
      <c r="L48" s="139"/>
      <c r="M48" s="6" t="s">
        <v>2</v>
      </c>
      <c r="N48" s="9"/>
    </row>
    <row r="49" spans="1:14" x14ac:dyDescent="0.25">
      <c r="A49" s="139"/>
      <c r="B49" s="139"/>
      <c r="C49" s="7">
        <v>1267</v>
      </c>
      <c r="D49" s="10">
        <v>17</v>
      </c>
      <c r="F49" s="139"/>
      <c r="G49" s="139"/>
      <c r="H49" s="7">
        <v>9470.2000000000007</v>
      </c>
      <c r="I49" s="10">
        <v>6</v>
      </c>
      <c r="K49" s="139"/>
      <c r="L49" s="139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40" t="s">
        <v>6</v>
      </c>
      <c r="B82" s="141"/>
      <c r="C82" s="15">
        <f>SUM(C51:C81)</f>
        <v>517</v>
      </c>
      <c r="D82" s="11" t="str">
        <f t="shared" si="6"/>
        <v>Atenção</v>
      </c>
      <c r="F82" s="140" t="s">
        <v>6</v>
      </c>
      <c r="G82" s="141"/>
      <c r="H82" s="15">
        <f>SUM(H51:H81)</f>
        <v>157</v>
      </c>
      <c r="I82" s="11" t="str">
        <f t="shared" si="7"/>
        <v>Atenção</v>
      </c>
      <c r="K82" s="140" t="s">
        <v>6</v>
      </c>
      <c r="L82" s="141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96</v>
      </c>
      <c r="B92" s="139"/>
      <c r="C92" s="6" t="s">
        <v>2</v>
      </c>
      <c r="D92" s="9"/>
      <c r="F92" s="139" t="s">
        <v>96</v>
      </c>
      <c r="G92" s="139"/>
      <c r="H92" s="6" t="s">
        <v>2</v>
      </c>
      <c r="I92" s="9"/>
      <c r="K92" s="139" t="s">
        <v>96</v>
      </c>
      <c r="L92" s="139"/>
      <c r="M92" s="6" t="s">
        <v>2</v>
      </c>
      <c r="N92" s="9"/>
    </row>
    <row r="93" spans="1:14" x14ac:dyDescent="0.25">
      <c r="A93" s="139"/>
      <c r="B93" s="139"/>
      <c r="C93" s="7">
        <v>1146.0999999999999</v>
      </c>
      <c r="D93" s="10">
        <v>14</v>
      </c>
      <c r="F93" s="139"/>
      <c r="G93" s="139"/>
      <c r="H93" s="7">
        <v>9988</v>
      </c>
      <c r="I93" s="10">
        <v>25</v>
      </c>
      <c r="K93" s="139"/>
      <c r="L93" s="139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401.5</v>
      </c>
      <c r="D126" s="11" t="str">
        <f t="shared" si="12"/>
        <v>Atenção</v>
      </c>
      <c r="F126" s="140" t="s">
        <v>6</v>
      </c>
      <c r="G126" s="141"/>
      <c r="H126" s="15">
        <f>SUM(H95:H125)</f>
        <v>631</v>
      </c>
      <c r="I126" s="11" t="str">
        <f t="shared" si="13"/>
        <v>Atenção</v>
      </c>
      <c r="K126" s="140" t="s">
        <v>6</v>
      </c>
      <c r="L126" s="141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5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5" ht="31.5" customHeight="1" x14ac:dyDescent="0.25">
      <c r="A136" s="139" t="s">
        <v>96</v>
      </c>
      <c r="B136" s="139"/>
      <c r="C136" s="6" t="s">
        <v>2</v>
      </c>
      <c r="D136" s="9"/>
      <c r="F136" s="139" t="s">
        <v>96</v>
      </c>
      <c r="G136" s="139"/>
      <c r="H136" s="6" t="s">
        <v>2</v>
      </c>
      <c r="I136" s="9"/>
      <c r="K136" s="139" t="s">
        <v>96</v>
      </c>
      <c r="L136" s="139"/>
      <c r="M136" s="6" t="s">
        <v>2</v>
      </c>
      <c r="N136" s="9"/>
    </row>
    <row r="137" spans="1:15" x14ac:dyDescent="0.25">
      <c r="A137" s="139"/>
      <c r="B137" s="139"/>
      <c r="C137" s="7">
        <v>36906.51</v>
      </c>
      <c r="D137" s="10">
        <v>1</v>
      </c>
      <c r="F137" s="139"/>
      <c r="G137" s="139"/>
      <c r="H137" s="7">
        <v>1374</v>
      </c>
      <c r="I137" s="10">
        <v>1</v>
      </c>
      <c r="K137" s="139"/>
      <c r="L137" s="139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9.9999999947613105E-3</v>
      </c>
      <c r="D170" s="11" t="str">
        <f t="shared" si="18"/>
        <v>Normal</v>
      </c>
      <c r="F170" s="140" t="s">
        <v>6</v>
      </c>
      <c r="G170" s="141"/>
      <c r="H170" s="15">
        <f>SUM(H139:H169)</f>
        <v>121</v>
      </c>
      <c r="I170" s="11" t="str">
        <f t="shared" si="19"/>
        <v>Atenção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98</v>
      </c>
      <c r="B4" s="139"/>
      <c r="C4" s="6" t="s">
        <v>2</v>
      </c>
      <c r="D4" s="9"/>
      <c r="F4" s="139" t="s">
        <v>98</v>
      </c>
      <c r="G4" s="139"/>
      <c r="H4" s="6" t="s">
        <v>2</v>
      </c>
      <c r="I4" s="9"/>
      <c r="K4" s="139" t="s">
        <v>98</v>
      </c>
      <c r="L4" s="139"/>
      <c r="M4" s="6" t="s">
        <v>2</v>
      </c>
      <c r="N4" s="9"/>
    </row>
    <row r="5" spans="1:16" x14ac:dyDescent="0.25">
      <c r="A5" s="139"/>
      <c r="B5" s="139"/>
      <c r="C5" s="7">
        <v>143001</v>
      </c>
      <c r="D5" s="10">
        <v>140</v>
      </c>
      <c r="F5" s="139"/>
      <c r="G5" s="139"/>
      <c r="H5" s="7">
        <v>11026.5</v>
      </c>
      <c r="I5" s="10">
        <v>7</v>
      </c>
      <c r="K5" s="139"/>
      <c r="L5" s="139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40"/>
      <c r="B38" s="141"/>
      <c r="C38" s="14">
        <f>SUM(C7:C37)</f>
        <v>-143001</v>
      </c>
      <c r="D38" s="12" t="str">
        <f t="shared" si="0"/>
        <v>Normal</v>
      </c>
      <c r="F38" s="140" t="s">
        <v>6</v>
      </c>
      <c r="G38" s="141"/>
      <c r="H38" s="15">
        <f>SUM(H7:H37)</f>
        <v>-11026.5</v>
      </c>
      <c r="I38" s="11" t="str">
        <f t="shared" si="1"/>
        <v>Normal</v>
      </c>
      <c r="K38" s="140" t="s">
        <v>6</v>
      </c>
      <c r="L38" s="141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4" ht="30.75" customHeight="1" x14ac:dyDescent="0.25">
      <c r="A48" s="139" t="s">
        <v>98</v>
      </c>
      <c r="B48" s="139"/>
      <c r="C48" s="6" t="s">
        <v>2</v>
      </c>
      <c r="D48" s="9"/>
      <c r="F48" s="139" t="s">
        <v>98</v>
      </c>
      <c r="G48" s="139"/>
      <c r="H48" s="6" t="s">
        <v>2</v>
      </c>
      <c r="I48" s="9"/>
      <c r="K48" s="139" t="s">
        <v>98</v>
      </c>
      <c r="L48" s="139"/>
      <c r="M48" s="6" t="s">
        <v>2</v>
      </c>
      <c r="N48" s="9"/>
    </row>
    <row r="49" spans="1:14" x14ac:dyDescent="0.25">
      <c r="A49" s="139"/>
      <c r="B49" s="139"/>
      <c r="C49" s="7">
        <v>832</v>
      </c>
      <c r="D49" s="10">
        <v>20</v>
      </c>
      <c r="F49" s="139"/>
      <c r="G49" s="139"/>
      <c r="H49" s="7">
        <v>9352.2999999999993</v>
      </c>
      <c r="I49" s="10">
        <v>6</v>
      </c>
      <c r="K49" s="139"/>
      <c r="L49" s="139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40" t="s">
        <v>6</v>
      </c>
      <c r="B82" s="141"/>
      <c r="C82" s="15">
        <f>SUM(C51:C81)</f>
        <v>-832</v>
      </c>
      <c r="D82" s="11" t="str">
        <f t="shared" si="6"/>
        <v>Normal</v>
      </c>
      <c r="F82" s="140" t="s">
        <v>6</v>
      </c>
      <c r="G82" s="141"/>
      <c r="H82" s="15">
        <f>SUM(H51:H81)</f>
        <v>-9352.2999999999993</v>
      </c>
      <c r="I82" s="11" t="str">
        <f t="shared" si="7"/>
        <v>Normal</v>
      </c>
      <c r="K82" s="140" t="s">
        <v>6</v>
      </c>
      <c r="L82" s="141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98</v>
      </c>
      <c r="B92" s="139"/>
      <c r="C92" s="6" t="s">
        <v>2</v>
      </c>
      <c r="D92" s="9"/>
      <c r="F92" s="139" t="s">
        <v>98</v>
      </c>
      <c r="G92" s="139"/>
      <c r="H92" s="6" t="s">
        <v>2</v>
      </c>
      <c r="I92" s="9"/>
      <c r="K92" s="139" t="s">
        <v>98</v>
      </c>
      <c r="L92" s="139"/>
      <c r="M92" s="6" t="s">
        <v>2</v>
      </c>
      <c r="N92" s="9"/>
    </row>
    <row r="93" spans="1:14" x14ac:dyDescent="0.25">
      <c r="A93" s="139"/>
      <c r="B93" s="139"/>
      <c r="C93" s="7">
        <v>10481</v>
      </c>
      <c r="D93" s="10">
        <v>2</v>
      </c>
      <c r="F93" s="139"/>
      <c r="G93" s="139"/>
      <c r="H93" s="7">
        <v>9199</v>
      </c>
      <c r="I93" s="10">
        <v>30</v>
      </c>
      <c r="K93" s="139"/>
      <c r="L93" s="139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8328</v>
      </c>
      <c r="D126" s="11" t="str">
        <f t="shared" si="12"/>
        <v>Atenção</v>
      </c>
      <c r="F126" s="140" t="s">
        <v>6</v>
      </c>
      <c r="G126" s="141"/>
      <c r="H126" s="15">
        <f>SUM(H95:H125)</f>
        <v>-9199</v>
      </c>
      <c r="I126" s="11" t="str">
        <f t="shared" si="13"/>
        <v>Normal</v>
      </c>
      <c r="K126" s="140" t="s">
        <v>6</v>
      </c>
      <c r="L126" s="141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6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6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6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6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6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6" s="133" customFormat="1" x14ac:dyDescent="0.25">
      <c r="A134" s="149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</row>
    <row r="135" spans="1:16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6" ht="31.5" customHeight="1" x14ac:dyDescent="0.25">
      <c r="A136" s="139" t="s">
        <v>98</v>
      </c>
      <c r="B136" s="139"/>
      <c r="C136" s="6" t="s">
        <v>2</v>
      </c>
      <c r="D136" s="9"/>
      <c r="F136" s="139" t="s">
        <v>98</v>
      </c>
      <c r="G136" s="139"/>
      <c r="H136" s="6" t="s">
        <v>2</v>
      </c>
      <c r="I136" s="9"/>
      <c r="K136" s="139" t="s">
        <v>98</v>
      </c>
      <c r="L136" s="139"/>
      <c r="M136" s="6" t="s">
        <v>2</v>
      </c>
      <c r="N136" s="9"/>
    </row>
    <row r="137" spans="1:16" x14ac:dyDescent="0.25">
      <c r="A137" s="139"/>
      <c r="B137" s="139"/>
      <c r="C137" s="7">
        <v>3690648</v>
      </c>
      <c r="D137" s="10">
        <v>1</v>
      </c>
      <c r="F137" s="139"/>
      <c r="G137" s="139"/>
      <c r="H137" s="7">
        <v>1359</v>
      </c>
      <c r="I137" s="10">
        <v>2</v>
      </c>
      <c r="K137" s="139"/>
      <c r="L137" s="139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-3690648</v>
      </c>
      <c r="D170" s="11" t="str">
        <f t="shared" si="18"/>
        <v>Normal</v>
      </c>
      <c r="F170" s="140" t="s">
        <v>6</v>
      </c>
      <c r="G170" s="141"/>
      <c r="H170" s="15">
        <f>SUM(H139:H169)</f>
        <v>-1359</v>
      </c>
      <c r="I170" s="11" t="str">
        <f t="shared" si="19"/>
        <v>Normal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</mergeCells>
  <pageMargins left="0.23622047244094491" right="3.937007874015748E-2" top="0" bottom="0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4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4" ht="28.5" customHeight="1" x14ac:dyDescent="0.25">
      <c r="A4" s="139" t="s">
        <v>102</v>
      </c>
      <c r="B4" s="139"/>
      <c r="C4" s="6" t="s">
        <v>2</v>
      </c>
      <c r="D4" s="9"/>
      <c r="F4" s="139" t="s">
        <v>102</v>
      </c>
      <c r="G4" s="139"/>
      <c r="H4" s="6" t="s">
        <v>2</v>
      </c>
      <c r="I4" s="9"/>
      <c r="K4" s="139" t="s">
        <v>102</v>
      </c>
      <c r="L4" s="139"/>
      <c r="M4" s="6" t="s">
        <v>2</v>
      </c>
      <c r="N4" s="9"/>
    </row>
    <row r="5" spans="1:14" x14ac:dyDescent="0.25">
      <c r="A5" s="139"/>
      <c r="B5" s="139"/>
      <c r="C5" s="7">
        <v>138202</v>
      </c>
      <c r="D5" s="10">
        <v>140</v>
      </c>
      <c r="F5" s="139"/>
      <c r="G5" s="139"/>
      <c r="H5" s="7">
        <v>10854</v>
      </c>
      <c r="I5" s="10">
        <v>7</v>
      </c>
      <c r="K5" s="139"/>
      <c r="L5" s="139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40" t="s">
        <v>6</v>
      </c>
      <c r="B38" s="141"/>
      <c r="C38" s="14">
        <f>SUM(C7:C37)</f>
        <v>4799</v>
      </c>
      <c r="D38" s="12" t="str">
        <f t="shared" si="0"/>
        <v>Atenção</v>
      </c>
      <c r="F38" s="140" t="s">
        <v>6</v>
      </c>
      <c r="G38" s="141"/>
      <c r="H38" s="15">
        <f>SUM(H7:H37)</f>
        <v>172.5</v>
      </c>
      <c r="I38" s="11" t="str">
        <f t="shared" si="1"/>
        <v>Atenção</v>
      </c>
      <c r="K38" s="140" t="s">
        <v>6</v>
      </c>
      <c r="L38" s="141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s="155" customFormat="1" ht="15" customHeight="1" x14ac:dyDescent="0.2"/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103</v>
      </c>
      <c r="L47" s="143"/>
      <c r="M47" s="144"/>
      <c r="N47" s="8" t="s">
        <v>1</v>
      </c>
    </row>
    <row r="48" spans="1:14" ht="30.75" customHeight="1" x14ac:dyDescent="0.25">
      <c r="A48" s="139" t="s">
        <v>102</v>
      </c>
      <c r="B48" s="139"/>
      <c r="C48" s="6" t="s">
        <v>2</v>
      </c>
      <c r="D48" s="9"/>
      <c r="F48" s="139" t="s">
        <v>102</v>
      </c>
      <c r="G48" s="139"/>
      <c r="H48" s="6" t="s">
        <v>2</v>
      </c>
      <c r="I48" s="9"/>
      <c r="K48" s="139" t="s">
        <v>102</v>
      </c>
      <c r="L48" s="139"/>
      <c r="M48" s="6" t="s">
        <v>2</v>
      </c>
      <c r="N48" s="9"/>
    </row>
    <row r="49" spans="1:14" x14ac:dyDescent="0.25">
      <c r="A49" s="139"/>
      <c r="B49" s="139"/>
      <c r="C49" s="7">
        <v>343</v>
      </c>
      <c r="D49" s="10">
        <v>17</v>
      </c>
      <c r="F49" s="139"/>
      <c r="G49" s="139"/>
      <c r="H49" s="7">
        <v>9220.7999999999993</v>
      </c>
      <c r="I49" s="10">
        <v>6</v>
      </c>
      <c r="K49" s="139"/>
      <c r="L49" s="139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40" t="s">
        <v>6</v>
      </c>
      <c r="B82" s="141"/>
      <c r="C82" s="15">
        <f>SUM(C51:C81)</f>
        <v>489</v>
      </c>
      <c r="D82" s="12" t="str">
        <f t="shared" si="14"/>
        <v>Atenção</v>
      </c>
      <c r="F82" s="140" t="s">
        <v>6</v>
      </c>
      <c r="G82" s="141"/>
      <c r="H82" s="15">
        <f>SUM(H51:H81)</f>
        <v>131.5</v>
      </c>
      <c r="I82" s="11" t="str">
        <f t="shared" si="10"/>
        <v>Atenção</v>
      </c>
      <c r="K82" s="140" t="s">
        <v>6</v>
      </c>
      <c r="L82" s="141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102</v>
      </c>
      <c r="B92" s="139"/>
      <c r="C92" s="6" t="s">
        <v>2</v>
      </c>
      <c r="D92" s="9"/>
      <c r="F92" s="139" t="s">
        <v>102</v>
      </c>
      <c r="G92" s="139"/>
      <c r="H92" s="6" t="s">
        <v>2</v>
      </c>
      <c r="I92" s="9"/>
      <c r="K92" s="139" t="s">
        <v>102</v>
      </c>
      <c r="L92" s="139"/>
      <c r="M92" s="6" t="s">
        <v>2</v>
      </c>
      <c r="N92" s="9"/>
    </row>
    <row r="93" spans="1:14" x14ac:dyDescent="0.25">
      <c r="A93" s="139"/>
      <c r="B93" s="139"/>
      <c r="C93" s="7">
        <v>1047.5999999999999</v>
      </c>
      <c r="D93" s="10">
        <v>2</v>
      </c>
      <c r="F93" s="139"/>
      <c r="G93" s="139"/>
      <c r="H93" s="7">
        <v>8461</v>
      </c>
      <c r="I93" s="10">
        <v>25</v>
      </c>
      <c r="K93" s="139"/>
      <c r="L93" s="139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40" t="s">
        <v>6</v>
      </c>
      <c r="B126" s="141"/>
      <c r="C126" s="15">
        <f>SUM(C95:C125)</f>
        <v>0.5</v>
      </c>
      <c r="D126" s="12" t="str">
        <f t="shared" si="19"/>
        <v>Normal</v>
      </c>
      <c r="F126" s="140" t="s">
        <v>6</v>
      </c>
      <c r="G126" s="141"/>
      <c r="H126" s="15">
        <f>SUM(H95:H125)</f>
        <v>738</v>
      </c>
      <c r="I126" s="12" t="str">
        <f>IF(H126&gt;($D$5*1.2),"Atenção","Normal")</f>
        <v>Atenção</v>
      </c>
      <c r="K126" s="140" t="s">
        <v>6</v>
      </c>
      <c r="L126" s="141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5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5" ht="31.5" customHeight="1" x14ac:dyDescent="0.25">
      <c r="A136" s="139" t="s">
        <v>102</v>
      </c>
      <c r="B136" s="139"/>
      <c r="C136" s="6" t="s">
        <v>2</v>
      </c>
      <c r="D136" s="9"/>
      <c r="F136" s="139" t="s">
        <v>102</v>
      </c>
      <c r="G136" s="139"/>
      <c r="H136" s="6" t="s">
        <v>2</v>
      </c>
      <c r="I136" s="9"/>
      <c r="K136" s="139" t="s">
        <v>102</v>
      </c>
      <c r="L136" s="139"/>
      <c r="M136" s="6" t="s">
        <v>2</v>
      </c>
      <c r="N136" s="9"/>
    </row>
    <row r="137" spans="1:15" x14ac:dyDescent="0.25">
      <c r="A137" s="139"/>
      <c r="B137" s="139"/>
      <c r="C137" s="7">
        <v>36900.160000000003</v>
      </c>
      <c r="D137" s="10"/>
      <c r="F137" s="139"/>
      <c r="G137" s="139"/>
      <c r="H137" s="7">
        <v>1359</v>
      </c>
      <c r="I137" s="10">
        <v>0</v>
      </c>
      <c r="K137" s="139"/>
      <c r="L137" s="139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40" t="s">
        <v>6</v>
      </c>
      <c r="B170" s="141"/>
      <c r="C170" s="15">
        <f>SUM(C139:C169)</f>
        <v>-36900.160000000003</v>
      </c>
      <c r="D170" s="12" t="str">
        <f t="shared" si="28"/>
        <v>Normal</v>
      </c>
      <c r="F170" s="140" t="s">
        <v>6</v>
      </c>
      <c r="G170" s="141"/>
      <c r="H170" s="15">
        <f>SUM(H139:H169)</f>
        <v>0</v>
      </c>
      <c r="I170" s="12" t="str">
        <f>IF(H170&gt;($D$5*1.2),"Atenção","Normal")</f>
        <v>Normal</v>
      </c>
      <c r="K170" s="140" t="s">
        <v>6</v>
      </c>
      <c r="L170" s="141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27</vt:i4>
      </vt:variant>
      <vt:variant>
        <vt:lpstr>Intervalos Nomeados</vt:lpstr>
      </vt:variant>
      <vt:variant>
        <vt:i4>15</vt:i4>
      </vt:variant>
    </vt:vector>
  </HeadingPairs>
  <TitlesOfParts>
    <vt:vector size="42" baseType="lpstr">
      <vt:lpstr>Jan - 2024</vt:lpstr>
      <vt:lpstr>Fev - 2024</vt:lpstr>
      <vt:lpstr>Agosto 2019</vt:lpstr>
      <vt:lpstr>Julho 2019</vt:lpstr>
      <vt:lpstr>Junho 2019  </vt:lpstr>
      <vt:lpstr>Maio 2019 </vt:lpstr>
      <vt:lpstr>Mar - 2024</vt:lpstr>
      <vt:lpstr>Abr - 2024</vt:lpstr>
      <vt:lpstr>Mai - 2024</vt:lpstr>
      <vt:lpstr>Jun - 2024</vt:lpstr>
      <vt:lpstr>jul - 2024</vt:lpstr>
      <vt:lpstr>Ago - 2024</vt:lpstr>
      <vt:lpstr>Set - 2024</vt:lpstr>
      <vt:lpstr>Out - 2024</vt:lpstr>
      <vt:lpstr>Nov - 2024</vt:lpstr>
      <vt:lpstr>Dez - 2024</vt:lpstr>
      <vt:lpstr>Jan - 2025</vt:lpstr>
      <vt:lpstr>Fev - 2025</vt:lpstr>
      <vt:lpstr>Atual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 - 2024'!Area_de_impressao</vt:lpstr>
      <vt:lpstr>'Ago - 2024'!Area_de_impressao</vt:lpstr>
      <vt:lpstr>'Dez - 2024'!Area_de_impressao</vt:lpstr>
      <vt:lpstr>'Fev - 2024'!Area_de_impressao</vt:lpstr>
      <vt:lpstr>'Fev - 2025'!Area_de_impressao</vt:lpstr>
      <vt:lpstr>'Jan - 2024'!Area_de_impressao</vt:lpstr>
      <vt:lpstr>'Jan - 2025'!Area_de_impressao</vt:lpstr>
      <vt:lpstr>'Janeiro 2019'!Area_de_impressao</vt:lpstr>
      <vt:lpstr>'jul - 2024'!Area_de_impressao</vt:lpstr>
      <vt:lpstr>'Jun - 2024'!Area_de_impressao</vt:lpstr>
      <vt:lpstr>'Mai - 2024'!Area_de_impressao</vt:lpstr>
      <vt:lpstr>'Mar - 2024'!Area_de_impressao</vt:lpstr>
      <vt:lpstr>'Nov - 2024'!Area_de_impressao</vt:lpstr>
      <vt:lpstr>'Out - 2024'!Area_de_impressao</vt:lpstr>
      <vt:lpstr>'Set - 2024'!Area_de_impressao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2025-02-20T08:54:50Z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