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 Paulo\Desktop\Docs\Data\"/>
    </mc:Choice>
  </mc:AlternateContent>
  <xr:revisionPtr revIDLastSave="0" documentId="13_ncr:1_{9C4147DB-B088-4766-8CA4-EB8FE9DF0FB7}" xr6:coauthVersionLast="47" xr6:coauthVersionMax="47" xr10:uidLastSave="{00000000-0000-0000-0000-000000000000}"/>
  <bookViews>
    <workbookView xWindow="-120" yWindow="-120" windowWidth="20730" windowHeight="11040" tabRatio="888" firstSheet="8" activeTab="18" xr2:uid="{00000000-000D-0000-FFFF-FFFF00000000}"/>
  </bookViews>
  <sheets>
    <sheet name="Jan - 2024" sheetId="31" r:id="rId1"/>
    <sheet name="Fev - 2024" sheetId="89" r:id="rId2"/>
    <sheet name="Agosto 2019" sheetId="24" state="hidden" r:id="rId3"/>
    <sheet name="Julho 2019" sheetId="22" state="hidden" r:id="rId4"/>
    <sheet name="Junho 2019  " sheetId="10" state="hidden" r:id="rId5"/>
    <sheet name="Maio 2019 " sheetId="9" state="hidden" r:id="rId6"/>
    <sheet name="Mar - 2024" sheetId="90" r:id="rId7"/>
    <sheet name="Abr - 2024" sheetId="91" r:id="rId8"/>
    <sheet name="Mai - 2024" sheetId="92" r:id="rId9"/>
    <sheet name="Jun - 2024" sheetId="93" r:id="rId10"/>
    <sheet name="jul - 2024" sheetId="94" r:id="rId11"/>
    <sheet name="Ago - 2024" sheetId="95" r:id="rId12"/>
    <sheet name="Set - 2024" sheetId="96" r:id="rId13"/>
    <sheet name="Out - 2024" sheetId="97" r:id="rId14"/>
    <sheet name="Nov - 2024" sheetId="98" r:id="rId15"/>
    <sheet name="Dez - 2024" sheetId="100" r:id="rId16"/>
    <sheet name="Jan - 2025" sheetId="99" r:id="rId17"/>
    <sheet name="Fev - 2025" sheetId="101" r:id="rId18"/>
    <sheet name="Mar - 2025" sheetId="103" r:id="rId19"/>
    <sheet name="Atual" sheetId="102" r:id="rId20"/>
    <sheet name="Abril 2019 " sheetId="8" state="hidden" r:id="rId21"/>
    <sheet name="Março 2019" sheetId="7" state="hidden" r:id="rId22"/>
    <sheet name=" Fevereiro 2019" sheetId="6" state="hidden" r:id="rId23"/>
    <sheet name="Janeiro 2019" sheetId="5" state="hidden" r:id="rId24"/>
    <sheet name=" NOVEMBRO 2018" sheetId="4" state="hidden" r:id="rId25"/>
    <sheet name="Outubro 2018" sheetId="3" state="hidden" r:id="rId26"/>
    <sheet name="Setembro 2018" sheetId="2" state="hidden" r:id="rId27"/>
    <sheet name="Agosto 2018" sheetId="1" state="hidden" r:id="rId28"/>
  </sheets>
  <definedNames>
    <definedName name="_xlnm.Print_Area" localSheetId="7">'Abr - 2024'!$A$1:$D$38</definedName>
    <definedName name="_xlnm.Print_Area" localSheetId="11">'Ago - 2024'!$A$1:$D$38</definedName>
    <definedName name="_xlnm.Print_Area" localSheetId="15">'Dez - 2024'!$A$1:$D$38</definedName>
    <definedName name="_xlnm.Print_Area" localSheetId="1">'Fev - 2024'!$A$1:$D$38</definedName>
    <definedName name="_xlnm.Print_Area" localSheetId="17">'Fev - 2025'!$A$1:$D$38</definedName>
    <definedName name="_xlnm.Print_Area" localSheetId="0">'Jan - 2024'!$A$1:$D$39</definedName>
    <definedName name="_xlnm.Print_Area" localSheetId="16">'Jan - 2025'!$A$1:$D$38</definedName>
    <definedName name="_xlnm.Print_Area" localSheetId="23">'Janeiro 2019'!$A:$N</definedName>
    <definedName name="_xlnm.Print_Area" localSheetId="10">'jul - 2024'!$A$1:$D$38</definedName>
    <definedName name="_xlnm.Print_Area" localSheetId="9">'Jun - 2024'!$A$1:$D$38</definedName>
    <definedName name="_xlnm.Print_Area" localSheetId="8">'Mai - 2024'!$A$1:$D$38</definedName>
    <definedName name="_xlnm.Print_Area" localSheetId="6">'Mar - 2024'!$A$1:$D$38</definedName>
    <definedName name="_xlnm.Print_Area" localSheetId="14">'Nov - 2024'!$A$1:$D$38</definedName>
    <definedName name="_xlnm.Print_Area" localSheetId="13">'Out - 2024'!$A$1:$D$38</definedName>
    <definedName name="_xlnm.Print_Area" localSheetId="12">'Set - 2024'!$A$1:$D$38</definedName>
    <definedName name="_xlnm.Print_Titles" localSheetId="7">'Abr - 2024'!#REF!</definedName>
    <definedName name="_xlnm.Print_Titles" localSheetId="11">'Ago - 2024'!#REF!</definedName>
    <definedName name="_xlnm.Print_Titles" localSheetId="15">'Dez - 2024'!#REF!</definedName>
    <definedName name="_xlnm.Print_Titles" localSheetId="1">'Fev - 2024'!#REF!</definedName>
    <definedName name="_xlnm.Print_Titles" localSheetId="17">'Fev - 2025'!#REF!</definedName>
    <definedName name="_xlnm.Print_Titles" localSheetId="0">'Jan - 2024'!#REF!</definedName>
    <definedName name="_xlnm.Print_Titles" localSheetId="16">'Jan - 2025'!#REF!</definedName>
    <definedName name="_xlnm.Print_Titles" localSheetId="10">'jul - 2024'!#REF!</definedName>
    <definedName name="_xlnm.Print_Titles" localSheetId="9">'Jun - 2024'!#REF!</definedName>
    <definedName name="_xlnm.Print_Titles" localSheetId="8">'Mai - 2024'!#REF!</definedName>
    <definedName name="_xlnm.Print_Titles" localSheetId="6">'Mar - 2024'!#REF!</definedName>
    <definedName name="_xlnm.Print_Titles" localSheetId="14">'Nov - 2024'!#REF!</definedName>
    <definedName name="_xlnm.Print_Titles" localSheetId="13">'Out - 2024'!#REF!</definedName>
    <definedName name="_xlnm.Print_Titles" localSheetId="12">'Set - 2024'!#REF!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03" l="1"/>
  <c r="D3" i="103" s="1"/>
  <c r="C33" i="103"/>
  <c r="D33" i="103" s="1"/>
  <c r="C32" i="103"/>
  <c r="D32" i="103" s="1"/>
  <c r="C31" i="103"/>
  <c r="D31" i="103" s="1"/>
  <c r="C30" i="103"/>
  <c r="D30" i="103" s="1"/>
  <c r="C29" i="103"/>
  <c r="D29" i="103" s="1"/>
  <c r="D28" i="103"/>
  <c r="C28" i="103"/>
  <c r="C27" i="103"/>
  <c r="D27" i="103" s="1"/>
  <c r="C26" i="103"/>
  <c r="D26" i="103" s="1"/>
  <c r="C25" i="103"/>
  <c r="D25" i="103" s="1"/>
  <c r="C24" i="103"/>
  <c r="D24" i="103" s="1"/>
  <c r="C23" i="103"/>
  <c r="D23" i="103" s="1"/>
  <c r="C22" i="103"/>
  <c r="D22" i="103" s="1"/>
  <c r="C21" i="103"/>
  <c r="D21" i="103" s="1"/>
  <c r="C20" i="103"/>
  <c r="D20" i="103" s="1"/>
  <c r="C19" i="103"/>
  <c r="D19" i="103" s="1"/>
  <c r="C18" i="103"/>
  <c r="D18" i="103" s="1"/>
  <c r="C17" i="103"/>
  <c r="D17" i="103" s="1"/>
  <c r="C16" i="103"/>
  <c r="D16" i="103" s="1"/>
  <c r="C15" i="103"/>
  <c r="D15" i="103" s="1"/>
  <c r="C14" i="103"/>
  <c r="D14" i="103" s="1"/>
  <c r="C13" i="103"/>
  <c r="D13" i="103" s="1"/>
  <c r="C12" i="103"/>
  <c r="D12" i="103" s="1"/>
  <c r="C11" i="103"/>
  <c r="D11" i="103" s="1"/>
  <c r="C10" i="103"/>
  <c r="D10" i="103" s="1"/>
  <c r="C9" i="103"/>
  <c r="D9" i="103" s="1"/>
  <c r="C8" i="103"/>
  <c r="D8" i="103" s="1"/>
  <c r="C7" i="103"/>
  <c r="D7" i="103" s="1"/>
  <c r="C6" i="103"/>
  <c r="D6" i="103" s="1"/>
  <c r="C5" i="103"/>
  <c r="D5" i="103" s="1"/>
  <c r="C4" i="103"/>
  <c r="D4" i="103" s="1"/>
  <c r="C24" i="101"/>
  <c r="D24" i="101" s="1"/>
  <c r="D3" i="98"/>
  <c r="D4" i="101"/>
  <c r="D5" i="101"/>
  <c r="D6" i="101"/>
  <c r="D7" i="101"/>
  <c r="D8" i="101"/>
  <c r="D9" i="101"/>
  <c r="D10" i="101"/>
  <c r="D11" i="101"/>
  <c r="D12" i="101"/>
  <c r="D13" i="101"/>
  <c r="D14" i="101"/>
  <c r="D15" i="101"/>
  <c r="D16" i="101"/>
  <c r="D17" i="101"/>
  <c r="D18" i="101"/>
  <c r="D32" i="101"/>
  <c r="D33" i="101"/>
  <c r="D3" i="101"/>
  <c r="C3" i="101"/>
  <c r="D4" i="99"/>
  <c r="D5" i="99"/>
  <c r="D6" i="99"/>
  <c r="D7" i="99"/>
  <c r="D8" i="99"/>
  <c r="D9" i="99"/>
  <c r="D10" i="99"/>
  <c r="D12" i="99"/>
  <c r="D15" i="99"/>
  <c r="D18" i="99"/>
  <c r="D22" i="99"/>
  <c r="D24" i="99"/>
  <c r="D26" i="99"/>
  <c r="D31" i="99"/>
  <c r="D33" i="99"/>
  <c r="D3" i="99"/>
  <c r="D9" i="100"/>
  <c r="D10" i="100"/>
  <c r="D11" i="100"/>
  <c r="D27" i="100"/>
  <c r="D33" i="100"/>
  <c r="C3" i="100"/>
  <c r="D3" i="100" s="1"/>
  <c r="D6" i="98"/>
  <c r="D11" i="98"/>
  <c r="D14" i="98"/>
  <c r="D19" i="98"/>
  <c r="D22" i="98"/>
  <c r="D27" i="98"/>
  <c r="D30" i="98"/>
  <c r="D33" i="98"/>
  <c r="C3" i="98"/>
  <c r="D10" i="97"/>
  <c r="D11" i="97"/>
  <c r="D18" i="97"/>
  <c r="D19" i="97"/>
  <c r="D26" i="97"/>
  <c r="D27" i="97"/>
  <c r="C3" i="97"/>
  <c r="D3" i="97" s="1"/>
  <c r="D4" i="96"/>
  <c r="D8" i="96"/>
  <c r="D9" i="96"/>
  <c r="D10" i="96"/>
  <c r="D12" i="96"/>
  <c r="D16" i="96"/>
  <c r="D17" i="96"/>
  <c r="D18" i="96"/>
  <c r="D20" i="96"/>
  <c r="D24" i="96"/>
  <c r="D25" i="96"/>
  <c r="D26" i="96"/>
  <c r="D28" i="96"/>
  <c r="D32" i="96"/>
  <c r="C3" i="96"/>
  <c r="D3" i="96" s="1"/>
  <c r="D5" i="95"/>
  <c r="D13" i="95"/>
  <c r="D16" i="95"/>
  <c r="D21" i="95"/>
  <c r="D24" i="95"/>
  <c r="D29" i="95"/>
  <c r="D32" i="95"/>
  <c r="C3" i="95"/>
  <c r="D3" i="95" s="1"/>
  <c r="D5" i="94"/>
  <c r="D6" i="94"/>
  <c r="D9" i="94"/>
  <c r="D13" i="94"/>
  <c r="D14" i="94"/>
  <c r="D17" i="94"/>
  <c r="D21" i="94"/>
  <c r="D22" i="94"/>
  <c r="D25" i="94"/>
  <c r="D29" i="94"/>
  <c r="D30" i="94"/>
  <c r="C3" i="94"/>
  <c r="D3" i="94" s="1"/>
  <c r="D25" i="93"/>
  <c r="D27" i="93"/>
  <c r="C3" i="93"/>
  <c r="D3" i="93" s="1"/>
  <c r="D6" i="92"/>
  <c r="D11" i="92"/>
  <c r="D14" i="92"/>
  <c r="D19" i="92"/>
  <c r="D22" i="92"/>
  <c r="D27" i="92"/>
  <c r="D30" i="92"/>
  <c r="C3" i="92"/>
  <c r="D3" i="92" s="1"/>
  <c r="C3" i="91"/>
  <c r="D3" i="91" s="1"/>
  <c r="D31" i="90"/>
  <c r="C3" i="90"/>
  <c r="D3" i="90" s="1"/>
  <c r="D19" i="89"/>
  <c r="C3" i="89"/>
  <c r="D3" i="89" s="1"/>
  <c r="D9" i="31"/>
  <c r="D7" i="31"/>
  <c r="D3" i="31"/>
  <c r="C4" i="31"/>
  <c r="D4" i="31" s="1"/>
  <c r="C5" i="101"/>
  <c r="C6" i="101"/>
  <c r="C7" i="101"/>
  <c r="C8" i="101"/>
  <c r="C9" i="101"/>
  <c r="C10" i="101"/>
  <c r="C11" i="101"/>
  <c r="C12" i="101"/>
  <c r="C13" i="101"/>
  <c r="C14" i="101"/>
  <c r="C15" i="101"/>
  <c r="C16" i="101"/>
  <c r="C17" i="101"/>
  <c r="C18" i="101"/>
  <c r="C19" i="101"/>
  <c r="D19" i="101" s="1"/>
  <c r="C20" i="101"/>
  <c r="D20" i="101" s="1"/>
  <c r="C21" i="101"/>
  <c r="D21" i="101" s="1"/>
  <c r="C22" i="101"/>
  <c r="D22" i="101" s="1"/>
  <c r="C23" i="101"/>
  <c r="D23" i="101" s="1"/>
  <c r="C25" i="101"/>
  <c r="D25" i="101" s="1"/>
  <c r="C26" i="101"/>
  <c r="D26" i="101" s="1"/>
  <c r="C27" i="101"/>
  <c r="D27" i="101" s="1"/>
  <c r="C28" i="101"/>
  <c r="D28" i="101" s="1"/>
  <c r="C29" i="101"/>
  <c r="D29" i="101" s="1"/>
  <c r="C30" i="101"/>
  <c r="D30" i="101" s="1"/>
  <c r="C31" i="101"/>
  <c r="D31" i="101" s="1"/>
  <c r="C32" i="101"/>
  <c r="C33" i="101"/>
  <c r="C4" i="101"/>
  <c r="C33" i="99"/>
  <c r="C27" i="99"/>
  <c r="D27" i="99" s="1"/>
  <c r="C20" i="99"/>
  <c r="D20" i="99" s="1"/>
  <c r="B12" i="100"/>
  <c r="C11" i="100"/>
  <c r="C10" i="100"/>
  <c r="C9" i="100"/>
  <c r="C8" i="100"/>
  <c r="D8" i="100" s="1"/>
  <c r="C7" i="100"/>
  <c r="D7" i="100" s="1"/>
  <c r="C6" i="100"/>
  <c r="D6" i="100" s="1"/>
  <c r="C5" i="100"/>
  <c r="D5" i="100" s="1"/>
  <c r="C4" i="100"/>
  <c r="D4" i="100" s="1"/>
  <c r="C12" i="99"/>
  <c r="C32" i="99"/>
  <c r="D32" i="99" s="1"/>
  <c r="C31" i="99"/>
  <c r="C30" i="99"/>
  <c r="D30" i="99" s="1"/>
  <c r="C29" i="99"/>
  <c r="D29" i="99" s="1"/>
  <c r="C28" i="99"/>
  <c r="D28" i="99" s="1"/>
  <c r="C26" i="99"/>
  <c r="C25" i="99"/>
  <c r="D25" i="99" s="1"/>
  <c r="C24" i="99"/>
  <c r="C23" i="99"/>
  <c r="D23" i="99" s="1"/>
  <c r="C22" i="99"/>
  <c r="C21" i="99"/>
  <c r="D21" i="99" s="1"/>
  <c r="C19" i="99"/>
  <c r="D19" i="99" s="1"/>
  <c r="C18" i="99"/>
  <c r="C17" i="99"/>
  <c r="D17" i="99" s="1"/>
  <c r="C16" i="99"/>
  <c r="D16" i="99" s="1"/>
  <c r="C15" i="99"/>
  <c r="C14" i="99"/>
  <c r="D14" i="99" s="1"/>
  <c r="C13" i="99"/>
  <c r="D13" i="99" s="1"/>
  <c r="C11" i="99"/>
  <c r="D11" i="99" s="1"/>
  <c r="C32" i="98"/>
  <c r="D32" i="98" s="1"/>
  <c r="C31" i="98"/>
  <c r="D31" i="98" s="1"/>
  <c r="C30" i="98"/>
  <c r="C29" i="98"/>
  <c r="D29" i="98" s="1"/>
  <c r="C28" i="98"/>
  <c r="D28" i="98" s="1"/>
  <c r="C27" i="98"/>
  <c r="C26" i="98"/>
  <c r="D26" i="98" s="1"/>
  <c r="C25" i="98"/>
  <c r="D25" i="98" s="1"/>
  <c r="C24" i="98"/>
  <c r="D24" i="98" s="1"/>
  <c r="C23" i="98"/>
  <c r="D23" i="98" s="1"/>
  <c r="C22" i="98"/>
  <c r="C21" i="98"/>
  <c r="D21" i="98" s="1"/>
  <c r="C20" i="98"/>
  <c r="D20" i="98" s="1"/>
  <c r="C19" i="98"/>
  <c r="C18" i="98"/>
  <c r="D18" i="98" s="1"/>
  <c r="C17" i="98"/>
  <c r="D17" i="98" s="1"/>
  <c r="C16" i="98"/>
  <c r="D16" i="98" s="1"/>
  <c r="C15" i="98"/>
  <c r="D15" i="98" s="1"/>
  <c r="C14" i="98"/>
  <c r="C13" i="98"/>
  <c r="D13" i="98" s="1"/>
  <c r="C12" i="98"/>
  <c r="D12" i="98" s="1"/>
  <c r="C11" i="98"/>
  <c r="C10" i="98"/>
  <c r="D10" i="98" s="1"/>
  <c r="C9" i="98"/>
  <c r="D9" i="98" s="1"/>
  <c r="C8" i="98"/>
  <c r="D8" i="98" s="1"/>
  <c r="C7" i="98"/>
  <c r="D7" i="98" s="1"/>
  <c r="C6" i="98"/>
  <c r="C5" i="98"/>
  <c r="D5" i="98" s="1"/>
  <c r="C4" i="98"/>
  <c r="D4" i="98" s="1"/>
  <c r="C33" i="97"/>
  <c r="D33" i="97" s="1"/>
  <c r="C32" i="97"/>
  <c r="D32" i="97" s="1"/>
  <c r="C31" i="97"/>
  <c r="D31" i="97" s="1"/>
  <c r="C30" i="97"/>
  <c r="D30" i="97" s="1"/>
  <c r="C29" i="97"/>
  <c r="D29" i="97" s="1"/>
  <c r="C28" i="97"/>
  <c r="D28" i="97" s="1"/>
  <c r="C27" i="97"/>
  <c r="C26" i="97"/>
  <c r="C25" i="97"/>
  <c r="D25" i="97" s="1"/>
  <c r="C24" i="97"/>
  <c r="D24" i="97" s="1"/>
  <c r="C23" i="97"/>
  <c r="D23" i="97" s="1"/>
  <c r="C22" i="97"/>
  <c r="D22" i="97" s="1"/>
  <c r="C21" i="97"/>
  <c r="D21" i="97" s="1"/>
  <c r="C20" i="97"/>
  <c r="D20" i="97" s="1"/>
  <c r="C19" i="97"/>
  <c r="C18" i="97"/>
  <c r="C17" i="97"/>
  <c r="D17" i="97" s="1"/>
  <c r="C16" i="97"/>
  <c r="D16" i="97" s="1"/>
  <c r="C15" i="97"/>
  <c r="D15" i="97" s="1"/>
  <c r="C14" i="97"/>
  <c r="D14" i="97" s="1"/>
  <c r="C13" i="97"/>
  <c r="D13" i="97" s="1"/>
  <c r="C12" i="97"/>
  <c r="D12" i="97" s="1"/>
  <c r="C11" i="97"/>
  <c r="C10" i="97"/>
  <c r="C9" i="97"/>
  <c r="D9" i="97" s="1"/>
  <c r="C8" i="97"/>
  <c r="D8" i="97" s="1"/>
  <c r="C7" i="97"/>
  <c r="D7" i="97" s="1"/>
  <c r="C6" i="97"/>
  <c r="D6" i="97" s="1"/>
  <c r="C5" i="97"/>
  <c r="D5" i="97" s="1"/>
  <c r="C4" i="97"/>
  <c r="D4" i="97" s="1"/>
  <c r="C33" i="95"/>
  <c r="D33" i="95" s="1"/>
  <c r="C33" i="94"/>
  <c r="D33" i="94" s="1"/>
  <c r="C32" i="96"/>
  <c r="C31" i="96"/>
  <c r="D31" i="96" s="1"/>
  <c r="C30" i="96"/>
  <c r="D30" i="96" s="1"/>
  <c r="C29" i="96"/>
  <c r="D29" i="96" s="1"/>
  <c r="C28" i="96"/>
  <c r="C27" i="96"/>
  <c r="D27" i="96" s="1"/>
  <c r="C26" i="96"/>
  <c r="C25" i="96"/>
  <c r="C24" i="96"/>
  <c r="C23" i="96"/>
  <c r="D23" i="96" s="1"/>
  <c r="C22" i="96"/>
  <c r="D22" i="96" s="1"/>
  <c r="C21" i="96"/>
  <c r="D21" i="96" s="1"/>
  <c r="C20" i="96"/>
  <c r="C19" i="96"/>
  <c r="D19" i="96" s="1"/>
  <c r="C18" i="96"/>
  <c r="C17" i="96"/>
  <c r="C16" i="96"/>
  <c r="C15" i="96"/>
  <c r="D15" i="96" s="1"/>
  <c r="C14" i="96"/>
  <c r="D14" i="96" s="1"/>
  <c r="C13" i="96"/>
  <c r="D13" i="96" s="1"/>
  <c r="C12" i="96"/>
  <c r="C11" i="96"/>
  <c r="D11" i="96" s="1"/>
  <c r="C10" i="96"/>
  <c r="C9" i="96"/>
  <c r="C8" i="96"/>
  <c r="C7" i="96"/>
  <c r="D7" i="96" s="1"/>
  <c r="C6" i="96"/>
  <c r="D6" i="96" s="1"/>
  <c r="C5" i="96"/>
  <c r="D5" i="96" s="1"/>
  <c r="C4" i="96"/>
  <c r="C32" i="95"/>
  <c r="C31" i="95"/>
  <c r="D31" i="95" s="1"/>
  <c r="C30" i="95"/>
  <c r="D30" i="95" s="1"/>
  <c r="C29" i="95"/>
  <c r="C28" i="95"/>
  <c r="D28" i="95" s="1"/>
  <c r="C27" i="95"/>
  <c r="D27" i="95" s="1"/>
  <c r="C26" i="95"/>
  <c r="D26" i="95" s="1"/>
  <c r="C25" i="95"/>
  <c r="D25" i="95" s="1"/>
  <c r="C24" i="95"/>
  <c r="C23" i="95"/>
  <c r="D23" i="95" s="1"/>
  <c r="C22" i="95"/>
  <c r="D22" i="95" s="1"/>
  <c r="C21" i="95"/>
  <c r="C20" i="95"/>
  <c r="D20" i="95" s="1"/>
  <c r="C19" i="95"/>
  <c r="D19" i="95" s="1"/>
  <c r="C18" i="95"/>
  <c r="D18" i="95" s="1"/>
  <c r="C17" i="95"/>
  <c r="D17" i="95" s="1"/>
  <c r="C16" i="95"/>
  <c r="C15" i="95"/>
  <c r="D15" i="95" s="1"/>
  <c r="C14" i="95"/>
  <c r="D14" i="95" s="1"/>
  <c r="C13" i="95"/>
  <c r="C12" i="95"/>
  <c r="D12" i="95" s="1"/>
  <c r="C11" i="95"/>
  <c r="D11" i="95" s="1"/>
  <c r="C10" i="95"/>
  <c r="D10" i="95" s="1"/>
  <c r="C9" i="95"/>
  <c r="D9" i="95" s="1"/>
  <c r="C8" i="95"/>
  <c r="D8" i="95" s="1"/>
  <c r="C7" i="95"/>
  <c r="D7" i="95" s="1"/>
  <c r="C6" i="95"/>
  <c r="D6" i="95" s="1"/>
  <c r="C5" i="95"/>
  <c r="C4" i="95"/>
  <c r="D4" i="95" s="1"/>
  <c r="C32" i="94"/>
  <c r="D32" i="94" s="1"/>
  <c r="C31" i="94"/>
  <c r="D31" i="94" s="1"/>
  <c r="C30" i="94"/>
  <c r="C29" i="94"/>
  <c r="C28" i="94"/>
  <c r="D28" i="94" s="1"/>
  <c r="C27" i="94"/>
  <c r="D27" i="94" s="1"/>
  <c r="C26" i="94"/>
  <c r="D26" i="94" s="1"/>
  <c r="C25" i="94"/>
  <c r="C24" i="94"/>
  <c r="D24" i="94" s="1"/>
  <c r="C23" i="94"/>
  <c r="D23" i="94" s="1"/>
  <c r="C22" i="94"/>
  <c r="C21" i="94"/>
  <c r="C20" i="94"/>
  <c r="D20" i="94" s="1"/>
  <c r="C19" i="94"/>
  <c r="D19" i="94" s="1"/>
  <c r="C18" i="94"/>
  <c r="D18" i="94" s="1"/>
  <c r="C17" i="94"/>
  <c r="C16" i="94"/>
  <c r="D16" i="94" s="1"/>
  <c r="C15" i="94"/>
  <c r="D15" i="94" s="1"/>
  <c r="C14" i="94"/>
  <c r="C13" i="94"/>
  <c r="C12" i="94"/>
  <c r="D12" i="94" s="1"/>
  <c r="C11" i="94"/>
  <c r="D11" i="94" s="1"/>
  <c r="C10" i="94"/>
  <c r="D10" i="94" s="1"/>
  <c r="C9" i="94"/>
  <c r="C8" i="94"/>
  <c r="D8" i="94" s="1"/>
  <c r="C7" i="94"/>
  <c r="D7" i="94" s="1"/>
  <c r="C6" i="94"/>
  <c r="C5" i="94"/>
  <c r="C4" i="94"/>
  <c r="D4" i="94" s="1"/>
  <c r="C32" i="93"/>
  <c r="D32" i="93" s="1"/>
  <c r="C31" i="93"/>
  <c r="D31" i="93" s="1"/>
  <c r="C30" i="93"/>
  <c r="D30" i="93" s="1"/>
  <c r="C29" i="93"/>
  <c r="D29" i="93" s="1"/>
  <c r="C28" i="93"/>
  <c r="D28" i="93" s="1"/>
  <c r="C27" i="93"/>
  <c r="C26" i="93"/>
  <c r="D26" i="93" s="1"/>
  <c r="C25" i="93"/>
  <c r="C24" i="93"/>
  <c r="D24" i="93" s="1"/>
  <c r="C23" i="93"/>
  <c r="D23" i="93" s="1"/>
  <c r="C22" i="93"/>
  <c r="D22" i="93" s="1"/>
  <c r="C21" i="93"/>
  <c r="D21" i="93" s="1"/>
  <c r="C20" i="93"/>
  <c r="D20" i="93" s="1"/>
  <c r="C19" i="93"/>
  <c r="D19" i="93" s="1"/>
  <c r="C18" i="93"/>
  <c r="D18" i="93" s="1"/>
  <c r="C17" i="93"/>
  <c r="D17" i="93" s="1"/>
  <c r="C16" i="93"/>
  <c r="D16" i="93" s="1"/>
  <c r="C15" i="93"/>
  <c r="D15" i="93" s="1"/>
  <c r="C14" i="93"/>
  <c r="D14" i="93" s="1"/>
  <c r="C13" i="93"/>
  <c r="D13" i="93" s="1"/>
  <c r="C12" i="93"/>
  <c r="D12" i="93" s="1"/>
  <c r="C11" i="93"/>
  <c r="D11" i="93" s="1"/>
  <c r="C10" i="93"/>
  <c r="D10" i="93" s="1"/>
  <c r="C9" i="93"/>
  <c r="D9" i="93" s="1"/>
  <c r="C8" i="93"/>
  <c r="D8" i="93" s="1"/>
  <c r="C7" i="93"/>
  <c r="D7" i="93" s="1"/>
  <c r="C6" i="93"/>
  <c r="D6" i="93" s="1"/>
  <c r="C5" i="93"/>
  <c r="D5" i="93" s="1"/>
  <c r="C4" i="93"/>
  <c r="D4" i="93" s="1"/>
  <c r="C33" i="92"/>
  <c r="D33" i="92" s="1"/>
  <c r="C32" i="92"/>
  <c r="D32" i="92" s="1"/>
  <c r="C31" i="92"/>
  <c r="D31" i="92" s="1"/>
  <c r="C30" i="92"/>
  <c r="C29" i="92"/>
  <c r="D29" i="92" s="1"/>
  <c r="C28" i="92"/>
  <c r="D28" i="92" s="1"/>
  <c r="C27" i="92"/>
  <c r="C26" i="92"/>
  <c r="D26" i="92" s="1"/>
  <c r="C25" i="92"/>
  <c r="D25" i="92" s="1"/>
  <c r="C24" i="92"/>
  <c r="D24" i="92" s="1"/>
  <c r="C23" i="92"/>
  <c r="D23" i="92" s="1"/>
  <c r="C22" i="92"/>
  <c r="C21" i="92"/>
  <c r="D21" i="92" s="1"/>
  <c r="C20" i="92"/>
  <c r="D20" i="92" s="1"/>
  <c r="C19" i="92"/>
  <c r="C18" i="92"/>
  <c r="D18" i="92" s="1"/>
  <c r="C17" i="92"/>
  <c r="D17" i="92" s="1"/>
  <c r="C16" i="92"/>
  <c r="D16" i="92" s="1"/>
  <c r="C15" i="92"/>
  <c r="D15" i="92" s="1"/>
  <c r="C14" i="92"/>
  <c r="C13" i="92"/>
  <c r="D13" i="92" s="1"/>
  <c r="C12" i="92"/>
  <c r="D12" i="92" s="1"/>
  <c r="C11" i="92"/>
  <c r="C10" i="92"/>
  <c r="D10" i="92" s="1"/>
  <c r="C9" i="92"/>
  <c r="D9" i="92" s="1"/>
  <c r="C8" i="92"/>
  <c r="D8" i="92" s="1"/>
  <c r="C7" i="92"/>
  <c r="D7" i="92" s="1"/>
  <c r="C6" i="92"/>
  <c r="C5" i="92"/>
  <c r="D5" i="92" s="1"/>
  <c r="C4" i="92"/>
  <c r="D4" i="92" s="1"/>
  <c r="C32" i="91"/>
  <c r="D32" i="91" s="1"/>
  <c r="C31" i="91"/>
  <c r="D31" i="91" s="1"/>
  <c r="C30" i="91"/>
  <c r="D30" i="91" s="1"/>
  <c r="C29" i="91"/>
  <c r="D29" i="91" s="1"/>
  <c r="C28" i="91"/>
  <c r="D28" i="91" s="1"/>
  <c r="C27" i="91"/>
  <c r="D27" i="91" s="1"/>
  <c r="C26" i="91"/>
  <c r="D26" i="91" s="1"/>
  <c r="C25" i="91"/>
  <c r="D25" i="91" s="1"/>
  <c r="C24" i="91"/>
  <c r="D24" i="91" s="1"/>
  <c r="C23" i="91"/>
  <c r="D23" i="91" s="1"/>
  <c r="C22" i="91"/>
  <c r="D22" i="91" s="1"/>
  <c r="C21" i="91"/>
  <c r="D21" i="91" s="1"/>
  <c r="C20" i="91"/>
  <c r="D20" i="91" s="1"/>
  <c r="C19" i="91"/>
  <c r="D19" i="91" s="1"/>
  <c r="C18" i="91"/>
  <c r="D18" i="91" s="1"/>
  <c r="C17" i="91"/>
  <c r="D17" i="91" s="1"/>
  <c r="C16" i="91"/>
  <c r="D16" i="91" s="1"/>
  <c r="C15" i="91"/>
  <c r="D15" i="91" s="1"/>
  <c r="C14" i="91"/>
  <c r="D14" i="91" s="1"/>
  <c r="C13" i="91"/>
  <c r="D13" i="91" s="1"/>
  <c r="C12" i="91"/>
  <c r="D12" i="91" s="1"/>
  <c r="C11" i="91"/>
  <c r="D11" i="91" s="1"/>
  <c r="C10" i="91"/>
  <c r="D10" i="91" s="1"/>
  <c r="C9" i="91"/>
  <c r="D9" i="91" s="1"/>
  <c r="C8" i="91"/>
  <c r="D8" i="91" s="1"/>
  <c r="C7" i="91"/>
  <c r="D7" i="91" s="1"/>
  <c r="C6" i="91"/>
  <c r="D6" i="91" s="1"/>
  <c r="C5" i="91"/>
  <c r="D5" i="91" s="1"/>
  <c r="C4" i="91"/>
  <c r="D4" i="91" s="1"/>
  <c r="C33" i="90"/>
  <c r="D33" i="90" s="1"/>
  <c r="C32" i="90"/>
  <c r="D32" i="90" s="1"/>
  <c r="C31" i="90"/>
  <c r="C30" i="90"/>
  <c r="D30" i="90" s="1"/>
  <c r="C29" i="90"/>
  <c r="D29" i="90" s="1"/>
  <c r="C28" i="90"/>
  <c r="D28" i="90" s="1"/>
  <c r="C27" i="90"/>
  <c r="D27" i="90" s="1"/>
  <c r="C26" i="90"/>
  <c r="D26" i="90" s="1"/>
  <c r="C25" i="90"/>
  <c r="D25" i="90" s="1"/>
  <c r="C24" i="90"/>
  <c r="D24" i="90" s="1"/>
  <c r="C23" i="90"/>
  <c r="D23" i="90" s="1"/>
  <c r="C22" i="90"/>
  <c r="D22" i="90" s="1"/>
  <c r="C21" i="90"/>
  <c r="D21" i="90" s="1"/>
  <c r="C20" i="90"/>
  <c r="D20" i="90" s="1"/>
  <c r="C19" i="90"/>
  <c r="D19" i="90" s="1"/>
  <c r="C18" i="90"/>
  <c r="D18" i="90" s="1"/>
  <c r="C17" i="90"/>
  <c r="D17" i="90" s="1"/>
  <c r="C16" i="90"/>
  <c r="D16" i="90" s="1"/>
  <c r="C15" i="90"/>
  <c r="D15" i="90" s="1"/>
  <c r="C14" i="90"/>
  <c r="D14" i="90" s="1"/>
  <c r="C13" i="90"/>
  <c r="D13" i="90" s="1"/>
  <c r="C12" i="90"/>
  <c r="D12" i="90" s="1"/>
  <c r="C11" i="90"/>
  <c r="D11" i="90" s="1"/>
  <c r="C10" i="90"/>
  <c r="D10" i="90" s="1"/>
  <c r="C9" i="90"/>
  <c r="D9" i="90" s="1"/>
  <c r="C8" i="90"/>
  <c r="D8" i="90" s="1"/>
  <c r="C7" i="90"/>
  <c r="D7" i="90" s="1"/>
  <c r="C6" i="90"/>
  <c r="D6" i="90" s="1"/>
  <c r="C5" i="90"/>
  <c r="D5" i="90" s="1"/>
  <c r="C4" i="90"/>
  <c r="D4" i="90" s="1"/>
  <c r="C31" i="89"/>
  <c r="D31" i="89" s="1"/>
  <c r="C30" i="89"/>
  <c r="D30" i="89" s="1"/>
  <c r="C29" i="89"/>
  <c r="D29" i="89" s="1"/>
  <c r="C28" i="89"/>
  <c r="D28" i="89" s="1"/>
  <c r="C27" i="89"/>
  <c r="D27" i="89" s="1"/>
  <c r="C26" i="89"/>
  <c r="D26" i="89" s="1"/>
  <c r="C25" i="89"/>
  <c r="D25" i="89" s="1"/>
  <c r="C24" i="89"/>
  <c r="D24" i="89" s="1"/>
  <c r="C23" i="89"/>
  <c r="D23" i="89" s="1"/>
  <c r="C22" i="89"/>
  <c r="D22" i="89" s="1"/>
  <c r="C21" i="89"/>
  <c r="D21" i="89" s="1"/>
  <c r="C20" i="89"/>
  <c r="D20" i="89" s="1"/>
  <c r="C19" i="89"/>
  <c r="C18" i="89"/>
  <c r="D18" i="89" s="1"/>
  <c r="C17" i="89"/>
  <c r="D17" i="89" s="1"/>
  <c r="C16" i="89"/>
  <c r="D16" i="89" s="1"/>
  <c r="C15" i="89"/>
  <c r="D15" i="89" s="1"/>
  <c r="C14" i="89"/>
  <c r="D14" i="89" s="1"/>
  <c r="C13" i="89"/>
  <c r="D13" i="89" s="1"/>
  <c r="C12" i="89"/>
  <c r="D12" i="89" s="1"/>
  <c r="C11" i="89"/>
  <c r="D11" i="89" s="1"/>
  <c r="C10" i="89"/>
  <c r="D10" i="89" s="1"/>
  <c r="C9" i="89"/>
  <c r="D9" i="89" s="1"/>
  <c r="C8" i="89"/>
  <c r="D8" i="89" s="1"/>
  <c r="C7" i="89"/>
  <c r="D7" i="89" s="1"/>
  <c r="C6" i="89"/>
  <c r="D6" i="89" s="1"/>
  <c r="C5" i="89"/>
  <c r="D5" i="89" s="1"/>
  <c r="C4" i="89"/>
  <c r="D4" i="89" s="1"/>
  <c r="D1" i="103" l="1"/>
  <c r="D1" i="101"/>
  <c r="C34" i="98"/>
  <c r="C34" i="95"/>
  <c r="B13" i="100"/>
  <c r="C12" i="100"/>
  <c r="D12" i="100" s="1"/>
  <c r="C34" i="97"/>
  <c r="C34" i="96"/>
  <c r="C34" i="94"/>
  <c r="C34" i="93"/>
  <c r="C34" i="92"/>
  <c r="C34" i="91"/>
  <c r="C34" i="90"/>
  <c r="C34" i="89"/>
  <c r="B14" i="100" l="1"/>
  <c r="C13" i="100"/>
  <c r="D13" i="100" s="1"/>
  <c r="B15" i="100" l="1"/>
  <c r="C14" i="100"/>
  <c r="D14" i="100" s="1"/>
  <c r="M169" i="1"/>
  <c r="N169" i="1" s="1"/>
  <c r="H169" i="1"/>
  <c r="I169" i="1" s="1"/>
  <c r="C169" i="1"/>
  <c r="D169" i="1" s="1"/>
  <c r="M168" i="1"/>
  <c r="N168" i="1" s="1"/>
  <c r="H168" i="1"/>
  <c r="I168" i="1" s="1"/>
  <c r="C168" i="1"/>
  <c r="D168" i="1" s="1"/>
  <c r="M167" i="1"/>
  <c r="N167" i="1" s="1"/>
  <c r="H167" i="1"/>
  <c r="I167" i="1" s="1"/>
  <c r="C167" i="1"/>
  <c r="D167" i="1" s="1"/>
  <c r="M166" i="1"/>
  <c r="N166" i="1" s="1"/>
  <c r="H166" i="1"/>
  <c r="I166" i="1" s="1"/>
  <c r="C166" i="1"/>
  <c r="D166" i="1" s="1"/>
  <c r="M165" i="1"/>
  <c r="N165" i="1" s="1"/>
  <c r="H165" i="1"/>
  <c r="I165" i="1" s="1"/>
  <c r="C165" i="1"/>
  <c r="D165" i="1" s="1"/>
  <c r="M164" i="1"/>
  <c r="N164" i="1" s="1"/>
  <c r="H164" i="1"/>
  <c r="I164" i="1" s="1"/>
  <c r="C164" i="1"/>
  <c r="D164" i="1" s="1"/>
  <c r="M163" i="1"/>
  <c r="N163" i="1" s="1"/>
  <c r="H163" i="1"/>
  <c r="I163" i="1" s="1"/>
  <c r="C163" i="1"/>
  <c r="D163" i="1" s="1"/>
  <c r="M162" i="1"/>
  <c r="N162" i="1" s="1"/>
  <c r="H162" i="1"/>
  <c r="I162" i="1" s="1"/>
  <c r="C162" i="1"/>
  <c r="D162" i="1" s="1"/>
  <c r="M161" i="1"/>
  <c r="N161" i="1" s="1"/>
  <c r="H161" i="1"/>
  <c r="I161" i="1" s="1"/>
  <c r="C161" i="1"/>
  <c r="D161" i="1" s="1"/>
  <c r="M160" i="1"/>
  <c r="N160" i="1" s="1"/>
  <c r="H160" i="1"/>
  <c r="I160" i="1" s="1"/>
  <c r="C160" i="1"/>
  <c r="D160" i="1" s="1"/>
  <c r="M159" i="1"/>
  <c r="N159" i="1" s="1"/>
  <c r="H159" i="1"/>
  <c r="I159" i="1" s="1"/>
  <c r="C159" i="1"/>
  <c r="D159" i="1" s="1"/>
  <c r="M158" i="1"/>
  <c r="N158" i="1" s="1"/>
  <c r="H158" i="1"/>
  <c r="I158" i="1" s="1"/>
  <c r="C158" i="1"/>
  <c r="D158" i="1" s="1"/>
  <c r="M157" i="1"/>
  <c r="N157" i="1" s="1"/>
  <c r="H157" i="1"/>
  <c r="I157" i="1" s="1"/>
  <c r="C157" i="1"/>
  <c r="D157" i="1" s="1"/>
  <c r="M156" i="1"/>
  <c r="N156" i="1" s="1"/>
  <c r="H156" i="1"/>
  <c r="I156" i="1" s="1"/>
  <c r="C156" i="1"/>
  <c r="D156" i="1" s="1"/>
  <c r="M155" i="1"/>
  <c r="N155" i="1" s="1"/>
  <c r="H155" i="1"/>
  <c r="I155" i="1" s="1"/>
  <c r="C155" i="1"/>
  <c r="D155" i="1" s="1"/>
  <c r="M154" i="1"/>
  <c r="N154" i="1" s="1"/>
  <c r="H154" i="1"/>
  <c r="I154" i="1" s="1"/>
  <c r="C154" i="1"/>
  <c r="D154" i="1" s="1"/>
  <c r="M153" i="1"/>
  <c r="N153" i="1" s="1"/>
  <c r="H153" i="1"/>
  <c r="I153" i="1" s="1"/>
  <c r="C153" i="1"/>
  <c r="D153" i="1" s="1"/>
  <c r="M152" i="1"/>
  <c r="N152" i="1" s="1"/>
  <c r="H152" i="1"/>
  <c r="I152" i="1" s="1"/>
  <c r="C152" i="1"/>
  <c r="D152" i="1" s="1"/>
  <c r="M151" i="1"/>
  <c r="N151" i="1" s="1"/>
  <c r="H151" i="1"/>
  <c r="I151" i="1" s="1"/>
  <c r="C151" i="1"/>
  <c r="D151" i="1" s="1"/>
  <c r="M150" i="1"/>
  <c r="N150" i="1" s="1"/>
  <c r="H150" i="1"/>
  <c r="I150" i="1" s="1"/>
  <c r="C150" i="1"/>
  <c r="D150" i="1" s="1"/>
  <c r="M149" i="1"/>
  <c r="N149" i="1" s="1"/>
  <c r="H149" i="1"/>
  <c r="I149" i="1" s="1"/>
  <c r="C149" i="1"/>
  <c r="D149" i="1" s="1"/>
  <c r="M148" i="1"/>
  <c r="N148" i="1" s="1"/>
  <c r="H148" i="1"/>
  <c r="I148" i="1" s="1"/>
  <c r="C148" i="1"/>
  <c r="D148" i="1" s="1"/>
  <c r="M147" i="1"/>
  <c r="N147" i="1" s="1"/>
  <c r="H147" i="1"/>
  <c r="I147" i="1" s="1"/>
  <c r="C147" i="1"/>
  <c r="D147" i="1" s="1"/>
  <c r="M146" i="1"/>
  <c r="N146" i="1" s="1"/>
  <c r="H146" i="1"/>
  <c r="I146" i="1" s="1"/>
  <c r="C146" i="1"/>
  <c r="D146" i="1" s="1"/>
  <c r="M145" i="1"/>
  <c r="N145" i="1" s="1"/>
  <c r="H145" i="1"/>
  <c r="I145" i="1" s="1"/>
  <c r="C145" i="1"/>
  <c r="D145" i="1" s="1"/>
  <c r="M144" i="1"/>
  <c r="N144" i="1" s="1"/>
  <c r="H144" i="1"/>
  <c r="I144" i="1" s="1"/>
  <c r="C144" i="1"/>
  <c r="D144" i="1" s="1"/>
  <c r="M143" i="1"/>
  <c r="N143" i="1" s="1"/>
  <c r="H143" i="1"/>
  <c r="I143" i="1" s="1"/>
  <c r="C143" i="1"/>
  <c r="D143" i="1" s="1"/>
  <c r="M142" i="1"/>
  <c r="N142" i="1" s="1"/>
  <c r="H142" i="1"/>
  <c r="I142" i="1" s="1"/>
  <c r="C142" i="1"/>
  <c r="D142" i="1" s="1"/>
  <c r="M141" i="1"/>
  <c r="N141" i="1" s="1"/>
  <c r="H141" i="1"/>
  <c r="I141" i="1" s="1"/>
  <c r="C141" i="1"/>
  <c r="D141" i="1" s="1"/>
  <c r="M140" i="1"/>
  <c r="N140" i="1" s="1"/>
  <c r="K140" i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H140" i="1"/>
  <c r="I140" i="1" s="1"/>
  <c r="F140" i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C140" i="1"/>
  <c r="D140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M139" i="1"/>
  <c r="H139" i="1"/>
  <c r="C139" i="1"/>
  <c r="M125" i="1"/>
  <c r="N125" i="1" s="1"/>
  <c r="H125" i="1"/>
  <c r="I125" i="1" s="1"/>
  <c r="C125" i="1"/>
  <c r="D125" i="1" s="1"/>
  <c r="M124" i="1"/>
  <c r="N124" i="1" s="1"/>
  <c r="H124" i="1"/>
  <c r="I124" i="1" s="1"/>
  <c r="C124" i="1"/>
  <c r="D124" i="1" s="1"/>
  <c r="M123" i="1"/>
  <c r="N123" i="1" s="1"/>
  <c r="H123" i="1"/>
  <c r="I123" i="1" s="1"/>
  <c r="C123" i="1"/>
  <c r="D123" i="1" s="1"/>
  <c r="M122" i="1"/>
  <c r="N122" i="1" s="1"/>
  <c r="H122" i="1"/>
  <c r="I122" i="1" s="1"/>
  <c r="C122" i="1"/>
  <c r="D122" i="1" s="1"/>
  <c r="M121" i="1"/>
  <c r="N121" i="1" s="1"/>
  <c r="H121" i="1"/>
  <c r="I121" i="1" s="1"/>
  <c r="C121" i="1"/>
  <c r="D121" i="1" s="1"/>
  <c r="M120" i="1"/>
  <c r="N120" i="1" s="1"/>
  <c r="H120" i="1"/>
  <c r="I120" i="1" s="1"/>
  <c r="C120" i="1"/>
  <c r="D120" i="1" s="1"/>
  <c r="M119" i="1"/>
  <c r="N119" i="1" s="1"/>
  <c r="H119" i="1"/>
  <c r="I119" i="1" s="1"/>
  <c r="C119" i="1"/>
  <c r="D119" i="1" s="1"/>
  <c r="M118" i="1"/>
  <c r="N118" i="1" s="1"/>
  <c r="H118" i="1"/>
  <c r="I118" i="1" s="1"/>
  <c r="C118" i="1"/>
  <c r="D118" i="1" s="1"/>
  <c r="M117" i="1"/>
  <c r="N117" i="1" s="1"/>
  <c r="H117" i="1"/>
  <c r="I117" i="1" s="1"/>
  <c r="C117" i="1"/>
  <c r="D117" i="1" s="1"/>
  <c r="M116" i="1"/>
  <c r="N116" i="1" s="1"/>
  <c r="H116" i="1"/>
  <c r="I116" i="1" s="1"/>
  <c r="C116" i="1"/>
  <c r="D116" i="1" s="1"/>
  <c r="M115" i="1"/>
  <c r="N115" i="1" s="1"/>
  <c r="H115" i="1"/>
  <c r="I115" i="1" s="1"/>
  <c r="C115" i="1"/>
  <c r="D115" i="1" s="1"/>
  <c r="M114" i="1"/>
  <c r="N114" i="1" s="1"/>
  <c r="H114" i="1"/>
  <c r="I114" i="1" s="1"/>
  <c r="C114" i="1"/>
  <c r="D114" i="1" s="1"/>
  <c r="M113" i="1"/>
  <c r="N113" i="1" s="1"/>
  <c r="H113" i="1"/>
  <c r="I113" i="1" s="1"/>
  <c r="C113" i="1"/>
  <c r="D113" i="1" s="1"/>
  <c r="M112" i="1"/>
  <c r="N112" i="1" s="1"/>
  <c r="H112" i="1"/>
  <c r="I112" i="1" s="1"/>
  <c r="C112" i="1"/>
  <c r="D112" i="1" s="1"/>
  <c r="M111" i="1"/>
  <c r="N111" i="1" s="1"/>
  <c r="H111" i="1"/>
  <c r="I111" i="1" s="1"/>
  <c r="C111" i="1"/>
  <c r="D111" i="1" s="1"/>
  <c r="M110" i="1"/>
  <c r="N110" i="1" s="1"/>
  <c r="H110" i="1"/>
  <c r="I110" i="1" s="1"/>
  <c r="C110" i="1"/>
  <c r="D110" i="1" s="1"/>
  <c r="M109" i="1"/>
  <c r="N109" i="1" s="1"/>
  <c r="H109" i="1"/>
  <c r="I109" i="1" s="1"/>
  <c r="C109" i="1"/>
  <c r="D109" i="1" s="1"/>
  <c r="M108" i="1"/>
  <c r="N108" i="1" s="1"/>
  <c r="H108" i="1"/>
  <c r="I108" i="1" s="1"/>
  <c r="C108" i="1"/>
  <c r="D108" i="1" s="1"/>
  <c r="M107" i="1"/>
  <c r="N107" i="1" s="1"/>
  <c r="H107" i="1"/>
  <c r="I107" i="1" s="1"/>
  <c r="C107" i="1"/>
  <c r="D107" i="1" s="1"/>
  <c r="M106" i="1"/>
  <c r="N106" i="1" s="1"/>
  <c r="H106" i="1"/>
  <c r="I106" i="1" s="1"/>
  <c r="C106" i="1"/>
  <c r="D106" i="1" s="1"/>
  <c r="M105" i="1"/>
  <c r="N105" i="1" s="1"/>
  <c r="H105" i="1"/>
  <c r="I105" i="1" s="1"/>
  <c r="C105" i="1"/>
  <c r="D105" i="1" s="1"/>
  <c r="M104" i="1"/>
  <c r="N104" i="1" s="1"/>
  <c r="H104" i="1"/>
  <c r="I104" i="1" s="1"/>
  <c r="C104" i="1"/>
  <c r="D104" i="1" s="1"/>
  <c r="M103" i="1"/>
  <c r="N103" i="1" s="1"/>
  <c r="H103" i="1"/>
  <c r="I103" i="1" s="1"/>
  <c r="C103" i="1"/>
  <c r="D103" i="1" s="1"/>
  <c r="M102" i="1"/>
  <c r="N102" i="1" s="1"/>
  <c r="H102" i="1"/>
  <c r="I102" i="1" s="1"/>
  <c r="C102" i="1"/>
  <c r="D102" i="1" s="1"/>
  <c r="M101" i="1"/>
  <c r="N101" i="1" s="1"/>
  <c r="H101" i="1"/>
  <c r="I101" i="1" s="1"/>
  <c r="C101" i="1"/>
  <c r="D101" i="1" s="1"/>
  <c r="M100" i="1"/>
  <c r="N100" i="1" s="1"/>
  <c r="H100" i="1"/>
  <c r="I100" i="1" s="1"/>
  <c r="C100" i="1"/>
  <c r="D100" i="1" s="1"/>
  <c r="M99" i="1"/>
  <c r="N99" i="1" s="1"/>
  <c r="H99" i="1"/>
  <c r="I99" i="1" s="1"/>
  <c r="C99" i="1"/>
  <c r="D99" i="1" s="1"/>
  <c r="M98" i="1"/>
  <c r="N98" i="1" s="1"/>
  <c r="H98" i="1"/>
  <c r="I98" i="1" s="1"/>
  <c r="C98" i="1"/>
  <c r="D98" i="1" s="1"/>
  <c r="M97" i="1"/>
  <c r="N97" i="1" s="1"/>
  <c r="H97" i="1"/>
  <c r="I97" i="1" s="1"/>
  <c r="C97" i="1"/>
  <c r="D97" i="1" s="1"/>
  <c r="M96" i="1"/>
  <c r="N96" i="1" s="1"/>
  <c r="K96" i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H96" i="1"/>
  <c r="I96" i="1" s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C96" i="1"/>
  <c r="D96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M95" i="1"/>
  <c r="H95" i="1"/>
  <c r="C95" i="1"/>
  <c r="M81" i="1"/>
  <c r="N81" i="1" s="1"/>
  <c r="H81" i="1"/>
  <c r="I81" i="1" s="1"/>
  <c r="C81" i="1"/>
  <c r="D81" i="1" s="1"/>
  <c r="M80" i="1"/>
  <c r="N80" i="1" s="1"/>
  <c r="H80" i="1"/>
  <c r="I80" i="1" s="1"/>
  <c r="C80" i="1"/>
  <c r="D80" i="1" s="1"/>
  <c r="M79" i="1"/>
  <c r="N79" i="1" s="1"/>
  <c r="H79" i="1"/>
  <c r="I79" i="1" s="1"/>
  <c r="C79" i="1"/>
  <c r="D79" i="1" s="1"/>
  <c r="M78" i="1"/>
  <c r="N78" i="1" s="1"/>
  <c r="H78" i="1"/>
  <c r="I78" i="1" s="1"/>
  <c r="C78" i="1"/>
  <c r="D78" i="1" s="1"/>
  <c r="M77" i="1"/>
  <c r="N77" i="1" s="1"/>
  <c r="H77" i="1"/>
  <c r="I77" i="1" s="1"/>
  <c r="C77" i="1"/>
  <c r="D77" i="1" s="1"/>
  <c r="M76" i="1"/>
  <c r="N76" i="1" s="1"/>
  <c r="H76" i="1"/>
  <c r="I76" i="1" s="1"/>
  <c r="C76" i="1"/>
  <c r="D76" i="1" s="1"/>
  <c r="M75" i="1"/>
  <c r="N75" i="1" s="1"/>
  <c r="H75" i="1"/>
  <c r="I75" i="1" s="1"/>
  <c r="C75" i="1"/>
  <c r="D75" i="1" s="1"/>
  <c r="M74" i="1"/>
  <c r="N74" i="1" s="1"/>
  <c r="H74" i="1"/>
  <c r="I74" i="1" s="1"/>
  <c r="C74" i="1"/>
  <c r="D74" i="1" s="1"/>
  <c r="M73" i="1"/>
  <c r="N73" i="1" s="1"/>
  <c r="H73" i="1"/>
  <c r="I73" i="1" s="1"/>
  <c r="C73" i="1"/>
  <c r="D73" i="1" s="1"/>
  <c r="M72" i="1"/>
  <c r="N72" i="1" s="1"/>
  <c r="H72" i="1"/>
  <c r="I72" i="1" s="1"/>
  <c r="C72" i="1"/>
  <c r="D72" i="1" s="1"/>
  <c r="M71" i="1"/>
  <c r="N71" i="1" s="1"/>
  <c r="H71" i="1"/>
  <c r="I71" i="1" s="1"/>
  <c r="C71" i="1"/>
  <c r="D71" i="1" s="1"/>
  <c r="M70" i="1"/>
  <c r="N70" i="1" s="1"/>
  <c r="H70" i="1"/>
  <c r="I70" i="1" s="1"/>
  <c r="C70" i="1"/>
  <c r="D70" i="1" s="1"/>
  <c r="M69" i="1"/>
  <c r="N69" i="1" s="1"/>
  <c r="H69" i="1"/>
  <c r="I69" i="1" s="1"/>
  <c r="C69" i="1"/>
  <c r="D69" i="1" s="1"/>
  <c r="M68" i="1"/>
  <c r="N68" i="1" s="1"/>
  <c r="H68" i="1"/>
  <c r="I68" i="1" s="1"/>
  <c r="C68" i="1"/>
  <c r="D68" i="1" s="1"/>
  <c r="M67" i="1"/>
  <c r="N67" i="1" s="1"/>
  <c r="H67" i="1"/>
  <c r="I67" i="1" s="1"/>
  <c r="C67" i="1"/>
  <c r="D67" i="1" s="1"/>
  <c r="M66" i="1"/>
  <c r="N66" i="1" s="1"/>
  <c r="H66" i="1"/>
  <c r="I66" i="1" s="1"/>
  <c r="C66" i="1"/>
  <c r="D66" i="1" s="1"/>
  <c r="M65" i="1"/>
  <c r="N65" i="1" s="1"/>
  <c r="H65" i="1"/>
  <c r="I65" i="1" s="1"/>
  <c r="C65" i="1"/>
  <c r="D65" i="1" s="1"/>
  <c r="M64" i="1"/>
  <c r="N64" i="1" s="1"/>
  <c r="H64" i="1"/>
  <c r="I64" i="1" s="1"/>
  <c r="C64" i="1"/>
  <c r="D64" i="1" s="1"/>
  <c r="M63" i="1"/>
  <c r="N63" i="1" s="1"/>
  <c r="H63" i="1"/>
  <c r="I63" i="1" s="1"/>
  <c r="C63" i="1"/>
  <c r="D63" i="1" s="1"/>
  <c r="M62" i="1"/>
  <c r="N62" i="1" s="1"/>
  <c r="H62" i="1"/>
  <c r="I62" i="1" s="1"/>
  <c r="C62" i="1"/>
  <c r="D62" i="1" s="1"/>
  <c r="M61" i="1"/>
  <c r="N61" i="1" s="1"/>
  <c r="H61" i="1"/>
  <c r="I61" i="1" s="1"/>
  <c r="C61" i="1"/>
  <c r="D61" i="1" s="1"/>
  <c r="M60" i="1"/>
  <c r="N60" i="1" s="1"/>
  <c r="H60" i="1"/>
  <c r="I60" i="1" s="1"/>
  <c r="C60" i="1"/>
  <c r="D60" i="1" s="1"/>
  <c r="M59" i="1"/>
  <c r="N59" i="1" s="1"/>
  <c r="H59" i="1"/>
  <c r="I59" i="1" s="1"/>
  <c r="C59" i="1"/>
  <c r="D59" i="1" s="1"/>
  <c r="M58" i="1"/>
  <c r="N58" i="1" s="1"/>
  <c r="H58" i="1"/>
  <c r="I58" i="1" s="1"/>
  <c r="C58" i="1"/>
  <c r="D58" i="1" s="1"/>
  <c r="M57" i="1"/>
  <c r="N57" i="1" s="1"/>
  <c r="H57" i="1"/>
  <c r="I57" i="1" s="1"/>
  <c r="C57" i="1"/>
  <c r="D57" i="1" s="1"/>
  <c r="M56" i="1"/>
  <c r="N56" i="1" s="1"/>
  <c r="H56" i="1"/>
  <c r="I56" i="1" s="1"/>
  <c r="C56" i="1"/>
  <c r="D56" i="1" s="1"/>
  <c r="M55" i="1"/>
  <c r="N55" i="1" s="1"/>
  <c r="H55" i="1"/>
  <c r="I55" i="1" s="1"/>
  <c r="C55" i="1"/>
  <c r="D55" i="1" s="1"/>
  <c r="M54" i="1"/>
  <c r="N54" i="1" s="1"/>
  <c r="H54" i="1"/>
  <c r="I54" i="1" s="1"/>
  <c r="C54" i="1"/>
  <c r="D54" i="1" s="1"/>
  <c r="M53" i="1"/>
  <c r="N53" i="1" s="1"/>
  <c r="H53" i="1"/>
  <c r="I53" i="1" s="1"/>
  <c r="C53" i="1"/>
  <c r="D53" i="1" s="1"/>
  <c r="M52" i="1"/>
  <c r="N52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H52" i="1"/>
  <c r="I52" i="1" s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C52" i="1"/>
  <c r="D52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M51" i="1"/>
  <c r="H51" i="1"/>
  <c r="C51" i="1"/>
  <c r="M37" i="1"/>
  <c r="N37" i="1" s="1"/>
  <c r="H37" i="1"/>
  <c r="I37" i="1" s="1"/>
  <c r="C37" i="1"/>
  <c r="D37" i="1" s="1"/>
  <c r="M36" i="1"/>
  <c r="N36" i="1" s="1"/>
  <c r="H36" i="1"/>
  <c r="I36" i="1" s="1"/>
  <c r="C36" i="1"/>
  <c r="D36" i="1" s="1"/>
  <c r="M35" i="1"/>
  <c r="N35" i="1" s="1"/>
  <c r="H35" i="1"/>
  <c r="I35" i="1" s="1"/>
  <c r="C35" i="1"/>
  <c r="D35" i="1" s="1"/>
  <c r="M34" i="1"/>
  <c r="N34" i="1" s="1"/>
  <c r="H34" i="1"/>
  <c r="I34" i="1" s="1"/>
  <c r="C34" i="1"/>
  <c r="D34" i="1" s="1"/>
  <c r="M33" i="1"/>
  <c r="N33" i="1" s="1"/>
  <c r="H33" i="1"/>
  <c r="I33" i="1" s="1"/>
  <c r="C33" i="1"/>
  <c r="D33" i="1" s="1"/>
  <c r="M32" i="1"/>
  <c r="N32" i="1" s="1"/>
  <c r="H32" i="1"/>
  <c r="I32" i="1" s="1"/>
  <c r="C32" i="1"/>
  <c r="D32" i="1" s="1"/>
  <c r="M31" i="1"/>
  <c r="N31" i="1" s="1"/>
  <c r="H31" i="1"/>
  <c r="I31" i="1" s="1"/>
  <c r="C31" i="1"/>
  <c r="D31" i="1" s="1"/>
  <c r="M30" i="1"/>
  <c r="N30" i="1" s="1"/>
  <c r="H30" i="1"/>
  <c r="I30" i="1" s="1"/>
  <c r="C30" i="1"/>
  <c r="D30" i="1" s="1"/>
  <c r="M29" i="1"/>
  <c r="N29" i="1" s="1"/>
  <c r="H29" i="1"/>
  <c r="I29" i="1" s="1"/>
  <c r="C29" i="1"/>
  <c r="D29" i="1" s="1"/>
  <c r="M28" i="1"/>
  <c r="N28" i="1" s="1"/>
  <c r="H28" i="1"/>
  <c r="I28" i="1" s="1"/>
  <c r="C28" i="1"/>
  <c r="D28" i="1" s="1"/>
  <c r="M27" i="1"/>
  <c r="N27" i="1" s="1"/>
  <c r="H27" i="1"/>
  <c r="I27" i="1" s="1"/>
  <c r="C27" i="1"/>
  <c r="D27" i="1" s="1"/>
  <c r="M26" i="1"/>
  <c r="N26" i="1" s="1"/>
  <c r="H26" i="1"/>
  <c r="I26" i="1" s="1"/>
  <c r="C26" i="1"/>
  <c r="D26" i="1" s="1"/>
  <c r="M25" i="1"/>
  <c r="N25" i="1" s="1"/>
  <c r="H25" i="1"/>
  <c r="I25" i="1" s="1"/>
  <c r="C25" i="1"/>
  <c r="D25" i="1" s="1"/>
  <c r="M24" i="1"/>
  <c r="N24" i="1" s="1"/>
  <c r="H24" i="1"/>
  <c r="I24" i="1" s="1"/>
  <c r="C24" i="1"/>
  <c r="D24" i="1" s="1"/>
  <c r="M23" i="1"/>
  <c r="N23" i="1" s="1"/>
  <c r="H23" i="1"/>
  <c r="I23" i="1" s="1"/>
  <c r="C23" i="1"/>
  <c r="D23" i="1" s="1"/>
  <c r="M22" i="1"/>
  <c r="N22" i="1" s="1"/>
  <c r="H22" i="1"/>
  <c r="I22" i="1" s="1"/>
  <c r="C22" i="1"/>
  <c r="D22" i="1" s="1"/>
  <c r="M21" i="1"/>
  <c r="N21" i="1" s="1"/>
  <c r="H21" i="1"/>
  <c r="I21" i="1" s="1"/>
  <c r="C21" i="1"/>
  <c r="D21" i="1" s="1"/>
  <c r="M20" i="1"/>
  <c r="N20" i="1" s="1"/>
  <c r="H20" i="1"/>
  <c r="I20" i="1" s="1"/>
  <c r="C20" i="1"/>
  <c r="D20" i="1" s="1"/>
  <c r="M19" i="1"/>
  <c r="N19" i="1" s="1"/>
  <c r="H19" i="1"/>
  <c r="I19" i="1" s="1"/>
  <c r="C19" i="1"/>
  <c r="D19" i="1" s="1"/>
  <c r="M18" i="1"/>
  <c r="N18" i="1" s="1"/>
  <c r="H18" i="1"/>
  <c r="I18" i="1" s="1"/>
  <c r="C18" i="1"/>
  <c r="D18" i="1" s="1"/>
  <c r="M17" i="1"/>
  <c r="N17" i="1" s="1"/>
  <c r="H17" i="1"/>
  <c r="I17" i="1" s="1"/>
  <c r="C17" i="1"/>
  <c r="D17" i="1" s="1"/>
  <c r="M16" i="1"/>
  <c r="N16" i="1" s="1"/>
  <c r="H16" i="1"/>
  <c r="I16" i="1" s="1"/>
  <c r="C16" i="1"/>
  <c r="D16" i="1" s="1"/>
  <c r="M15" i="1"/>
  <c r="N15" i="1" s="1"/>
  <c r="H15" i="1"/>
  <c r="I15" i="1" s="1"/>
  <c r="C15" i="1"/>
  <c r="D15" i="1" s="1"/>
  <c r="M14" i="1"/>
  <c r="N14" i="1" s="1"/>
  <c r="H14" i="1"/>
  <c r="I14" i="1" s="1"/>
  <c r="C14" i="1"/>
  <c r="D14" i="1" s="1"/>
  <c r="M13" i="1"/>
  <c r="N13" i="1" s="1"/>
  <c r="H13" i="1"/>
  <c r="I13" i="1" s="1"/>
  <c r="C13" i="1"/>
  <c r="D13" i="1" s="1"/>
  <c r="M12" i="1"/>
  <c r="N12" i="1" s="1"/>
  <c r="H12" i="1"/>
  <c r="I12" i="1" s="1"/>
  <c r="C12" i="1"/>
  <c r="D12" i="1" s="1"/>
  <c r="M11" i="1"/>
  <c r="N11" i="1" s="1"/>
  <c r="H11" i="1"/>
  <c r="I11" i="1" s="1"/>
  <c r="C11" i="1"/>
  <c r="D11" i="1" s="1"/>
  <c r="M10" i="1"/>
  <c r="N10" i="1" s="1"/>
  <c r="H10" i="1"/>
  <c r="I10" i="1" s="1"/>
  <c r="C10" i="1"/>
  <c r="D10" i="1" s="1"/>
  <c r="M9" i="1"/>
  <c r="N9" i="1" s="1"/>
  <c r="H9" i="1"/>
  <c r="I9" i="1" s="1"/>
  <c r="C9" i="1"/>
  <c r="D9" i="1" s="1"/>
  <c r="M8" i="1"/>
  <c r="N8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H8" i="1"/>
  <c r="I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8" i="1"/>
  <c r="D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M7" i="1"/>
  <c r="H7" i="1"/>
  <c r="C7" i="1"/>
  <c r="M169" i="2"/>
  <c r="N169" i="2" s="1"/>
  <c r="H169" i="2"/>
  <c r="I169" i="2" s="1"/>
  <c r="C169" i="2"/>
  <c r="D169" i="2" s="1"/>
  <c r="M168" i="2"/>
  <c r="N168" i="2" s="1"/>
  <c r="H168" i="2"/>
  <c r="I168" i="2" s="1"/>
  <c r="C168" i="2"/>
  <c r="D168" i="2" s="1"/>
  <c r="M167" i="2"/>
  <c r="N167" i="2" s="1"/>
  <c r="H167" i="2"/>
  <c r="I167" i="2" s="1"/>
  <c r="C167" i="2"/>
  <c r="D167" i="2" s="1"/>
  <c r="M166" i="2"/>
  <c r="N166" i="2" s="1"/>
  <c r="H166" i="2"/>
  <c r="I166" i="2" s="1"/>
  <c r="C166" i="2"/>
  <c r="D166" i="2" s="1"/>
  <c r="M165" i="2"/>
  <c r="N165" i="2" s="1"/>
  <c r="H165" i="2"/>
  <c r="I165" i="2" s="1"/>
  <c r="C165" i="2"/>
  <c r="D165" i="2" s="1"/>
  <c r="M164" i="2"/>
  <c r="N164" i="2" s="1"/>
  <c r="H164" i="2"/>
  <c r="I164" i="2" s="1"/>
  <c r="C164" i="2"/>
  <c r="D164" i="2" s="1"/>
  <c r="M163" i="2"/>
  <c r="N163" i="2" s="1"/>
  <c r="H163" i="2"/>
  <c r="I163" i="2" s="1"/>
  <c r="C163" i="2"/>
  <c r="D163" i="2" s="1"/>
  <c r="M162" i="2"/>
  <c r="N162" i="2" s="1"/>
  <c r="H162" i="2"/>
  <c r="I162" i="2" s="1"/>
  <c r="C162" i="2"/>
  <c r="D162" i="2" s="1"/>
  <c r="M161" i="2"/>
  <c r="N161" i="2" s="1"/>
  <c r="H161" i="2"/>
  <c r="I161" i="2" s="1"/>
  <c r="C161" i="2"/>
  <c r="D161" i="2" s="1"/>
  <c r="M160" i="2"/>
  <c r="N160" i="2" s="1"/>
  <c r="H160" i="2"/>
  <c r="I160" i="2" s="1"/>
  <c r="C160" i="2"/>
  <c r="D160" i="2" s="1"/>
  <c r="M159" i="2"/>
  <c r="N159" i="2" s="1"/>
  <c r="H159" i="2"/>
  <c r="I159" i="2" s="1"/>
  <c r="C159" i="2"/>
  <c r="D159" i="2" s="1"/>
  <c r="M158" i="2"/>
  <c r="N158" i="2" s="1"/>
  <c r="H158" i="2"/>
  <c r="I158" i="2" s="1"/>
  <c r="C158" i="2"/>
  <c r="D158" i="2" s="1"/>
  <c r="M157" i="2"/>
  <c r="N157" i="2" s="1"/>
  <c r="H157" i="2"/>
  <c r="I157" i="2" s="1"/>
  <c r="C157" i="2"/>
  <c r="D157" i="2" s="1"/>
  <c r="M156" i="2"/>
  <c r="N156" i="2" s="1"/>
  <c r="H156" i="2"/>
  <c r="I156" i="2" s="1"/>
  <c r="C156" i="2"/>
  <c r="D156" i="2" s="1"/>
  <c r="M155" i="2"/>
  <c r="N155" i="2" s="1"/>
  <c r="H155" i="2"/>
  <c r="I155" i="2" s="1"/>
  <c r="C155" i="2"/>
  <c r="D155" i="2" s="1"/>
  <c r="M154" i="2"/>
  <c r="N154" i="2" s="1"/>
  <c r="H154" i="2"/>
  <c r="I154" i="2" s="1"/>
  <c r="C154" i="2"/>
  <c r="D154" i="2" s="1"/>
  <c r="M153" i="2"/>
  <c r="N153" i="2" s="1"/>
  <c r="H153" i="2"/>
  <c r="I153" i="2" s="1"/>
  <c r="C153" i="2"/>
  <c r="D153" i="2" s="1"/>
  <c r="M152" i="2"/>
  <c r="N152" i="2" s="1"/>
  <c r="H152" i="2"/>
  <c r="I152" i="2" s="1"/>
  <c r="C152" i="2"/>
  <c r="D152" i="2" s="1"/>
  <c r="M151" i="2"/>
  <c r="N151" i="2" s="1"/>
  <c r="H151" i="2"/>
  <c r="I151" i="2" s="1"/>
  <c r="C151" i="2"/>
  <c r="D151" i="2" s="1"/>
  <c r="M150" i="2"/>
  <c r="N150" i="2" s="1"/>
  <c r="H150" i="2"/>
  <c r="I150" i="2" s="1"/>
  <c r="C150" i="2"/>
  <c r="D150" i="2" s="1"/>
  <c r="M149" i="2"/>
  <c r="N149" i="2" s="1"/>
  <c r="H149" i="2"/>
  <c r="I149" i="2" s="1"/>
  <c r="C149" i="2"/>
  <c r="D149" i="2" s="1"/>
  <c r="M148" i="2"/>
  <c r="N148" i="2" s="1"/>
  <c r="H148" i="2"/>
  <c r="I148" i="2" s="1"/>
  <c r="C148" i="2"/>
  <c r="D148" i="2" s="1"/>
  <c r="M147" i="2"/>
  <c r="N147" i="2" s="1"/>
  <c r="H147" i="2"/>
  <c r="I147" i="2" s="1"/>
  <c r="C147" i="2"/>
  <c r="D147" i="2" s="1"/>
  <c r="M146" i="2"/>
  <c r="N146" i="2" s="1"/>
  <c r="H146" i="2"/>
  <c r="I146" i="2" s="1"/>
  <c r="C146" i="2"/>
  <c r="D146" i="2" s="1"/>
  <c r="M145" i="2"/>
  <c r="N145" i="2" s="1"/>
  <c r="H145" i="2"/>
  <c r="I145" i="2" s="1"/>
  <c r="C145" i="2"/>
  <c r="D145" i="2" s="1"/>
  <c r="M144" i="2"/>
  <c r="N144" i="2" s="1"/>
  <c r="H144" i="2"/>
  <c r="I144" i="2" s="1"/>
  <c r="C144" i="2"/>
  <c r="D144" i="2" s="1"/>
  <c r="M143" i="2"/>
  <c r="N143" i="2" s="1"/>
  <c r="H143" i="2"/>
  <c r="I143" i="2" s="1"/>
  <c r="C143" i="2"/>
  <c r="D143" i="2" s="1"/>
  <c r="M142" i="2"/>
  <c r="N142" i="2" s="1"/>
  <c r="H142" i="2"/>
  <c r="I142" i="2" s="1"/>
  <c r="C142" i="2"/>
  <c r="D142" i="2" s="1"/>
  <c r="M141" i="2"/>
  <c r="N141" i="2" s="1"/>
  <c r="H141" i="2"/>
  <c r="I141" i="2" s="1"/>
  <c r="C141" i="2"/>
  <c r="D141" i="2" s="1"/>
  <c r="M140" i="2"/>
  <c r="N140" i="2" s="1"/>
  <c r="H140" i="2"/>
  <c r="I140" i="2" s="1"/>
  <c r="C140" i="2"/>
  <c r="D140" i="2" s="1"/>
  <c r="M139" i="2"/>
  <c r="H139" i="2"/>
  <c r="C139" i="2"/>
  <c r="M125" i="2"/>
  <c r="N125" i="2" s="1"/>
  <c r="H125" i="2"/>
  <c r="I125" i="2" s="1"/>
  <c r="C125" i="2"/>
  <c r="D125" i="2" s="1"/>
  <c r="M124" i="2"/>
  <c r="N124" i="2" s="1"/>
  <c r="H124" i="2"/>
  <c r="I124" i="2" s="1"/>
  <c r="C124" i="2"/>
  <c r="D124" i="2" s="1"/>
  <c r="M123" i="2"/>
  <c r="N123" i="2" s="1"/>
  <c r="H123" i="2"/>
  <c r="I123" i="2" s="1"/>
  <c r="C123" i="2"/>
  <c r="D123" i="2" s="1"/>
  <c r="M122" i="2"/>
  <c r="N122" i="2" s="1"/>
  <c r="H122" i="2"/>
  <c r="I122" i="2" s="1"/>
  <c r="C122" i="2"/>
  <c r="D122" i="2" s="1"/>
  <c r="M121" i="2"/>
  <c r="N121" i="2" s="1"/>
  <c r="H121" i="2"/>
  <c r="I121" i="2" s="1"/>
  <c r="C121" i="2"/>
  <c r="D121" i="2" s="1"/>
  <c r="M120" i="2"/>
  <c r="N120" i="2" s="1"/>
  <c r="H120" i="2"/>
  <c r="I120" i="2" s="1"/>
  <c r="C120" i="2"/>
  <c r="D120" i="2" s="1"/>
  <c r="M119" i="2"/>
  <c r="N119" i="2" s="1"/>
  <c r="H119" i="2"/>
  <c r="I119" i="2" s="1"/>
  <c r="C119" i="2"/>
  <c r="D119" i="2" s="1"/>
  <c r="M118" i="2"/>
  <c r="N118" i="2" s="1"/>
  <c r="H118" i="2"/>
  <c r="I118" i="2" s="1"/>
  <c r="C118" i="2"/>
  <c r="D118" i="2" s="1"/>
  <c r="M117" i="2"/>
  <c r="N117" i="2" s="1"/>
  <c r="H117" i="2"/>
  <c r="I117" i="2" s="1"/>
  <c r="C117" i="2"/>
  <c r="D117" i="2" s="1"/>
  <c r="M116" i="2"/>
  <c r="N116" i="2" s="1"/>
  <c r="H116" i="2"/>
  <c r="I116" i="2" s="1"/>
  <c r="C116" i="2"/>
  <c r="D116" i="2" s="1"/>
  <c r="M115" i="2"/>
  <c r="N115" i="2" s="1"/>
  <c r="H115" i="2"/>
  <c r="I115" i="2" s="1"/>
  <c r="C115" i="2"/>
  <c r="D115" i="2" s="1"/>
  <c r="M114" i="2"/>
  <c r="N114" i="2" s="1"/>
  <c r="H114" i="2"/>
  <c r="I114" i="2" s="1"/>
  <c r="C114" i="2"/>
  <c r="D114" i="2" s="1"/>
  <c r="M113" i="2"/>
  <c r="N113" i="2" s="1"/>
  <c r="H113" i="2"/>
  <c r="I113" i="2" s="1"/>
  <c r="C113" i="2"/>
  <c r="D113" i="2" s="1"/>
  <c r="M112" i="2"/>
  <c r="N112" i="2" s="1"/>
  <c r="H112" i="2"/>
  <c r="I112" i="2" s="1"/>
  <c r="C112" i="2"/>
  <c r="D112" i="2" s="1"/>
  <c r="M111" i="2"/>
  <c r="N111" i="2" s="1"/>
  <c r="H111" i="2"/>
  <c r="I111" i="2" s="1"/>
  <c r="C111" i="2"/>
  <c r="D111" i="2" s="1"/>
  <c r="M110" i="2"/>
  <c r="N110" i="2" s="1"/>
  <c r="H110" i="2"/>
  <c r="I110" i="2" s="1"/>
  <c r="C110" i="2"/>
  <c r="D110" i="2" s="1"/>
  <c r="M109" i="2"/>
  <c r="N109" i="2" s="1"/>
  <c r="H109" i="2"/>
  <c r="I109" i="2" s="1"/>
  <c r="C109" i="2"/>
  <c r="D109" i="2" s="1"/>
  <c r="M108" i="2"/>
  <c r="N108" i="2" s="1"/>
  <c r="H108" i="2"/>
  <c r="I108" i="2" s="1"/>
  <c r="C108" i="2"/>
  <c r="D108" i="2" s="1"/>
  <c r="M107" i="2"/>
  <c r="N107" i="2" s="1"/>
  <c r="H107" i="2"/>
  <c r="I107" i="2" s="1"/>
  <c r="C107" i="2"/>
  <c r="D107" i="2" s="1"/>
  <c r="M106" i="2"/>
  <c r="N106" i="2" s="1"/>
  <c r="H106" i="2"/>
  <c r="I106" i="2" s="1"/>
  <c r="C106" i="2"/>
  <c r="D106" i="2" s="1"/>
  <c r="M105" i="2"/>
  <c r="N105" i="2" s="1"/>
  <c r="H105" i="2"/>
  <c r="I105" i="2" s="1"/>
  <c r="C105" i="2"/>
  <c r="D105" i="2" s="1"/>
  <c r="M104" i="2"/>
  <c r="N104" i="2" s="1"/>
  <c r="H104" i="2"/>
  <c r="I104" i="2" s="1"/>
  <c r="C104" i="2"/>
  <c r="D104" i="2" s="1"/>
  <c r="M103" i="2"/>
  <c r="N103" i="2" s="1"/>
  <c r="H103" i="2"/>
  <c r="I103" i="2" s="1"/>
  <c r="C103" i="2"/>
  <c r="D103" i="2" s="1"/>
  <c r="M102" i="2"/>
  <c r="N102" i="2" s="1"/>
  <c r="H102" i="2"/>
  <c r="I102" i="2" s="1"/>
  <c r="C102" i="2"/>
  <c r="D102" i="2" s="1"/>
  <c r="M101" i="2"/>
  <c r="N101" i="2" s="1"/>
  <c r="H101" i="2"/>
  <c r="I101" i="2" s="1"/>
  <c r="C101" i="2"/>
  <c r="D101" i="2" s="1"/>
  <c r="M100" i="2"/>
  <c r="N100" i="2" s="1"/>
  <c r="H100" i="2"/>
  <c r="I100" i="2" s="1"/>
  <c r="C100" i="2"/>
  <c r="D100" i="2" s="1"/>
  <c r="M99" i="2"/>
  <c r="N99" i="2" s="1"/>
  <c r="H99" i="2"/>
  <c r="I99" i="2" s="1"/>
  <c r="C99" i="2"/>
  <c r="D99" i="2" s="1"/>
  <c r="M98" i="2"/>
  <c r="N98" i="2" s="1"/>
  <c r="H98" i="2"/>
  <c r="I98" i="2" s="1"/>
  <c r="C98" i="2"/>
  <c r="D98" i="2" s="1"/>
  <c r="M97" i="2"/>
  <c r="N97" i="2" s="1"/>
  <c r="H97" i="2"/>
  <c r="I97" i="2" s="1"/>
  <c r="C97" i="2"/>
  <c r="D97" i="2" s="1"/>
  <c r="M96" i="2"/>
  <c r="N96" i="2" s="1"/>
  <c r="H96" i="2"/>
  <c r="I96" i="2" s="1"/>
  <c r="C96" i="2"/>
  <c r="D96" i="2" s="1"/>
  <c r="M95" i="2"/>
  <c r="H95" i="2"/>
  <c r="C95" i="2"/>
  <c r="M81" i="2"/>
  <c r="N81" i="2" s="1"/>
  <c r="H81" i="2"/>
  <c r="I81" i="2" s="1"/>
  <c r="C81" i="2"/>
  <c r="D81" i="2" s="1"/>
  <c r="M80" i="2"/>
  <c r="N80" i="2" s="1"/>
  <c r="H80" i="2"/>
  <c r="I80" i="2" s="1"/>
  <c r="C80" i="2"/>
  <c r="D80" i="2" s="1"/>
  <c r="M79" i="2"/>
  <c r="N79" i="2" s="1"/>
  <c r="H79" i="2"/>
  <c r="I79" i="2" s="1"/>
  <c r="C79" i="2"/>
  <c r="D79" i="2" s="1"/>
  <c r="M78" i="2"/>
  <c r="N78" i="2" s="1"/>
  <c r="H78" i="2"/>
  <c r="I78" i="2" s="1"/>
  <c r="C78" i="2"/>
  <c r="D78" i="2" s="1"/>
  <c r="M77" i="2"/>
  <c r="N77" i="2" s="1"/>
  <c r="H77" i="2"/>
  <c r="I77" i="2" s="1"/>
  <c r="C77" i="2"/>
  <c r="D77" i="2" s="1"/>
  <c r="M76" i="2"/>
  <c r="N76" i="2" s="1"/>
  <c r="H76" i="2"/>
  <c r="I76" i="2" s="1"/>
  <c r="C76" i="2"/>
  <c r="D76" i="2" s="1"/>
  <c r="M75" i="2"/>
  <c r="N75" i="2" s="1"/>
  <c r="H75" i="2"/>
  <c r="I75" i="2" s="1"/>
  <c r="C75" i="2"/>
  <c r="D75" i="2" s="1"/>
  <c r="M74" i="2"/>
  <c r="N74" i="2" s="1"/>
  <c r="H74" i="2"/>
  <c r="I74" i="2" s="1"/>
  <c r="C74" i="2"/>
  <c r="D74" i="2" s="1"/>
  <c r="M73" i="2"/>
  <c r="N73" i="2" s="1"/>
  <c r="H73" i="2"/>
  <c r="I73" i="2" s="1"/>
  <c r="C73" i="2"/>
  <c r="D73" i="2" s="1"/>
  <c r="M72" i="2"/>
  <c r="N72" i="2" s="1"/>
  <c r="H72" i="2"/>
  <c r="I72" i="2" s="1"/>
  <c r="C72" i="2"/>
  <c r="D72" i="2" s="1"/>
  <c r="M71" i="2"/>
  <c r="N71" i="2" s="1"/>
  <c r="H71" i="2"/>
  <c r="I71" i="2" s="1"/>
  <c r="C71" i="2"/>
  <c r="D71" i="2" s="1"/>
  <c r="M70" i="2"/>
  <c r="N70" i="2" s="1"/>
  <c r="H70" i="2"/>
  <c r="I70" i="2" s="1"/>
  <c r="C70" i="2"/>
  <c r="D70" i="2" s="1"/>
  <c r="M69" i="2"/>
  <c r="N69" i="2" s="1"/>
  <c r="H69" i="2"/>
  <c r="I69" i="2" s="1"/>
  <c r="C69" i="2"/>
  <c r="D69" i="2" s="1"/>
  <c r="M68" i="2"/>
  <c r="N68" i="2" s="1"/>
  <c r="H68" i="2"/>
  <c r="I68" i="2" s="1"/>
  <c r="C68" i="2"/>
  <c r="D68" i="2" s="1"/>
  <c r="M67" i="2"/>
  <c r="N67" i="2" s="1"/>
  <c r="H67" i="2"/>
  <c r="I67" i="2" s="1"/>
  <c r="C67" i="2"/>
  <c r="D67" i="2" s="1"/>
  <c r="M66" i="2"/>
  <c r="N66" i="2" s="1"/>
  <c r="H66" i="2"/>
  <c r="I66" i="2" s="1"/>
  <c r="C66" i="2"/>
  <c r="D66" i="2" s="1"/>
  <c r="M65" i="2"/>
  <c r="N65" i="2" s="1"/>
  <c r="H65" i="2"/>
  <c r="I65" i="2" s="1"/>
  <c r="C65" i="2"/>
  <c r="D65" i="2" s="1"/>
  <c r="M64" i="2"/>
  <c r="N64" i="2" s="1"/>
  <c r="H64" i="2"/>
  <c r="I64" i="2" s="1"/>
  <c r="C64" i="2"/>
  <c r="D64" i="2" s="1"/>
  <c r="M63" i="2"/>
  <c r="N63" i="2" s="1"/>
  <c r="H63" i="2"/>
  <c r="I63" i="2" s="1"/>
  <c r="C63" i="2"/>
  <c r="D63" i="2" s="1"/>
  <c r="M62" i="2"/>
  <c r="N62" i="2" s="1"/>
  <c r="H62" i="2"/>
  <c r="I62" i="2" s="1"/>
  <c r="C62" i="2"/>
  <c r="D62" i="2" s="1"/>
  <c r="M61" i="2"/>
  <c r="N61" i="2" s="1"/>
  <c r="H61" i="2"/>
  <c r="I61" i="2" s="1"/>
  <c r="C61" i="2"/>
  <c r="D61" i="2" s="1"/>
  <c r="M60" i="2"/>
  <c r="N60" i="2" s="1"/>
  <c r="H60" i="2"/>
  <c r="I60" i="2" s="1"/>
  <c r="C60" i="2"/>
  <c r="D60" i="2" s="1"/>
  <c r="M59" i="2"/>
  <c r="N59" i="2" s="1"/>
  <c r="H59" i="2"/>
  <c r="I59" i="2" s="1"/>
  <c r="C59" i="2"/>
  <c r="D59" i="2" s="1"/>
  <c r="M58" i="2"/>
  <c r="N58" i="2" s="1"/>
  <c r="H58" i="2"/>
  <c r="I58" i="2" s="1"/>
  <c r="C58" i="2"/>
  <c r="D58" i="2" s="1"/>
  <c r="M57" i="2"/>
  <c r="N57" i="2" s="1"/>
  <c r="H57" i="2"/>
  <c r="I57" i="2" s="1"/>
  <c r="C57" i="2"/>
  <c r="D57" i="2" s="1"/>
  <c r="M56" i="2"/>
  <c r="N56" i="2" s="1"/>
  <c r="H56" i="2"/>
  <c r="I56" i="2" s="1"/>
  <c r="C56" i="2"/>
  <c r="D56" i="2" s="1"/>
  <c r="M55" i="2"/>
  <c r="N55" i="2" s="1"/>
  <c r="H55" i="2"/>
  <c r="I55" i="2" s="1"/>
  <c r="C55" i="2"/>
  <c r="D55" i="2" s="1"/>
  <c r="M54" i="2"/>
  <c r="N54" i="2" s="1"/>
  <c r="H54" i="2"/>
  <c r="I54" i="2" s="1"/>
  <c r="C54" i="2"/>
  <c r="D54" i="2" s="1"/>
  <c r="M53" i="2"/>
  <c r="N53" i="2" s="1"/>
  <c r="H53" i="2"/>
  <c r="I53" i="2" s="1"/>
  <c r="C53" i="2"/>
  <c r="D53" i="2" s="1"/>
  <c r="M52" i="2"/>
  <c r="N52" i="2" s="1"/>
  <c r="H52" i="2"/>
  <c r="I52" i="2" s="1"/>
  <c r="C52" i="2"/>
  <c r="D52" i="2" s="1"/>
  <c r="M51" i="2"/>
  <c r="H51" i="2"/>
  <c r="C51" i="2"/>
  <c r="M37" i="2"/>
  <c r="N37" i="2" s="1"/>
  <c r="H37" i="2"/>
  <c r="I37" i="2" s="1"/>
  <c r="C37" i="2"/>
  <c r="D37" i="2" s="1"/>
  <c r="M36" i="2"/>
  <c r="N36" i="2" s="1"/>
  <c r="H36" i="2"/>
  <c r="I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M29" i="2"/>
  <c r="N29" i="2" s="1"/>
  <c r="H29" i="2"/>
  <c r="I29" i="2" s="1"/>
  <c r="C29" i="2"/>
  <c r="D29" i="2" s="1"/>
  <c r="M28" i="2"/>
  <c r="N28" i="2" s="1"/>
  <c r="H28" i="2"/>
  <c r="I28" i="2" s="1"/>
  <c r="C28" i="2"/>
  <c r="D28" i="2" s="1"/>
  <c r="M27" i="2"/>
  <c r="N27" i="2" s="1"/>
  <c r="H27" i="2"/>
  <c r="I27" i="2" s="1"/>
  <c r="C27" i="2"/>
  <c r="D27" i="2" s="1"/>
  <c r="M26" i="2"/>
  <c r="N26" i="2" s="1"/>
  <c r="H26" i="2"/>
  <c r="I26" i="2" s="1"/>
  <c r="C26" i="2"/>
  <c r="D26" i="2" s="1"/>
  <c r="M25" i="2"/>
  <c r="N25" i="2" s="1"/>
  <c r="H25" i="2"/>
  <c r="I25" i="2" s="1"/>
  <c r="C25" i="2"/>
  <c r="D25" i="2" s="1"/>
  <c r="M24" i="2"/>
  <c r="N24" i="2" s="1"/>
  <c r="H24" i="2"/>
  <c r="I24" i="2" s="1"/>
  <c r="C24" i="2"/>
  <c r="D24" i="2" s="1"/>
  <c r="M23" i="2"/>
  <c r="N23" i="2" s="1"/>
  <c r="H23" i="2"/>
  <c r="I23" i="2" s="1"/>
  <c r="C23" i="2"/>
  <c r="D23" i="2" s="1"/>
  <c r="M22" i="2"/>
  <c r="N22" i="2" s="1"/>
  <c r="H22" i="2"/>
  <c r="I22" i="2" s="1"/>
  <c r="C22" i="2"/>
  <c r="D22" i="2" s="1"/>
  <c r="M21" i="2"/>
  <c r="N21" i="2" s="1"/>
  <c r="H21" i="2"/>
  <c r="I21" i="2" s="1"/>
  <c r="C21" i="2"/>
  <c r="D21" i="2" s="1"/>
  <c r="M20" i="2"/>
  <c r="N20" i="2" s="1"/>
  <c r="H20" i="2"/>
  <c r="I20" i="2" s="1"/>
  <c r="C20" i="2"/>
  <c r="D20" i="2" s="1"/>
  <c r="M19" i="2"/>
  <c r="N19" i="2" s="1"/>
  <c r="H19" i="2"/>
  <c r="I19" i="2" s="1"/>
  <c r="C19" i="2"/>
  <c r="D19" i="2" s="1"/>
  <c r="M18" i="2"/>
  <c r="N18" i="2" s="1"/>
  <c r="H18" i="2"/>
  <c r="I18" i="2" s="1"/>
  <c r="C18" i="2"/>
  <c r="D18" i="2" s="1"/>
  <c r="M17" i="2"/>
  <c r="N17" i="2" s="1"/>
  <c r="H17" i="2"/>
  <c r="I17" i="2" s="1"/>
  <c r="C17" i="2"/>
  <c r="D17" i="2" s="1"/>
  <c r="M16" i="2"/>
  <c r="N16" i="2" s="1"/>
  <c r="H16" i="2"/>
  <c r="I16" i="2" s="1"/>
  <c r="C16" i="2"/>
  <c r="D16" i="2" s="1"/>
  <c r="M15" i="2"/>
  <c r="N15" i="2" s="1"/>
  <c r="H15" i="2"/>
  <c r="I15" i="2" s="1"/>
  <c r="C15" i="2"/>
  <c r="D15" i="2" s="1"/>
  <c r="M14" i="2"/>
  <c r="N14" i="2" s="1"/>
  <c r="H14" i="2"/>
  <c r="I14" i="2" s="1"/>
  <c r="C14" i="2"/>
  <c r="D14" i="2" s="1"/>
  <c r="M13" i="2"/>
  <c r="N13" i="2" s="1"/>
  <c r="H13" i="2"/>
  <c r="I13" i="2" s="1"/>
  <c r="C13" i="2"/>
  <c r="D13" i="2" s="1"/>
  <c r="M12" i="2"/>
  <c r="N12" i="2" s="1"/>
  <c r="H12" i="2"/>
  <c r="I12" i="2" s="1"/>
  <c r="C12" i="2"/>
  <c r="D12" i="2" s="1"/>
  <c r="M11" i="2"/>
  <c r="N11" i="2" s="1"/>
  <c r="H11" i="2"/>
  <c r="I11" i="2" s="1"/>
  <c r="C11" i="2"/>
  <c r="D11" i="2" s="1"/>
  <c r="M10" i="2"/>
  <c r="N10" i="2" s="1"/>
  <c r="H10" i="2"/>
  <c r="I10" i="2" s="1"/>
  <c r="C10" i="2"/>
  <c r="D10" i="2" s="1"/>
  <c r="M9" i="2"/>
  <c r="N9" i="2" s="1"/>
  <c r="H9" i="2"/>
  <c r="I9" i="2" s="1"/>
  <c r="C9" i="2"/>
  <c r="D9" i="2" s="1"/>
  <c r="M8" i="2"/>
  <c r="N8" i="2" s="1"/>
  <c r="H8" i="2"/>
  <c r="I8" i="2" s="1"/>
  <c r="C8" i="2"/>
  <c r="D8" i="2" s="1"/>
  <c r="M7" i="2"/>
  <c r="H7" i="2"/>
  <c r="C7" i="2"/>
  <c r="M169" i="3"/>
  <c r="N169" i="3" s="1"/>
  <c r="H169" i="3"/>
  <c r="I169" i="3" s="1"/>
  <c r="C169" i="3"/>
  <c r="D169" i="3" s="1"/>
  <c r="M168" i="3"/>
  <c r="N168" i="3" s="1"/>
  <c r="H168" i="3"/>
  <c r="I168" i="3" s="1"/>
  <c r="C168" i="3"/>
  <c r="D168" i="3" s="1"/>
  <c r="M167" i="3"/>
  <c r="N167" i="3" s="1"/>
  <c r="H167" i="3"/>
  <c r="I167" i="3" s="1"/>
  <c r="C167" i="3"/>
  <c r="D167" i="3" s="1"/>
  <c r="M166" i="3"/>
  <c r="N166" i="3" s="1"/>
  <c r="H166" i="3"/>
  <c r="I166" i="3" s="1"/>
  <c r="C166" i="3"/>
  <c r="D166" i="3" s="1"/>
  <c r="M165" i="3"/>
  <c r="N165" i="3" s="1"/>
  <c r="H165" i="3"/>
  <c r="I165" i="3" s="1"/>
  <c r="C165" i="3"/>
  <c r="D165" i="3" s="1"/>
  <c r="M164" i="3"/>
  <c r="N164" i="3" s="1"/>
  <c r="H164" i="3"/>
  <c r="I164" i="3" s="1"/>
  <c r="C164" i="3"/>
  <c r="D164" i="3" s="1"/>
  <c r="M163" i="3"/>
  <c r="N163" i="3" s="1"/>
  <c r="H163" i="3"/>
  <c r="I163" i="3" s="1"/>
  <c r="C163" i="3"/>
  <c r="D163" i="3" s="1"/>
  <c r="M162" i="3"/>
  <c r="N162" i="3" s="1"/>
  <c r="H162" i="3"/>
  <c r="I162" i="3" s="1"/>
  <c r="C162" i="3"/>
  <c r="D162" i="3" s="1"/>
  <c r="M161" i="3"/>
  <c r="N161" i="3" s="1"/>
  <c r="H161" i="3"/>
  <c r="I161" i="3" s="1"/>
  <c r="C161" i="3"/>
  <c r="D161" i="3" s="1"/>
  <c r="M160" i="3"/>
  <c r="N160" i="3" s="1"/>
  <c r="H160" i="3"/>
  <c r="I160" i="3" s="1"/>
  <c r="C160" i="3"/>
  <c r="D160" i="3" s="1"/>
  <c r="M159" i="3"/>
  <c r="N159" i="3" s="1"/>
  <c r="H159" i="3"/>
  <c r="I159" i="3" s="1"/>
  <c r="C159" i="3"/>
  <c r="D159" i="3" s="1"/>
  <c r="M158" i="3"/>
  <c r="N158" i="3" s="1"/>
  <c r="H158" i="3"/>
  <c r="I158" i="3" s="1"/>
  <c r="C158" i="3"/>
  <c r="D158" i="3" s="1"/>
  <c r="M157" i="3"/>
  <c r="N157" i="3" s="1"/>
  <c r="H157" i="3"/>
  <c r="I157" i="3" s="1"/>
  <c r="C157" i="3"/>
  <c r="D157" i="3" s="1"/>
  <c r="M156" i="3"/>
  <c r="N156" i="3" s="1"/>
  <c r="H156" i="3"/>
  <c r="I156" i="3" s="1"/>
  <c r="C156" i="3"/>
  <c r="D156" i="3" s="1"/>
  <c r="M155" i="3"/>
  <c r="N155" i="3" s="1"/>
  <c r="H155" i="3"/>
  <c r="I155" i="3" s="1"/>
  <c r="C155" i="3"/>
  <c r="D155" i="3" s="1"/>
  <c r="M154" i="3"/>
  <c r="N154" i="3" s="1"/>
  <c r="H154" i="3"/>
  <c r="I154" i="3" s="1"/>
  <c r="C154" i="3"/>
  <c r="D154" i="3" s="1"/>
  <c r="M153" i="3"/>
  <c r="N153" i="3" s="1"/>
  <c r="H153" i="3"/>
  <c r="I153" i="3" s="1"/>
  <c r="C153" i="3"/>
  <c r="D153" i="3" s="1"/>
  <c r="M152" i="3"/>
  <c r="N152" i="3" s="1"/>
  <c r="H152" i="3"/>
  <c r="I152" i="3" s="1"/>
  <c r="C152" i="3"/>
  <c r="D152" i="3" s="1"/>
  <c r="M151" i="3"/>
  <c r="N151" i="3" s="1"/>
  <c r="H151" i="3"/>
  <c r="I151" i="3" s="1"/>
  <c r="C151" i="3"/>
  <c r="D151" i="3" s="1"/>
  <c r="M150" i="3"/>
  <c r="N150" i="3" s="1"/>
  <c r="H150" i="3"/>
  <c r="I150" i="3" s="1"/>
  <c r="C150" i="3"/>
  <c r="D150" i="3" s="1"/>
  <c r="M149" i="3"/>
  <c r="N149" i="3" s="1"/>
  <c r="H149" i="3"/>
  <c r="I149" i="3" s="1"/>
  <c r="C149" i="3"/>
  <c r="D149" i="3" s="1"/>
  <c r="M148" i="3"/>
  <c r="N148" i="3" s="1"/>
  <c r="H148" i="3"/>
  <c r="I148" i="3" s="1"/>
  <c r="C148" i="3"/>
  <c r="D148" i="3" s="1"/>
  <c r="M147" i="3"/>
  <c r="N147" i="3" s="1"/>
  <c r="H147" i="3"/>
  <c r="I147" i="3" s="1"/>
  <c r="C147" i="3"/>
  <c r="D147" i="3" s="1"/>
  <c r="M146" i="3"/>
  <c r="N146" i="3" s="1"/>
  <c r="H146" i="3"/>
  <c r="I146" i="3" s="1"/>
  <c r="C146" i="3"/>
  <c r="D146" i="3" s="1"/>
  <c r="M145" i="3"/>
  <c r="N145" i="3" s="1"/>
  <c r="H145" i="3"/>
  <c r="I145" i="3" s="1"/>
  <c r="C145" i="3"/>
  <c r="D145" i="3" s="1"/>
  <c r="M144" i="3"/>
  <c r="N144" i="3" s="1"/>
  <c r="H144" i="3"/>
  <c r="I144" i="3" s="1"/>
  <c r="C144" i="3"/>
  <c r="D144" i="3" s="1"/>
  <c r="M143" i="3"/>
  <c r="N143" i="3" s="1"/>
  <c r="H143" i="3"/>
  <c r="I143" i="3" s="1"/>
  <c r="C143" i="3"/>
  <c r="D143" i="3" s="1"/>
  <c r="M142" i="3"/>
  <c r="N142" i="3" s="1"/>
  <c r="H142" i="3"/>
  <c r="I142" i="3" s="1"/>
  <c r="C142" i="3"/>
  <c r="D142" i="3" s="1"/>
  <c r="M141" i="3"/>
  <c r="N141" i="3" s="1"/>
  <c r="H141" i="3"/>
  <c r="I141" i="3" s="1"/>
  <c r="C141" i="3"/>
  <c r="D141" i="3" s="1"/>
  <c r="M140" i="3"/>
  <c r="N140" i="3" s="1"/>
  <c r="H140" i="3"/>
  <c r="I140" i="3" s="1"/>
  <c r="C140" i="3"/>
  <c r="D140" i="3" s="1"/>
  <c r="M139" i="3"/>
  <c r="H139" i="3"/>
  <c r="C139" i="3"/>
  <c r="M125" i="3"/>
  <c r="N125" i="3" s="1"/>
  <c r="H125" i="3"/>
  <c r="I125" i="3" s="1"/>
  <c r="C125" i="3"/>
  <c r="D125" i="3" s="1"/>
  <c r="M124" i="3"/>
  <c r="N124" i="3" s="1"/>
  <c r="H124" i="3"/>
  <c r="I124" i="3" s="1"/>
  <c r="C124" i="3"/>
  <c r="D124" i="3" s="1"/>
  <c r="M123" i="3"/>
  <c r="N123" i="3" s="1"/>
  <c r="H123" i="3"/>
  <c r="I123" i="3" s="1"/>
  <c r="C123" i="3"/>
  <c r="D123" i="3" s="1"/>
  <c r="M122" i="3"/>
  <c r="N122" i="3" s="1"/>
  <c r="H122" i="3"/>
  <c r="I122" i="3" s="1"/>
  <c r="C122" i="3"/>
  <c r="D122" i="3" s="1"/>
  <c r="M121" i="3"/>
  <c r="N121" i="3" s="1"/>
  <c r="H121" i="3"/>
  <c r="I121" i="3" s="1"/>
  <c r="C121" i="3"/>
  <c r="D121" i="3" s="1"/>
  <c r="M120" i="3"/>
  <c r="N120" i="3" s="1"/>
  <c r="H120" i="3"/>
  <c r="I120" i="3" s="1"/>
  <c r="C120" i="3"/>
  <c r="D120" i="3" s="1"/>
  <c r="M119" i="3"/>
  <c r="N119" i="3" s="1"/>
  <c r="H119" i="3"/>
  <c r="I119" i="3" s="1"/>
  <c r="C119" i="3"/>
  <c r="D119" i="3" s="1"/>
  <c r="M118" i="3"/>
  <c r="N118" i="3" s="1"/>
  <c r="H118" i="3"/>
  <c r="I118" i="3" s="1"/>
  <c r="C118" i="3"/>
  <c r="D118" i="3" s="1"/>
  <c r="M117" i="3"/>
  <c r="N117" i="3" s="1"/>
  <c r="H117" i="3"/>
  <c r="I117" i="3" s="1"/>
  <c r="C117" i="3"/>
  <c r="D117" i="3" s="1"/>
  <c r="M116" i="3"/>
  <c r="N116" i="3" s="1"/>
  <c r="H116" i="3"/>
  <c r="I116" i="3" s="1"/>
  <c r="C116" i="3"/>
  <c r="D116" i="3" s="1"/>
  <c r="M115" i="3"/>
  <c r="N115" i="3" s="1"/>
  <c r="H115" i="3"/>
  <c r="I115" i="3" s="1"/>
  <c r="C115" i="3"/>
  <c r="D115" i="3" s="1"/>
  <c r="M114" i="3"/>
  <c r="N114" i="3" s="1"/>
  <c r="H114" i="3"/>
  <c r="I114" i="3" s="1"/>
  <c r="C114" i="3"/>
  <c r="D114" i="3" s="1"/>
  <c r="M113" i="3"/>
  <c r="N113" i="3" s="1"/>
  <c r="H113" i="3"/>
  <c r="I113" i="3" s="1"/>
  <c r="C113" i="3"/>
  <c r="D113" i="3" s="1"/>
  <c r="M112" i="3"/>
  <c r="N112" i="3" s="1"/>
  <c r="H112" i="3"/>
  <c r="I112" i="3" s="1"/>
  <c r="C112" i="3"/>
  <c r="D112" i="3" s="1"/>
  <c r="M111" i="3"/>
  <c r="N111" i="3" s="1"/>
  <c r="H111" i="3"/>
  <c r="I111" i="3" s="1"/>
  <c r="C111" i="3"/>
  <c r="D111" i="3" s="1"/>
  <c r="M110" i="3"/>
  <c r="N110" i="3" s="1"/>
  <c r="H110" i="3"/>
  <c r="I110" i="3" s="1"/>
  <c r="C110" i="3"/>
  <c r="D110" i="3" s="1"/>
  <c r="M109" i="3"/>
  <c r="N109" i="3" s="1"/>
  <c r="H109" i="3"/>
  <c r="I109" i="3" s="1"/>
  <c r="C109" i="3"/>
  <c r="D109" i="3" s="1"/>
  <c r="M108" i="3"/>
  <c r="N108" i="3" s="1"/>
  <c r="H108" i="3"/>
  <c r="I108" i="3" s="1"/>
  <c r="C108" i="3"/>
  <c r="D108" i="3" s="1"/>
  <c r="M107" i="3"/>
  <c r="N107" i="3" s="1"/>
  <c r="H107" i="3"/>
  <c r="I107" i="3" s="1"/>
  <c r="C107" i="3"/>
  <c r="D107" i="3" s="1"/>
  <c r="M106" i="3"/>
  <c r="N106" i="3" s="1"/>
  <c r="H106" i="3"/>
  <c r="I106" i="3" s="1"/>
  <c r="C106" i="3"/>
  <c r="D106" i="3" s="1"/>
  <c r="M105" i="3"/>
  <c r="N105" i="3" s="1"/>
  <c r="H105" i="3"/>
  <c r="I105" i="3" s="1"/>
  <c r="C105" i="3"/>
  <c r="D105" i="3" s="1"/>
  <c r="M104" i="3"/>
  <c r="N104" i="3" s="1"/>
  <c r="H104" i="3"/>
  <c r="I104" i="3" s="1"/>
  <c r="C104" i="3"/>
  <c r="D104" i="3" s="1"/>
  <c r="M103" i="3"/>
  <c r="N103" i="3" s="1"/>
  <c r="H103" i="3"/>
  <c r="I103" i="3" s="1"/>
  <c r="C103" i="3"/>
  <c r="D103" i="3" s="1"/>
  <c r="M102" i="3"/>
  <c r="N102" i="3" s="1"/>
  <c r="H102" i="3"/>
  <c r="I102" i="3" s="1"/>
  <c r="C102" i="3"/>
  <c r="D102" i="3" s="1"/>
  <c r="M101" i="3"/>
  <c r="N101" i="3" s="1"/>
  <c r="H101" i="3"/>
  <c r="I101" i="3" s="1"/>
  <c r="C101" i="3"/>
  <c r="D101" i="3" s="1"/>
  <c r="M100" i="3"/>
  <c r="N100" i="3" s="1"/>
  <c r="H100" i="3"/>
  <c r="I100" i="3" s="1"/>
  <c r="C100" i="3"/>
  <c r="D100" i="3" s="1"/>
  <c r="M99" i="3"/>
  <c r="N99" i="3" s="1"/>
  <c r="H99" i="3"/>
  <c r="I99" i="3" s="1"/>
  <c r="C99" i="3"/>
  <c r="D99" i="3" s="1"/>
  <c r="M98" i="3"/>
  <c r="N98" i="3" s="1"/>
  <c r="H98" i="3"/>
  <c r="I98" i="3" s="1"/>
  <c r="C98" i="3"/>
  <c r="D98" i="3" s="1"/>
  <c r="M97" i="3"/>
  <c r="N97" i="3" s="1"/>
  <c r="H97" i="3"/>
  <c r="I97" i="3" s="1"/>
  <c r="C97" i="3"/>
  <c r="D97" i="3" s="1"/>
  <c r="M96" i="3"/>
  <c r="N96" i="3" s="1"/>
  <c r="H96" i="3"/>
  <c r="I96" i="3" s="1"/>
  <c r="C96" i="3"/>
  <c r="D96" i="3" s="1"/>
  <c r="M95" i="3"/>
  <c r="H95" i="3"/>
  <c r="C95" i="3"/>
  <c r="M81" i="3"/>
  <c r="N81" i="3" s="1"/>
  <c r="H81" i="3"/>
  <c r="I81" i="3" s="1"/>
  <c r="C81" i="3"/>
  <c r="D81" i="3" s="1"/>
  <c r="M80" i="3"/>
  <c r="N80" i="3" s="1"/>
  <c r="H80" i="3"/>
  <c r="I80" i="3" s="1"/>
  <c r="C80" i="3"/>
  <c r="D80" i="3" s="1"/>
  <c r="M79" i="3"/>
  <c r="N79" i="3" s="1"/>
  <c r="H79" i="3"/>
  <c r="I79" i="3" s="1"/>
  <c r="C79" i="3"/>
  <c r="D79" i="3" s="1"/>
  <c r="M78" i="3"/>
  <c r="N78" i="3" s="1"/>
  <c r="H78" i="3"/>
  <c r="I78" i="3" s="1"/>
  <c r="C78" i="3"/>
  <c r="D78" i="3" s="1"/>
  <c r="M77" i="3"/>
  <c r="N77" i="3" s="1"/>
  <c r="H77" i="3"/>
  <c r="I77" i="3" s="1"/>
  <c r="C77" i="3"/>
  <c r="D77" i="3" s="1"/>
  <c r="M76" i="3"/>
  <c r="N76" i="3" s="1"/>
  <c r="H76" i="3"/>
  <c r="I76" i="3" s="1"/>
  <c r="C76" i="3"/>
  <c r="D76" i="3" s="1"/>
  <c r="M75" i="3"/>
  <c r="N75" i="3" s="1"/>
  <c r="H75" i="3"/>
  <c r="I75" i="3" s="1"/>
  <c r="C75" i="3"/>
  <c r="D75" i="3" s="1"/>
  <c r="M74" i="3"/>
  <c r="N74" i="3" s="1"/>
  <c r="H74" i="3"/>
  <c r="I74" i="3" s="1"/>
  <c r="C74" i="3"/>
  <c r="D74" i="3" s="1"/>
  <c r="M73" i="3"/>
  <c r="N73" i="3" s="1"/>
  <c r="H73" i="3"/>
  <c r="I73" i="3" s="1"/>
  <c r="C73" i="3"/>
  <c r="D73" i="3" s="1"/>
  <c r="M72" i="3"/>
  <c r="N72" i="3" s="1"/>
  <c r="H72" i="3"/>
  <c r="I72" i="3" s="1"/>
  <c r="C72" i="3"/>
  <c r="D72" i="3" s="1"/>
  <c r="M71" i="3"/>
  <c r="N71" i="3" s="1"/>
  <c r="H71" i="3"/>
  <c r="I71" i="3" s="1"/>
  <c r="C71" i="3"/>
  <c r="D71" i="3" s="1"/>
  <c r="M70" i="3"/>
  <c r="N70" i="3" s="1"/>
  <c r="H70" i="3"/>
  <c r="I70" i="3" s="1"/>
  <c r="C70" i="3"/>
  <c r="D70" i="3" s="1"/>
  <c r="M69" i="3"/>
  <c r="N69" i="3" s="1"/>
  <c r="H69" i="3"/>
  <c r="I69" i="3" s="1"/>
  <c r="C69" i="3"/>
  <c r="D69" i="3" s="1"/>
  <c r="M68" i="3"/>
  <c r="N68" i="3" s="1"/>
  <c r="H68" i="3"/>
  <c r="I68" i="3" s="1"/>
  <c r="C68" i="3"/>
  <c r="D68" i="3" s="1"/>
  <c r="M67" i="3"/>
  <c r="N67" i="3" s="1"/>
  <c r="H67" i="3"/>
  <c r="I67" i="3" s="1"/>
  <c r="C67" i="3"/>
  <c r="D67" i="3" s="1"/>
  <c r="M66" i="3"/>
  <c r="N66" i="3" s="1"/>
  <c r="H66" i="3"/>
  <c r="I66" i="3" s="1"/>
  <c r="C66" i="3"/>
  <c r="D66" i="3" s="1"/>
  <c r="M65" i="3"/>
  <c r="N65" i="3" s="1"/>
  <c r="H65" i="3"/>
  <c r="I65" i="3" s="1"/>
  <c r="C65" i="3"/>
  <c r="D65" i="3" s="1"/>
  <c r="M64" i="3"/>
  <c r="N64" i="3" s="1"/>
  <c r="H64" i="3"/>
  <c r="I64" i="3" s="1"/>
  <c r="C64" i="3"/>
  <c r="D64" i="3" s="1"/>
  <c r="M63" i="3"/>
  <c r="N63" i="3" s="1"/>
  <c r="H63" i="3"/>
  <c r="I63" i="3" s="1"/>
  <c r="C63" i="3"/>
  <c r="D63" i="3" s="1"/>
  <c r="M62" i="3"/>
  <c r="N62" i="3" s="1"/>
  <c r="H62" i="3"/>
  <c r="I62" i="3" s="1"/>
  <c r="C62" i="3"/>
  <c r="D62" i="3" s="1"/>
  <c r="M61" i="3"/>
  <c r="N61" i="3" s="1"/>
  <c r="H61" i="3"/>
  <c r="I61" i="3" s="1"/>
  <c r="C61" i="3"/>
  <c r="D61" i="3" s="1"/>
  <c r="M60" i="3"/>
  <c r="N60" i="3" s="1"/>
  <c r="H60" i="3"/>
  <c r="I60" i="3" s="1"/>
  <c r="C60" i="3"/>
  <c r="D60" i="3" s="1"/>
  <c r="M59" i="3"/>
  <c r="N59" i="3" s="1"/>
  <c r="H59" i="3"/>
  <c r="I59" i="3" s="1"/>
  <c r="C59" i="3"/>
  <c r="D59" i="3" s="1"/>
  <c r="M58" i="3"/>
  <c r="N58" i="3" s="1"/>
  <c r="H58" i="3"/>
  <c r="I58" i="3" s="1"/>
  <c r="C58" i="3"/>
  <c r="D58" i="3" s="1"/>
  <c r="M57" i="3"/>
  <c r="N57" i="3" s="1"/>
  <c r="H57" i="3"/>
  <c r="I57" i="3" s="1"/>
  <c r="C57" i="3"/>
  <c r="D57" i="3" s="1"/>
  <c r="M56" i="3"/>
  <c r="N56" i="3" s="1"/>
  <c r="H56" i="3"/>
  <c r="I56" i="3" s="1"/>
  <c r="C56" i="3"/>
  <c r="D56" i="3" s="1"/>
  <c r="M55" i="3"/>
  <c r="N55" i="3" s="1"/>
  <c r="H55" i="3"/>
  <c r="I55" i="3" s="1"/>
  <c r="C55" i="3"/>
  <c r="D55" i="3" s="1"/>
  <c r="M54" i="3"/>
  <c r="N54" i="3" s="1"/>
  <c r="H54" i="3"/>
  <c r="I54" i="3" s="1"/>
  <c r="C54" i="3"/>
  <c r="D54" i="3" s="1"/>
  <c r="M53" i="3"/>
  <c r="N53" i="3" s="1"/>
  <c r="H53" i="3"/>
  <c r="I53" i="3" s="1"/>
  <c r="C53" i="3"/>
  <c r="D53" i="3" s="1"/>
  <c r="M52" i="3"/>
  <c r="N52" i="3" s="1"/>
  <c r="H52" i="3"/>
  <c r="I52" i="3" s="1"/>
  <c r="C52" i="3"/>
  <c r="D52" i="3" s="1"/>
  <c r="M51" i="3"/>
  <c r="H51" i="3"/>
  <c r="C51" i="3"/>
  <c r="M37" i="3"/>
  <c r="N37" i="3" s="1"/>
  <c r="H37" i="3"/>
  <c r="I37" i="3" s="1"/>
  <c r="C37" i="3"/>
  <c r="D37" i="3" s="1"/>
  <c r="M36" i="3"/>
  <c r="N36" i="3" s="1"/>
  <c r="H36" i="3"/>
  <c r="I36" i="3" s="1"/>
  <c r="C36" i="3"/>
  <c r="D36" i="3" s="1"/>
  <c r="M35" i="3"/>
  <c r="N35" i="3" s="1"/>
  <c r="H35" i="3"/>
  <c r="I35" i="3" s="1"/>
  <c r="C35" i="3"/>
  <c r="D35" i="3" s="1"/>
  <c r="M34" i="3"/>
  <c r="N34" i="3" s="1"/>
  <c r="H34" i="3"/>
  <c r="I34" i="3" s="1"/>
  <c r="C34" i="3"/>
  <c r="D34" i="3" s="1"/>
  <c r="M33" i="3"/>
  <c r="N33" i="3" s="1"/>
  <c r="H33" i="3"/>
  <c r="I33" i="3" s="1"/>
  <c r="C33" i="3"/>
  <c r="D33" i="3" s="1"/>
  <c r="M32" i="3"/>
  <c r="N32" i="3" s="1"/>
  <c r="H32" i="3"/>
  <c r="I32" i="3" s="1"/>
  <c r="C32" i="3"/>
  <c r="D32" i="3" s="1"/>
  <c r="M31" i="3"/>
  <c r="N31" i="3" s="1"/>
  <c r="H31" i="3"/>
  <c r="I31" i="3" s="1"/>
  <c r="C31" i="3"/>
  <c r="D31" i="3" s="1"/>
  <c r="M30" i="3"/>
  <c r="N30" i="3" s="1"/>
  <c r="H30" i="3"/>
  <c r="I30" i="3" s="1"/>
  <c r="C30" i="3"/>
  <c r="D30" i="3" s="1"/>
  <c r="M29" i="3"/>
  <c r="N29" i="3" s="1"/>
  <c r="H29" i="3"/>
  <c r="I29" i="3" s="1"/>
  <c r="C29" i="3"/>
  <c r="D29" i="3" s="1"/>
  <c r="M28" i="3"/>
  <c r="N28" i="3" s="1"/>
  <c r="H28" i="3"/>
  <c r="I28" i="3" s="1"/>
  <c r="C28" i="3"/>
  <c r="D28" i="3" s="1"/>
  <c r="M27" i="3"/>
  <c r="N27" i="3" s="1"/>
  <c r="H27" i="3"/>
  <c r="I27" i="3" s="1"/>
  <c r="C27" i="3"/>
  <c r="D27" i="3" s="1"/>
  <c r="M26" i="3"/>
  <c r="N26" i="3" s="1"/>
  <c r="H26" i="3"/>
  <c r="I26" i="3" s="1"/>
  <c r="C26" i="3"/>
  <c r="D26" i="3" s="1"/>
  <c r="M25" i="3"/>
  <c r="N25" i="3" s="1"/>
  <c r="H25" i="3"/>
  <c r="I25" i="3" s="1"/>
  <c r="C25" i="3"/>
  <c r="D25" i="3" s="1"/>
  <c r="M24" i="3"/>
  <c r="N24" i="3" s="1"/>
  <c r="H24" i="3"/>
  <c r="I24" i="3" s="1"/>
  <c r="C24" i="3"/>
  <c r="D24" i="3" s="1"/>
  <c r="M23" i="3"/>
  <c r="N23" i="3" s="1"/>
  <c r="H23" i="3"/>
  <c r="I23" i="3" s="1"/>
  <c r="C23" i="3"/>
  <c r="D23" i="3" s="1"/>
  <c r="M22" i="3"/>
  <c r="N22" i="3" s="1"/>
  <c r="H22" i="3"/>
  <c r="I22" i="3" s="1"/>
  <c r="C22" i="3"/>
  <c r="D22" i="3" s="1"/>
  <c r="M21" i="3"/>
  <c r="N21" i="3" s="1"/>
  <c r="H21" i="3"/>
  <c r="I21" i="3" s="1"/>
  <c r="C21" i="3"/>
  <c r="D21" i="3" s="1"/>
  <c r="M20" i="3"/>
  <c r="N20" i="3" s="1"/>
  <c r="H20" i="3"/>
  <c r="I20" i="3" s="1"/>
  <c r="C20" i="3"/>
  <c r="D20" i="3" s="1"/>
  <c r="M19" i="3"/>
  <c r="N19" i="3" s="1"/>
  <c r="H19" i="3"/>
  <c r="I19" i="3" s="1"/>
  <c r="C19" i="3"/>
  <c r="D19" i="3" s="1"/>
  <c r="M18" i="3"/>
  <c r="N18" i="3" s="1"/>
  <c r="H18" i="3"/>
  <c r="I18" i="3" s="1"/>
  <c r="C18" i="3"/>
  <c r="D18" i="3" s="1"/>
  <c r="M17" i="3"/>
  <c r="N17" i="3" s="1"/>
  <c r="H17" i="3"/>
  <c r="I17" i="3" s="1"/>
  <c r="C17" i="3"/>
  <c r="D17" i="3" s="1"/>
  <c r="M16" i="3"/>
  <c r="N16" i="3" s="1"/>
  <c r="H16" i="3"/>
  <c r="I16" i="3" s="1"/>
  <c r="C16" i="3"/>
  <c r="D16" i="3" s="1"/>
  <c r="M15" i="3"/>
  <c r="N15" i="3" s="1"/>
  <c r="H15" i="3"/>
  <c r="I15" i="3" s="1"/>
  <c r="C15" i="3"/>
  <c r="D15" i="3" s="1"/>
  <c r="M14" i="3"/>
  <c r="N14" i="3" s="1"/>
  <c r="H14" i="3"/>
  <c r="I14" i="3" s="1"/>
  <c r="C14" i="3"/>
  <c r="D14" i="3" s="1"/>
  <c r="M13" i="3"/>
  <c r="N13" i="3" s="1"/>
  <c r="H13" i="3"/>
  <c r="I13" i="3" s="1"/>
  <c r="C13" i="3"/>
  <c r="D13" i="3" s="1"/>
  <c r="M12" i="3"/>
  <c r="N12" i="3" s="1"/>
  <c r="H12" i="3"/>
  <c r="I12" i="3" s="1"/>
  <c r="C12" i="3"/>
  <c r="D12" i="3" s="1"/>
  <c r="M11" i="3"/>
  <c r="N11" i="3" s="1"/>
  <c r="H11" i="3"/>
  <c r="I11" i="3" s="1"/>
  <c r="C11" i="3"/>
  <c r="D11" i="3" s="1"/>
  <c r="M10" i="3"/>
  <c r="N10" i="3" s="1"/>
  <c r="H10" i="3"/>
  <c r="I10" i="3" s="1"/>
  <c r="C10" i="3"/>
  <c r="D10" i="3" s="1"/>
  <c r="M9" i="3"/>
  <c r="N9" i="3" s="1"/>
  <c r="H9" i="3"/>
  <c r="I9" i="3" s="1"/>
  <c r="C9" i="3"/>
  <c r="D9" i="3" s="1"/>
  <c r="M8" i="3"/>
  <c r="N8" i="3" s="1"/>
  <c r="H8" i="3"/>
  <c r="I8" i="3" s="1"/>
  <c r="C8" i="3"/>
  <c r="D8" i="3" s="1"/>
  <c r="M7" i="3"/>
  <c r="H7" i="3"/>
  <c r="C7" i="3"/>
  <c r="D6" i="3"/>
  <c r="M169" i="4"/>
  <c r="N169" i="4" s="1"/>
  <c r="H169" i="4"/>
  <c r="I169" i="4" s="1"/>
  <c r="C169" i="4"/>
  <c r="D169" i="4" s="1"/>
  <c r="M168" i="4"/>
  <c r="N168" i="4" s="1"/>
  <c r="H168" i="4"/>
  <c r="I168" i="4" s="1"/>
  <c r="C168" i="4"/>
  <c r="D168" i="4" s="1"/>
  <c r="M167" i="4"/>
  <c r="N167" i="4" s="1"/>
  <c r="H167" i="4"/>
  <c r="I167" i="4" s="1"/>
  <c r="C167" i="4"/>
  <c r="D167" i="4" s="1"/>
  <c r="M166" i="4"/>
  <c r="N166" i="4" s="1"/>
  <c r="H166" i="4"/>
  <c r="I166" i="4" s="1"/>
  <c r="C166" i="4"/>
  <c r="D166" i="4" s="1"/>
  <c r="M165" i="4"/>
  <c r="N165" i="4" s="1"/>
  <c r="H165" i="4"/>
  <c r="I165" i="4" s="1"/>
  <c r="C165" i="4"/>
  <c r="D165" i="4" s="1"/>
  <c r="M164" i="4"/>
  <c r="N164" i="4" s="1"/>
  <c r="H164" i="4"/>
  <c r="I164" i="4" s="1"/>
  <c r="C164" i="4"/>
  <c r="D164" i="4" s="1"/>
  <c r="M163" i="4"/>
  <c r="N163" i="4" s="1"/>
  <c r="H163" i="4"/>
  <c r="I163" i="4" s="1"/>
  <c r="C163" i="4"/>
  <c r="D163" i="4" s="1"/>
  <c r="M162" i="4"/>
  <c r="N162" i="4" s="1"/>
  <c r="H162" i="4"/>
  <c r="I162" i="4" s="1"/>
  <c r="C162" i="4"/>
  <c r="D162" i="4" s="1"/>
  <c r="M161" i="4"/>
  <c r="N161" i="4" s="1"/>
  <c r="H161" i="4"/>
  <c r="I161" i="4" s="1"/>
  <c r="C161" i="4"/>
  <c r="D161" i="4" s="1"/>
  <c r="M160" i="4"/>
  <c r="N160" i="4" s="1"/>
  <c r="H160" i="4"/>
  <c r="I160" i="4" s="1"/>
  <c r="C160" i="4"/>
  <c r="D160" i="4" s="1"/>
  <c r="M159" i="4"/>
  <c r="N159" i="4" s="1"/>
  <c r="H159" i="4"/>
  <c r="I159" i="4" s="1"/>
  <c r="C159" i="4"/>
  <c r="D159" i="4" s="1"/>
  <c r="M158" i="4"/>
  <c r="N158" i="4" s="1"/>
  <c r="H158" i="4"/>
  <c r="I158" i="4" s="1"/>
  <c r="C158" i="4"/>
  <c r="D158" i="4" s="1"/>
  <c r="M157" i="4"/>
  <c r="N157" i="4" s="1"/>
  <c r="H157" i="4"/>
  <c r="I157" i="4" s="1"/>
  <c r="C157" i="4"/>
  <c r="D157" i="4" s="1"/>
  <c r="M156" i="4"/>
  <c r="N156" i="4" s="1"/>
  <c r="H156" i="4"/>
  <c r="I156" i="4" s="1"/>
  <c r="C156" i="4"/>
  <c r="D156" i="4" s="1"/>
  <c r="M155" i="4"/>
  <c r="N155" i="4" s="1"/>
  <c r="H155" i="4"/>
  <c r="I155" i="4" s="1"/>
  <c r="C155" i="4"/>
  <c r="D155" i="4" s="1"/>
  <c r="M154" i="4"/>
  <c r="N154" i="4" s="1"/>
  <c r="H154" i="4"/>
  <c r="I154" i="4" s="1"/>
  <c r="C154" i="4"/>
  <c r="D154" i="4" s="1"/>
  <c r="M153" i="4"/>
  <c r="N153" i="4" s="1"/>
  <c r="H153" i="4"/>
  <c r="I153" i="4" s="1"/>
  <c r="C153" i="4"/>
  <c r="D153" i="4" s="1"/>
  <c r="M152" i="4"/>
  <c r="N152" i="4" s="1"/>
  <c r="H152" i="4"/>
  <c r="I152" i="4" s="1"/>
  <c r="C152" i="4"/>
  <c r="D152" i="4" s="1"/>
  <c r="M151" i="4"/>
  <c r="N151" i="4" s="1"/>
  <c r="H151" i="4"/>
  <c r="I151" i="4" s="1"/>
  <c r="C151" i="4"/>
  <c r="D151" i="4" s="1"/>
  <c r="M150" i="4"/>
  <c r="N150" i="4" s="1"/>
  <c r="H150" i="4"/>
  <c r="I150" i="4" s="1"/>
  <c r="C150" i="4"/>
  <c r="D150" i="4" s="1"/>
  <c r="M149" i="4"/>
  <c r="N149" i="4" s="1"/>
  <c r="H149" i="4"/>
  <c r="I149" i="4" s="1"/>
  <c r="C149" i="4"/>
  <c r="D149" i="4" s="1"/>
  <c r="M148" i="4"/>
  <c r="N148" i="4" s="1"/>
  <c r="H148" i="4"/>
  <c r="I148" i="4" s="1"/>
  <c r="C148" i="4"/>
  <c r="D148" i="4" s="1"/>
  <c r="M147" i="4"/>
  <c r="N147" i="4" s="1"/>
  <c r="H147" i="4"/>
  <c r="I147" i="4" s="1"/>
  <c r="C147" i="4"/>
  <c r="D147" i="4" s="1"/>
  <c r="M146" i="4"/>
  <c r="N146" i="4" s="1"/>
  <c r="H146" i="4"/>
  <c r="I146" i="4" s="1"/>
  <c r="C146" i="4"/>
  <c r="D146" i="4" s="1"/>
  <c r="M145" i="4"/>
  <c r="N145" i="4" s="1"/>
  <c r="H145" i="4"/>
  <c r="I145" i="4" s="1"/>
  <c r="C145" i="4"/>
  <c r="D145" i="4" s="1"/>
  <c r="M144" i="4"/>
  <c r="N144" i="4" s="1"/>
  <c r="H144" i="4"/>
  <c r="I144" i="4" s="1"/>
  <c r="C144" i="4"/>
  <c r="D144" i="4" s="1"/>
  <c r="M143" i="4"/>
  <c r="N143" i="4" s="1"/>
  <c r="H143" i="4"/>
  <c r="I143" i="4" s="1"/>
  <c r="C143" i="4"/>
  <c r="D143" i="4" s="1"/>
  <c r="M142" i="4"/>
  <c r="N142" i="4" s="1"/>
  <c r="H142" i="4"/>
  <c r="I142" i="4" s="1"/>
  <c r="C142" i="4"/>
  <c r="D142" i="4" s="1"/>
  <c r="M141" i="4"/>
  <c r="N141" i="4" s="1"/>
  <c r="H141" i="4"/>
  <c r="C141" i="4"/>
  <c r="D141" i="4" s="1"/>
  <c r="M140" i="4"/>
  <c r="N140" i="4" s="1"/>
  <c r="I140" i="4"/>
  <c r="D140" i="4"/>
  <c r="M139" i="4"/>
  <c r="I139" i="4"/>
  <c r="C139" i="4"/>
  <c r="M125" i="4"/>
  <c r="N125" i="4" s="1"/>
  <c r="H125" i="4"/>
  <c r="I125" i="4" s="1"/>
  <c r="C125" i="4"/>
  <c r="D125" i="4" s="1"/>
  <c r="M124" i="4"/>
  <c r="N124" i="4" s="1"/>
  <c r="H124" i="4"/>
  <c r="I124" i="4" s="1"/>
  <c r="C124" i="4"/>
  <c r="D124" i="4" s="1"/>
  <c r="M123" i="4"/>
  <c r="N123" i="4" s="1"/>
  <c r="H123" i="4"/>
  <c r="I123" i="4" s="1"/>
  <c r="C123" i="4"/>
  <c r="D123" i="4" s="1"/>
  <c r="M122" i="4"/>
  <c r="N122" i="4" s="1"/>
  <c r="H122" i="4"/>
  <c r="I122" i="4" s="1"/>
  <c r="C122" i="4"/>
  <c r="D122" i="4" s="1"/>
  <c r="M121" i="4"/>
  <c r="N121" i="4" s="1"/>
  <c r="H121" i="4"/>
  <c r="I121" i="4" s="1"/>
  <c r="C121" i="4"/>
  <c r="D121" i="4" s="1"/>
  <c r="M120" i="4"/>
  <c r="N120" i="4" s="1"/>
  <c r="H120" i="4"/>
  <c r="I120" i="4" s="1"/>
  <c r="C120" i="4"/>
  <c r="D120" i="4" s="1"/>
  <c r="M119" i="4"/>
  <c r="N119" i="4" s="1"/>
  <c r="H119" i="4"/>
  <c r="I119" i="4" s="1"/>
  <c r="C119" i="4"/>
  <c r="D119" i="4" s="1"/>
  <c r="M118" i="4"/>
  <c r="N118" i="4" s="1"/>
  <c r="H118" i="4"/>
  <c r="I118" i="4" s="1"/>
  <c r="C118" i="4"/>
  <c r="D118" i="4" s="1"/>
  <c r="M117" i="4"/>
  <c r="N117" i="4" s="1"/>
  <c r="H117" i="4"/>
  <c r="I117" i="4" s="1"/>
  <c r="C117" i="4"/>
  <c r="D117" i="4" s="1"/>
  <c r="M116" i="4"/>
  <c r="N116" i="4" s="1"/>
  <c r="H116" i="4"/>
  <c r="I116" i="4" s="1"/>
  <c r="C116" i="4"/>
  <c r="D116" i="4" s="1"/>
  <c r="M115" i="4"/>
  <c r="N115" i="4" s="1"/>
  <c r="H115" i="4"/>
  <c r="I115" i="4" s="1"/>
  <c r="C115" i="4"/>
  <c r="D115" i="4" s="1"/>
  <c r="M114" i="4"/>
  <c r="N114" i="4" s="1"/>
  <c r="H114" i="4"/>
  <c r="I114" i="4" s="1"/>
  <c r="C114" i="4"/>
  <c r="D114" i="4" s="1"/>
  <c r="M113" i="4"/>
  <c r="N113" i="4" s="1"/>
  <c r="H113" i="4"/>
  <c r="I113" i="4" s="1"/>
  <c r="C113" i="4"/>
  <c r="D113" i="4" s="1"/>
  <c r="M112" i="4"/>
  <c r="N112" i="4" s="1"/>
  <c r="H112" i="4"/>
  <c r="I112" i="4" s="1"/>
  <c r="C112" i="4"/>
  <c r="D112" i="4" s="1"/>
  <c r="M111" i="4"/>
  <c r="N111" i="4" s="1"/>
  <c r="H111" i="4"/>
  <c r="I111" i="4" s="1"/>
  <c r="C111" i="4"/>
  <c r="D111" i="4" s="1"/>
  <c r="M110" i="4"/>
  <c r="N110" i="4" s="1"/>
  <c r="H110" i="4"/>
  <c r="I110" i="4" s="1"/>
  <c r="C110" i="4"/>
  <c r="D110" i="4" s="1"/>
  <c r="M109" i="4"/>
  <c r="N109" i="4" s="1"/>
  <c r="H109" i="4"/>
  <c r="I109" i="4" s="1"/>
  <c r="C109" i="4"/>
  <c r="D109" i="4" s="1"/>
  <c r="M108" i="4"/>
  <c r="N108" i="4" s="1"/>
  <c r="H108" i="4"/>
  <c r="I108" i="4" s="1"/>
  <c r="C108" i="4"/>
  <c r="D108" i="4" s="1"/>
  <c r="M107" i="4"/>
  <c r="N107" i="4" s="1"/>
  <c r="H107" i="4"/>
  <c r="I107" i="4" s="1"/>
  <c r="C107" i="4"/>
  <c r="D107" i="4" s="1"/>
  <c r="M106" i="4"/>
  <c r="N106" i="4" s="1"/>
  <c r="H106" i="4"/>
  <c r="I106" i="4" s="1"/>
  <c r="C106" i="4"/>
  <c r="D106" i="4" s="1"/>
  <c r="M105" i="4"/>
  <c r="N105" i="4" s="1"/>
  <c r="H105" i="4"/>
  <c r="I105" i="4" s="1"/>
  <c r="C105" i="4"/>
  <c r="D105" i="4" s="1"/>
  <c r="M104" i="4"/>
  <c r="N104" i="4" s="1"/>
  <c r="H104" i="4"/>
  <c r="I104" i="4" s="1"/>
  <c r="C104" i="4"/>
  <c r="D104" i="4" s="1"/>
  <c r="M103" i="4"/>
  <c r="N103" i="4" s="1"/>
  <c r="H103" i="4"/>
  <c r="I103" i="4" s="1"/>
  <c r="C103" i="4"/>
  <c r="D103" i="4" s="1"/>
  <c r="M102" i="4"/>
  <c r="N102" i="4" s="1"/>
  <c r="H102" i="4"/>
  <c r="I102" i="4" s="1"/>
  <c r="C102" i="4"/>
  <c r="D102" i="4" s="1"/>
  <c r="M101" i="4"/>
  <c r="N101" i="4" s="1"/>
  <c r="H101" i="4"/>
  <c r="I101" i="4" s="1"/>
  <c r="C101" i="4"/>
  <c r="D101" i="4" s="1"/>
  <c r="M100" i="4"/>
  <c r="N100" i="4" s="1"/>
  <c r="H100" i="4"/>
  <c r="I100" i="4" s="1"/>
  <c r="C100" i="4"/>
  <c r="D100" i="4" s="1"/>
  <c r="M99" i="4"/>
  <c r="N99" i="4" s="1"/>
  <c r="H99" i="4"/>
  <c r="I99" i="4" s="1"/>
  <c r="C99" i="4"/>
  <c r="D99" i="4" s="1"/>
  <c r="M98" i="4"/>
  <c r="N98" i="4" s="1"/>
  <c r="H98" i="4"/>
  <c r="I98" i="4" s="1"/>
  <c r="C98" i="4"/>
  <c r="D98" i="4" s="1"/>
  <c r="M97" i="4"/>
  <c r="N97" i="4" s="1"/>
  <c r="H97" i="4"/>
  <c r="I97" i="4" s="1"/>
  <c r="C97" i="4"/>
  <c r="D97" i="4" s="1"/>
  <c r="N96" i="4"/>
  <c r="I96" i="4"/>
  <c r="D96" i="4"/>
  <c r="M95" i="4"/>
  <c r="H95" i="4"/>
  <c r="C95" i="4"/>
  <c r="M81" i="4"/>
  <c r="N81" i="4" s="1"/>
  <c r="H81" i="4"/>
  <c r="I81" i="4" s="1"/>
  <c r="C81" i="4"/>
  <c r="D81" i="4" s="1"/>
  <c r="M80" i="4"/>
  <c r="N80" i="4" s="1"/>
  <c r="H80" i="4"/>
  <c r="I80" i="4" s="1"/>
  <c r="C80" i="4"/>
  <c r="D80" i="4" s="1"/>
  <c r="M79" i="4"/>
  <c r="N79" i="4" s="1"/>
  <c r="H79" i="4"/>
  <c r="I79" i="4" s="1"/>
  <c r="C79" i="4"/>
  <c r="D79" i="4" s="1"/>
  <c r="M78" i="4"/>
  <c r="N78" i="4" s="1"/>
  <c r="H78" i="4"/>
  <c r="I78" i="4" s="1"/>
  <c r="C78" i="4"/>
  <c r="D78" i="4" s="1"/>
  <c r="M77" i="4"/>
  <c r="N77" i="4" s="1"/>
  <c r="H77" i="4"/>
  <c r="I77" i="4" s="1"/>
  <c r="C77" i="4"/>
  <c r="D77" i="4" s="1"/>
  <c r="M76" i="4"/>
  <c r="N76" i="4" s="1"/>
  <c r="H76" i="4"/>
  <c r="I76" i="4" s="1"/>
  <c r="C76" i="4"/>
  <c r="D76" i="4" s="1"/>
  <c r="M75" i="4"/>
  <c r="N75" i="4" s="1"/>
  <c r="H75" i="4"/>
  <c r="I75" i="4" s="1"/>
  <c r="C75" i="4"/>
  <c r="D75" i="4" s="1"/>
  <c r="M74" i="4"/>
  <c r="N74" i="4" s="1"/>
  <c r="H74" i="4"/>
  <c r="I74" i="4" s="1"/>
  <c r="C74" i="4"/>
  <c r="D74" i="4" s="1"/>
  <c r="M73" i="4"/>
  <c r="N73" i="4" s="1"/>
  <c r="H73" i="4"/>
  <c r="I73" i="4" s="1"/>
  <c r="C73" i="4"/>
  <c r="D73" i="4" s="1"/>
  <c r="M72" i="4"/>
  <c r="N72" i="4" s="1"/>
  <c r="H72" i="4"/>
  <c r="I72" i="4" s="1"/>
  <c r="C72" i="4"/>
  <c r="D72" i="4" s="1"/>
  <c r="M71" i="4"/>
  <c r="N71" i="4" s="1"/>
  <c r="H71" i="4"/>
  <c r="I71" i="4" s="1"/>
  <c r="C71" i="4"/>
  <c r="D71" i="4" s="1"/>
  <c r="M70" i="4"/>
  <c r="N70" i="4" s="1"/>
  <c r="H70" i="4"/>
  <c r="I70" i="4" s="1"/>
  <c r="C70" i="4"/>
  <c r="D70" i="4" s="1"/>
  <c r="M69" i="4"/>
  <c r="N69" i="4" s="1"/>
  <c r="H69" i="4"/>
  <c r="I69" i="4" s="1"/>
  <c r="C69" i="4"/>
  <c r="D69" i="4" s="1"/>
  <c r="M68" i="4"/>
  <c r="N68" i="4" s="1"/>
  <c r="H68" i="4"/>
  <c r="I68" i="4" s="1"/>
  <c r="C68" i="4"/>
  <c r="D68" i="4" s="1"/>
  <c r="M67" i="4"/>
  <c r="N67" i="4" s="1"/>
  <c r="H67" i="4"/>
  <c r="I67" i="4" s="1"/>
  <c r="C67" i="4"/>
  <c r="D67" i="4" s="1"/>
  <c r="M66" i="4"/>
  <c r="N66" i="4" s="1"/>
  <c r="H66" i="4"/>
  <c r="I66" i="4" s="1"/>
  <c r="C66" i="4"/>
  <c r="D66" i="4" s="1"/>
  <c r="M65" i="4"/>
  <c r="N65" i="4" s="1"/>
  <c r="H65" i="4"/>
  <c r="I65" i="4" s="1"/>
  <c r="C65" i="4"/>
  <c r="D65" i="4" s="1"/>
  <c r="M64" i="4"/>
  <c r="N64" i="4" s="1"/>
  <c r="H64" i="4"/>
  <c r="I64" i="4" s="1"/>
  <c r="C64" i="4"/>
  <c r="D64" i="4" s="1"/>
  <c r="M63" i="4"/>
  <c r="N63" i="4" s="1"/>
  <c r="H63" i="4"/>
  <c r="I63" i="4" s="1"/>
  <c r="C63" i="4"/>
  <c r="D63" i="4" s="1"/>
  <c r="M62" i="4"/>
  <c r="N62" i="4" s="1"/>
  <c r="H62" i="4"/>
  <c r="I62" i="4" s="1"/>
  <c r="C62" i="4"/>
  <c r="D62" i="4" s="1"/>
  <c r="M61" i="4"/>
  <c r="N61" i="4" s="1"/>
  <c r="H61" i="4"/>
  <c r="I61" i="4" s="1"/>
  <c r="C61" i="4"/>
  <c r="D61" i="4" s="1"/>
  <c r="M60" i="4"/>
  <c r="N60" i="4" s="1"/>
  <c r="H60" i="4"/>
  <c r="I60" i="4" s="1"/>
  <c r="C60" i="4"/>
  <c r="D60" i="4" s="1"/>
  <c r="M59" i="4"/>
  <c r="N59" i="4" s="1"/>
  <c r="H59" i="4"/>
  <c r="I59" i="4" s="1"/>
  <c r="C59" i="4"/>
  <c r="D59" i="4" s="1"/>
  <c r="M58" i="4"/>
  <c r="N58" i="4" s="1"/>
  <c r="H58" i="4"/>
  <c r="I58" i="4" s="1"/>
  <c r="C58" i="4"/>
  <c r="D58" i="4" s="1"/>
  <c r="M57" i="4"/>
  <c r="N57" i="4" s="1"/>
  <c r="H57" i="4"/>
  <c r="I57" i="4" s="1"/>
  <c r="C57" i="4"/>
  <c r="D57" i="4" s="1"/>
  <c r="M56" i="4"/>
  <c r="N56" i="4" s="1"/>
  <c r="H56" i="4"/>
  <c r="I56" i="4" s="1"/>
  <c r="C56" i="4"/>
  <c r="D56" i="4" s="1"/>
  <c r="M55" i="4"/>
  <c r="N55" i="4" s="1"/>
  <c r="H55" i="4"/>
  <c r="I55" i="4" s="1"/>
  <c r="C55" i="4"/>
  <c r="D55" i="4" s="1"/>
  <c r="M54" i="4"/>
  <c r="N54" i="4" s="1"/>
  <c r="H54" i="4"/>
  <c r="I54" i="4" s="1"/>
  <c r="C54" i="4"/>
  <c r="D54" i="4" s="1"/>
  <c r="M53" i="4"/>
  <c r="N53" i="4" s="1"/>
  <c r="H53" i="4"/>
  <c r="I53" i="4" s="1"/>
  <c r="C53" i="4"/>
  <c r="D53" i="4" s="1"/>
  <c r="N52" i="4"/>
  <c r="I52" i="4"/>
  <c r="D52" i="4"/>
  <c r="M51" i="4"/>
  <c r="H51" i="4"/>
  <c r="C51" i="4"/>
  <c r="M37" i="4"/>
  <c r="N37" i="4" s="1"/>
  <c r="H37" i="4"/>
  <c r="I37" i="4" s="1"/>
  <c r="C37" i="4"/>
  <c r="D37" i="4" s="1"/>
  <c r="M36" i="4"/>
  <c r="N36" i="4" s="1"/>
  <c r="H36" i="4"/>
  <c r="I36" i="4" s="1"/>
  <c r="C36" i="4"/>
  <c r="D36" i="4" s="1"/>
  <c r="M35" i="4"/>
  <c r="N35" i="4" s="1"/>
  <c r="H35" i="4"/>
  <c r="I35" i="4" s="1"/>
  <c r="C35" i="4"/>
  <c r="D35" i="4" s="1"/>
  <c r="M34" i="4"/>
  <c r="N34" i="4" s="1"/>
  <c r="H34" i="4"/>
  <c r="I34" i="4" s="1"/>
  <c r="C34" i="4"/>
  <c r="D34" i="4" s="1"/>
  <c r="M33" i="4"/>
  <c r="N33" i="4" s="1"/>
  <c r="H33" i="4"/>
  <c r="I33" i="4" s="1"/>
  <c r="C33" i="4"/>
  <c r="D33" i="4" s="1"/>
  <c r="M32" i="4"/>
  <c r="N32" i="4" s="1"/>
  <c r="H32" i="4"/>
  <c r="I32" i="4" s="1"/>
  <c r="C32" i="4"/>
  <c r="D32" i="4" s="1"/>
  <c r="M31" i="4"/>
  <c r="N31" i="4" s="1"/>
  <c r="H31" i="4"/>
  <c r="I31" i="4" s="1"/>
  <c r="C31" i="4"/>
  <c r="D31" i="4" s="1"/>
  <c r="M30" i="4"/>
  <c r="N30" i="4" s="1"/>
  <c r="H30" i="4"/>
  <c r="I30" i="4" s="1"/>
  <c r="C30" i="4"/>
  <c r="D30" i="4" s="1"/>
  <c r="M29" i="4"/>
  <c r="N29" i="4" s="1"/>
  <c r="H29" i="4"/>
  <c r="I29" i="4" s="1"/>
  <c r="C29" i="4"/>
  <c r="D29" i="4" s="1"/>
  <c r="M28" i="4"/>
  <c r="N28" i="4" s="1"/>
  <c r="H28" i="4"/>
  <c r="I28" i="4" s="1"/>
  <c r="C28" i="4"/>
  <c r="D28" i="4" s="1"/>
  <c r="M27" i="4"/>
  <c r="N27" i="4" s="1"/>
  <c r="H27" i="4"/>
  <c r="I27" i="4" s="1"/>
  <c r="C27" i="4"/>
  <c r="D27" i="4" s="1"/>
  <c r="M26" i="4"/>
  <c r="N26" i="4" s="1"/>
  <c r="H26" i="4"/>
  <c r="I26" i="4" s="1"/>
  <c r="C26" i="4"/>
  <c r="D26" i="4" s="1"/>
  <c r="M25" i="4"/>
  <c r="N25" i="4" s="1"/>
  <c r="H25" i="4"/>
  <c r="I25" i="4" s="1"/>
  <c r="C25" i="4"/>
  <c r="D25" i="4" s="1"/>
  <c r="M24" i="4"/>
  <c r="N24" i="4" s="1"/>
  <c r="H24" i="4"/>
  <c r="I24" i="4" s="1"/>
  <c r="C24" i="4"/>
  <c r="D24" i="4" s="1"/>
  <c r="M23" i="4"/>
  <c r="N23" i="4" s="1"/>
  <c r="H23" i="4"/>
  <c r="I23" i="4" s="1"/>
  <c r="C23" i="4"/>
  <c r="D23" i="4" s="1"/>
  <c r="M22" i="4"/>
  <c r="N22" i="4" s="1"/>
  <c r="H22" i="4"/>
  <c r="I22" i="4" s="1"/>
  <c r="C22" i="4"/>
  <c r="D22" i="4" s="1"/>
  <c r="M21" i="4"/>
  <c r="N21" i="4" s="1"/>
  <c r="H21" i="4"/>
  <c r="I21" i="4" s="1"/>
  <c r="C21" i="4"/>
  <c r="D21" i="4" s="1"/>
  <c r="M20" i="4"/>
  <c r="N20" i="4" s="1"/>
  <c r="H20" i="4"/>
  <c r="I20" i="4" s="1"/>
  <c r="C20" i="4"/>
  <c r="D20" i="4" s="1"/>
  <c r="M19" i="4"/>
  <c r="N19" i="4" s="1"/>
  <c r="H19" i="4"/>
  <c r="I19" i="4" s="1"/>
  <c r="C19" i="4"/>
  <c r="D19" i="4" s="1"/>
  <c r="M18" i="4"/>
  <c r="N18" i="4" s="1"/>
  <c r="H18" i="4"/>
  <c r="I18" i="4" s="1"/>
  <c r="C18" i="4"/>
  <c r="D18" i="4" s="1"/>
  <c r="M17" i="4"/>
  <c r="N17" i="4" s="1"/>
  <c r="H17" i="4"/>
  <c r="I17" i="4" s="1"/>
  <c r="C17" i="4"/>
  <c r="D17" i="4" s="1"/>
  <c r="M16" i="4"/>
  <c r="N16" i="4" s="1"/>
  <c r="H16" i="4"/>
  <c r="I16" i="4" s="1"/>
  <c r="C16" i="4"/>
  <c r="D16" i="4" s="1"/>
  <c r="M15" i="4"/>
  <c r="N15" i="4" s="1"/>
  <c r="H15" i="4"/>
  <c r="I15" i="4" s="1"/>
  <c r="C15" i="4"/>
  <c r="D15" i="4" s="1"/>
  <c r="M14" i="4"/>
  <c r="N14" i="4" s="1"/>
  <c r="H14" i="4"/>
  <c r="I14" i="4" s="1"/>
  <c r="C14" i="4"/>
  <c r="D14" i="4" s="1"/>
  <c r="M13" i="4"/>
  <c r="N13" i="4" s="1"/>
  <c r="H13" i="4"/>
  <c r="I13" i="4" s="1"/>
  <c r="C13" i="4"/>
  <c r="D13" i="4" s="1"/>
  <c r="M12" i="4"/>
  <c r="N12" i="4" s="1"/>
  <c r="H12" i="4"/>
  <c r="I12" i="4" s="1"/>
  <c r="C12" i="4"/>
  <c r="D12" i="4" s="1"/>
  <c r="M11" i="4"/>
  <c r="N11" i="4" s="1"/>
  <c r="H11" i="4"/>
  <c r="I11" i="4" s="1"/>
  <c r="C11" i="4"/>
  <c r="D11" i="4" s="1"/>
  <c r="M10" i="4"/>
  <c r="N10" i="4" s="1"/>
  <c r="H10" i="4"/>
  <c r="I10" i="4" s="1"/>
  <c r="C10" i="4"/>
  <c r="D10" i="4" s="1"/>
  <c r="M9" i="4"/>
  <c r="N9" i="4" s="1"/>
  <c r="H9" i="4"/>
  <c r="I9" i="4" s="1"/>
  <c r="C9" i="4"/>
  <c r="D9" i="4" s="1"/>
  <c r="N8" i="4"/>
  <c r="I8" i="4"/>
  <c r="D8" i="4"/>
  <c r="M7" i="4"/>
  <c r="H7" i="4"/>
  <c r="C7" i="4"/>
  <c r="D6" i="4"/>
  <c r="M169" i="5"/>
  <c r="N169" i="5" s="1"/>
  <c r="H169" i="5"/>
  <c r="I169" i="5" s="1"/>
  <c r="C169" i="5"/>
  <c r="D169" i="5" s="1"/>
  <c r="M168" i="5"/>
  <c r="N168" i="5" s="1"/>
  <c r="H168" i="5"/>
  <c r="I168" i="5" s="1"/>
  <c r="C168" i="5"/>
  <c r="D168" i="5" s="1"/>
  <c r="M167" i="5"/>
  <c r="N167" i="5" s="1"/>
  <c r="H167" i="5"/>
  <c r="I167" i="5" s="1"/>
  <c r="C167" i="5"/>
  <c r="D167" i="5" s="1"/>
  <c r="M166" i="5"/>
  <c r="N166" i="5" s="1"/>
  <c r="H166" i="5"/>
  <c r="I166" i="5" s="1"/>
  <c r="C166" i="5"/>
  <c r="D166" i="5" s="1"/>
  <c r="M165" i="5"/>
  <c r="N165" i="5" s="1"/>
  <c r="H165" i="5"/>
  <c r="I165" i="5" s="1"/>
  <c r="C165" i="5"/>
  <c r="D165" i="5" s="1"/>
  <c r="M164" i="5"/>
  <c r="N164" i="5" s="1"/>
  <c r="H164" i="5"/>
  <c r="I164" i="5" s="1"/>
  <c r="C164" i="5"/>
  <c r="D164" i="5" s="1"/>
  <c r="M163" i="5"/>
  <c r="N163" i="5" s="1"/>
  <c r="H163" i="5"/>
  <c r="I163" i="5" s="1"/>
  <c r="C163" i="5"/>
  <c r="D163" i="5" s="1"/>
  <c r="M162" i="5"/>
  <c r="N162" i="5" s="1"/>
  <c r="H162" i="5"/>
  <c r="I162" i="5" s="1"/>
  <c r="C162" i="5"/>
  <c r="D162" i="5" s="1"/>
  <c r="M161" i="5"/>
  <c r="N161" i="5" s="1"/>
  <c r="H161" i="5"/>
  <c r="I161" i="5" s="1"/>
  <c r="C161" i="5"/>
  <c r="D161" i="5" s="1"/>
  <c r="M160" i="5"/>
  <c r="N160" i="5" s="1"/>
  <c r="H160" i="5"/>
  <c r="I160" i="5" s="1"/>
  <c r="C160" i="5"/>
  <c r="D160" i="5" s="1"/>
  <c r="M159" i="5"/>
  <c r="N159" i="5" s="1"/>
  <c r="H159" i="5"/>
  <c r="I159" i="5" s="1"/>
  <c r="C159" i="5"/>
  <c r="D159" i="5" s="1"/>
  <c r="M158" i="5"/>
  <c r="N158" i="5" s="1"/>
  <c r="H158" i="5"/>
  <c r="I158" i="5" s="1"/>
  <c r="C158" i="5"/>
  <c r="D158" i="5" s="1"/>
  <c r="M157" i="5"/>
  <c r="N157" i="5" s="1"/>
  <c r="H157" i="5"/>
  <c r="I157" i="5" s="1"/>
  <c r="C157" i="5"/>
  <c r="D157" i="5" s="1"/>
  <c r="M156" i="5"/>
  <c r="N156" i="5" s="1"/>
  <c r="H156" i="5"/>
  <c r="I156" i="5" s="1"/>
  <c r="C156" i="5"/>
  <c r="D156" i="5" s="1"/>
  <c r="M155" i="5"/>
  <c r="N155" i="5" s="1"/>
  <c r="H155" i="5"/>
  <c r="I155" i="5" s="1"/>
  <c r="C155" i="5"/>
  <c r="D155" i="5" s="1"/>
  <c r="M154" i="5"/>
  <c r="N154" i="5" s="1"/>
  <c r="H154" i="5"/>
  <c r="I154" i="5" s="1"/>
  <c r="C154" i="5"/>
  <c r="D154" i="5" s="1"/>
  <c r="M153" i="5"/>
  <c r="N153" i="5" s="1"/>
  <c r="H153" i="5"/>
  <c r="I153" i="5" s="1"/>
  <c r="C153" i="5"/>
  <c r="D153" i="5" s="1"/>
  <c r="M152" i="5"/>
  <c r="N152" i="5" s="1"/>
  <c r="H152" i="5"/>
  <c r="I152" i="5" s="1"/>
  <c r="C152" i="5"/>
  <c r="D152" i="5" s="1"/>
  <c r="M151" i="5"/>
  <c r="N151" i="5" s="1"/>
  <c r="H151" i="5"/>
  <c r="I151" i="5" s="1"/>
  <c r="C151" i="5"/>
  <c r="D151" i="5" s="1"/>
  <c r="M150" i="5"/>
  <c r="N150" i="5" s="1"/>
  <c r="H150" i="5"/>
  <c r="I150" i="5" s="1"/>
  <c r="C150" i="5"/>
  <c r="D150" i="5" s="1"/>
  <c r="M149" i="5"/>
  <c r="N149" i="5" s="1"/>
  <c r="H149" i="5"/>
  <c r="I149" i="5" s="1"/>
  <c r="C149" i="5"/>
  <c r="D149" i="5" s="1"/>
  <c r="M148" i="5"/>
  <c r="N148" i="5" s="1"/>
  <c r="H148" i="5"/>
  <c r="I148" i="5" s="1"/>
  <c r="C148" i="5"/>
  <c r="D148" i="5" s="1"/>
  <c r="M147" i="5"/>
  <c r="N147" i="5" s="1"/>
  <c r="H147" i="5"/>
  <c r="I147" i="5" s="1"/>
  <c r="C147" i="5"/>
  <c r="D147" i="5" s="1"/>
  <c r="M146" i="5"/>
  <c r="N146" i="5" s="1"/>
  <c r="H146" i="5"/>
  <c r="I146" i="5" s="1"/>
  <c r="C146" i="5"/>
  <c r="D146" i="5" s="1"/>
  <c r="M145" i="5"/>
  <c r="N145" i="5" s="1"/>
  <c r="H145" i="5"/>
  <c r="I145" i="5" s="1"/>
  <c r="C145" i="5"/>
  <c r="D145" i="5" s="1"/>
  <c r="M144" i="5"/>
  <c r="N144" i="5" s="1"/>
  <c r="H144" i="5"/>
  <c r="I144" i="5" s="1"/>
  <c r="C144" i="5"/>
  <c r="D144" i="5" s="1"/>
  <c r="M143" i="5"/>
  <c r="N143" i="5" s="1"/>
  <c r="H143" i="5"/>
  <c r="I143" i="5" s="1"/>
  <c r="C143" i="5"/>
  <c r="D143" i="5" s="1"/>
  <c r="M142" i="5"/>
  <c r="N142" i="5" s="1"/>
  <c r="H142" i="5"/>
  <c r="I142" i="5" s="1"/>
  <c r="C142" i="5"/>
  <c r="D142" i="5" s="1"/>
  <c r="M141" i="5"/>
  <c r="N141" i="5" s="1"/>
  <c r="C141" i="5"/>
  <c r="D141" i="5" s="1"/>
  <c r="M140" i="5"/>
  <c r="N140" i="5" s="1"/>
  <c r="H140" i="5"/>
  <c r="D140" i="5"/>
  <c r="M139" i="5"/>
  <c r="I139" i="5"/>
  <c r="C139" i="5"/>
  <c r="M125" i="5"/>
  <c r="N125" i="5" s="1"/>
  <c r="H125" i="5"/>
  <c r="I125" i="5" s="1"/>
  <c r="C125" i="5"/>
  <c r="D125" i="5" s="1"/>
  <c r="M124" i="5"/>
  <c r="N124" i="5" s="1"/>
  <c r="H124" i="5"/>
  <c r="I124" i="5" s="1"/>
  <c r="D124" i="5"/>
  <c r="M123" i="5"/>
  <c r="N123" i="5" s="1"/>
  <c r="H123" i="5"/>
  <c r="I123" i="5" s="1"/>
  <c r="C123" i="5"/>
  <c r="D123" i="5" s="1"/>
  <c r="M122" i="5"/>
  <c r="N122" i="5" s="1"/>
  <c r="H122" i="5"/>
  <c r="I122" i="5" s="1"/>
  <c r="C122" i="5"/>
  <c r="D122" i="5" s="1"/>
  <c r="M121" i="5"/>
  <c r="N121" i="5" s="1"/>
  <c r="H121" i="5"/>
  <c r="I121" i="5" s="1"/>
  <c r="C121" i="5"/>
  <c r="D121" i="5" s="1"/>
  <c r="M120" i="5"/>
  <c r="N120" i="5" s="1"/>
  <c r="H120" i="5"/>
  <c r="I120" i="5" s="1"/>
  <c r="C120" i="5"/>
  <c r="D120" i="5" s="1"/>
  <c r="M119" i="5"/>
  <c r="N119" i="5" s="1"/>
  <c r="H119" i="5"/>
  <c r="I119" i="5" s="1"/>
  <c r="C119" i="5"/>
  <c r="D119" i="5" s="1"/>
  <c r="M118" i="5"/>
  <c r="N118" i="5" s="1"/>
  <c r="H118" i="5"/>
  <c r="I118" i="5" s="1"/>
  <c r="C118" i="5"/>
  <c r="D118" i="5" s="1"/>
  <c r="M117" i="5"/>
  <c r="N117" i="5" s="1"/>
  <c r="H117" i="5"/>
  <c r="I117" i="5" s="1"/>
  <c r="C117" i="5"/>
  <c r="D117" i="5" s="1"/>
  <c r="M116" i="5"/>
  <c r="N116" i="5" s="1"/>
  <c r="H116" i="5"/>
  <c r="I116" i="5" s="1"/>
  <c r="C116" i="5"/>
  <c r="D116" i="5" s="1"/>
  <c r="M115" i="5"/>
  <c r="N115" i="5" s="1"/>
  <c r="H115" i="5"/>
  <c r="I115" i="5" s="1"/>
  <c r="C115" i="5"/>
  <c r="D115" i="5" s="1"/>
  <c r="M114" i="5"/>
  <c r="N114" i="5" s="1"/>
  <c r="H114" i="5"/>
  <c r="I114" i="5" s="1"/>
  <c r="C114" i="5"/>
  <c r="D114" i="5" s="1"/>
  <c r="M113" i="5"/>
  <c r="N113" i="5" s="1"/>
  <c r="H113" i="5"/>
  <c r="I113" i="5" s="1"/>
  <c r="C113" i="5"/>
  <c r="D113" i="5" s="1"/>
  <c r="M112" i="5"/>
  <c r="N112" i="5" s="1"/>
  <c r="H112" i="5"/>
  <c r="I112" i="5" s="1"/>
  <c r="C112" i="5"/>
  <c r="D112" i="5" s="1"/>
  <c r="M111" i="5"/>
  <c r="N111" i="5" s="1"/>
  <c r="H111" i="5"/>
  <c r="I111" i="5" s="1"/>
  <c r="C111" i="5"/>
  <c r="D111" i="5" s="1"/>
  <c r="M110" i="5"/>
  <c r="N110" i="5" s="1"/>
  <c r="H110" i="5"/>
  <c r="I110" i="5" s="1"/>
  <c r="C110" i="5"/>
  <c r="D110" i="5" s="1"/>
  <c r="M109" i="5"/>
  <c r="N109" i="5" s="1"/>
  <c r="H109" i="5"/>
  <c r="I109" i="5" s="1"/>
  <c r="C109" i="5"/>
  <c r="D109" i="5" s="1"/>
  <c r="M108" i="5"/>
  <c r="N108" i="5" s="1"/>
  <c r="H108" i="5"/>
  <c r="I108" i="5" s="1"/>
  <c r="C108" i="5"/>
  <c r="D108" i="5" s="1"/>
  <c r="M107" i="5"/>
  <c r="N107" i="5" s="1"/>
  <c r="H107" i="5"/>
  <c r="I107" i="5" s="1"/>
  <c r="C107" i="5"/>
  <c r="D107" i="5" s="1"/>
  <c r="M106" i="5"/>
  <c r="N106" i="5" s="1"/>
  <c r="H106" i="5"/>
  <c r="I106" i="5" s="1"/>
  <c r="C106" i="5"/>
  <c r="D106" i="5" s="1"/>
  <c r="M105" i="5"/>
  <c r="N105" i="5" s="1"/>
  <c r="H105" i="5"/>
  <c r="I105" i="5" s="1"/>
  <c r="C105" i="5"/>
  <c r="D105" i="5" s="1"/>
  <c r="M104" i="5"/>
  <c r="N104" i="5" s="1"/>
  <c r="H104" i="5"/>
  <c r="I104" i="5" s="1"/>
  <c r="C104" i="5"/>
  <c r="D104" i="5" s="1"/>
  <c r="M103" i="5"/>
  <c r="N103" i="5" s="1"/>
  <c r="H103" i="5"/>
  <c r="I103" i="5" s="1"/>
  <c r="C103" i="5"/>
  <c r="D103" i="5" s="1"/>
  <c r="M102" i="5"/>
  <c r="N102" i="5" s="1"/>
  <c r="H102" i="5"/>
  <c r="I102" i="5" s="1"/>
  <c r="C102" i="5"/>
  <c r="D102" i="5" s="1"/>
  <c r="M101" i="5"/>
  <c r="N101" i="5" s="1"/>
  <c r="H101" i="5"/>
  <c r="I101" i="5" s="1"/>
  <c r="C101" i="5"/>
  <c r="D101" i="5" s="1"/>
  <c r="M100" i="5"/>
  <c r="N100" i="5" s="1"/>
  <c r="H100" i="5"/>
  <c r="I100" i="5" s="1"/>
  <c r="C100" i="5"/>
  <c r="D100" i="5" s="1"/>
  <c r="M99" i="5"/>
  <c r="N99" i="5" s="1"/>
  <c r="H99" i="5"/>
  <c r="I99" i="5" s="1"/>
  <c r="C99" i="5"/>
  <c r="D99" i="5" s="1"/>
  <c r="M98" i="5"/>
  <c r="N98" i="5" s="1"/>
  <c r="H98" i="5"/>
  <c r="I98" i="5" s="1"/>
  <c r="C98" i="5"/>
  <c r="D98" i="5" s="1"/>
  <c r="M97" i="5"/>
  <c r="N97" i="5" s="1"/>
  <c r="H97" i="5"/>
  <c r="I97" i="5" s="1"/>
  <c r="C97" i="5"/>
  <c r="D97" i="5" s="1"/>
  <c r="N96" i="5"/>
  <c r="I96" i="5"/>
  <c r="D96" i="5"/>
  <c r="M95" i="5"/>
  <c r="H95" i="5"/>
  <c r="C95" i="5"/>
  <c r="M81" i="5"/>
  <c r="N81" i="5" s="1"/>
  <c r="H81" i="5"/>
  <c r="I81" i="5" s="1"/>
  <c r="C81" i="5"/>
  <c r="D81" i="5" s="1"/>
  <c r="M80" i="5"/>
  <c r="N80" i="5" s="1"/>
  <c r="H80" i="5"/>
  <c r="I80" i="5" s="1"/>
  <c r="C80" i="5"/>
  <c r="D80" i="5" s="1"/>
  <c r="M79" i="5"/>
  <c r="N79" i="5" s="1"/>
  <c r="H79" i="5"/>
  <c r="I79" i="5" s="1"/>
  <c r="C79" i="5"/>
  <c r="D79" i="5" s="1"/>
  <c r="M78" i="5"/>
  <c r="N78" i="5" s="1"/>
  <c r="H78" i="5"/>
  <c r="I78" i="5" s="1"/>
  <c r="C78" i="5"/>
  <c r="D78" i="5" s="1"/>
  <c r="M77" i="5"/>
  <c r="N77" i="5" s="1"/>
  <c r="H77" i="5"/>
  <c r="I77" i="5" s="1"/>
  <c r="C77" i="5"/>
  <c r="D77" i="5" s="1"/>
  <c r="M76" i="5"/>
  <c r="N76" i="5" s="1"/>
  <c r="H76" i="5"/>
  <c r="I76" i="5" s="1"/>
  <c r="C76" i="5"/>
  <c r="D76" i="5" s="1"/>
  <c r="M75" i="5"/>
  <c r="N75" i="5" s="1"/>
  <c r="H75" i="5"/>
  <c r="I75" i="5" s="1"/>
  <c r="C75" i="5"/>
  <c r="D75" i="5" s="1"/>
  <c r="M74" i="5"/>
  <c r="N74" i="5" s="1"/>
  <c r="H74" i="5"/>
  <c r="I74" i="5" s="1"/>
  <c r="C74" i="5"/>
  <c r="D74" i="5" s="1"/>
  <c r="M73" i="5"/>
  <c r="N73" i="5" s="1"/>
  <c r="H73" i="5"/>
  <c r="I73" i="5" s="1"/>
  <c r="C73" i="5"/>
  <c r="D73" i="5" s="1"/>
  <c r="M72" i="5"/>
  <c r="N72" i="5" s="1"/>
  <c r="H72" i="5"/>
  <c r="I72" i="5" s="1"/>
  <c r="C72" i="5"/>
  <c r="D72" i="5" s="1"/>
  <c r="M71" i="5"/>
  <c r="N71" i="5" s="1"/>
  <c r="H71" i="5"/>
  <c r="I71" i="5" s="1"/>
  <c r="C71" i="5"/>
  <c r="D71" i="5" s="1"/>
  <c r="M70" i="5"/>
  <c r="N70" i="5" s="1"/>
  <c r="H70" i="5"/>
  <c r="I70" i="5" s="1"/>
  <c r="C70" i="5"/>
  <c r="D70" i="5" s="1"/>
  <c r="M69" i="5"/>
  <c r="N69" i="5" s="1"/>
  <c r="H69" i="5"/>
  <c r="I69" i="5" s="1"/>
  <c r="C69" i="5"/>
  <c r="D69" i="5" s="1"/>
  <c r="M68" i="5"/>
  <c r="N68" i="5" s="1"/>
  <c r="H68" i="5"/>
  <c r="I68" i="5" s="1"/>
  <c r="C68" i="5"/>
  <c r="D68" i="5" s="1"/>
  <c r="M67" i="5"/>
  <c r="N67" i="5" s="1"/>
  <c r="H67" i="5"/>
  <c r="I67" i="5" s="1"/>
  <c r="C67" i="5"/>
  <c r="D67" i="5" s="1"/>
  <c r="M66" i="5"/>
  <c r="N66" i="5" s="1"/>
  <c r="H66" i="5"/>
  <c r="I66" i="5" s="1"/>
  <c r="C66" i="5"/>
  <c r="D66" i="5" s="1"/>
  <c r="M65" i="5"/>
  <c r="N65" i="5" s="1"/>
  <c r="H65" i="5"/>
  <c r="I65" i="5" s="1"/>
  <c r="C65" i="5"/>
  <c r="D65" i="5" s="1"/>
  <c r="M64" i="5"/>
  <c r="N64" i="5" s="1"/>
  <c r="H64" i="5"/>
  <c r="I64" i="5" s="1"/>
  <c r="C64" i="5"/>
  <c r="D64" i="5" s="1"/>
  <c r="M63" i="5"/>
  <c r="N63" i="5" s="1"/>
  <c r="H63" i="5"/>
  <c r="I63" i="5" s="1"/>
  <c r="C63" i="5"/>
  <c r="D63" i="5" s="1"/>
  <c r="M62" i="5"/>
  <c r="N62" i="5" s="1"/>
  <c r="H62" i="5"/>
  <c r="I62" i="5" s="1"/>
  <c r="C62" i="5"/>
  <c r="D62" i="5" s="1"/>
  <c r="M61" i="5"/>
  <c r="N61" i="5" s="1"/>
  <c r="H61" i="5"/>
  <c r="I61" i="5" s="1"/>
  <c r="C61" i="5"/>
  <c r="D61" i="5" s="1"/>
  <c r="M60" i="5"/>
  <c r="N60" i="5" s="1"/>
  <c r="H60" i="5"/>
  <c r="I60" i="5" s="1"/>
  <c r="C60" i="5"/>
  <c r="D60" i="5" s="1"/>
  <c r="M59" i="5"/>
  <c r="N59" i="5" s="1"/>
  <c r="H59" i="5"/>
  <c r="I59" i="5" s="1"/>
  <c r="C59" i="5"/>
  <c r="D59" i="5" s="1"/>
  <c r="M58" i="5"/>
  <c r="N58" i="5" s="1"/>
  <c r="H58" i="5"/>
  <c r="I58" i="5" s="1"/>
  <c r="C58" i="5"/>
  <c r="D58" i="5" s="1"/>
  <c r="M57" i="5"/>
  <c r="N57" i="5" s="1"/>
  <c r="H57" i="5"/>
  <c r="I57" i="5" s="1"/>
  <c r="C57" i="5"/>
  <c r="D57" i="5" s="1"/>
  <c r="M56" i="5"/>
  <c r="N56" i="5" s="1"/>
  <c r="H56" i="5"/>
  <c r="I56" i="5" s="1"/>
  <c r="C56" i="5"/>
  <c r="D56" i="5" s="1"/>
  <c r="M55" i="5"/>
  <c r="N55" i="5" s="1"/>
  <c r="H55" i="5"/>
  <c r="I55" i="5" s="1"/>
  <c r="C55" i="5"/>
  <c r="D55" i="5" s="1"/>
  <c r="M54" i="5"/>
  <c r="N54" i="5" s="1"/>
  <c r="H54" i="5"/>
  <c r="I54" i="5" s="1"/>
  <c r="C54" i="5"/>
  <c r="D54" i="5" s="1"/>
  <c r="N53" i="5"/>
  <c r="H53" i="5"/>
  <c r="I53" i="5" s="1"/>
  <c r="C53" i="5"/>
  <c r="D53" i="5" s="1"/>
  <c r="N52" i="5"/>
  <c r="I52" i="5"/>
  <c r="D52" i="5"/>
  <c r="M51" i="5"/>
  <c r="H51" i="5"/>
  <c r="C51" i="5"/>
  <c r="M37" i="5"/>
  <c r="N37" i="5" s="1"/>
  <c r="H37" i="5"/>
  <c r="I37" i="5" s="1"/>
  <c r="C37" i="5"/>
  <c r="D37" i="5" s="1"/>
  <c r="M36" i="5"/>
  <c r="N36" i="5" s="1"/>
  <c r="H36" i="5"/>
  <c r="I36" i="5" s="1"/>
  <c r="C36" i="5"/>
  <c r="D36" i="5" s="1"/>
  <c r="M35" i="5"/>
  <c r="N35" i="5" s="1"/>
  <c r="H35" i="5"/>
  <c r="I35" i="5" s="1"/>
  <c r="C35" i="5"/>
  <c r="D35" i="5" s="1"/>
  <c r="M34" i="5"/>
  <c r="N34" i="5" s="1"/>
  <c r="H34" i="5"/>
  <c r="I34" i="5" s="1"/>
  <c r="C34" i="5"/>
  <c r="D34" i="5" s="1"/>
  <c r="M33" i="5"/>
  <c r="N33" i="5" s="1"/>
  <c r="H33" i="5"/>
  <c r="I33" i="5" s="1"/>
  <c r="C33" i="5"/>
  <c r="D33" i="5" s="1"/>
  <c r="M32" i="5"/>
  <c r="N32" i="5" s="1"/>
  <c r="H32" i="5"/>
  <c r="I32" i="5" s="1"/>
  <c r="C32" i="5"/>
  <c r="D32" i="5" s="1"/>
  <c r="M31" i="5"/>
  <c r="N31" i="5" s="1"/>
  <c r="H31" i="5"/>
  <c r="I31" i="5" s="1"/>
  <c r="C31" i="5"/>
  <c r="D31" i="5" s="1"/>
  <c r="M30" i="5"/>
  <c r="N30" i="5" s="1"/>
  <c r="H30" i="5"/>
  <c r="I30" i="5" s="1"/>
  <c r="C30" i="5"/>
  <c r="D30" i="5" s="1"/>
  <c r="M29" i="5"/>
  <c r="N29" i="5" s="1"/>
  <c r="H29" i="5"/>
  <c r="I29" i="5" s="1"/>
  <c r="C29" i="5"/>
  <c r="D29" i="5" s="1"/>
  <c r="M28" i="5"/>
  <c r="N28" i="5" s="1"/>
  <c r="H28" i="5"/>
  <c r="I28" i="5" s="1"/>
  <c r="C28" i="5"/>
  <c r="D28" i="5" s="1"/>
  <c r="M27" i="5"/>
  <c r="N27" i="5" s="1"/>
  <c r="H27" i="5"/>
  <c r="I27" i="5" s="1"/>
  <c r="C27" i="5"/>
  <c r="D27" i="5" s="1"/>
  <c r="M26" i="5"/>
  <c r="N26" i="5" s="1"/>
  <c r="H26" i="5"/>
  <c r="I26" i="5" s="1"/>
  <c r="C26" i="5"/>
  <c r="D26" i="5" s="1"/>
  <c r="M25" i="5"/>
  <c r="N25" i="5" s="1"/>
  <c r="H25" i="5"/>
  <c r="I25" i="5" s="1"/>
  <c r="C25" i="5"/>
  <c r="D25" i="5" s="1"/>
  <c r="M24" i="5"/>
  <c r="N24" i="5" s="1"/>
  <c r="H24" i="5"/>
  <c r="I24" i="5" s="1"/>
  <c r="C24" i="5"/>
  <c r="D24" i="5" s="1"/>
  <c r="M23" i="5"/>
  <c r="N23" i="5" s="1"/>
  <c r="H23" i="5"/>
  <c r="I23" i="5" s="1"/>
  <c r="C23" i="5"/>
  <c r="D23" i="5" s="1"/>
  <c r="M22" i="5"/>
  <c r="N22" i="5" s="1"/>
  <c r="H22" i="5"/>
  <c r="I22" i="5" s="1"/>
  <c r="C22" i="5"/>
  <c r="D22" i="5" s="1"/>
  <c r="M21" i="5"/>
  <c r="N21" i="5" s="1"/>
  <c r="H21" i="5"/>
  <c r="I21" i="5" s="1"/>
  <c r="C21" i="5"/>
  <c r="D21" i="5" s="1"/>
  <c r="M20" i="5"/>
  <c r="N20" i="5" s="1"/>
  <c r="H20" i="5"/>
  <c r="I20" i="5" s="1"/>
  <c r="C20" i="5"/>
  <c r="D20" i="5" s="1"/>
  <c r="M19" i="5"/>
  <c r="N19" i="5" s="1"/>
  <c r="H19" i="5"/>
  <c r="I19" i="5" s="1"/>
  <c r="C19" i="5"/>
  <c r="D19" i="5" s="1"/>
  <c r="M18" i="5"/>
  <c r="N18" i="5" s="1"/>
  <c r="H18" i="5"/>
  <c r="I18" i="5" s="1"/>
  <c r="C18" i="5"/>
  <c r="D18" i="5" s="1"/>
  <c r="M17" i="5"/>
  <c r="N17" i="5" s="1"/>
  <c r="H17" i="5"/>
  <c r="I17" i="5" s="1"/>
  <c r="C17" i="5"/>
  <c r="D17" i="5" s="1"/>
  <c r="M16" i="5"/>
  <c r="N16" i="5" s="1"/>
  <c r="H16" i="5"/>
  <c r="I16" i="5" s="1"/>
  <c r="C16" i="5"/>
  <c r="D16" i="5" s="1"/>
  <c r="M15" i="5"/>
  <c r="N15" i="5" s="1"/>
  <c r="H15" i="5"/>
  <c r="I15" i="5" s="1"/>
  <c r="C15" i="5"/>
  <c r="D15" i="5" s="1"/>
  <c r="M14" i="5"/>
  <c r="N14" i="5" s="1"/>
  <c r="H14" i="5"/>
  <c r="I14" i="5" s="1"/>
  <c r="C14" i="5"/>
  <c r="D14" i="5" s="1"/>
  <c r="M13" i="5"/>
  <c r="N13" i="5" s="1"/>
  <c r="H13" i="5"/>
  <c r="I13" i="5" s="1"/>
  <c r="C13" i="5"/>
  <c r="D13" i="5" s="1"/>
  <c r="M12" i="5"/>
  <c r="N12" i="5" s="1"/>
  <c r="H12" i="5"/>
  <c r="I12" i="5" s="1"/>
  <c r="C12" i="5"/>
  <c r="D12" i="5" s="1"/>
  <c r="M11" i="5"/>
  <c r="N11" i="5" s="1"/>
  <c r="H11" i="5"/>
  <c r="I11" i="5" s="1"/>
  <c r="C11" i="5"/>
  <c r="D11" i="5" s="1"/>
  <c r="M10" i="5"/>
  <c r="N10" i="5" s="1"/>
  <c r="H10" i="5"/>
  <c r="I10" i="5" s="1"/>
  <c r="C10" i="5"/>
  <c r="D10" i="5" s="1"/>
  <c r="M9" i="5"/>
  <c r="N9" i="5" s="1"/>
  <c r="H9" i="5"/>
  <c r="I9" i="5" s="1"/>
  <c r="C9" i="5"/>
  <c r="D9" i="5" s="1"/>
  <c r="N8" i="5"/>
  <c r="I8" i="5"/>
  <c r="D8" i="5"/>
  <c r="M7" i="5"/>
  <c r="H7" i="5"/>
  <c r="C7" i="5"/>
  <c r="D6" i="5"/>
  <c r="M169" i="6"/>
  <c r="N169" i="6" s="1"/>
  <c r="H169" i="6"/>
  <c r="I169" i="6" s="1"/>
  <c r="C169" i="6"/>
  <c r="D169" i="6" s="1"/>
  <c r="M168" i="6"/>
  <c r="N168" i="6" s="1"/>
  <c r="H168" i="6"/>
  <c r="I168" i="6" s="1"/>
  <c r="C168" i="6"/>
  <c r="D168" i="6" s="1"/>
  <c r="M167" i="6"/>
  <c r="N167" i="6" s="1"/>
  <c r="H167" i="6"/>
  <c r="I167" i="6" s="1"/>
  <c r="C167" i="6"/>
  <c r="D167" i="6" s="1"/>
  <c r="M166" i="6"/>
  <c r="N166" i="6" s="1"/>
  <c r="H166" i="6"/>
  <c r="I166" i="6" s="1"/>
  <c r="C166" i="6"/>
  <c r="D166" i="6" s="1"/>
  <c r="M165" i="6"/>
  <c r="N165" i="6" s="1"/>
  <c r="H165" i="6"/>
  <c r="I165" i="6" s="1"/>
  <c r="C165" i="6"/>
  <c r="D165" i="6" s="1"/>
  <c r="M164" i="6"/>
  <c r="N164" i="6" s="1"/>
  <c r="H164" i="6"/>
  <c r="I164" i="6" s="1"/>
  <c r="C164" i="6"/>
  <c r="D164" i="6" s="1"/>
  <c r="M163" i="6"/>
  <c r="N163" i="6" s="1"/>
  <c r="H163" i="6"/>
  <c r="I163" i="6" s="1"/>
  <c r="C163" i="6"/>
  <c r="D163" i="6" s="1"/>
  <c r="M162" i="6"/>
  <c r="N162" i="6" s="1"/>
  <c r="H162" i="6"/>
  <c r="I162" i="6" s="1"/>
  <c r="C162" i="6"/>
  <c r="D162" i="6" s="1"/>
  <c r="M161" i="6"/>
  <c r="N161" i="6" s="1"/>
  <c r="H161" i="6"/>
  <c r="I161" i="6" s="1"/>
  <c r="C161" i="6"/>
  <c r="D161" i="6" s="1"/>
  <c r="M160" i="6"/>
  <c r="N160" i="6" s="1"/>
  <c r="H160" i="6"/>
  <c r="I160" i="6" s="1"/>
  <c r="C160" i="6"/>
  <c r="D160" i="6" s="1"/>
  <c r="M159" i="6"/>
  <c r="N159" i="6" s="1"/>
  <c r="H159" i="6"/>
  <c r="I159" i="6" s="1"/>
  <c r="C159" i="6"/>
  <c r="D159" i="6" s="1"/>
  <c r="M158" i="6"/>
  <c r="N158" i="6" s="1"/>
  <c r="H158" i="6"/>
  <c r="I158" i="6" s="1"/>
  <c r="C158" i="6"/>
  <c r="D158" i="6" s="1"/>
  <c r="M157" i="6"/>
  <c r="N157" i="6" s="1"/>
  <c r="H157" i="6"/>
  <c r="I157" i="6" s="1"/>
  <c r="C157" i="6"/>
  <c r="D157" i="6" s="1"/>
  <c r="M156" i="6"/>
  <c r="N156" i="6" s="1"/>
  <c r="H156" i="6"/>
  <c r="I156" i="6" s="1"/>
  <c r="C156" i="6"/>
  <c r="D156" i="6" s="1"/>
  <c r="M155" i="6"/>
  <c r="N155" i="6" s="1"/>
  <c r="H155" i="6"/>
  <c r="I155" i="6" s="1"/>
  <c r="C155" i="6"/>
  <c r="D155" i="6" s="1"/>
  <c r="M154" i="6"/>
  <c r="N154" i="6" s="1"/>
  <c r="H154" i="6"/>
  <c r="I154" i="6" s="1"/>
  <c r="C154" i="6"/>
  <c r="D154" i="6" s="1"/>
  <c r="M153" i="6"/>
  <c r="N153" i="6" s="1"/>
  <c r="H153" i="6"/>
  <c r="I153" i="6" s="1"/>
  <c r="C153" i="6"/>
  <c r="D153" i="6" s="1"/>
  <c r="M152" i="6"/>
  <c r="N152" i="6" s="1"/>
  <c r="H152" i="6"/>
  <c r="I152" i="6" s="1"/>
  <c r="C152" i="6"/>
  <c r="D152" i="6" s="1"/>
  <c r="M151" i="6"/>
  <c r="N151" i="6" s="1"/>
  <c r="H151" i="6"/>
  <c r="I151" i="6" s="1"/>
  <c r="C151" i="6"/>
  <c r="D151" i="6" s="1"/>
  <c r="M150" i="6"/>
  <c r="N150" i="6" s="1"/>
  <c r="H150" i="6"/>
  <c r="I150" i="6" s="1"/>
  <c r="C150" i="6"/>
  <c r="D150" i="6" s="1"/>
  <c r="M149" i="6"/>
  <c r="N149" i="6" s="1"/>
  <c r="H149" i="6"/>
  <c r="I149" i="6" s="1"/>
  <c r="C149" i="6"/>
  <c r="D149" i="6" s="1"/>
  <c r="M148" i="6"/>
  <c r="N148" i="6" s="1"/>
  <c r="H148" i="6"/>
  <c r="I148" i="6" s="1"/>
  <c r="C148" i="6"/>
  <c r="D148" i="6" s="1"/>
  <c r="M147" i="6"/>
  <c r="N147" i="6" s="1"/>
  <c r="H147" i="6"/>
  <c r="I147" i="6" s="1"/>
  <c r="C147" i="6"/>
  <c r="D147" i="6" s="1"/>
  <c r="M146" i="6"/>
  <c r="N146" i="6" s="1"/>
  <c r="H146" i="6"/>
  <c r="I146" i="6" s="1"/>
  <c r="C146" i="6"/>
  <c r="D146" i="6" s="1"/>
  <c r="M145" i="6"/>
  <c r="N145" i="6" s="1"/>
  <c r="H145" i="6"/>
  <c r="I145" i="6" s="1"/>
  <c r="C145" i="6"/>
  <c r="D145" i="6" s="1"/>
  <c r="M144" i="6"/>
  <c r="N144" i="6" s="1"/>
  <c r="H144" i="6"/>
  <c r="I144" i="6" s="1"/>
  <c r="C144" i="6"/>
  <c r="D144" i="6" s="1"/>
  <c r="M143" i="6"/>
  <c r="N143" i="6" s="1"/>
  <c r="H143" i="6"/>
  <c r="I143" i="6" s="1"/>
  <c r="C143" i="6"/>
  <c r="D143" i="6" s="1"/>
  <c r="M142" i="6"/>
  <c r="N142" i="6" s="1"/>
  <c r="H142" i="6"/>
  <c r="I142" i="6" s="1"/>
  <c r="C142" i="6"/>
  <c r="D142" i="6" s="1"/>
  <c r="M141" i="6"/>
  <c r="N141" i="6" s="1"/>
  <c r="H141" i="6"/>
  <c r="I141" i="6" s="1"/>
  <c r="C141" i="6"/>
  <c r="D141" i="6" s="1"/>
  <c r="M140" i="6"/>
  <c r="N140" i="6" s="1"/>
  <c r="H140" i="6"/>
  <c r="I140" i="6" s="1"/>
  <c r="D140" i="6"/>
  <c r="M139" i="6"/>
  <c r="H139" i="6"/>
  <c r="C139" i="6"/>
  <c r="M125" i="6"/>
  <c r="N125" i="6" s="1"/>
  <c r="H125" i="6"/>
  <c r="I125" i="6" s="1"/>
  <c r="C125" i="6"/>
  <c r="D125" i="6" s="1"/>
  <c r="M124" i="6"/>
  <c r="N124" i="6" s="1"/>
  <c r="H124" i="6"/>
  <c r="I124" i="6" s="1"/>
  <c r="D124" i="6"/>
  <c r="M123" i="6"/>
  <c r="N123" i="6" s="1"/>
  <c r="H123" i="6"/>
  <c r="I123" i="6" s="1"/>
  <c r="C123" i="6"/>
  <c r="D123" i="6" s="1"/>
  <c r="M122" i="6"/>
  <c r="N122" i="6" s="1"/>
  <c r="H122" i="6"/>
  <c r="I122" i="6" s="1"/>
  <c r="C122" i="6"/>
  <c r="D122" i="6" s="1"/>
  <c r="M121" i="6"/>
  <c r="N121" i="6" s="1"/>
  <c r="H121" i="6"/>
  <c r="I121" i="6" s="1"/>
  <c r="C121" i="6"/>
  <c r="D121" i="6" s="1"/>
  <c r="M120" i="6"/>
  <c r="N120" i="6" s="1"/>
  <c r="H120" i="6"/>
  <c r="I120" i="6" s="1"/>
  <c r="C120" i="6"/>
  <c r="D120" i="6" s="1"/>
  <c r="M119" i="6"/>
  <c r="N119" i="6" s="1"/>
  <c r="H119" i="6"/>
  <c r="I119" i="6" s="1"/>
  <c r="C119" i="6"/>
  <c r="D119" i="6" s="1"/>
  <c r="M118" i="6"/>
  <c r="N118" i="6" s="1"/>
  <c r="H118" i="6"/>
  <c r="I118" i="6" s="1"/>
  <c r="C118" i="6"/>
  <c r="D118" i="6" s="1"/>
  <c r="M117" i="6"/>
  <c r="N117" i="6" s="1"/>
  <c r="H117" i="6"/>
  <c r="I117" i="6" s="1"/>
  <c r="C117" i="6"/>
  <c r="D117" i="6" s="1"/>
  <c r="M116" i="6"/>
  <c r="N116" i="6" s="1"/>
  <c r="H116" i="6"/>
  <c r="I116" i="6" s="1"/>
  <c r="C116" i="6"/>
  <c r="D116" i="6" s="1"/>
  <c r="M115" i="6"/>
  <c r="N115" i="6" s="1"/>
  <c r="H115" i="6"/>
  <c r="I115" i="6" s="1"/>
  <c r="C115" i="6"/>
  <c r="D115" i="6" s="1"/>
  <c r="M114" i="6"/>
  <c r="N114" i="6" s="1"/>
  <c r="H114" i="6"/>
  <c r="I114" i="6" s="1"/>
  <c r="C114" i="6"/>
  <c r="D114" i="6" s="1"/>
  <c r="M113" i="6"/>
  <c r="N113" i="6" s="1"/>
  <c r="H113" i="6"/>
  <c r="I113" i="6" s="1"/>
  <c r="C113" i="6"/>
  <c r="D113" i="6" s="1"/>
  <c r="M112" i="6"/>
  <c r="N112" i="6" s="1"/>
  <c r="H112" i="6"/>
  <c r="I112" i="6" s="1"/>
  <c r="C112" i="6"/>
  <c r="D112" i="6" s="1"/>
  <c r="M111" i="6"/>
  <c r="N111" i="6" s="1"/>
  <c r="H111" i="6"/>
  <c r="I111" i="6" s="1"/>
  <c r="C111" i="6"/>
  <c r="D111" i="6" s="1"/>
  <c r="M110" i="6"/>
  <c r="N110" i="6" s="1"/>
  <c r="H110" i="6"/>
  <c r="I110" i="6" s="1"/>
  <c r="C110" i="6"/>
  <c r="D110" i="6" s="1"/>
  <c r="M109" i="6"/>
  <c r="N109" i="6" s="1"/>
  <c r="H109" i="6"/>
  <c r="I109" i="6" s="1"/>
  <c r="C109" i="6"/>
  <c r="D109" i="6" s="1"/>
  <c r="M108" i="6"/>
  <c r="N108" i="6" s="1"/>
  <c r="H108" i="6"/>
  <c r="I108" i="6" s="1"/>
  <c r="C108" i="6"/>
  <c r="D108" i="6" s="1"/>
  <c r="M107" i="6"/>
  <c r="N107" i="6" s="1"/>
  <c r="H107" i="6"/>
  <c r="I107" i="6" s="1"/>
  <c r="C107" i="6"/>
  <c r="D107" i="6" s="1"/>
  <c r="M106" i="6"/>
  <c r="N106" i="6" s="1"/>
  <c r="H106" i="6"/>
  <c r="I106" i="6" s="1"/>
  <c r="C106" i="6"/>
  <c r="D106" i="6" s="1"/>
  <c r="M105" i="6"/>
  <c r="N105" i="6" s="1"/>
  <c r="H105" i="6"/>
  <c r="I105" i="6" s="1"/>
  <c r="C105" i="6"/>
  <c r="D105" i="6" s="1"/>
  <c r="M104" i="6"/>
  <c r="N104" i="6" s="1"/>
  <c r="H104" i="6"/>
  <c r="I104" i="6" s="1"/>
  <c r="C104" i="6"/>
  <c r="D104" i="6" s="1"/>
  <c r="M103" i="6"/>
  <c r="N103" i="6" s="1"/>
  <c r="H103" i="6"/>
  <c r="I103" i="6" s="1"/>
  <c r="C103" i="6"/>
  <c r="D103" i="6" s="1"/>
  <c r="M102" i="6"/>
  <c r="N102" i="6" s="1"/>
  <c r="H102" i="6"/>
  <c r="I102" i="6" s="1"/>
  <c r="C102" i="6"/>
  <c r="D102" i="6" s="1"/>
  <c r="M101" i="6"/>
  <c r="N101" i="6" s="1"/>
  <c r="H101" i="6"/>
  <c r="I101" i="6" s="1"/>
  <c r="C101" i="6"/>
  <c r="D101" i="6" s="1"/>
  <c r="M100" i="6"/>
  <c r="N100" i="6" s="1"/>
  <c r="H100" i="6"/>
  <c r="I100" i="6" s="1"/>
  <c r="C100" i="6"/>
  <c r="D100" i="6" s="1"/>
  <c r="M99" i="6"/>
  <c r="N99" i="6" s="1"/>
  <c r="H99" i="6"/>
  <c r="I99" i="6" s="1"/>
  <c r="C99" i="6"/>
  <c r="D99" i="6" s="1"/>
  <c r="M98" i="6"/>
  <c r="N98" i="6" s="1"/>
  <c r="H98" i="6"/>
  <c r="I98" i="6" s="1"/>
  <c r="C98" i="6"/>
  <c r="D98" i="6" s="1"/>
  <c r="M97" i="6"/>
  <c r="N97" i="6" s="1"/>
  <c r="H97" i="6"/>
  <c r="I97" i="6" s="1"/>
  <c r="C97" i="6"/>
  <c r="D97" i="6" s="1"/>
  <c r="N96" i="6"/>
  <c r="I96" i="6"/>
  <c r="D96" i="6"/>
  <c r="M95" i="6"/>
  <c r="H95" i="6"/>
  <c r="C95" i="6"/>
  <c r="M81" i="6"/>
  <c r="N81" i="6" s="1"/>
  <c r="H81" i="6"/>
  <c r="I81" i="6" s="1"/>
  <c r="C81" i="6"/>
  <c r="D81" i="6" s="1"/>
  <c r="M80" i="6"/>
  <c r="N80" i="6" s="1"/>
  <c r="H80" i="6"/>
  <c r="I80" i="6" s="1"/>
  <c r="C80" i="6"/>
  <c r="D80" i="6" s="1"/>
  <c r="M79" i="6"/>
  <c r="N79" i="6" s="1"/>
  <c r="H79" i="6"/>
  <c r="I79" i="6" s="1"/>
  <c r="C79" i="6"/>
  <c r="D79" i="6" s="1"/>
  <c r="M78" i="6"/>
  <c r="N78" i="6" s="1"/>
  <c r="H78" i="6"/>
  <c r="I78" i="6" s="1"/>
  <c r="C78" i="6"/>
  <c r="D78" i="6" s="1"/>
  <c r="M77" i="6"/>
  <c r="N77" i="6" s="1"/>
  <c r="H77" i="6"/>
  <c r="I77" i="6" s="1"/>
  <c r="C77" i="6"/>
  <c r="D77" i="6" s="1"/>
  <c r="M76" i="6"/>
  <c r="N76" i="6" s="1"/>
  <c r="H76" i="6"/>
  <c r="I76" i="6" s="1"/>
  <c r="C76" i="6"/>
  <c r="D76" i="6" s="1"/>
  <c r="M75" i="6"/>
  <c r="N75" i="6" s="1"/>
  <c r="H75" i="6"/>
  <c r="I75" i="6" s="1"/>
  <c r="C75" i="6"/>
  <c r="D75" i="6" s="1"/>
  <c r="M74" i="6"/>
  <c r="N74" i="6" s="1"/>
  <c r="H74" i="6"/>
  <c r="I74" i="6" s="1"/>
  <c r="C74" i="6"/>
  <c r="D74" i="6" s="1"/>
  <c r="M73" i="6"/>
  <c r="N73" i="6" s="1"/>
  <c r="H73" i="6"/>
  <c r="I73" i="6" s="1"/>
  <c r="C73" i="6"/>
  <c r="D73" i="6" s="1"/>
  <c r="M72" i="6"/>
  <c r="N72" i="6" s="1"/>
  <c r="H72" i="6"/>
  <c r="I72" i="6" s="1"/>
  <c r="C72" i="6"/>
  <c r="D72" i="6" s="1"/>
  <c r="M71" i="6"/>
  <c r="N71" i="6" s="1"/>
  <c r="H71" i="6"/>
  <c r="I71" i="6" s="1"/>
  <c r="C71" i="6"/>
  <c r="D71" i="6" s="1"/>
  <c r="M70" i="6"/>
  <c r="N70" i="6" s="1"/>
  <c r="H70" i="6"/>
  <c r="I70" i="6" s="1"/>
  <c r="C70" i="6"/>
  <c r="D70" i="6" s="1"/>
  <c r="M69" i="6"/>
  <c r="N69" i="6" s="1"/>
  <c r="H69" i="6"/>
  <c r="I69" i="6" s="1"/>
  <c r="C69" i="6"/>
  <c r="D69" i="6" s="1"/>
  <c r="M68" i="6"/>
  <c r="N68" i="6" s="1"/>
  <c r="H68" i="6"/>
  <c r="I68" i="6" s="1"/>
  <c r="C68" i="6"/>
  <c r="D68" i="6" s="1"/>
  <c r="M67" i="6"/>
  <c r="N67" i="6" s="1"/>
  <c r="H67" i="6"/>
  <c r="I67" i="6" s="1"/>
  <c r="C67" i="6"/>
  <c r="D67" i="6" s="1"/>
  <c r="M66" i="6"/>
  <c r="N66" i="6" s="1"/>
  <c r="H66" i="6"/>
  <c r="I66" i="6" s="1"/>
  <c r="C66" i="6"/>
  <c r="D66" i="6" s="1"/>
  <c r="M65" i="6"/>
  <c r="N65" i="6" s="1"/>
  <c r="H65" i="6"/>
  <c r="I65" i="6" s="1"/>
  <c r="C65" i="6"/>
  <c r="D65" i="6" s="1"/>
  <c r="M64" i="6"/>
  <c r="N64" i="6" s="1"/>
  <c r="H64" i="6"/>
  <c r="I64" i="6" s="1"/>
  <c r="C64" i="6"/>
  <c r="D64" i="6" s="1"/>
  <c r="M63" i="6"/>
  <c r="N63" i="6" s="1"/>
  <c r="H63" i="6"/>
  <c r="I63" i="6" s="1"/>
  <c r="C63" i="6"/>
  <c r="D63" i="6" s="1"/>
  <c r="M62" i="6"/>
  <c r="N62" i="6" s="1"/>
  <c r="H62" i="6"/>
  <c r="I62" i="6" s="1"/>
  <c r="C62" i="6"/>
  <c r="D62" i="6" s="1"/>
  <c r="M61" i="6"/>
  <c r="N61" i="6" s="1"/>
  <c r="H61" i="6"/>
  <c r="I61" i="6" s="1"/>
  <c r="C61" i="6"/>
  <c r="D61" i="6" s="1"/>
  <c r="M60" i="6"/>
  <c r="N60" i="6" s="1"/>
  <c r="H60" i="6"/>
  <c r="I60" i="6" s="1"/>
  <c r="C60" i="6"/>
  <c r="D60" i="6" s="1"/>
  <c r="M59" i="6"/>
  <c r="N59" i="6" s="1"/>
  <c r="H59" i="6"/>
  <c r="I59" i="6" s="1"/>
  <c r="C59" i="6"/>
  <c r="D59" i="6" s="1"/>
  <c r="M58" i="6"/>
  <c r="N58" i="6" s="1"/>
  <c r="H58" i="6"/>
  <c r="I58" i="6" s="1"/>
  <c r="C58" i="6"/>
  <c r="D58" i="6" s="1"/>
  <c r="M57" i="6"/>
  <c r="N57" i="6" s="1"/>
  <c r="H57" i="6"/>
  <c r="I57" i="6" s="1"/>
  <c r="C57" i="6"/>
  <c r="D57" i="6" s="1"/>
  <c r="M56" i="6"/>
  <c r="N56" i="6" s="1"/>
  <c r="H56" i="6"/>
  <c r="I56" i="6" s="1"/>
  <c r="C56" i="6"/>
  <c r="D56" i="6" s="1"/>
  <c r="M55" i="6"/>
  <c r="N55" i="6" s="1"/>
  <c r="H55" i="6"/>
  <c r="I55" i="6" s="1"/>
  <c r="C55" i="6"/>
  <c r="D55" i="6" s="1"/>
  <c r="M54" i="6"/>
  <c r="N54" i="6" s="1"/>
  <c r="H54" i="6"/>
  <c r="I54" i="6" s="1"/>
  <c r="C54" i="6"/>
  <c r="D54" i="6" s="1"/>
  <c r="M53" i="6"/>
  <c r="N53" i="6" s="1"/>
  <c r="H53" i="6"/>
  <c r="I53" i="6" s="1"/>
  <c r="C53" i="6"/>
  <c r="D53" i="6" s="1"/>
  <c r="M52" i="6"/>
  <c r="N52" i="6" s="1"/>
  <c r="I52" i="6"/>
  <c r="D52" i="6"/>
  <c r="M51" i="6"/>
  <c r="H51" i="6"/>
  <c r="C51" i="6"/>
  <c r="M37" i="6"/>
  <c r="N37" i="6" s="1"/>
  <c r="H37" i="6"/>
  <c r="I37" i="6" s="1"/>
  <c r="C37" i="6"/>
  <c r="D37" i="6" s="1"/>
  <c r="M36" i="6"/>
  <c r="N36" i="6" s="1"/>
  <c r="H36" i="6"/>
  <c r="I36" i="6" s="1"/>
  <c r="C36" i="6"/>
  <c r="D36" i="6" s="1"/>
  <c r="M35" i="6"/>
  <c r="N35" i="6" s="1"/>
  <c r="H35" i="6"/>
  <c r="I35" i="6" s="1"/>
  <c r="C35" i="6"/>
  <c r="D35" i="6" s="1"/>
  <c r="M34" i="6"/>
  <c r="N34" i="6" s="1"/>
  <c r="H34" i="6"/>
  <c r="I34" i="6" s="1"/>
  <c r="C34" i="6"/>
  <c r="D34" i="6" s="1"/>
  <c r="M33" i="6"/>
  <c r="N33" i="6" s="1"/>
  <c r="H33" i="6"/>
  <c r="I33" i="6" s="1"/>
  <c r="C33" i="6"/>
  <c r="D33" i="6" s="1"/>
  <c r="M32" i="6"/>
  <c r="N32" i="6" s="1"/>
  <c r="H32" i="6"/>
  <c r="I32" i="6" s="1"/>
  <c r="C32" i="6"/>
  <c r="D32" i="6" s="1"/>
  <c r="M31" i="6"/>
  <c r="N31" i="6" s="1"/>
  <c r="H31" i="6"/>
  <c r="I31" i="6" s="1"/>
  <c r="C31" i="6"/>
  <c r="D31" i="6" s="1"/>
  <c r="M30" i="6"/>
  <c r="N30" i="6" s="1"/>
  <c r="H30" i="6"/>
  <c r="I30" i="6" s="1"/>
  <c r="C30" i="6"/>
  <c r="D30" i="6" s="1"/>
  <c r="M29" i="6"/>
  <c r="N29" i="6" s="1"/>
  <c r="H29" i="6"/>
  <c r="I29" i="6" s="1"/>
  <c r="C29" i="6"/>
  <c r="D29" i="6" s="1"/>
  <c r="M28" i="6"/>
  <c r="N28" i="6" s="1"/>
  <c r="H28" i="6"/>
  <c r="I28" i="6" s="1"/>
  <c r="C28" i="6"/>
  <c r="D28" i="6" s="1"/>
  <c r="M27" i="6"/>
  <c r="N27" i="6" s="1"/>
  <c r="H27" i="6"/>
  <c r="I27" i="6" s="1"/>
  <c r="C27" i="6"/>
  <c r="D27" i="6" s="1"/>
  <c r="M26" i="6"/>
  <c r="N26" i="6" s="1"/>
  <c r="H26" i="6"/>
  <c r="I26" i="6" s="1"/>
  <c r="C26" i="6"/>
  <c r="D26" i="6" s="1"/>
  <c r="M25" i="6"/>
  <c r="N25" i="6" s="1"/>
  <c r="H25" i="6"/>
  <c r="I25" i="6" s="1"/>
  <c r="C25" i="6"/>
  <c r="D25" i="6" s="1"/>
  <c r="M24" i="6"/>
  <c r="N24" i="6" s="1"/>
  <c r="H24" i="6"/>
  <c r="I24" i="6" s="1"/>
  <c r="C24" i="6"/>
  <c r="D24" i="6" s="1"/>
  <c r="M23" i="6"/>
  <c r="N23" i="6" s="1"/>
  <c r="H23" i="6"/>
  <c r="I23" i="6" s="1"/>
  <c r="C23" i="6"/>
  <c r="D23" i="6" s="1"/>
  <c r="M22" i="6"/>
  <c r="N22" i="6" s="1"/>
  <c r="H22" i="6"/>
  <c r="I22" i="6" s="1"/>
  <c r="C22" i="6"/>
  <c r="D22" i="6" s="1"/>
  <c r="M21" i="6"/>
  <c r="N21" i="6" s="1"/>
  <c r="H21" i="6"/>
  <c r="I21" i="6" s="1"/>
  <c r="C21" i="6"/>
  <c r="D21" i="6" s="1"/>
  <c r="M20" i="6"/>
  <c r="N20" i="6" s="1"/>
  <c r="H20" i="6"/>
  <c r="I20" i="6" s="1"/>
  <c r="C20" i="6"/>
  <c r="D20" i="6" s="1"/>
  <c r="M19" i="6"/>
  <c r="N19" i="6" s="1"/>
  <c r="H19" i="6"/>
  <c r="I19" i="6" s="1"/>
  <c r="C19" i="6"/>
  <c r="D19" i="6" s="1"/>
  <c r="M18" i="6"/>
  <c r="N18" i="6" s="1"/>
  <c r="H18" i="6"/>
  <c r="I18" i="6" s="1"/>
  <c r="C18" i="6"/>
  <c r="D18" i="6" s="1"/>
  <c r="M17" i="6"/>
  <c r="N17" i="6" s="1"/>
  <c r="H17" i="6"/>
  <c r="I17" i="6" s="1"/>
  <c r="C17" i="6"/>
  <c r="D17" i="6" s="1"/>
  <c r="M16" i="6"/>
  <c r="N16" i="6" s="1"/>
  <c r="H16" i="6"/>
  <c r="I16" i="6" s="1"/>
  <c r="C16" i="6"/>
  <c r="D16" i="6" s="1"/>
  <c r="M15" i="6"/>
  <c r="N15" i="6" s="1"/>
  <c r="H15" i="6"/>
  <c r="I15" i="6" s="1"/>
  <c r="C15" i="6"/>
  <c r="D15" i="6" s="1"/>
  <c r="M14" i="6"/>
  <c r="N14" i="6" s="1"/>
  <c r="H14" i="6"/>
  <c r="I14" i="6" s="1"/>
  <c r="C14" i="6"/>
  <c r="D14" i="6" s="1"/>
  <c r="M13" i="6"/>
  <c r="N13" i="6" s="1"/>
  <c r="H13" i="6"/>
  <c r="I13" i="6" s="1"/>
  <c r="C13" i="6"/>
  <c r="D13" i="6" s="1"/>
  <c r="M12" i="6"/>
  <c r="N12" i="6" s="1"/>
  <c r="H12" i="6"/>
  <c r="I12" i="6" s="1"/>
  <c r="C12" i="6"/>
  <c r="D12" i="6" s="1"/>
  <c r="M11" i="6"/>
  <c r="N11" i="6" s="1"/>
  <c r="H11" i="6"/>
  <c r="I11" i="6" s="1"/>
  <c r="C11" i="6"/>
  <c r="D11" i="6" s="1"/>
  <c r="M10" i="6"/>
  <c r="N10" i="6" s="1"/>
  <c r="H10" i="6"/>
  <c r="I10" i="6" s="1"/>
  <c r="C10" i="6"/>
  <c r="D10" i="6" s="1"/>
  <c r="M9" i="6"/>
  <c r="N9" i="6" s="1"/>
  <c r="H9" i="6"/>
  <c r="I9" i="6" s="1"/>
  <c r="C9" i="6"/>
  <c r="N8" i="6"/>
  <c r="I8" i="6"/>
  <c r="D8" i="6"/>
  <c r="M7" i="6"/>
  <c r="H7" i="6"/>
  <c r="D7" i="6"/>
  <c r="D6" i="6"/>
  <c r="M167" i="7"/>
  <c r="N167" i="7" s="1"/>
  <c r="H167" i="7"/>
  <c r="I167" i="7" s="1"/>
  <c r="C167" i="7"/>
  <c r="D167" i="7" s="1"/>
  <c r="M166" i="7"/>
  <c r="N166" i="7" s="1"/>
  <c r="H166" i="7"/>
  <c r="I166" i="7" s="1"/>
  <c r="C166" i="7"/>
  <c r="D166" i="7" s="1"/>
  <c r="M165" i="7"/>
  <c r="N165" i="7" s="1"/>
  <c r="H165" i="7"/>
  <c r="I165" i="7" s="1"/>
  <c r="C165" i="7"/>
  <c r="D165" i="7" s="1"/>
  <c r="M164" i="7"/>
  <c r="N164" i="7" s="1"/>
  <c r="H164" i="7"/>
  <c r="I164" i="7" s="1"/>
  <c r="C164" i="7"/>
  <c r="D164" i="7" s="1"/>
  <c r="M163" i="7"/>
  <c r="N163" i="7" s="1"/>
  <c r="H163" i="7"/>
  <c r="I163" i="7" s="1"/>
  <c r="C163" i="7"/>
  <c r="D163" i="7" s="1"/>
  <c r="M162" i="7"/>
  <c r="N162" i="7" s="1"/>
  <c r="H162" i="7"/>
  <c r="I162" i="7" s="1"/>
  <c r="C162" i="7"/>
  <c r="D162" i="7" s="1"/>
  <c r="M161" i="7"/>
  <c r="N161" i="7" s="1"/>
  <c r="H161" i="7"/>
  <c r="I161" i="7" s="1"/>
  <c r="C161" i="7"/>
  <c r="D161" i="7" s="1"/>
  <c r="M160" i="7"/>
  <c r="N160" i="7" s="1"/>
  <c r="H160" i="7"/>
  <c r="I160" i="7" s="1"/>
  <c r="C160" i="7"/>
  <c r="D160" i="7" s="1"/>
  <c r="M159" i="7"/>
  <c r="N159" i="7" s="1"/>
  <c r="H159" i="7"/>
  <c r="I159" i="7" s="1"/>
  <c r="C159" i="7"/>
  <c r="D159" i="7" s="1"/>
  <c r="M158" i="7"/>
  <c r="N158" i="7" s="1"/>
  <c r="H158" i="7"/>
  <c r="I158" i="7" s="1"/>
  <c r="C158" i="7"/>
  <c r="D158" i="7" s="1"/>
  <c r="M157" i="7"/>
  <c r="N157" i="7" s="1"/>
  <c r="H157" i="7"/>
  <c r="I157" i="7" s="1"/>
  <c r="C157" i="7"/>
  <c r="D157" i="7" s="1"/>
  <c r="M156" i="7"/>
  <c r="N156" i="7" s="1"/>
  <c r="H156" i="7"/>
  <c r="I156" i="7" s="1"/>
  <c r="C156" i="7"/>
  <c r="D156" i="7" s="1"/>
  <c r="M155" i="7"/>
  <c r="N155" i="7" s="1"/>
  <c r="H155" i="7"/>
  <c r="I155" i="7" s="1"/>
  <c r="C155" i="7"/>
  <c r="D155" i="7" s="1"/>
  <c r="M154" i="7"/>
  <c r="N154" i="7" s="1"/>
  <c r="H154" i="7"/>
  <c r="I154" i="7" s="1"/>
  <c r="C154" i="7"/>
  <c r="D154" i="7" s="1"/>
  <c r="M153" i="7"/>
  <c r="N153" i="7" s="1"/>
  <c r="H153" i="7"/>
  <c r="I153" i="7" s="1"/>
  <c r="C153" i="7"/>
  <c r="D153" i="7" s="1"/>
  <c r="M152" i="7"/>
  <c r="N152" i="7" s="1"/>
  <c r="H152" i="7"/>
  <c r="I152" i="7" s="1"/>
  <c r="C152" i="7"/>
  <c r="D152" i="7" s="1"/>
  <c r="M151" i="7"/>
  <c r="N151" i="7" s="1"/>
  <c r="H151" i="7"/>
  <c r="I151" i="7" s="1"/>
  <c r="C151" i="7"/>
  <c r="D151" i="7" s="1"/>
  <c r="M150" i="7"/>
  <c r="N150" i="7" s="1"/>
  <c r="H150" i="7"/>
  <c r="I150" i="7" s="1"/>
  <c r="C150" i="7"/>
  <c r="D150" i="7" s="1"/>
  <c r="M149" i="7"/>
  <c r="N149" i="7" s="1"/>
  <c r="H149" i="7"/>
  <c r="I149" i="7" s="1"/>
  <c r="C149" i="7"/>
  <c r="D149" i="7" s="1"/>
  <c r="M148" i="7"/>
  <c r="N148" i="7" s="1"/>
  <c r="H148" i="7"/>
  <c r="I148" i="7" s="1"/>
  <c r="C148" i="7"/>
  <c r="D148" i="7" s="1"/>
  <c r="M147" i="7"/>
  <c r="N147" i="7" s="1"/>
  <c r="H147" i="7"/>
  <c r="I147" i="7" s="1"/>
  <c r="C147" i="7"/>
  <c r="D147" i="7" s="1"/>
  <c r="M146" i="7"/>
  <c r="N146" i="7" s="1"/>
  <c r="H146" i="7"/>
  <c r="I146" i="7" s="1"/>
  <c r="C146" i="7"/>
  <c r="D146" i="7" s="1"/>
  <c r="M145" i="7"/>
  <c r="N145" i="7" s="1"/>
  <c r="H145" i="7"/>
  <c r="I145" i="7" s="1"/>
  <c r="C145" i="7"/>
  <c r="D145" i="7" s="1"/>
  <c r="M144" i="7"/>
  <c r="N144" i="7" s="1"/>
  <c r="H144" i="7"/>
  <c r="I144" i="7" s="1"/>
  <c r="C144" i="7"/>
  <c r="D144" i="7" s="1"/>
  <c r="M143" i="7"/>
  <c r="N143" i="7" s="1"/>
  <c r="H143" i="7"/>
  <c r="I143" i="7" s="1"/>
  <c r="C143" i="7"/>
  <c r="D143" i="7" s="1"/>
  <c r="M142" i="7"/>
  <c r="N142" i="7" s="1"/>
  <c r="H142" i="7"/>
  <c r="I142" i="7" s="1"/>
  <c r="C142" i="7"/>
  <c r="D142" i="7" s="1"/>
  <c r="M141" i="7"/>
  <c r="N141" i="7" s="1"/>
  <c r="H141" i="7"/>
  <c r="I141" i="7" s="1"/>
  <c r="C141" i="7"/>
  <c r="D141" i="7" s="1"/>
  <c r="M140" i="7"/>
  <c r="N140" i="7" s="1"/>
  <c r="H140" i="7"/>
  <c r="I140" i="7" s="1"/>
  <c r="C140" i="7"/>
  <c r="D140" i="7" s="1"/>
  <c r="M139" i="7"/>
  <c r="N139" i="7" s="1"/>
  <c r="C139" i="7"/>
  <c r="D139" i="7" s="1"/>
  <c r="M138" i="7"/>
  <c r="N138" i="7" s="1"/>
  <c r="H138" i="7"/>
  <c r="D138" i="7"/>
  <c r="M137" i="7"/>
  <c r="I137" i="7"/>
  <c r="C137" i="7"/>
  <c r="M124" i="7"/>
  <c r="N124" i="7" s="1"/>
  <c r="H124" i="7"/>
  <c r="I124" i="7" s="1"/>
  <c r="C124" i="7"/>
  <c r="D124" i="7" s="1"/>
  <c r="M123" i="7"/>
  <c r="N123" i="7" s="1"/>
  <c r="H123" i="7"/>
  <c r="I123" i="7" s="1"/>
  <c r="C123" i="7"/>
  <c r="D123" i="7" s="1"/>
  <c r="M122" i="7"/>
  <c r="N122" i="7" s="1"/>
  <c r="H122" i="7"/>
  <c r="I122" i="7" s="1"/>
  <c r="C122" i="7"/>
  <c r="D122" i="7" s="1"/>
  <c r="M121" i="7"/>
  <c r="N121" i="7" s="1"/>
  <c r="H121" i="7"/>
  <c r="I121" i="7" s="1"/>
  <c r="C121" i="7"/>
  <c r="D121" i="7" s="1"/>
  <c r="M120" i="7"/>
  <c r="N120" i="7" s="1"/>
  <c r="H120" i="7"/>
  <c r="I120" i="7" s="1"/>
  <c r="C120" i="7"/>
  <c r="D120" i="7" s="1"/>
  <c r="M119" i="7"/>
  <c r="N119" i="7" s="1"/>
  <c r="H119" i="7"/>
  <c r="I119" i="7" s="1"/>
  <c r="C119" i="7"/>
  <c r="D119" i="7" s="1"/>
  <c r="M118" i="7"/>
  <c r="N118" i="7" s="1"/>
  <c r="H118" i="7"/>
  <c r="I118" i="7" s="1"/>
  <c r="C118" i="7"/>
  <c r="D118" i="7" s="1"/>
  <c r="M117" i="7"/>
  <c r="N117" i="7" s="1"/>
  <c r="H117" i="7"/>
  <c r="I117" i="7" s="1"/>
  <c r="C117" i="7"/>
  <c r="D117" i="7" s="1"/>
  <c r="M116" i="7"/>
  <c r="N116" i="7" s="1"/>
  <c r="H116" i="7"/>
  <c r="I116" i="7" s="1"/>
  <c r="C116" i="7"/>
  <c r="D116" i="7" s="1"/>
  <c r="M115" i="7"/>
  <c r="N115" i="7" s="1"/>
  <c r="H115" i="7"/>
  <c r="I115" i="7" s="1"/>
  <c r="C115" i="7"/>
  <c r="D115" i="7" s="1"/>
  <c r="M114" i="7"/>
  <c r="N114" i="7" s="1"/>
  <c r="H114" i="7"/>
  <c r="I114" i="7" s="1"/>
  <c r="C114" i="7"/>
  <c r="D114" i="7" s="1"/>
  <c r="M113" i="7"/>
  <c r="N113" i="7" s="1"/>
  <c r="H113" i="7"/>
  <c r="I113" i="7" s="1"/>
  <c r="C113" i="7"/>
  <c r="D113" i="7" s="1"/>
  <c r="M112" i="7"/>
  <c r="N112" i="7" s="1"/>
  <c r="H112" i="7"/>
  <c r="I112" i="7" s="1"/>
  <c r="C112" i="7"/>
  <c r="D112" i="7" s="1"/>
  <c r="M111" i="7"/>
  <c r="N111" i="7" s="1"/>
  <c r="H111" i="7"/>
  <c r="I111" i="7" s="1"/>
  <c r="C111" i="7"/>
  <c r="D111" i="7" s="1"/>
  <c r="M110" i="7"/>
  <c r="N110" i="7" s="1"/>
  <c r="H110" i="7"/>
  <c r="I110" i="7" s="1"/>
  <c r="C110" i="7"/>
  <c r="D110" i="7" s="1"/>
  <c r="M109" i="7"/>
  <c r="N109" i="7" s="1"/>
  <c r="H109" i="7"/>
  <c r="I109" i="7" s="1"/>
  <c r="C109" i="7"/>
  <c r="D109" i="7" s="1"/>
  <c r="M108" i="7"/>
  <c r="N108" i="7" s="1"/>
  <c r="H108" i="7"/>
  <c r="I108" i="7" s="1"/>
  <c r="C108" i="7"/>
  <c r="D108" i="7" s="1"/>
  <c r="M107" i="7"/>
  <c r="N107" i="7" s="1"/>
  <c r="H107" i="7"/>
  <c r="I107" i="7" s="1"/>
  <c r="C107" i="7"/>
  <c r="D107" i="7" s="1"/>
  <c r="M106" i="7"/>
  <c r="N106" i="7" s="1"/>
  <c r="H106" i="7"/>
  <c r="I106" i="7" s="1"/>
  <c r="C106" i="7"/>
  <c r="D106" i="7" s="1"/>
  <c r="M105" i="7"/>
  <c r="N105" i="7" s="1"/>
  <c r="H105" i="7"/>
  <c r="I105" i="7" s="1"/>
  <c r="C105" i="7"/>
  <c r="D105" i="7" s="1"/>
  <c r="M104" i="7"/>
  <c r="N104" i="7" s="1"/>
  <c r="H104" i="7"/>
  <c r="I104" i="7" s="1"/>
  <c r="C104" i="7"/>
  <c r="D104" i="7" s="1"/>
  <c r="M103" i="7"/>
  <c r="N103" i="7" s="1"/>
  <c r="H103" i="7"/>
  <c r="I103" i="7" s="1"/>
  <c r="C103" i="7"/>
  <c r="D103" i="7" s="1"/>
  <c r="M102" i="7"/>
  <c r="N102" i="7" s="1"/>
  <c r="H102" i="7"/>
  <c r="I102" i="7" s="1"/>
  <c r="C102" i="7"/>
  <c r="D102" i="7" s="1"/>
  <c r="M101" i="7"/>
  <c r="N101" i="7" s="1"/>
  <c r="H101" i="7"/>
  <c r="I101" i="7" s="1"/>
  <c r="C101" i="7"/>
  <c r="D101" i="7" s="1"/>
  <c r="M100" i="7"/>
  <c r="N100" i="7" s="1"/>
  <c r="H100" i="7"/>
  <c r="I100" i="7" s="1"/>
  <c r="C100" i="7"/>
  <c r="D100" i="7" s="1"/>
  <c r="M99" i="7"/>
  <c r="N99" i="7" s="1"/>
  <c r="H99" i="7"/>
  <c r="I99" i="7" s="1"/>
  <c r="C99" i="7"/>
  <c r="D99" i="7" s="1"/>
  <c r="M98" i="7"/>
  <c r="N98" i="7" s="1"/>
  <c r="H98" i="7"/>
  <c r="I98" i="7" s="1"/>
  <c r="C98" i="7"/>
  <c r="D98" i="7" s="1"/>
  <c r="M97" i="7"/>
  <c r="N97" i="7" s="1"/>
  <c r="H97" i="7"/>
  <c r="I97" i="7" s="1"/>
  <c r="C97" i="7"/>
  <c r="D97" i="7" s="1"/>
  <c r="M96" i="7"/>
  <c r="N96" i="7" s="1"/>
  <c r="H96" i="7"/>
  <c r="I96" i="7" s="1"/>
  <c r="C96" i="7"/>
  <c r="D96" i="7" s="1"/>
  <c r="N95" i="7"/>
  <c r="H95" i="7"/>
  <c r="I95" i="7" s="1"/>
  <c r="C95" i="7"/>
  <c r="D95" i="7" s="1"/>
  <c r="M94" i="7"/>
  <c r="H94" i="7"/>
  <c r="C94" i="7"/>
  <c r="M81" i="7"/>
  <c r="N81" i="7" s="1"/>
  <c r="H81" i="7"/>
  <c r="I81" i="7" s="1"/>
  <c r="C81" i="7"/>
  <c r="D81" i="7" s="1"/>
  <c r="M80" i="7"/>
  <c r="N80" i="7" s="1"/>
  <c r="H80" i="7"/>
  <c r="I80" i="7" s="1"/>
  <c r="C80" i="7"/>
  <c r="D80" i="7" s="1"/>
  <c r="M79" i="7"/>
  <c r="N79" i="7" s="1"/>
  <c r="H79" i="7"/>
  <c r="I79" i="7" s="1"/>
  <c r="C79" i="7"/>
  <c r="D79" i="7" s="1"/>
  <c r="M78" i="7"/>
  <c r="N78" i="7" s="1"/>
  <c r="H78" i="7"/>
  <c r="I78" i="7" s="1"/>
  <c r="C78" i="7"/>
  <c r="D78" i="7" s="1"/>
  <c r="M77" i="7"/>
  <c r="N77" i="7" s="1"/>
  <c r="H77" i="7"/>
  <c r="I77" i="7" s="1"/>
  <c r="C77" i="7"/>
  <c r="D77" i="7" s="1"/>
  <c r="M76" i="7"/>
  <c r="N76" i="7" s="1"/>
  <c r="H76" i="7"/>
  <c r="I76" i="7" s="1"/>
  <c r="C76" i="7"/>
  <c r="D76" i="7" s="1"/>
  <c r="M75" i="7"/>
  <c r="N75" i="7" s="1"/>
  <c r="H75" i="7"/>
  <c r="I75" i="7" s="1"/>
  <c r="C75" i="7"/>
  <c r="D75" i="7" s="1"/>
  <c r="M74" i="7"/>
  <c r="N74" i="7" s="1"/>
  <c r="H74" i="7"/>
  <c r="I74" i="7" s="1"/>
  <c r="C74" i="7"/>
  <c r="D74" i="7" s="1"/>
  <c r="M73" i="7"/>
  <c r="N73" i="7" s="1"/>
  <c r="H73" i="7"/>
  <c r="I73" i="7" s="1"/>
  <c r="C73" i="7"/>
  <c r="D73" i="7" s="1"/>
  <c r="M72" i="7"/>
  <c r="N72" i="7" s="1"/>
  <c r="H72" i="7"/>
  <c r="I72" i="7" s="1"/>
  <c r="C72" i="7"/>
  <c r="D72" i="7" s="1"/>
  <c r="M71" i="7"/>
  <c r="N71" i="7" s="1"/>
  <c r="H71" i="7"/>
  <c r="I71" i="7" s="1"/>
  <c r="C71" i="7"/>
  <c r="D71" i="7" s="1"/>
  <c r="M70" i="7"/>
  <c r="N70" i="7" s="1"/>
  <c r="H70" i="7"/>
  <c r="I70" i="7" s="1"/>
  <c r="C70" i="7"/>
  <c r="D70" i="7" s="1"/>
  <c r="M69" i="7"/>
  <c r="N69" i="7" s="1"/>
  <c r="H69" i="7"/>
  <c r="I69" i="7" s="1"/>
  <c r="C69" i="7"/>
  <c r="D69" i="7" s="1"/>
  <c r="M68" i="7"/>
  <c r="N68" i="7" s="1"/>
  <c r="H68" i="7"/>
  <c r="I68" i="7" s="1"/>
  <c r="C68" i="7"/>
  <c r="D68" i="7" s="1"/>
  <c r="M67" i="7"/>
  <c r="N67" i="7" s="1"/>
  <c r="H67" i="7"/>
  <c r="I67" i="7" s="1"/>
  <c r="C67" i="7"/>
  <c r="D67" i="7" s="1"/>
  <c r="M66" i="7"/>
  <c r="N66" i="7" s="1"/>
  <c r="H66" i="7"/>
  <c r="I66" i="7" s="1"/>
  <c r="C66" i="7"/>
  <c r="D66" i="7" s="1"/>
  <c r="M65" i="7"/>
  <c r="N65" i="7" s="1"/>
  <c r="H65" i="7"/>
  <c r="I65" i="7" s="1"/>
  <c r="C65" i="7"/>
  <c r="D65" i="7" s="1"/>
  <c r="M64" i="7"/>
  <c r="N64" i="7" s="1"/>
  <c r="H64" i="7"/>
  <c r="I64" i="7" s="1"/>
  <c r="C64" i="7"/>
  <c r="D64" i="7" s="1"/>
  <c r="M63" i="7"/>
  <c r="N63" i="7" s="1"/>
  <c r="H63" i="7"/>
  <c r="I63" i="7" s="1"/>
  <c r="C63" i="7"/>
  <c r="D63" i="7" s="1"/>
  <c r="M62" i="7"/>
  <c r="N62" i="7" s="1"/>
  <c r="H62" i="7"/>
  <c r="I62" i="7" s="1"/>
  <c r="C62" i="7"/>
  <c r="D62" i="7" s="1"/>
  <c r="M61" i="7"/>
  <c r="N61" i="7" s="1"/>
  <c r="H61" i="7"/>
  <c r="I61" i="7" s="1"/>
  <c r="C61" i="7"/>
  <c r="D61" i="7" s="1"/>
  <c r="M60" i="7"/>
  <c r="N60" i="7" s="1"/>
  <c r="H60" i="7"/>
  <c r="I60" i="7" s="1"/>
  <c r="C60" i="7"/>
  <c r="D60" i="7" s="1"/>
  <c r="M59" i="7"/>
  <c r="N59" i="7" s="1"/>
  <c r="H59" i="7"/>
  <c r="I59" i="7" s="1"/>
  <c r="C59" i="7"/>
  <c r="D59" i="7" s="1"/>
  <c r="M58" i="7"/>
  <c r="N58" i="7" s="1"/>
  <c r="H58" i="7"/>
  <c r="I58" i="7" s="1"/>
  <c r="C58" i="7"/>
  <c r="D58" i="7" s="1"/>
  <c r="M57" i="7"/>
  <c r="N57" i="7" s="1"/>
  <c r="H57" i="7"/>
  <c r="I57" i="7" s="1"/>
  <c r="C57" i="7"/>
  <c r="D57" i="7" s="1"/>
  <c r="M56" i="7"/>
  <c r="N56" i="7" s="1"/>
  <c r="H56" i="7"/>
  <c r="I56" i="7" s="1"/>
  <c r="C56" i="7"/>
  <c r="D56" i="7" s="1"/>
  <c r="M55" i="7"/>
  <c r="N55" i="7" s="1"/>
  <c r="H55" i="7"/>
  <c r="I55" i="7" s="1"/>
  <c r="C55" i="7"/>
  <c r="D55" i="7" s="1"/>
  <c r="M54" i="7"/>
  <c r="N54" i="7" s="1"/>
  <c r="H54" i="7"/>
  <c r="I54" i="7" s="1"/>
  <c r="C54" i="7"/>
  <c r="D54" i="7" s="1"/>
  <c r="M53" i="7"/>
  <c r="N53" i="7" s="1"/>
  <c r="H53" i="7"/>
  <c r="I53" i="7" s="1"/>
  <c r="C53" i="7"/>
  <c r="D53" i="7" s="1"/>
  <c r="M52" i="7"/>
  <c r="N52" i="7" s="1"/>
  <c r="H52" i="7"/>
  <c r="I52" i="7" s="1"/>
  <c r="C52" i="7"/>
  <c r="D52" i="7" s="1"/>
  <c r="M51" i="7"/>
  <c r="H51" i="7"/>
  <c r="C51" i="7"/>
  <c r="M37" i="7"/>
  <c r="N37" i="7" s="1"/>
  <c r="H37" i="7"/>
  <c r="I37" i="7" s="1"/>
  <c r="C37" i="7"/>
  <c r="D37" i="7" s="1"/>
  <c r="M36" i="7"/>
  <c r="N36" i="7" s="1"/>
  <c r="H36" i="7"/>
  <c r="I36" i="7" s="1"/>
  <c r="C36" i="7"/>
  <c r="D36" i="7" s="1"/>
  <c r="N35" i="7"/>
  <c r="I35" i="7"/>
  <c r="D35" i="7"/>
  <c r="M34" i="7"/>
  <c r="N34" i="7" s="1"/>
  <c r="H34" i="7"/>
  <c r="I34" i="7" s="1"/>
  <c r="C34" i="7"/>
  <c r="D34" i="7" s="1"/>
  <c r="M33" i="7"/>
  <c r="N33" i="7" s="1"/>
  <c r="H33" i="7"/>
  <c r="I33" i="7" s="1"/>
  <c r="C33" i="7"/>
  <c r="D33" i="7" s="1"/>
  <c r="M32" i="7"/>
  <c r="N32" i="7" s="1"/>
  <c r="H32" i="7"/>
  <c r="I32" i="7" s="1"/>
  <c r="C32" i="7"/>
  <c r="D32" i="7" s="1"/>
  <c r="M31" i="7"/>
  <c r="N31" i="7" s="1"/>
  <c r="H31" i="7"/>
  <c r="I31" i="7" s="1"/>
  <c r="C31" i="7"/>
  <c r="D31" i="7" s="1"/>
  <c r="M30" i="7"/>
  <c r="N30" i="7" s="1"/>
  <c r="H30" i="7"/>
  <c r="I30" i="7" s="1"/>
  <c r="C30" i="7"/>
  <c r="D30" i="7" s="1"/>
  <c r="M29" i="7"/>
  <c r="N29" i="7" s="1"/>
  <c r="H29" i="7"/>
  <c r="I29" i="7" s="1"/>
  <c r="C29" i="7"/>
  <c r="D29" i="7" s="1"/>
  <c r="M28" i="7"/>
  <c r="N28" i="7" s="1"/>
  <c r="H28" i="7"/>
  <c r="I28" i="7" s="1"/>
  <c r="C28" i="7"/>
  <c r="D28" i="7" s="1"/>
  <c r="M27" i="7"/>
  <c r="N27" i="7" s="1"/>
  <c r="H27" i="7"/>
  <c r="I27" i="7" s="1"/>
  <c r="C27" i="7"/>
  <c r="D27" i="7" s="1"/>
  <c r="M26" i="7"/>
  <c r="N26" i="7" s="1"/>
  <c r="H26" i="7"/>
  <c r="I26" i="7" s="1"/>
  <c r="C26" i="7"/>
  <c r="D26" i="7" s="1"/>
  <c r="M25" i="7"/>
  <c r="N25" i="7" s="1"/>
  <c r="H25" i="7"/>
  <c r="I25" i="7" s="1"/>
  <c r="C25" i="7"/>
  <c r="D25" i="7" s="1"/>
  <c r="M24" i="7"/>
  <c r="N24" i="7" s="1"/>
  <c r="H24" i="7"/>
  <c r="I24" i="7" s="1"/>
  <c r="C24" i="7"/>
  <c r="D24" i="7" s="1"/>
  <c r="M23" i="7"/>
  <c r="N23" i="7" s="1"/>
  <c r="H23" i="7"/>
  <c r="I23" i="7" s="1"/>
  <c r="C23" i="7"/>
  <c r="D23" i="7" s="1"/>
  <c r="M22" i="7"/>
  <c r="N22" i="7" s="1"/>
  <c r="H22" i="7"/>
  <c r="I22" i="7" s="1"/>
  <c r="C22" i="7"/>
  <c r="D22" i="7" s="1"/>
  <c r="M21" i="7"/>
  <c r="N21" i="7" s="1"/>
  <c r="H21" i="7"/>
  <c r="I21" i="7" s="1"/>
  <c r="C21" i="7"/>
  <c r="D21" i="7" s="1"/>
  <c r="M20" i="7"/>
  <c r="N20" i="7" s="1"/>
  <c r="H20" i="7"/>
  <c r="I20" i="7" s="1"/>
  <c r="C20" i="7"/>
  <c r="D20" i="7" s="1"/>
  <c r="M19" i="7"/>
  <c r="N19" i="7" s="1"/>
  <c r="H19" i="7"/>
  <c r="I19" i="7" s="1"/>
  <c r="C19" i="7"/>
  <c r="D19" i="7" s="1"/>
  <c r="M18" i="7"/>
  <c r="N18" i="7" s="1"/>
  <c r="H18" i="7"/>
  <c r="I18" i="7" s="1"/>
  <c r="C18" i="7"/>
  <c r="D18" i="7" s="1"/>
  <c r="M17" i="7"/>
  <c r="N17" i="7" s="1"/>
  <c r="H17" i="7"/>
  <c r="I17" i="7" s="1"/>
  <c r="C17" i="7"/>
  <c r="D17" i="7" s="1"/>
  <c r="M16" i="7"/>
  <c r="N16" i="7" s="1"/>
  <c r="H16" i="7"/>
  <c r="I16" i="7" s="1"/>
  <c r="C16" i="7"/>
  <c r="D16" i="7" s="1"/>
  <c r="M15" i="7"/>
  <c r="N15" i="7" s="1"/>
  <c r="H15" i="7"/>
  <c r="I15" i="7" s="1"/>
  <c r="C15" i="7"/>
  <c r="D15" i="7" s="1"/>
  <c r="M14" i="7"/>
  <c r="N14" i="7" s="1"/>
  <c r="H14" i="7"/>
  <c r="I14" i="7" s="1"/>
  <c r="C14" i="7"/>
  <c r="D14" i="7" s="1"/>
  <c r="M13" i="7"/>
  <c r="N13" i="7" s="1"/>
  <c r="H13" i="7"/>
  <c r="I13" i="7" s="1"/>
  <c r="C13" i="7"/>
  <c r="D13" i="7" s="1"/>
  <c r="M12" i="7"/>
  <c r="N12" i="7" s="1"/>
  <c r="H12" i="7"/>
  <c r="I12" i="7" s="1"/>
  <c r="C12" i="7"/>
  <c r="D12" i="7" s="1"/>
  <c r="M11" i="7"/>
  <c r="N11" i="7" s="1"/>
  <c r="H11" i="7"/>
  <c r="I11" i="7" s="1"/>
  <c r="C11" i="7"/>
  <c r="D11" i="7" s="1"/>
  <c r="M10" i="7"/>
  <c r="N10" i="7" s="1"/>
  <c r="H10" i="7"/>
  <c r="I10" i="7" s="1"/>
  <c r="C10" i="7"/>
  <c r="D10" i="7" s="1"/>
  <c r="M9" i="7"/>
  <c r="N9" i="7" s="1"/>
  <c r="H9" i="7"/>
  <c r="I9" i="7" s="1"/>
  <c r="C9" i="7"/>
  <c r="D9" i="7" s="1"/>
  <c r="M8" i="7"/>
  <c r="N8" i="7" s="1"/>
  <c r="H8" i="7"/>
  <c r="I8" i="7" s="1"/>
  <c r="C8" i="7"/>
  <c r="D8" i="7" s="1"/>
  <c r="M7" i="7"/>
  <c r="H7" i="7"/>
  <c r="C7" i="7"/>
  <c r="D6" i="7"/>
  <c r="H207" i="8"/>
  <c r="I207" i="8" s="1"/>
  <c r="C207" i="8"/>
  <c r="D207" i="8" s="1"/>
  <c r="H206" i="8"/>
  <c r="I206" i="8" s="1"/>
  <c r="C206" i="8"/>
  <c r="D206" i="8" s="1"/>
  <c r="H205" i="8"/>
  <c r="I205" i="8" s="1"/>
  <c r="C205" i="8"/>
  <c r="D205" i="8" s="1"/>
  <c r="H204" i="8"/>
  <c r="I204" i="8" s="1"/>
  <c r="C204" i="8"/>
  <c r="D204" i="8" s="1"/>
  <c r="H203" i="8"/>
  <c r="I203" i="8" s="1"/>
  <c r="C203" i="8"/>
  <c r="D203" i="8" s="1"/>
  <c r="H202" i="8"/>
  <c r="I202" i="8" s="1"/>
  <c r="C202" i="8"/>
  <c r="D202" i="8" s="1"/>
  <c r="H201" i="8"/>
  <c r="I201" i="8" s="1"/>
  <c r="C201" i="8"/>
  <c r="D201" i="8" s="1"/>
  <c r="H200" i="8"/>
  <c r="I200" i="8" s="1"/>
  <c r="C200" i="8"/>
  <c r="D200" i="8" s="1"/>
  <c r="H199" i="8"/>
  <c r="I199" i="8" s="1"/>
  <c r="C199" i="8"/>
  <c r="D199" i="8" s="1"/>
  <c r="H198" i="8"/>
  <c r="I198" i="8" s="1"/>
  <c r="C198" i="8"/>
  <c r="D198" i="8" s="1"/>
  <c r="H197" i="8"/>
  <c r="I197" i="8" s="1"/>
  <c r="C197" i="8"/>
  <c r="D197" i="8" s="1"/>
  <c r="H196" i="8"/>
  <c r="I196" i="8" s="1"/>
  <c r="C196" i="8"/>
  <c r="D196" i="8" s="1"/>
  <c r="H195" i="8"/>
  <c r="I195" i="8" s="1"/>
  <c r="C195" i="8"/>
  <c r="D195" i="8" s="1"/>
  <c r="H194" i="8"/>
  <c r="I194" i="8" s="1"/>
  <c r="C194" i="8"/>
  <c r="D194" i="8" s="1"/>
  <c r="H193" i="8"/>
  <c r="I193" i="8" s="1"/>
  <c r="C193" i="8"/>
  <c r="D193" i="8" s="1"/>
  <c r="H192" i="8"/>
  <c r="I192" i="8" s="1"/>
  <c r="C192" i="8"/>
  <c r="D192" i="8" s="1"/>
  <c r="H191" i="8"/>
  <c r="I191" i="8" s="1"/>
  <c r="C191" i="8"/>
  <c r="D191" i="8" s="1"/>
  <c r="H190" i="8"/>
  <c r="I190" i="8" s="1"/>
  <c r="C190" i="8"/>
  <c r="D190" i="8" s="1"/>
  <c r="H189" i="8"/>
  <c r="I189" i="8" s="1"/>
  <c r="C189" i="8"/>
  <c r="D189" i="8" s="1"/>
  <c r="H188" i="8"/>
  <c r="I188" i="8" s="1"/>
  <c r="C188" i="8"/>
  <c r="D188" i="8" s="1"/>
  <c r="H187" i="8"/>
  <c r="I187" i="8" s="1"/>
  <c r="C187" i="8"/>
  <c r="D187" i="8" s="1"/>
  <c r="H186" i="8"/>
  <c r="I186" i="8" s="1"/>
  <c r="C186" i="8"/>
  <c r="D186" i="8" s="1"/>
  <c r="H185" i="8"/>
  <c r="I185" i="8" s="1"/>
  <c r="C185" i="8"/>
  <c r="D185" i="8" s="1"/>
  <c r="H184" i="8"/>
  <c r="I184" i="8" s="1"/>
  <c r="C184" i="8"/>
  <c r="D184" i="8" s="1"/>
  <c r="H183" i="8"/>
  <c r="I183" i="8" s="1"/>
  <c r="C183" i="8"/>
  <c r="D183" i="8" s="1"/>
  <c r="H182" i="8"/>
  <c r="I182" i="8" s="1"/>
  <c r="C182" i="8"/>
  <c r="D182" i="8" s="1"/>
  <c r="H181" i="8"/>
  <c r="I181" i="8" s="1"/>
  <c r="C181" i="8"/>
  <c r="D181" i="8" s="1"/>
  <c r="H180" i="8"/>
  <c r="I180" i="8" s="1"/>
  <c r="C180" i="8"/>
  <c r="D180" i="8" s="1"/>
  <c r="H179" i="8"/>
  <c r="I179" i="8" s="1"/>
  <c r="C179" i="8"/>
  <c r="D179" i="8" s="1"/>
  <c r="H178" i="8"/>
  <c r="I178" i="8" s="1"/>
  <c r="C178" i="8"/>
  <c r="D178" i="8" s="1"/>
  <c r="H177" i="8"/>
  <c r="C177" i="8"/>
  <c r="M164" i="8"/>
  <c r="N164" i="8" s="1"/>
  <c r="H164" i="8"/>
  <c r="I164" i="8" s="1"/>
  <c r="C164" i="8"/>
  <c r="D164" i="8" s="1"/>
  <c r="M163" i="8"/>
  <c r="N163" i="8" s="1"/>
  <c r="H163" i="8"/>
  <c r="I163" i="8" s="1"/>
  <c r="C163" i="8"/>
  <c r="D163" i="8" s="1"/>
  <c r="M162" i="8"/>
  <c r="N162" i="8" s="1"/>
  <c r="H162" i="8"/>
  <c r="I162" i="8" s="1"/>
  <c r="C162" i="8"/>
  <c r="D162" i="8" s="1"/>
  <c r="M161" i="8"/>
  <c r="N161" i="8" s="1"/>
  <c r="H161" i="8"/>
  <c r="I161" i="8" s="1"/>
  <c r="C161" i="8"/>
  <c r="D161" i="8" s="1"/>
  <c r="M160" i="8"/>
  <c r="N160" i="8" s="1"/>
  <c r="H160" i="8"/>
  <c r="I160" i="8" s="1"/>
  <c r="C160" i="8"/>
  <c r="D160" i="8" s="1"/>
  <c r="M159" i="8"/>
  <c r="N159" i="8" s="1"/>
  <c r="H159" i="8"/>
  <c r="I159" i="8" s="1"/>
  <c r="C159" i="8"/>
  <c r="D159" i="8" s="1"/>
  <c r="M158" i="8"/>
  <c r="N158" i="8" s="1"/>
  <c r="H158" i="8"/>
  <c r="I158" i="8" s="1"/>
  <c r="C158" i="8"/>
  <c r="D158" i="8" s="1"/>
  <c r="M157" i="8"/>
  <c r="N157" i="8" s="1"/>
  <c r="H157" i="8"/>
  <c r="I157" i="8" s="1"/>
  <c r="C157" i="8"/>
  <c r="D157" i="8" s="1"/>
  <c r="M156" i="8"/>
  <c r="N156" i="8" s="1"/>
  <c r="H156" i="8"/>
  <c r="I156" i="8" s="1"/>
  <c r="C156" i="8"/>
  <c r="D156" i="8" s="1"/>
  <c r="M155" i="8"/>
  <c r="N155" i="8" s="1"/>
  <c r="H155" i="8"/>
  <c r="I155" i="8" s="1"/>
  <c r="C155" i="8"/>
  <c r="D155" i="8" s="1"/>
  <c r="M154" i="8"/>
  <c r="N154" i="8" s="1"/>
  <c r="H154" i="8"/>
  <c r="I154" i="8" s="1"/>
  <c r="C154" i="8"/>
  <c r="D154" i="8" s="1"/>
  <c r="M153" i="8"/>
  <c r="N153" i="8" s="1"/>
  <c r="H153" i="8"/>
  <c r="I153" i="8" s="1"/>
  <c r="C153" i="8"/>
  <c r="D153" i="8" s="1"/>
  <c r="M152" i="8"/>
  <c r="N152" i="8" s="1"/>
  <c r="H152" i="8"/>
  <c r="I152" i="8" s="1"/>
  <c r="C152" i="8"/>
  <c r="D152" i="8" s="1"/>
  <c r="M151" i="8"/>
  <c r="N151" i="8" s="1"/>
  <c r="H151" i="8"/>
  <c r="I151" i="8" s="1"/>
  <c r="C151" i="8"/>
  <c r="D151" i="8" s="1"/>
  <c r="M150" i="8"/>
  <c r="N150" i="8" s="1"/>
  <c r="H150" i="8"/>
  <c r="I150" i="8" s="1"/>
  <c r="C150" i="8"/>
  <c r="D150" i="8" s="1"/>
  <c r="M149" i="8"/>
  <c r="N149" i="8" s="1"/>
  <c r="H149" i="8"/>
  <c r="I149" i="8" s="1"/>
  <c r="C149" i="8"/>
  <c r="D149" i="8" s="1"/>
  <c r="M148" i="8"/>
  <c r="N148" i="8" s="1"/>
  <c r="H148" i="8"/>
  <c r="I148" i="8" s="1"/>
  <c r="C148" i="8"/>
  <c r="D148" i="8" s="1"/>
  <c r="M147" i="8"/>
  <c r="N147" i="8" s="1"/>
  <c r="H147" i="8"/>
  <c r="I147" i="8" s="1"/>
  <c r="C147" i="8"/>
  <c r="D147" i="8" s="1"/>
  <c r="M146" i="8"/>
  <c r="N146" i="8" s="1"/>
  <c r="H146" i="8"/>
  <c r="I146" i="8" s="1"/>
  <c r="C146" i="8"/>
  <c r="D146" i="8" s="1"/>
  <c r="M145" i="8"/>
  <c r="N145" i="8" s="1"/>
  <c r="H145" i="8"/>
  <c r="I145" i="8" s="1"/>
  <c r="C145" i="8"/>
  <c r="D145" i="8" s="1"/>
  <c r="M144" i="8"/>
  <c r="N144" i="8" s="1"/>
  <c r="H144" i="8"/>
  <c r="I144" i="8" s="1"/>
  <c r="C144" i="8"/>
  <c r="D144" i="8" s="1"/>
  <c r="M143" i="8"/>
  <c r="N143" i="8" s="1"/>
  <c r="H143" i="8"/>
  <c r="I143" i="8" s="1"/>
  <c r="C143" i="8"/>
  <c r="D143" i="8" s="1"/>
  <c r="M142" i="8"/>
  <c r="N142" i="8" s="1"/>
  <c r="H142" i="8"/>
  <c r="I142" i="8" s="1"/>
  <c r="C142" i="8"/>
  <c r="D142" i="8" s="1"/>
  <c r="M141" i="8"/>
  <c r="N141" i="8" s="1"/>
  <c r="H141" i="8"/>
  <c r="I141" i="8" s="1"/>
  <c r="C141" i="8"/>
  <c r="D141" i="8" s="1"/>
  <c r="M140" i="8"/>
  <c r="N140" i="8" s="1"/>
  <c r="H140" i="8"/>
  <c r="I140" i="8" s="1"/>
  <c r="C140" i="8"/>
  <c r="D140" i="8" s="1"/>
  <c r="M139" i="8"/>
  <c r="N139" i="8" s="1"/>
  <c r="H139" i="8"/>
  <c r="I139" i="8" s="1"/>
  <c r="C139" i="8"/>
  <c r="D139" i="8" s="1"/>
  <c r="M138" i="8"/>
  <c r="N138" i="8" s="1"/>
  <c r="H138" i="8"/>
  <c r="I138" i="8" s="1"/>
  <c r="C138" i="8"/>
  <c r="D138" i="8" s="1"/>
  <c r="M137" i="8"/>
  <c r="N137" i="8" s="1"/>
  <c r="H137" i="8"/>
  <c r="I137" i="8" s="1"/>
  <c r="C137" i="8"/>
  <c r="D137" i="8" s="1"/>
  <c r="M136" i="8"/>
  <c r="N136" i="8" s="1"/>
  <c r="H136" i="8"/>
  <c r="I136" i="8" s="1"/>
  <c r="C136" i="8"/>
  <c r="D136" i="8" s="1"/>
  <c r="M135" i="8"/>
  <c r="N135" i="8" s="1"/>
  <c r="H135" i="8"/>
  <c r="I135" i="8" s="1"/>
  <c r="C135" i="8"/>
  <c r="D135" i="8" s="1"/>
  <c r="M134" i="8"/>
  <c r="H134" i="8"/>
  <c r="C134" i="8"/>
  <c r="M122" i="8"/>
  <c r="N122" i="8" s="1"/>
  <c r="H122" i="8"/>
  <c r="I122" i="8" s="1"/>
  <c r="C122" i="8"/>
  <c r="D122" i="8" s="1"/>
  <c r="M121" i="8"/>
  <c r="N121" i="8" s="1"/>
  <c r="H121" i="8"/>
  <c r="I121" i="8" s="1"/>
  <c r="D121" i="8"/>
  <c r="M120" i="8"/>
  <c r="N120" i="8" s="1"/>
  <c r="H120" i="8"/>
  <c r="I120" i="8" s="1"/>
  <c r="C120" i="8"/>
  <c r="D120" i="8" s="1"/>
  <c r="M119" i="8"/>
  <c r="N119" i="8" s="1"/>
  <c r="H119" i="8"/>
  <c r="I119" i="8" s="1"/>
  <c r="C119" i="8"/>
  <c r="D119" i="8" s="1"/>
  <c r="M118" i="8"/>
  <c r="N118" i="8" s="1"/>
  <c r="H118" i="8"/>
  <c r="I118" i="8" s="1"/>
  <c r="C118" i="8"/>
  <c r="D118" i="8" s="1"/>
  <c r="M117" i="8"/>
  <c r="N117" i="8" s="1"/>
  <c r="H117" i="8"/>
  <c r="I117" i="8" s="1"/>
  <c r="C117" i="8"/>
  <c r="D117" i="8" s="1"/>
  <c r="M116" i="8"/>
  <c r="N116" i="8" s="1"/>
  <c r="H116" i="8"/>
  <c r="I116" i="8" s="1"/>
  <c r="C116" i="8"/>
  <c r="D116" i="8" s="1"/>
  <c r="M115" i="8"/>
  <c r="N115" i="8" s="1"/>
  <c r="H115" i="8"/>
  <c r="I115" i="8" s="1"/>
  <c r="C115" i="8"/>
  <c r="D115" i="8" s="1"/>
  <c r="M114" i="8"/>
  <c r="N114" i="8" s="1"/>
  <c r="H114" i="8"/>
  <c r="I114" i="8" s="1"/>
  <c r="C114" i="8"/>
  <c r="D114" i="8" s="1"/>
  <c r="M113" i="8"/>
  <c r="N113" i="8" s="1"/>
  <c r="H113" i="8"/>
  <c r="I113" i="8" s="1"/>
  <c r="C113" i="8"/>
  <c r="D113" i="8" s="1"/>
  <c r="M112" i="8"/>
  <c r="N112" i="8" s="1"/>
  <c r="H112" i="8"/>
  <c r="I112" i="8" s="1"/>
  <c r="C112" i="8"/>
  <c r="D112" i="8" s="1"/>
  <c r="M111" i="8"/>
  <c r="N111" i="8" s="1"/>
  <c r="H111" i="8"/>
  <c r="I111" i="8" s="1"/>
  <c r="C111" i="8"/>
  <c r="D111" i="8" s="1"/>
  <c r="M110" i="8"/>
  <c r="N110" i="8" s="1"/>
  <c r="H110" i="8"/>
  <c r="I110" i="8" s="1"/>
  <c r="C110" i="8"/>
  <c r="D110" i="8" s="1"/>
  <c r="M109" i="8"/>
  <c r="N109" i="8" s="1"/>
  <c r="H109" i="8"/>
  <c r="I109" i="8" s="1"/>
  <c r="C109" i="8"/>
  <c r="D109" i="8" s="1"/>
  <c r="M108" i="8"/>
  <c r="N108" i="8" s="1"/>
  <c r="H108" i="8"/>
  <c r="I108" i="8" s="1"/>
  <c r="C108" i="8"/>
  <c r="D108" i="8" s="1"/>
  <c r="M107" i="8"/>
  <c r="N107" i="8" s="1"/>
  <c r="H107" i="8"/>
  <c r="I107" i="8" s="1"/>
  <c r="C107" i="8"/>
  <c r="D107" i="8" s="1"/>
  <c r="M106" i="8"/>
  <c r="N106" i="8" s="1"/>
  <c r="H106" i="8"/>
  <c r="I106" i="8" s="1"/>
  <c r="C106" i="8"/>
  <c r="D106" i="8" s="1"/>
  <c r="M105" i="8"/>
  <c r="N105" i="8" s="1"/>
  <c r="H105" i="8"/>
  <c r="I105" i="8" s="1"/>
  <c r="C105" i="8"/>
  <c r="D105" i="8" s="1"/>
  <c r="M104" i="8"/>
  <c r="N104" i="8" s="1"/>
  <c r="H104" i="8"/>
  <c r="I104" i="8" s="1"/>
  <c r="C104" i="8"/>
  <c r="D104" i="8" s="1"/>
  <c r="M103" i="8"/>
  <c r="N103" i="8" s="1"/>
  <c r="H103" i="8"/>
  <c r="I103" i="8" s="1"/>
  <c r="C103" i="8"/>
  <c r="D103" i="8" s="1"/>
  <c r="M102" i="8"/>
  <c r="N102" i="8" s="1"/>
  <c r="H102" i="8"/>
  <c r="I102" i="8" s="1"/>
  <c r="C102" i="8"/>
  <c r="D102" i="8" s="1"/>
  <c r="M101" i="8"/>
  <c r="N101" i="8" s="1"/>
  <c r="H101" i="8"/>
  <c r="I101" i="8" s="1"/>
  <c r="C101" i="8"/>
  <c r="D101" i="8" s="1"/>
  <c r="M100" i="8"/>
  <c r="N100" i="8" s="1"/>
  <c r="H100" i="8"/>
  <c r="I100" i="8" s="1"/>
  <c r="C100" i="8"/>
  <c r="D100" i="8" s="1"/>
  <c r="M99" i="8"/>
  <c r="N99" i="8" s="1"/>
  <c r="H99" i="8"/>
  <c r="I99" i="8" s="1"/>
  <c r="C99" i="8"/>
  <c r="D99" i="8" s="1"/>
  <c r="M98" i="8"/>
  <c r="N98" i="8" s="1"/>
  <c r="H98" i="8"/>
  <c r="I98" i="8" s="1"/>
  <c r="C98" i="8"/>
  <c r="D98" i="8" s="1"/>
  <c r="M97" i="8"/>
  <c r="N97" i="8" s="1"/>
  <c r="H97" i="8"/>
  <c r="I97" i="8" s="1"/>
  <c r="C97" i="8"/>
  <c r="D97" i="8" s="1"/>
  <c r="M96" i="8"/>
  <c r="N96" i="8" s="1"/>
  <c r="H96" i="8"/>
  <c r="I96" i="8" s="1"/>
  <c r="C96" i="8"/>
  <c r="D96" i="8" s="1"/>
  <c r="M95" i="8"/>
  <c r="N95" i="8" s="1"/>
  <c r="H95" i="8"/>
  <c r="I95" i="8" s="1"/>
  <c r="C95" i="8"/>
  <c r="D95" i="8" s="1"/>
  <c r="M94" i="8"/>
  <c r="N94" i="8" s="1"/>
  <c r="H94" i="8"/>
  <c r="I94" i="8" s="1"/>
  <c r="C94" i="8"/>
  <c r="D94" i="8" s="1"/>
  <c r="M93" i="8"/>
  <c r="N93" i="8" s="1"/>
  <c r="H93" i="8"/>
  <c r="I93" i="8" s="1"/>
  <c r="C93" i="8"/>
  <c r="D93" i="8" s="1"/>
  <c r="M92" i="8"/>
  <c r="H92" i="8"/>
  <c r="C92" i="8"/>
  <c r="M80" i="8"/>
  <c r="N80" i="8" s="1"/>
  <c r="H80" i="8"/>
  <c r="I80" i="8" s="1"/>
  <c r="C80" i="8"/>
  <c r="D80" i="8" s="1"/>
  <c r="M79" i="8"/>
  <c r="N79" i="8" s="1"/>
  <c r="H79" i="8"/>
  <c r="I79" i="8" s="1"/>
  <c r="C79" i="8"/>
  <c r="D79" i="8" s="1"/>
  <c r="M78" i="8"/>
  <c r="N78" i="8" s="1"/>
  <c r="H78" i="8"/>
  <c r="I78" i="8" s="1"/>
  <c r="C78" i="8"/>
  <c r="D78" i="8" s="1"/>
  <c r="M77" i="8"/>
  <c r="N77" i="8" s="1"/>
  <c r="H77" i="8"/>
  <c r="I77" i="8" s="1"/>
  <c r="C77" i="8"/>
  <c r="D77" i="8" s="1"/>
  <c r="M76" i="8"/>
  <c r="N76" i="8" s="1"/>
  <c r="H76" i="8"/>
  <c r="I76" i="8" s="1"/>
  <c r="C76" i="8"/>
  <c r="D76" i="8" s="1"/>
  <c r="M75" i="8"/>
  <c r="N75" i="8" s="1"/>
  <c r="H75" i="8"/>
  <c r="I75" i="8" s="1"/>
  <c r="C75" i="8"/>
  <c r="D75" i="8" s="1"/>
  <c r="M74" i="8"/>
  <c r="N74" i="8" s="1"/>
  <c r="H74" i="8"/>
  <c r="I74" i="8" s="1"/>
  <c r="C74" i="8"/>
  <c r="D74" i="8" s="1"/>
  <c r="M73" i="8"/>
  <c r="N73" i="8" s="1"/>
  <c r="H73" i="8"/>
  <c r="I73" i="8" s="1"/>
  <c r="C73" i="8"/>
  <c r="D73" i="8" s="1"/>
  <c r="M72" i="8"/>
  <c r="N72" i="8" s="1"/>
  <c r="H72" i="8"/>
  <c r="I72" i="8" s="1"/>
  <c r="C72" i="8"/>
  <c r="D72" i="8" s="1"/>
  <c r="M71" i="8"/>
  <c r="N71" i="8" s="1"/>
  <c r="H71" i="8"/>
  <c r="I71" i="8" s="1"/>
  <c r="C71" i="8"/>
  <c r="D71" i="8" s="1"/>
  <c r="M70" i="8"/>
  <c r="N70" i="8" s="1"/>
  <c r="H70" i="8"/>
  <c r="I70" i="8" s="1"/>
  <c r="C70" i="8"/>
  <c r="D70" i="8" s="1"/>
  <c r="M69" i="8"/>
  <c r="N69" i="8" s="1"/>
  <c r="H69" i="8"/>
  <c r="I69" i="8" s="1"/>
  <c r="C69" i="8"/>
  <c r="D69" i="8" s="1"/>
  <c r="M68" i="8"/>
  <c r="N68" i="8" s="1"/>
  <c r="H68" i="8"/>
  <c r="I68" i="8" s="1"/>
  <c r="C68" i="8"/>
  <c r="D68" i="8" s="1"/>
  <c r="M67" i="8"/>
  <c r="N67" i="8" s="1"/>
  <c r="H67" i="8"/>
  <c r="I67" i="8" s="1"/>
  <c r="C67" i="8"/>
  <c r="D67" i="8" s="1"/>
  <c r="M66" i="8"/>
  <c r="N66" i="8" s="1"/>
  <c r="H66" i="8"/>
  <c r="I66" i="8" s="1"/>
  <c r="C66" i="8"/>
  <c r="D66" i="8" s="1"/>
  <c r="M65" i="8"/>
  <c r="N65" i="8" s="1"/>
  <c r="H65" i="8"/>
  <c r="I65" i="8" s="1"/>
  <c r="C65" i="8"/>
  <c r="D65" i="8" s="1"/>
  <c r="M64" i="8"/>
  <c r="N64" i="8" s="1"/>
  <c r="H64" i="8"/>
  <c r="I64" i="8" s="1"/>
  <c r="C64" i="8"/>
  <c r="D64" i="8" s="1"/>
  <c r="M63" i="8"/>
  <c r="N63" i="8" s="1"/>
  <c r="H63" i="8"/>
  <c r="I63" i="8" s="1"/>
  <c r="C63" i="8"/>
  <c r="D63" i="8" s="1"/>
  <c r="M62" i="8"/>
  <c r="N62" i="8" s="1"/>
  <c r="H62" i="8"/>
  <c r="I62" i="8" s="1"/>
  <c r="C62" i="8"/>
  <c r="D62" i="8" s="1"/>
  <c r="M61" i="8"/>
  <c r="N61" i="8" s="1"/>
  <c r="H61" i="8"/>
  <c r="I61" i="8" s="1"/>
  <c r="C61" i="8"/>
  <c r="D61" i="8" s="1"/>
  <c r="M60" i="8"/>
  <c r="N60" i="8" s="1"/>
  <c r="H60" i="8"/>
  <c r="I60" i="8" s="1"/>
  <c r="C60" i="8"/>
  <c r="D60" i="8" s="1"/>
  <c r="M59" i="8"/>
  <c r="N59" i="8" s="1"/>
  <c r="H59" i="8"/>
  <c r="I59" i="8" s="1"/>
  <c r="C59" i="8"/>
  <c r="D59" i="8" s="1"/>
  <c r="M58" i="8"/>
  <c r="N58" i="8" s="1"/>
  <c r="H58" i="8"/>
  <c r="I58" i="8" s="1"/>
  <c r="C58" i="8"/>
  <c r="D58" i="8" s="1"/>
  <c r="M57" i="8"/>
  <c r="N57" i="8" s="1"/>
  <c r="H57" i="8"/>
  <c r="I57" i="8" s="1"/>
  <c r="C57" i="8"/>
  <c r="D57" i="8" s="1"/>
  <c r="M56" i="8"/>
  <c r="N56" i="8" s="1"/>
  <c r="H56" i="8"/>
  <c r="I56" i="8" s="1"/>
  <c r="C56" i="8"/>
  <c r="D56" i="8" s="1"/>
  <c r="M55" i="8"/>
  <c r="N55" i="8" s="1"/>
  <c r="H55" i="8"/>
  <c r="I55" i="8" s="1"/>
  <c r="C55" i="8"/>
  <c r="D55" i="8" s="1"/>
  <c r="M54" i="8"/>
  <c r="N54" i="8" s="1"/>
  <c r="H54" i="8"/>
  <c r="I54" i="8" s="1"/>
  <c r="C54" i="8"/>
  <c r="D54" i="8" s="1"/>
  <c r="M53" i="8"/>
  <c r="N53" i="8" s="1"/>
  <c r="H53" i="8"/>
  <c r="I53" i="8" s="1"/>
  <c r="C53" i="8"/>
  <c r="D53" i="8" s="1"/>
  <c r="M52" i="8"/>
  <c r="N52" i="8" s="1"/>
  <c r="H52" i="8"/>
  <c r="I52" i="8" s="1"/>
  <c r="C52" i="8"/>
  <c r="D52" i="8" s="1"/>
  <c r="M51" i="8"/>
  <c r="N51" i="8" s="1"/>
  <c r="H51" i="8"/>
  <c r="I51" i="8" s="1"/>
  <c r="C51" i="8"/>
  <c r="D51" i="8" s="1"/>
  <c r="M50" i="8"/>
  <c r="H50" i="8"/>
  <c r="C50" i="8"/>
  <c r="M38" i="8"/>
  <c r="N38" i="8" s="1"/>
  <c r="H38" i="8"/>
  <c r="I38" i="8" s="1"/>
  <c r="M37" i="8"/>
  <c r="N37" i="8" s="1"/>
  <c r="H37" i="8"/>
  <c r="I37" i="8" s="1"/>
  <c r="C37" i="8"/>
  <c r="D37" i="8" s="1"/>
  <c r="M36" i="8"/>
  <c r="N36" i="8" s="1"/>
  <c r="H36" i="8"/>
  <c r="I36" i="8" s="1"/>
  <c r="C36" i="8"/>
  <c r="D36" i="8" s="1"/>
  <c r="M35" i="8"/>
  <c r="N35" i="8" s="1"/>
  <c r="H35" i="8"/>
  <c r="I35" i="8" s="1"/>
  <c r="C35" i="8"/>
  <c r="D35" i="8" s="1"/>
  <c r="M34" i="8"/>
  <c r="N34" i="8" s="1"/>
  <c r="H34" i="8"/>
  <c r="I34" i="8" s="1"/>
  <c r="C34" i="8"/>
  <c r="D34" i="8" s="1"/>
  <c r="M33" i="8"/>
  <c r="N33" i="8" s="1"/>
  <c r="H33" i="8"/>
  <c r="I33" i="8" s="1"/>
  <c r="C33" i="8"/>
  <c r="D33" i="8" s="1"/>
  <c r="M32" i="8"/>
  <c r="N32" i="8" s="1"/>
  <c r="H32" i="8"/>
  <c r="I32" i="8" s="1"/>
  <c r="C32" i="8"/>
  <c r="D32" i="8" s="1"/>
  <c r="M31" i="8"/>
  <c r="N31" i="8" s="1"/>
  <c r="H31" i="8"/>
  <c r="I31" i="8" s="1"/>
  <c r="C31" i="8"/>
  <c r="D31" i="8" s="1"/>
  <c r="M30" i="8"/>
  <c r="N30" i="8" s="1"/>
  <c r="H30" i="8"/>
  <c r="I30" i="8" s="1"/>
  <c r="C30" i="8"/>
  <c r="D30" i="8" s="1"/>
  <c r="N29" i="8"/>
  <c r="H29" i="8"/>
  <c r="I29" i="8" s="1"/>
  <c r="C29" i="8"/>
  <c r="D29" i="8" s="1"/>
  <c r="M28" i="8"/>
  <c r="N28" i="8" s="1"/>
  <c r="H28" i="8"/>
  <c r="I28" i="8" s="1"/>
  <c r="C28" i="8"/>
  <c r="D28" i="8" s="1"/>
  <c r="M27" i="8"/>
  <c r="N27" i="8" s="1"/>
  <c r="H27" i="8"/>
  <c r="I27" i="8" s="1"/>
  <c r="C27" i="8"/>
  <c r="D27" i="8" s="1"/>
  <c r="M26" i="8"/>
  <c r="N26" i="8" s="1"/>
  <c r="H26" i="8"/>
  <c r="I26" i="8" s="1"/>
  <c r="C26" i="8"/>
  <c r="D26" i="8" s="1"/>
  <c r="M25" i="8"/>
  <c r="N25" i="8" s="1"/>
  <c r="H25" i="8"/>
  <c r="I25" i="8" s="1"/>
  <c r="C25" i="8"/>
  <c r="D25" i="8" s="1"/>
  <c r="M24" i="8"/>
  <c r="N24" i="8" s="1"/>
  <c r="H24" i="8"/>
  <c r="I24" i="8" s="1"/>
  <c r="C24" i="8"/>
  <c r="D24" i="8" s="1"/>
  <c r="M23" i="8"/>
  <c r="N23" i="8" s="1"/>
  <c r="H23" i="8"/>
  <c r="I23" i="8" s="1"/>
  <c r="C23" i="8"/>
  <c r="D23" i="8" s="1"/>
  <c r="M22" i="8"/>
  <c r="N22" i="8" s="1"/>
  <c r="H22" i="8"/>
  <c r="I22" i="8" s="1"/>
  <c r="C22" i="8"/>
  <c r="D22" i="8" s="1"/>
  <c r="M21" i="8"/>
  <c r="N21" i="8" s="1"/>
  <c r="H21" i="8"/>
  <c r="I21" i="8" s="1"/>
  <c r="C21" i="8"/>
  <c r="D21" i="8" s="1"/>
  <c r="M20" i="8"/>
  <c r="N20" i="8" s="1"/>
  <c r="H20" i="8"/>
  <c r="I20" i="8" s="1"/>
  <c r="C20" i="8"/>
  <c r="D20" i="8" s="1"/>
  <c r="M19" i="8"/>
  <c r="N19" i="8" s="1"/>
  <c r="H19" i="8"/>
  <c r="I19" i="8" s="1"/>
  <c r="C19" i="8"/>
  <c r="D19" i="8" s="1"/>
  <c r="M18" i="8"/>
  <c r="N18" i="8" s="1"/>
  <c r="H18" i="8"/>
  <c r="I18" i="8" s="1"/>
  <c r="C18" i="8"/>
  <c r="D18" i="8" s="1"/>
  <c r="M17" i="8"/>
  <c r="N17" i="8" s="1"/>
  <c r="H17" i="8"/>
  <c r="I17" i="8" s="1"/>
  <c r="C17" i="8"/>
  <c r="D17" i="8" s="1"/>
  <c r="M16" i="8"/>
  <c r="N16" i="8" s="1"/>
  <c r="H16" i="8"/>
  <c r="I16" i="8" s="1"/>
  <c r="C16" i="8"/>
  <c r="D16" i="8" s="1"/>
  <c r="M15" i="8"/>
  <c r="N15" i="8" s="1"/>
  <c r="H15" i="8"/>
  <c r="I15" i="8" s="1"/>
  <c r="C15" i="8"/>
  <c r="D15" i="8" s="1"/>
  <c r="M14" i="8"/>
  <c r="N14" i="8" s="1"/>
  <c r="H14" i="8"/>
  <c r="I14" i="8" s="1"/>
  <c r="C14" i="8"/>
  <c r="D14" i="8" s="1"/>
  <c r="M13" i="8"/>
  <c r="N13" i="8" s="1"/>
  <c r="H13" i="8"/>
  <c r="I13" i="8" s="1"/>
  <c r="C13" i="8"/>
  <c r="D13" i="8" s="1"/>
  <c r="M12" i="8"/>
  <c r="N12" i="8" s="1"/>
  <c r="H12" i="8"/>
  <c r="I12" i="8" s="1"/>
  <c r="C12" i="8"/>
  <c r="D12" i="8" s="1"/>
  <c r="M11" i="8"/>
  <c r="N11" i="8" s="1"/>
  <c r="H11" i="8"/>
  <c r="I11" i="8" s="1"/>
  <c r="C11" i="8"/>
  <c r="D11" i="8" s="1"/>
  <c r="M10" i="8"/>
  <c r="N10" i="8" s="1"/>
  <c r="H10" i="8"/>
  <c r="I10" i="8" s="1"/>
  <c r="C10" i="8"/>
  <c r="D10" i="8" s="1"/>
  <c r="M9" i="8"/>
  <c r="N9" i="8" s="1"/>
  <c r="H9" i="8"/>
  <c r="I9" i="8" s="1"/>
  <c r="C9" i="8"/>
  <c r="D9" i="8" s="1"/>
  <c r="M8" i="8"/>
  <c r="N8" i="8" s="1"/>
  <c r="H8" i="8"/>
  <c r="I8" i="8" s="1"/>
  <c r="C8" i="8"/>
  <c r="D8" i="8" s="1"/>
  <c r="M7" i="8"/>
  <c r="N7" i="8" s="1"/>
  <c r="H7" i="8"/>
  <c r="I7" i="8" s="1"/>
  <c r="C7" i="8"/>
  <c r="D6" i="8"/>
  <c r="H214" i="9"/>
  <c r="I214" i="9" s="1"/>
  <c r="C214" i="9"/>
  <c r="D214" i="9" s="1"/>
  <c r="H213" i="9"/>
  <c r="I213" i="9" s="1"/>
  <c r="C213" i="9"/>
  <c r="D213" i="9" s="1"/>
  <c r="H212" i="9"/>
  <c r="I212" i="9" s="1"/>
  <c r="C212" i="9"/>
  <c r="D212" i="9" s="1"/>
  <c r="H211" i="9"/>
  <c r="I211" i="9" s="1"/>
  <c r="C211" i="9"/>
  <c r="D211" i="9" s="1"/>
  <c r="H210" i="9"/>
  <c r="I210" i="9" s="1"/>
  <c r="C210" i="9"/>
  <c r="D210" i="9" s="1"/>
  <c r="H209" i="9"/>
  <c r="I209" i="9" s="1"/>
  <c r="C209" i="9"/>
  <c r="D209" i="9" s="1"/>
  <c r="H208" i="9"/>
  <c r="I208" i="9" s="1"/>
  <c r="C208" i="9"/>
  <c r="D208" i="9" s="1"/>
  <c r="H207" i="9"/>
  <c r="I207" i="9" s="1"/>
  <c r="C207" i="9"/>
  <c r="D207" i="9" s="1"/>
  <c r="H206" i="9"/>
  <c r="I206" i="9" s="1"/>
  <c r="C206" i="9"/>
  <c r="D206" i="9" s="1"/>
  <c r="H205" i="9"/>
  <c r="I205" i="9" s="1"/>
  <c r="C205" i="9"/>
  <c r="D205" i="9" s="1"/>
  <c r="H204" i="9"/>
  <c r="I204" i="9" s="1"/>
  <c r="C204" i="9"/>
  <c r="D204" i="9" s="1"/>
  <c r="H203" i="9"/>
  <c r="I203" i="9" s="1"/>
  <c r="C203" i="9"/>
  <c r="D203" i="9" s="1"/>
  <c r="H202" i="9"/>
  <c r="I202" i="9" s="1"/>
  <c r="C202" i="9"/>
  <c r="D202" i="9" s="1"/>
  <c r="H201" i="9"/>
  <c r="I201" i="9" s="1"/>
  <c r="C201" i="9"/>
  <c r="D201" i="9" s="1"/>
  <c r="H200" i="9"/>
  <c r="I200" i="9" s="1"/>
  <c r="C200" i="9"/>
  <c r="D200" i="9" s="1"/>
  <c r="H199" i="9"/>
  <c r="I199" i="9" s="1"/>
  <c r="C199" i="9"/>
  <c r="D199" i="9" s="1"/>
  <c r="H198" i="9"/>
  <c r="I198" i="9" s="1"/>
  <c r="C198" i="9"/>
  <c r="D198" i="9" s="1"/>
  <c r="H197" i="9"/>
  <c r="I197" i="9" s="1"/>
  <c r="C197" i="9"/>
  <c r="D197" i="9" s="1"/>
  <c r="H196" i="9"/>
  <c r="I196" i="9" s="1"/>
  <c r="C196" i="9"/>
  <c r="D196" i="9" s="1"/>
  <c r="H195" i="9"/>
  <c r="I195" i="9" s="1"/>
  <c r="C195" i="9"/>
  <c r="D195" i="9" s="1"/>
  <c r="H194" i="9"/>
  <c r="I194" i="9" s="1"/>
  <c r="C194" i="9"/>
  <c r="D194" i="9" s="1"/>
  <c r="H193" i="9"/>
  <c r="I193" i="9" s="1"/>
  <c r="C193" i="9"/>
  <c r="D193" i="9" s="1"/>
  <c r="H192" i="9"/>
  <c r="I192" i="9" s="1"/>
  <c r="C192" i="9"/>
  <c r="D192" i="9" s="1"/>
  <c r="H191" i="9"/>
  <c r="I191" i="9" s="1"/>
  <c r="C191" i="9"/>
  <c r="D191" i="9" s="1"/>
  <c r="H190" i="9"/>
  <c r="I190" i="9" s="1"/>
  <c r="C190" i="9"/>
  <c r="D190" i="9" s="1"/>
  <c r="H189" i="9"/>
  <c r="I189" i="9" s="1"/>
  <c r="C189" i="9"/>
  <c r="D189" i="9" s="1"/>
  <c r="H188" i="9"/>
  <c r="I188" i="9" s="1"/>
  <c r="C188" i="9"/>
  <c r="D188" i="9" s="1"/>
  <c r="H187" i="9"/>
  <c r="I187" i="9" s="1"/>
  <c r="C187" i="9"/>
  <c r="D187" i="9" s="1"/>
  <c r="H186" i="9"/>
  <c r="I186" i="9" s="1"/>
  <c r="C186" i="9"/>
  <c r="D186" i="9" s="1"/>
  <c r="H185" i="9"/>
  <c r="I185" i="9" s="1"/>
  <c r="C185" i="9"/>
  <c r="D185" i="9" s="1"/>
  <c r="H184" i="9"/>
  <c r="C184" i="9"/>
  <c r="M166" i="9"/>
  <c r="N166" i="9" s="1"/>
  <c r="I166" i="9"/>
  <c r="C166" i="9"/>
  <c r="D166" i="9" s="1"/>
  <c r="M165" i="9"/>
  <c r="N165" i="9" s="1"/>
  <c r="H165" i="9"/>
  <c r="I165" i="9" s="1"/>
  <c r="C165" i="9"/>
  <c r="D165" i="9" s="1"/>
  <c r="M164" i="9"/>
  <c r="N164" i="9" s="1"/>
  <c r="H164" i="9"/>
  <c r="I164" i="9" s="1"/>
  <c r="C164" i="9"/>
  <c r="D164" i="9" s="1"/>
  <c r="M163" i="9"/>
  <c r="N163" i="9" s="1"/>
  <c r="H163" i="9"/>
  <c r="I163" i="9" s="1"/>
  <c r="C163" i="9"/>
  <c r="D163" i="9" s="1"/>
  <c r="M162" i="9"/>
  <c r="N162" i="9" s="1"/>
  <c r="H162" i="9"/>
  <c r="I162" i="9" s="1"/>
  <c r="C162" i="9"/>
  <c r="D162" i="9" s="1"/>
  <c r="M161" i="9"/>
  <c r="N161" i="9" s="1"/>
  <c r="H161" i="9"/>
  <c r="I161" i="9" s="1"/>
  <c r="C161" i="9"/>
  <c r="D161" i="9" s="1"/>
  <c r="M160" i="9"/>
  <c r="N160" i="9" s="1"/>
  <c r="H160" i="9"/>
  <c r="I160" i="9" s="1"/>
  <c r="C160" i="9"/>
  <c r="D160" i="9" s="1"/>
  <c r="M159" i="9"/>
  <c r="N159" i="9" s="1"/>
  <c r="H159" i="9"/>
  <c r="I159" i="9" s="1"/>
  <c r="C159" i="9"/>
  <c r="D159" i="9" s="1"/>
  <c r="M158" i="9"/>
  <c r="N158" i="9" s="1"/>
  <c r="H158" i="9"/>
  <c r="I158" i="9" s="1"/>
  <c r="C158" i="9"/>
  <c r="D158" i="9" s="1"/>
  <c r="M157" i="9"/>
  <c r="N157" i="9" s="1"/>
  <c r="H157" i="9"/>
  <c r="I157" i="9" s="1"/>
  <c r="C157" i="9"/>
  <c r="D157" i="9" s="1"/>
  <c r="M156" i="9"/>
  <c r="N156" i="9" s="1"/>
  <c r="H156" i="9"/>
  <c r="I156" i="9" s="1"/>
  <c r="C156" i="9"/>
  <c r="D156" i="9" s="1"/>
  <c r="M155" i="9"/>
  <c r="N155" i="9" s="1"/>
  <c r="H155" i="9"/>
  <c r="I155" i="9" s="1"/>
  <c r="C155" i="9"/>
  <c r="D155" i="9" s="1"/>
  <c r="M154" i="9"/>
  <c r="N154" i="9" s="1"/>
  <c r="H154" i="9"/>
  <c r="I154" i="9" s="1"/>
  <c r="C154" i="9"/>
  <c r="D154" i="9" s="1"/>
  <c r="M153" i="9"/>
  <c r="N153" i="9" s="1"/>
  <c r="H153" i="9"/>
  <c r="I153" i="9" s="1"/>
  <c r="C153" i="9"/>
  <c r="D153" i="9" s="1"/>
  <c r="M152" i="9"/>
  <c r="N152" i="9" s="1"/>
  <c r="H152" i="9"/>
  <c r="I152" i="9" s="1"/>
  <c r="C152" i="9"/>
  <c r="D152" i="9" s="1"/>
  <c r="M151" i="9"/>
  <c r="N151" i="9" s="1"/>
  <c r="H151" i="9"/>
  <c r="I151" i="9" s="1"/>
  <c r="C151" i="9"/>
  <c r="D151" i="9" s="1"/>
  <c r="M150" i="9"/>
  <c r="N150" i="9" s="1"/>
  <c r="H150" i="9"/>
  <c r="I150" i="9" s="1"/>
  <c r="C150" i="9"/>
  <c r="D150" i="9" s="1"/>
  <c r="M149" i="9"/>
  <c r="N149" i="9" s="1"/>
  <c r="H149" i="9"/>
  <c r="I149" i="9" s="1"/>
  <c r="C149" i="9"/>
  <c r="D149" i="9" s="1"/>
  <c r="M148" i="9"/>
  <c r="N148" i="9" s="1"/>
  <c r="H148" i="9"/>
  <c r="I148" i="9" s="1"/>
  <c r="C148" i="9"/>
  <c r="D148" i="9" s="1"/>
  <c r="M147" i="9"/>
  <c r="N147" i="9" s="1"/>
  <c r="H147" i="9"/>
  <c r="I147" i="9" s="1"/>
  <c r="C147" i="9"/>
  <c r="D147" i="9" s="1"/>
  <c r="M146" i="9"/>
  <c r="N146" i="9" s="1"/>
  <c r="H146" i="9"/>
  <c r="I146" i="9" s="1"/>
  <c r="C146" i="9"/>
  <c r="D146" i="9" s="1"/>
  <c r="M145" i="9"/>
  <c r="N145" i="9" s="1"/>
  <c r="H145" i="9"/>
  <c r="I145" i="9" s="1"/>
  <c r="C145" i="9"/>
  <c r="D145" i="9" s="1"/>
  <c r="M144" i="9"/>
  <c r="N144" i="9" s="1"/>
  <c r="H144" i="9"/>
  <c r="I144" i="9" s="1"/>
  <c r="C144" i="9"/>
  <c r="D144" i="9" s="1"/>
  <c r="M143" i="9"/>
  <c r="N143" i="9" s="1"/>
  <c r="H143" i="9"/>
  <c r="I143" i="9" s="1"/>
  <c r="C143" i="9"/>
  <c r="D143" i="9" s="1"/>
  <c r="M142" i="9"/>
  <c r="N142" i="9" s="1"/>
  <c r="H142" i="9"/>
  <c r="I142" i="9" s="1"/>
  <c r="C142" i="9"/>
  <c r="D142" i="9" s="1"/>
  <c r="M141" i="9"/>
  <c r="N141" i="9" s="1"/>
  <c r="H141" i="9"/>
  <c r="I141" i="9" s="1"/>
  <c r="C141" i="9"/>
  <c r="D141" i="9" s="1"/>
  <c r="M140" i="9"/>
  <c r="N140" i="9" s="1"/>
  <c r="H140" i="9"/>
  <c r="I140" i="9" s="1"/>
  <c r="C140" i="9"/>
  <c r="D140" i="9" s="1"/>
  <c r="M139" i="9"/>
  <c r="N139" i="9" s="1"/>
  <c r="H139" i="9"/>
  <c r="I139" i="9" s="1"/>
  <c r="C139" i="9"/>
  <c r="D139" i="9" s="1"/>
  <c r="M138" i="9"/>
  <c r="N138" i="9" s="1"/>
  <c r="H138" i="9"/>
  <c r="I138" i="9" s="1"/>
  <c r="C138" i="9"/>
  <c r="D138" i="9" s="1"/>
  <c r="M137" i="9"/>
  <c r="N137" i="9" s="1"/>
  <c r="H137" i="9"/>
  <c r="I137" i="9" s="1"/>
  <c r="C137" i="9"/>
  <c r="D137" i="9" s="1"/>
  <c r="M136" i="9"/>
  <c r="H136" i="9"/>
  <c r="C136" i="9"/>
  <c r="M123" i="9"/>
  <c r="N123" i="9" s="1"/>
  <c r="H123" i="9"/>
  <c r="I123" i="9" s="1"/>
  <c r="C123" i="9"/>
  <c r="D123" i="9" s="1"/>
  <c r="M122" i="9"/>
  <c r="N122" i="9" s="1"/>
  <c r="H122" i="9"/>
  <c r="I122" i="9" s="1"/>
  <c r="C122" i="9"/>
  <c r="D122" i="9" s="1"/>
  <c r="M121" i="9"/>
  <c r="N121" i="9" s="1"/>
  <c r="H121" i="9"/>
  <c r="I121" i="9" s="1"/>
  <c r="C121" i="9"/>
  <c r="D121" i="9" s="1"/>
  <c r="M120" i="9"/>
  <c r="N120" i="9" s="1"/>
  <c r="H120" i="9"/>
  <c r="I120" i="9" s="1"/>
  <c r="C120" i="9"/>
  <c r="D120" i="9" s="1"/>
  <c r="M119" i="9"/>
  <c r="N119" i="9" s="1"/>
  <c r="H119" i="9"/>
  <c r="I119" i="9" s="1"/>
  <c r="C119" i="9"/>
  <c r="D119" i="9" s="1"/>
  <c r="M118" i="9"/>
  <c r="N118" i="9" s="1"/>
  <c r="H118" i="9"/>
  <c r="I118" i="9" s="1"/>
  <c r="C118" i="9"/>
  <c r="D118" i="9" s="1"/>
  <c r="M117" i="9"/>
  <c r="N117" i="9" s="1"/>
  <c r="H117" i="9"/>
  <c r="I117" i="9" s="1"/>
  <c r="C117" i="9"/>
  <c r="D117" i="9" s="1"/>
  <c r="M116" i="9"/>
  <c r="N116" i="9" s="1"/>
  <c r="H116" i="9"/>
  <c r="I116" i="9" s="1"/>
  <c r="C116" i="9"/>
  <c r="D116" i="9" s="1"/>
  <c r="M115" i="9"/>
  <c r="N115" i="9" s="1"/>
  <c r="H115" i="9"/>
  <c r="I115" i="9" s="1"/>
  <c r="C115" i="9"/>
  <c r="D115" i="9" s="1"/>
  <c r="M114" i="9"/>
  <c r="N114" i="9" s="1"/>
  <c r="H114" i="9"/>
  <c r="I114" i="9" s="1"/>
  <c r="C114" i="9"/>
  <c r="D114" i="9" s="1"/>
  <c r="M113" i="9"/>
  <c r="N113" i="9" s="1"/>
  <c r="H113" i="9"/>
  <c r="I113" i="9" s="1"/>
  <c r="C113" i="9"/>
  <c r="D113" i="9" s="1"/>
  <c r="M112" i="9"/>
  <c r="N112" i="9" s="1"/>
  <c r="H112" i="9"/>
  <c r="I112" i="9" s="1"/>
  <c r="C112" i="9"/>
  <c r="D112" i="9" s="1"/>
  <c r="M111" i="9"/>
  <c r="N111" i="9" s="1"/>
  <c r="H111" i="9"/>
  <c r="I111" i="9" s="1"/>
  <c r="C111" i="9"/>
  <c r="D111" i="9" s="1"/>
  <c r="M110" i="9"/>
  <c r="N110" i="9" s="1"/>
  <c r="H110" i="9"/>
  <c r="I110" i="9" s="1"/>
  <c r="C110" i="9"/>
  <c r="D110" i="9" s="1"/>
  <c r="M109" i="9"/>
  <c r="N109" i="9" s="1"/>
  <c r="H109" i="9"/>
  <c r="I109" i="9" s="1"/>
  <c r="C109" i="9"/>
  <c r="D109" i="9" s="1"/>
  <c r="M108" i="9"/>
  <c r="N108" i="9" s="1"/>
  <c r="H108" i="9"/>
  <c r="I108" i="9" s="1"/>
  <c r="C108" i="9"/>
  <c r="D108" i="9" s="1"/>
  <c r="M107" i="9"/>
  <c r="N107" i="9" s="1"/>
  <c r="H107" i="9"/>
  <c r="I107" i="9" s="1"/>
  <c r="C107" i="9"/>
  <c r="D107" i="9" s="1"/>
  <c r="M106" i="9"/>
  <c r="N106" i="9" s="1"/>
  <c r="H106" i="9"/>
  <c r="I106" i="9" s="1"/>
  <c r="C106" i="9"/>
  <c r="D106" i="9" s="1"/>
  <c r="M105" i="9"/>
  <c r="N105" i="9" s="1"/>
  <c r="H105" i="9"/>
  <c r="I105" i="9" s="1"/>
  <c r="C105" i="9"/>
  <c r="D105" i="9" s="1"/>
  <c r="M104" i="9"/>
  <c r="N104" i="9" s="1"/>
  <c r="H104" i="9"/>
  <c r="I104" i="9" s="1"/>
  <c r="C104" i="9"/>
  <c r="D104" i="9" s="1"/>
  <c r="M103" i="9"/>
  <c r="N103" i="9" s="1"/>
  <c r="H103" i="9"/>
  <c r="I103" i="9" s="1"/>
  <c r="C103" i="9"/>
  <c r="D103" i="9" s="1"/>
  <c r="M102" i="9"/>
  <c r="N102" i="9" s="1"/>
  <c r="H102" i="9"/>
  <c r="I102" i="9" s="1"/>
  <c r="C102" i="9"/>
  <c r="D102" i="9" s="1"/>
  <c r="M101" i="9"/>
  <c r="N101" i="9" s="1"/>
  <c r="H101" i="9"/>
  <c r="I101" i="9" s="1"/>
  <c r="C101" i="9"/>
  <c r="D101" i="9" s="1"/>
  <c r="M100" i="9"/>
  <c r="N100" i="9" s="1"/>
  <c r="H100" i="9"/>
  <c r="I100" i="9" s="1"/>
  <c r="C100" i="9"/>
  <c r="D100" i="9" s="1"/>
  <c r="M99" i="9"/>
  <c r="N99" i="9" s="1"/>
  <c r="H99" i="9"/>
  <c r="I99" i="9" s="1"/>
  <c r="C99" i="9"/>
  <c r="D99" i="9" s="1"/>
  <c r="M98" i="9"/>
  <c r="N98" i="9" s="1"/>
  <c r="H98" i="9"/>
  <c r="I98" i="9" s="1"/>
  <c r="C98" i="9"/>
  <c r="D98" i="9" s="1"/>
  <c r="M97" i="9"/>
  <c r="N97" i="9" s="1"/>
  <c r="H97" i="9"/>
  <c r="I97" i="9" s="1"/>
  <c r="C97" i="9"/>
  <c r="D97" i="9" s="1"/>
  <c r="M96" i="9"/>
  <c r="N96" i="9" s="1"/>
  <c r="H96" i="9"/>
  <c r="I96" i="9" s="1"/>
  <c r="C96" i="9"/>
  <c r="D96" i="9" s="1"/>
  <c r="M95" i="9"/>
  <c r="N95" i="9" s="1"/>
  <c r="H95" i="9"/>
  <c r="I95" i="9" s="1"/>
  <c r="C95" i="9"/>
  <c r="D95" i="9" s="1"/>
  <c r="M94" i="9"/>
  <c r="N94" i="9" s="1"/>
  <c r="H94" i="9"/>
  <c r="I94" i="9" s="1"/>
  <c r="C94" i="9"/>
  <c r="D94" i="9" s="1"/>
  <c r="M93" i="9"/>
  <c r="H93" i="9"/>
  <c r="C93" i="9"/>
  <c r="M80" i="9"/>
  <c r="N80" i="9" s="1"/>
  <c r="H80" i="9"/>
  <c r="I80" i="9" s="1"/>
  <c r="C80" i="9"/>
  <c r="D80" i="9" s="1"/>
  <c r="M79" i="9"/>
  <c r="N79" i="9" s="1"/>
  <c r="H79" i="9"/>
  <c r="I79" i="9" s="1"/>
  <c r="C79" i="9"/>
  <c r="D79" i="9" s="1"/>
  <c r="M78" i="9"/>
  <c r="N78" i="9" s="1"/>
  <c r="H78" i="9"/>
  <c r="I78" i="9" s="1"/>
  <c r="C78" i="9"/>
  <c r="D78" i="9" s="1"/>
  <c r="M77" i="9"/>
  <c r="N77" i="9" s="1"/>
  <c r="H77" i="9"/>
  <c r="I77" i="9" s="1"/>
  <c r="C77" i="9"/>
  <c r="D77" i="9" s="1"/>
  <c r="M76" i="9"/>
  <c r="N76" i="9" s="1"/>
  <c r="H76" i="9"/>
  <c r="I76" i="9" s="1"/>
  <c r="C76" i="9"/>
  <c r="D76" i="9" s="1"/>
  <c r="M75" i="9"/>
  <c r="N75" i="9" s="1"/>
  <c r="H75" i="9"/>
  <c r="I75" i="9" s="1"/>
  <c r="C75" i="9"/>
  <c r="D75" i="9" s="1"/>
  <c r="M74" i="9"/>
  <c r="N74" i="9" s="1"/>
  <c r="H74" i="9"/>
  <c r="I74" i="9" s="1"/>
  <c r="C74" i="9"/>
  <c r="D74" i="9" s="1"/>
  <c r="M73" i="9"/>
  <c r="N73" i="9" s="1"/>
  <c r="H73" i="9"/>
  <c r="I73" i="9" s="1"/>
  <c r="C73" i="9"/>
  <c r="D73" i="9" s="1"/>
  <c r="M72" i="9"/>
  <c r="N72" i="9" s="1"/>
  <c r="H72" i="9"/>
  <c r="I72" i="9" s="1"/>
  <c r="C72" i="9"/>
  <c r="D72" i="9" s="1"/>
  <c r="M71" i="9"/>
  <c r="N71" i="9" s="1"/>
  <c r="H71" i="9"/>
  <c r="I71" i="9" s="1"/>
  <c r="C71" i="9"/>
  <c r="D71" i="9" s="1"/>
  <c r="M70" i="9"/>
  <c r="N70" i="9" s="1"/>
  <c r="H70" i="9"/>
  <c r="I70" i="9" s="1"/>
  <c r="C70" i="9"/>
  <c r="D70" i="9" s="1"/>
  <c r="M69" i="9"/>
  <c r="N69" i="9" s="1"/>
  <c r="H69" i="9"/>
  <c r="I69" i="9" s="1"/>
  <c r="C69" i="9"/>
  <c r="D69" i="9" s="1"/>
  <c r="M68" i="9"/>
  <c r="N68" i="9" s="1"/>
  <c r="H68" i="9"/>
  <c r="I68" i="9" s="1"/>
  <c r="C68" i="9"/>
  <c r="D68" i="9" s="1"/>
  <c r="M67" i="9"/>
  <c r="N67" i="9" s="1"/>
  <c r="H67" i="9"/>
  <c r="I67" i="9" s="1"/>
  <c r="C67" i="9"/>
  <c r="D67" i="9" s="1"/>
  <c r="M66" i="9"/>
  <c r="N66" i="9" s="1"/>
  <c r="H66" i="9"/>
  <c r="I66" i="9" s="1"/>
  <c r="C66" i="9"/>
  <c r="D66" i="9" s="1"/>
  <c r="M65" i="9"/>
  <c r="N65" i="9" s="1"/>
  <c r="H65" i="9"/>
  <c r="I65" i="9" s="1"/>
  <c r="C65" i="9"/>
  <c r="D65" i="9" s="1"/>
  <c r="M64" i="9"/>
  <c r="N64" i="9" s="1"/>
  <c r="H64" i="9"/>
  <c r="I64" i="9" s="1"/>
  <c r="C64" i="9"/>
  <c r="D64" i="9" s="1"/>
  <c r="M63" i="9"/>
  <c r="N63" i="9" s="1"/>
  <c r="H63" i="9"/>
  <c r="I63" i="9" s="1"/>
  <c r="C63" i="9"/>
  <c r="D63" i="9" s="1"/>
  <c r="M62" i="9"/>
  <c r="N62" i="9" s="1"/>
  <c r="H62" i="9"/>
  <c r="I62" i="9" s="1"/>
  <c r="C62" i="9"/>
  <c r="D62" i="9" s="1"/>
  <c r="M61" i="9"/>
  <c r="N61" i="9" s="1"/>
  <c r="H61" i="9"/>
  <c r="I61" i="9" s="1"/>
  <c r="C61" i="9"/>
  <c r="D61" i="9" s="1"/>
  <c r="M60" i="9"/>
  <c r="N60" i="9" s="1"/>
  <c r="H60" i="9"/>
  <c r="I60" i="9" s="1"/>
  <c r="C60" i="9"/>
  <c r="D60" i="9" s="1"/>
  <c r="M59" i="9"/>
  <c r="N59" i="9" s="1"/>
  <c r="H59" i="9"/>
  <c r="I59" i="9" s="1"/>
  <c r="C59" i="9"/>
  <c r="D59" i="9" s="1"/>
  <c r="M58" i="9"/>
  <c r="N58" i="9" s="1"/>
  <c r="H58" i="9"/>
  <c r="I58" i="9" s="1"/>
  <c r="C58" i="9"/>
  <c r="D58" i="9" s="1"/>
  <c r="M57" i="9"/>
  <c r="N57" i="9" s="1"/>
  <c r="H57" i="9"/>
  <c r="I57" i="9" s="1"/>
  <c r="C57" i="9"/>
  <c r="D57" i="9" s="1"/>
  <c r="M56" i="9"/>
  <c r="N56" i="9" s="1"/>
  <c r="H56" i="9"/>
  <c r="I56" i="9" s="1"/>
  <c r="C56" i="9"/>
  <c r="D56" i="9" s="1"/>
  <c r="M55" i="9"/>
  <c r="N55" i="9" s="1"/>
  <c r="H55" i="9"/>
  <c r="I55" i="9" s="1"/>
  <c r="C55" i="9"/>
  <c r="D55" i="9" s="1"/>
  <c r="M54" i="9"/>
  <c r="N54" i="9" s="1"/>
  <c r="H54" i="9"/>
  <c r="I54" i="9" s="1"/>
  <c r="C54" i="9"/>
  <c r="D54" i="9" s="1"/>
  <c r="M53" i="9"/>
  <c r="N53" i="9" s="1"/>
  <c r="H53" i="9"/>
  <c r="I53" i="9" s="1"/>
  <c r="C53" i="9"/>
  <c r="D53" i="9" s="1"/>
  <c r="M52" i="9"/>
  <c r="N52" i="9" s="1"/>
  <c r="H52" i="9"/>
  <c r="I52" i="9" s="1"/>
  <c r="C52" i="9"/>
  <c r="D52" i="9" s="1"/>
  <c r="M51" i="9"/>
  <c r="N51" i="9" s="1"/>
  <c r="H51" i="9"/>
  <c r="I51" i="9" s="1"/>
  <c r="C51" i="9"/>
  <c r="D51" i="9" s="1"/>
  <c r="M50" i="9"/>
  <c r="H50" i="9"/>
  <c r="C50" i="9"/>
  <c r="M37" i="9"/>
  <c r="N37" i="9" s="1"/>
  <c r="H37" i="9"/>
  <c r="I37" i="9" s="1"/>
  <c r="C37" i="9"/>
  <c r="D37" i="9" s="1"/>
  <c r="M36" i="9"/>
  <c r="N36" i="9" s="1"/>
  <c r="H36" i="9"/>
  <c r="I36" i="9" s="1"/>
  <c r="C36" i="9"/>
  <c r="D36" i="9" s="1"/>
  <c r="M35" i="9"/>
  <c r="N35" i="9" s="1"/>
  <c r="H35" i="9"/>
  <c r="I35" i="9" s="1"/>
  <c r="C35" i="9"/>
  <c r="D35" i="9" s="1"/>
  <c r="M34" i="9"/>
  <c r="N34" i="9" s="1"/>
  <c r="H34" i="9"/>
  <c r="I34" i="9" s="1"/>
  <c r="C34" i="9"/>
  <c r="D34" i="9" s="1"/>
  <c r="M33" i="9"/>
  <c r="N33" i="9" s="1"/>
  <c r="H33" i="9"/>
  <c r="I33" i="9" s="1"/>
  <c r="C33" i="9"/>
  <c r="D33" i="9" s="1"/>
  <c r="M32" i="9"/>
  <c r="N32" i="9" s="1"/>
  <c r="H32" i="9"/>
  <c r="I32" i="9" s="1"/>
  <c r="C32" i="9"/>
  <c r="D32" i="9" s="1"/>
  <c r="M31" i="9"/>
  <c r="N31" i="9" s="1"/>
  <c r="H31" i="9"/>
  <c r="I31" i="9" s="1"/>
  <c r="C31" i="9"/>
  <c r="D31" i="9" s="1"/>
  <c r="M30" i="9"/>
  <c r="N30" i="9" s="1"/>
  <c r="H30" i="9"/>
  <c r="I30" i="9" s="1"/>
  <c r="C30" i="9"/>
  <c r="D30" i="9" s="1"/>
  <c r="M29" i="9"/>
  <c r="N29" i="9" s="1"/>
  <c r="H29" i="9"/>
  <c r="I29" i="9" s="1"/>
  <c r="C29" i="9"/>
  <c r="D29" i="9" s="1"/>
  <c r="M28" i="9"/>
  <c r="N28" i="9" s="1"/>
  <c r="H28" i="9"/>
  <c r="I28" i="9" s="1"/>
  <c r="C28" i="9"/>
  <c r="D28" i="9" s="1"/>
  <c r="M27" i="9"/>
  <c r="N27" i="9" s="1"/>
  <c r="H27" i="9"/>
  <c r="I27" i="9" s="1"/>
  <c r="C27" i="9"/>
  <c r="D27" i="9" s="1"/>
  <c r="M26" i="9"/>
  <c r="N26" i="9" s="1"/>
  <c r="H26" i="9"/>
  <c r="I26" i="9" s="1"/>
  <c r="C26" i="9"/>
  <c r="D26" i="9" s="1"/>
  <c r="M25" i="9"/>
  <c r="N25" i="9" s="1"/>
  <c r="H25" i="9"/>
  <c r="I25" i="9" s="1"/>
  <c r="C25" i="9"/>
  <c r="D25" i="9" s="1"/>
  <c r="M24" i="9"/>
  <c r="N24" i="9" s="1"/>
  <c r="H24" i="9"/>
  <c r="I24" i="9" s="1"/>
  <c r="C24" i="9"/>
  <c r="D24" i="9" s="1"/>
  <c r="M23" i="9"/>
  <c r="N23" i="9" s="1"/>
  <c r="H23" i="9"/>
  <c r="I23" i="9" s="1"/>
  <c r="C23" i="9"/>
  <c r="D23" i="9" s="1"/>
  <c r="M22" i="9"/>
  <c r="N22" i="9" s="1"/>
  <c r="H22" i="9"/>
  <c r="I22" i="9" s="1"/>
  <c r="C22" i="9"/>
  <c r="D22" i="9" s="1"/>
  <c r="M21" i="9"/>
  <c r="N21" i="9" s="1"/>
  <c r="H21" i="9"/>
  <c r="I21" i="9" s="1"/>
  <c r="C21" i="9"/>
  <c r="D21" i="9" s="1"/>
  <c r="M20" i="9"/>
  <c r="N20" i="9" s="1"/>
  <c r="H20" i="9"/>
  <c r="I20" i="9" s="1"/>
  <c r="C20" i="9"/>
  <c r="D20" i="9" s="1"/>
  <c r="M19" i="9"/>
  <c r="N19" i="9" s="1"/>
  <c r="H19" i="9"/>
  <c r="I19" i="9" s="1"/>
  <c r="C19" i="9"/>
  <c r="D19" i="9" s="1"/>
  <c r="M18" i="9"/>
  <c r="N18" i="9" s="1"/>
  <c r="H18" i="9"/>
  <c r="I18" i="9" s="1"/>
  <c r="C18" i="9"/>
  <c r="D18" i="9" s="1"/>
  <c r="M17" i="9"/>
  <c r="N17" i="9" s="1"/>
  <c r="H17" i="9"/>
  <c r="I17" i="9" s="1"/>
  <c r="C17" i="9"/>
  <c r="D17" i="9" s="1"/>
  <c r="M16" i="9"/>
  <c r="N16" i="9" s="1"/>
  <c r="H16" i="9"/>
  <c r="I16" i="9" s="1"/>
  <c r="C16" i="9"/>
  <c r="D16" i="9" s="1"/>
  <c r="M15" i="9"/>
  <c r="N15" i="9" s="1"/>
  <c r="H15" i="9"/>
  <c r="I15" i="9" s="1"/>
  <c r="C15" i="9"/>
  <c r="D15" i="9" s="1"/>
  <c r="M14" i="9"/>
  <c r="N14" i="9" s="1"/>
  <c r="H14" i="9"/>
  <c r="I14" i="9" s="1"/>
  <c r="C14" i="9"/>
  <c r="D14" i="9" s="1"/>
  <c r="M13" i="9"/>
  <c r="N13" i="9" s="1"/>
  <c r="H13" i="9"/>
  <c r="I13" i="9" s="1"/>
  <c r="C13" i="9"/>
  <c r="D13" i="9" s="1"/>
  <c r="M12" i="9"/>
  <c r="N12" i="9" s="1"/>
  <c r="H12" i="9"/>
  <c r="I12" i="9" s="1"/>
  <c r="C12" i="9"/>
  <c r="D12" i="9" s="1"/>
  <c r="M11" i="9"/>
  <c r="N11" i="9" s="1"/>
  <c r="H11" i="9"/>
  <c r="I11" i="9" s="1"/>
  <c r="C11" i="9"/>
  <c r="D11" i="9" s="1"/>
  <c r="M10" i="9"/>
  <c r="N10" i="9" s="1"/>
  <c r="H10" i="9"/>
  <c r="I10" i="9" s="1"/>
  <c r="C10" i="9"/>
  <c r="D10" i="9" s="1"/>
  <c r="M9" i="9"/>
  <c r="N9" i="9" s="1"/>
  <c r="H9" i="9"/>
  <c r="I9" i="9" s="1"/>
  <c r="C9" i="9"/>
  <c r="D9" i="9" s="1"/>
  <c r="M8" i="9"/>
  <c r="N8" i="9" s="1"/>
  <c r="H8" i="9"/>
  <c r="I8" i="9" s="1"/>
  <c r="C8" i="9"/>
  <c r="D8" i="9" s="1"/>
  <c r="M7" i="9"/>
  <c r="H7" i="9"/>
  <c r="C7" i="9"/>
  <c r="H204" i="10"/>
  <c r="I204" i="10" s="1"/>
  <c r="C204" i="10"/>
  <c r="D204" i="10" s="1"/>
  <c r="H203" i="10"/>
  <c r="I203" i="10" s="1"/>
  <c r="C203" i="10"/>
  <c r="D203" i="10" s="1"/>
  <c r="H202" i="10"/>
  <c r="I202" i="10" s="1"/>
  <c r="C202" i="10"/>
  <c r="D202" i="10" s="1"/>
  <c r="H201" i="10"/>
  <c r="I201" i="10" s="1"/>
  <c r="C201" i="10"/>
  <c r="D201" i="10" s="1"/>
  <c r="H200" i="10"/>
  <c r="I200" i="10" s="1"/>
  <c r="C200" i="10"/>
  <c r="D200" i="10" s="1"/>
  <c r="H199" i="10"/>
  <c r="I199" i="10" s="1"/>
  <c r="C199" i="10"/>
  <c r="D199" i="10" s="1"/>
  <c r="H198" i="10"/>
  <c r="I198" i="10" s="1"/>
  <c r="C198" i="10"/>
  <c r="D198" i="10" s="1"/>
  <c r="H197" i="10"/>
  <c r="I197" i="10" s="1"/>
  <c r="C197" i="10"/>
  <c r="D197" i="10" s="1"/>
  <c r="H196" i="10"/>
  <c r="I196" i="10" s="1"/>
  <c r="C196" i="10"/>
  <c r="D196" i="10" s="1"/>
  <c r="H195" i="10"/>
  <c r="I195" i="10" s="1"/>
  <c r="C195" i="10"/>
  <c r="D195" i="10" s="1"/>
  <c r="H194" i="10"/>
  <c r="I194" i="10" s="1"/>
  <c r="C194" i="10"/>
  <c r="D194" i="10" s="1"/>
  <c r="H193" i="10"/>
  <c r="I193" i="10" s="1"/>
  <c r="C193" i="10"/>
  <c r="D193" i="10" s="1"/>
  <c r="H192" i="10"/>
  <c r="I192" i="10" s="1"/>
  <c r="C192" i="10"/>
  <c r="D192" i="10" s="1"/>
  <c r="H191" i="10"/>
  <c r="I191" i="10" s="1"/>
  <c r="C191" i="10"/>
  <c r="D191" i="10" s="1"/>
  <c r="H190" i="10"/>
  <c r="I190" i="10" s="1"/>
  <c r="C190" i="10"/>
  <c r="D190" i="10" s="1"/>
  <c r="H189" i="10"/>
  <c r="I189" i="10" s="1"/>
  <c r="C189" i="10"/>
  <c r="D189" i="10" s="1"/>
  <c r="H188" i="10"/>
  <c r="I188" i="10" s="1"/>
  <c r="C188" i="10"/>
  <c r="D188" i="10" s="1"/>
  <c r="H187" i="10"/>
  <c r="I187" i="10" s="1"/>
  <c r="C187" i="10"/>
  <c r="D187" i="10" s="1"/>
  <c r="H186" i="10"/>
  <c r="I186" i="10" s="1"/>
  <c r="C186" i="10"/>
  <c r="D186" i="10" s="1"/>
  <c r="H185" i="10"/>
  <c r="I185" i="10" s="1"/>
  <c r="C185" i="10"/>
  <c r="D185" i="10" s="1"/>
  <c r="H184" i="10"/>
  <c r="I184" i="10" s="1"/>
  <c r="C184" i="10"/>
  <c r="D184" i="10" s="1"/>
  <c r="H183" i="10"/>
  <c r="I183" i="10" s="1"/>
  <c r="C183" i="10"/>
  <c r="D183" i="10" s="1"/>
  <c r="H182" i="10"/>
  <c r="I182" i="10" s="1"/>
  <c r="C182" i="10"/>
  <c r="D182" i="10" s="1"/>
  <c r="H181" i="10"/>
  <c r="I181" i="10" s="1"/>
  <c r="C181" i="10"/>
  <c r="D181" i="10" s="1"/>
  <c r="H180" i="10"/>
  <c r="I180" i="10" s="1"/>
  <c r="C180" i="10"/>
  <c r="D180" i="10" s="1"/>
  <c r="H179" i="10"/>
  <c r="I179" i="10" s="1"/>
  <c r="C179" i="10"/>
  <c r="D179" i="10" s="1"/>
  <c r="H178" i="10"/>
  <c r="I178" i="10" s="1"/>
  <c r="C178" i="10"/>
  <c r="D178" i="10" s="1"/>
  <c r="H177" i="10"/>
  <c r="I177" i="10" s="1"/>
  <c r="C177" i="10"/>
  <c r="D177" i="10" s="1"/>
  <c r="H176" i="10"/>
  <c r="I176" i="10" s="1"/>
  <c r="C176" i="10"/>
  <c r="D176" i="10" s="1"/>
  <c r="H173" i="10"/>
  <c r="H175" i="10" s="1"/>
  <c r="C173" i="10"/>
  <c r="C175" i="10" s="1"/>
  <c r="F172" i="10"/>
  <c r="A172" i="10"/>
  <c r="M162" i="10"/>
  <c r="N162" i="10" s="1"/>
  <c r="H162" i="10"/>
  <c r="I162" i="10" s="1"/>
  <c r="C162" i="10"/>
  <c r="D162" i="10" s="1"/>
  <c r="M161" i="10"/>
  <c r="N161" i="10" s="1"/>
  <c r="H161" i="10"/>
  <c r="I161" i="10" s="1"/>
  <c r="C161" i="10"/>
  <c r="D161" i="10" s="1"/>
  <c r="M160" i="10"/>
  <c r="N160" i="10" s="1"/>
  <c r="H160" i="10"/>
  <c r="I160" i="10" s="1"/>
  <c r="C160" i="10"/>
  <c r="D160" i="10" s="1"/>
  <c r="M159" i="10"/>
  <c r="N159" i="10" s="1"/>
  <c r="H159" i="10"/>
  <c r="I159" i="10" s="1"/>
  <c r="C159" i="10"/>
  <c r="D159" i="10" s="1"/>
  <c r="M158" i="10"/>
  <c r="N158" i="10" s="1"/>
  <c r="H158" i="10"/>
  <c r="I158" i="10" s="1"/>
  <c r="C158" i="10"/>
  <c r="D158" i="10" s="1"/>
  <c r="M157" i="10"/>
  <c r="N157" i="10" s="1"/>
  <c r="H157" i="10"/>
  <c r="I157" i="10" s="1"/>
  <c r="C157" i="10"/>
  <c r="D157" i="10" s="1"/>
  <c r="M156" i="10"/>
  <c r="N156" i="10" s="1"/>
  <c r="H156" i="10"/>
  <c r="I156" i="10" s="1"/>
  <c r="C156" i="10"/>
  <c r="M155" i="10"/>
  <c r="N155" i="10" s="1"/>
  <c r="H155" i="10"/>
  <c r="I155" i="10" s="1"/>
  <c r="C155" i="10"/>
  <c r="D155" i="10" s="1"/>
  <c r="M154" i="10"/>
  <c r="N154" i="10" s="1"/>
  <c r="H154" i="10"/>
  <c r="I154" i="10" s="1"/>
  <c r="C154" i="10"/>
  <c r="D154" i="10" s="1"/>
  <c r="M153" i="10"/>
  <c r="N153" i="10" s="1"/>
  <c r="H153" i="10"/>
  <c r="I153" i="10" s="1"/>
  <c r="C153" i="10"/>
  <c r="D153" i="10" s="1"/>
  <c r="M152" i="10"/>
  <c r="N152" i="10" s="1"/>
  <c r="H152" i="10"/>
  <c r="I152" i="10" s="1"/>
  <c r="C152" i="10"/>
  <c r="D152" i="10" s="1"/>
  <c r="M151" i="10"/>
  <c r="N151" i="10" s="1"/>
  <c r="H151" i="10"/>
  <c r="I151" i="10" s="1"/>
  <c r="C151" i="10"/>
  <c r="D151" i="10" s="1"/>
  <c r="M150" i="10"/>
  <c r="N150" i="10" s="1"/>
  <c r="H150" i="10"/>
  <c r="I150" i="10" s="1"/>
  <c r="C150" i="10"/>
  <c r="D150" i="10" s="1"/>
  <c r="M149" i="10"/>
  <c r="N149" i="10" s="1"/>
  <c r="H149" i="10"/>
  <c r="I149" i="10" s="1"/>
  <c r="C149" i="10"/>
  <c r="D149" i="10" s="1"/>
  <c r="M148" i="10"/>
  <c r="N148" i="10" s="1"/>
  <c r="H148" i="10"/>
  <c r="I148" i="10" s="1"/>
  <c r="C148" i="10"/>
  <c r="M147" i="10"/>
  <c r="N147" i="10" s="1"/>
  <c r="H147" i="10"/>
  <c r="I147" i="10" s="1"/>
  <c r="C147" i="10"/>
  <c r="D147" i="10" s="1"/>
  <c r="M146" i="10"/>
  <c r="N146" i="10" s="1"/>
  <c r="H146" i="10"/>
  <c r="I146" i="10" s="1"/>
  <c r="C146" i="10"/>
  <c r="D146" i="10" s="1"/>
  <c r="M145" i="10"/>
  <c r="N145" i="10" s="1"/>
  <c r="H145" i="10"/>
  <c r="I145" i="10" s="1"/>
  <c r="C145" i="10"/>
  <c r="D145" i="10" s="1"/>
  <c r="M144" i="10"/>
  <c r="N144" i="10" s="1"/>
  <c r="H144" i="10"/>
  <c r="I144" i="10" s="1"/>
  <c r="C144" i="10"/>
  <c r="M143" i="10"/>
  <c r="N143" i="10" s="1"/>
  <c r="H143" i="10"/>
  <c r="I143" i="10" s="1"/>
  <c r="C143" i="10"/>
  <c r="D143" i="10" s="1"/>
  <c r="M142" i="10"/>
  <c r="N142" i="10" s="1"/>
  <c r="H142" i="10"/>
  <c r="I142" i="10" s="1"/>
  <c r="C142" i="10"/>
  <c r="M141" i="10"/>
  <c r="N141" i="10" s="1"/>
  <c r="H141" i="10"/>
  <c r="I141" i="10" s="1"/>
  <c r="C141" i="10"/>
  <c r="D141" i="10" s="1"/>
  <c r="M140" i="10"/>
  <c r="N140" i="10" s="1"/>
  <c r="H140" i="10"/>
  <c r="I140" i="10" s="1"/>
  <c r="C140" i="10"/>
  <c r="D140" i="10" s="1"/>
  <c r="M139" i="10"/>
  <c r="N139" i="10" s="1"/>
  <c r="H139" i="10"/>
  <c r="I139" i="10" s="1"/>
  <c r="C139" i="10"/>
  <c r="D139" i="10" s="1"/>
  <c r="M138" i="10"/>
  <c r="N138" i="10" s="1"/>
  <c r="H138" i="10"/>
  <c r="I138" i="10" s="1"/>
  <c r="C138" i="10"/>
  <c r="D138" i="10" s="1"/>
  <c r="M137" i="10"/>
  <c r="N137" i="10" s="1"/>
  <c r="H137" i="10"/>
  <c r="I137" i="10" s="1"/>
  <c r="C137" i="10"/>
  <c r="D137" i="10" s="1"/>
  <c r="M136" i="10"/>
  <c r="N136" i="10" s="1"/>
  <c r="H136" i="10"/>
  <c r="I136" i="10" s="1"/>
  <c r="C136" i="10"/>
  <c r="D136" i="10" s="1"/>
  <c r="M135" i="10"/>
  <c r="N135" i="10" s="1"/>
  <c r="H135" i="10"/>
  <c r="C135" i="10"/>
  <c r="D135" i="10" s="1"/>
  <c r="M134" i="10"/>
  <c r="N134" i="10" s="1"/>
  <c r="H134" i="10"/>
  <c r="I134" i="10" s="1"/>
  <c r="C134" i="10"/>
  <c r="M131" i="10"/>
  <c r="M133" i="10" s="1"/>
  <c r="H131" i="10"/>
  <c r="H133" i="10" s="1"/>
  <c r="C131" i="10"/>
  <c r="C133" i="10" s="1"/>
  <c r="K130" i="10"/>
  <c r="F130" i="10"/>
  <c r="A130" i="10"/>
  <c r="M120" i="10"/>
  <c r="N120" i="10" s="1"/>
  <c r="H120" i="10"/>
  <c r="I120" i="10" s="1"/>
  <c r="C120" i="10"/>
  <c r="D120" i="10" s="1"/>
  <c r="M119" i="10"/>
  <c r="N119" i="10" s="1"/>
  <c r="H119" i="10"/>
  <c r="I119" i="10" s="1"/>
  <c r="C119" i="10"/>
  <c r="D119" i="10" s="1"/>
  <c r="M118" i="10"/>
  <c r="N118" i="10" s="1"/>
  <c r="H118" i="10"/>
  <c r="I118" i="10" s="1"/>
  <c r="C118" i="10"/>
  <c r="D118" i="10" s="1"/>
  <c r="M117" i="10"/>
  <c r="N117" i="10" s="1"/>
  <c r="H117" i="10"/>
  <c r="I117" i="10" s="1"/>
  <c r="C117" i="10"/>
  <c r="D117" i="10" s="1"/>
  <c r="M116" i="10"/>
  <c r="N116" i="10" s="1"/>
  <c r="H116" i="10"/>
  <c r="I116" i="10" s="1"/>
  <c r="C116" i="10"/>
  <c r="D116" i="10" s="1"/>
  <c r="M115" i="10"/>
  <c r="N115" i="10" s="1"/>
  <c r="H115" i="10"/>
  <c r="I115" i="10" s="1"/>
  <c r="C115" i="10"/>
  <c r="D115" i="10" s="1"/>
  <c r="M114" i="10"/>
  <c r="N114" i="10" s="1"/>
  <c r="H114" i="10"/>
  <c r="I114" i="10" s="1"/>
  <c r="C114" i="10"/>
  <c r="M113" i="10"/>
  <c r="N113" i="10" s="1"/>
  <c r="H113" i="10"/>
  <c r="I113" i="10" s="1"/>
  <c r="C113" i="10"/>
  <c r="D113" i="10" s="1"/>
  <c r="M112" i="10"/>
  <c r="N112" i="10" s="1"/>
  <c r="H112" i="10"/>
  <c r="I112" i="10" s="1"/>
  <c r="C112" i="10"/>
  <c r="D112" i="10" s="1"/>
  <c r="M111" i="10"/>
  <c r="N111" i="10" s="1"/>
  <c r="H111" i="10"/>
  <c r="I111" i="10" s="1"/>
  <c r="C111" i="10"/>
  <c r="D111" i="10" s="1"/>
  <c r="M110" i="10"/>
  <c r="N110" i="10" s="1"/>
  <c r="H110" i="10"/>
  <c r="I110" i="10" s="1"/>
  <c r="C110" i="10"/>
  <c r="D110" i="10" s="1"/>
  <c r="M109" i="10"/>
  <c r="N109" i="10" s="1"/>
  <c r="H109" i="10"/>
  <c r="I109" i="10" s="1"/>
  <c r="C109" i="10"/>
  <c r="D109" i="10" s="1"/>
  <c r="M108" i="10"/>
  <c r="N108" i="10" s="1"/>
  <c r="H108" i="10"/>
  <c r="I108" i="10" s="1"/>
  <c r="C108" i="10"/>
  <c r="D108" i="10" s="1"/>
  <c r="M107" i="10"/>
  <c r="N107" i="10" s="1"/>
  <c r="H107" i="10"/>
  <c r="I107" i="10" s="1"/>
  <c r="C107" i="10"/>
  <c r="D107" i="10" s="1"/>
  <c r="M106" i="10"/>
  <c r="N106" i="10" s="1"/>
  <c r="H106" i="10"/>
  <c r="I106" i="10" s="1"/>
  <c r="C106" i="10"/>
  <c r="D106" i="10" s="1"/>
  <c r="M105" i="10"/>
  <c r="N105" i="10" s="1"/>
  <c r="H105" i="10"/>
  <c r="I105" i="10" s="1"/>
  <c r="C105" i="10"/>
  <c r="D105" i="10" s="1"/>
  <c r="M104" i="10"/>
  <c r="N104" i="10" s="1"/>
  <c r="H104" i="10"/>
  <c r="I104" i="10" s="1"/>
  <c r="C104" i="10"/>
  <c r="D104" i="10" s="1"/>
  <c r="M103" i="10"/>
  <c r="N103" i="10" s="1"/>
  <c r="H103" i="10"/>
  <c r="I103" i="10" s="1"/>
  <c r="C103" i="10"/>
  <c r="D103" i="10" s="1"/>
  <c r="M102" i="10"/>
  <c r="N102" i="10" s="1"/>
  <c r="H102" i="10"/>
  <c r="I102" i="10" s="1"/>
  <c r="C102" i="10"/>
  <c r="D102" i="10" s="1"/>
  <c r="M101" i="10"/>
  <c r="N101" i="10" s="1"/>
  <c r="H101" i="10"/>
  <c r="I101" i="10" s="1"/>
  <c r="C101" i="10"/>
  <c r="D101" i="10" s="1"/>
  <c r="M100" i="10"/>
  <c r="N100" i="10" s="1"/>
  <c r="H100" i="10"/>
  <c r="I100" i="10" s="1"/>
  <c r="C100" i="10"/>
  <c r="M99" i="10"/>
  <c r="N99" i="10" s="1"/>
  <c r="H99" i="10"/>
  <c r="I99" i="10" s="1"/>
  <c r="C99" i="10"/>
  <c r="D99" i="10" s="1"/>
  <c r="M98" i="10"/>
  <c r="N98" i="10" s="1"/>
  <c r="H98" i="10"/>
  <c r="I98" i="10" s="1"/>
  <c r="C98" i="10"/>
  <c r="D98" i="10" s="1"/>
  <c r="M97" i="10"/>
  <c r="N97" i="10" s="1"/>
  <c r="H97" i="10"/>
  <c r="I97" i="10" s="1"/>
  <c r="C97" i="10"/>
  <c r="D97" i="10" s="1"/>
  <c r="M96" i="10"/>
  <c r="N96" i="10" s="1"/>
  <c r="H96" i="10"/>
  <c r="I96" i="10" s="1"/>
  <c r="C96" i="10"/>
  <c r="D96" i="10" s="1"/>
  <c r="M95" i="10"/>
  <c r="N95" i="10" s="1"/>
  <c r="H95" i="10"/>
  <c r="I95" i="10" s="1"/>
  <c r="C95" i="10"/>
  <c r="D95" i="10" s="1"/>
  <c r="M94" i="10"/>
  <c r="N94" i="10" s="1"/>
  <c r="H94" i="10"/>
  <c r="I94" i="10" s="1"/>
  <c r="C94" i="10"/>
  <c r="D94" i="10" s="1"/>
  <c r="M93" i="10"/>
  <c r="N93" i="10" s="1"/>
  <c r="H93" i="10"/>
  <c r="I93" i="10" s="1"/>
  <c r="C93" i="10"/>
  <c r="D93" i="10" s="1"/>
  <c r="M92" i="10"/>
  <c r="H92" i="10"/>
  <c r="C92" i="10"/>
  <c r="M89" i="10"/>
  <c r="M91" i="10" s="1"/>
  <c r="H89" i="10"/>
  <c r="H91" i="10" s="1"/>
  <c r="C89" i="10"/>
  <c r="C91" i="10" s="1"/>
  <c r="K88" i="10"/>
  <c r="F88" i="10"/>
  <c r="A88" i="10"/>
  <c r="M78" i="10"/>
  <c r="N78" i="10" s="1"/>
  <c r="H78" i="10"/>
  <c r="I78" i="10" s="1"/>
  <c r="C78" i="10"/>
  <c r="D78" i="10" s="1"/>
  <c r="M77" i="10"/>
  <c r="N77" i="10" s="1"/>
  <c r="H77" i="10"/>
  <c r="I77" i="10" s="1"/>
  <c r="C77" i="10"/>
  <c r="D77" i="10" s="1"/>
  <c r="M76" i="10"/>
  <c r="N76" i="10" s="1"/>
  <c r="H76" i="10"/>
  <c r="I76" i="10" s="1"/>
  <c r="C76" i="10"/>
  <c r="D76" i="10" s="1"/>
  <c r="M75" i="10"/>
  <c r="N75" i="10" s="1"/>
  <c r="H75" i="10"/>
  <c r="I75" i="10" s="1"/>
  <c r="C75" i="10"/>
  <c r="D75" i="10" s="1"/>
  <c r="M74" i="10"/>
  <c r="N74" i="10" s="1"/>
  <c r="H74" i="10"/>
  <c r="I74" i="10" s="1"/>
  <c r="C74" i="10"/>
  <c r="D74" i="10" s="1"/>
  <c r="M73" i="10"/>
  <c r="N73" i="10" s="1"/>
  <c r="H73" i="10"/>
  <c r="I73" i="10" s="1"/>
  <c r="C73" i="10"/>
  <c r="D73" i="10" s="1"/>
  <c r="M72" i="10"/>
  <c r="H72" i="10"/>
  <c r="I72" i="10" s="1"/>
  <c r="C72" i="10"/>
  <c r="D72" i="10" s="1"/>
  <c r="M71" i="10"/>
  <c r="N71" i="10" s="1"/>
  <c r="H71" i="10"/>
  <c r="I71" i="10" s="1"/>
  <c r="C71" i="10"/>
  <c r="D71" i="10" s="1"/>
  <c r="M70" i="10"/>
  <c r="N70" i="10" s="1"/>
  <c r="H70" i="10"/>
  <c r="I70" i="10" s="1"/>
  <c r="C70" i="10"/>
  <c r="D70" i="10" s="1"/>
  <c r="M69" i="10"/>
  <c r="N69" i="10" s="1"/>
  <c r="H69" i="10"/>
  <c r="I69" i="10" s="1"/>
  <c r="C69" i="10"/>
  <c r="D69" i="10" s="1"/>
  <c r="M68" i="10"/>
  <c r="N68" i="10" s="1"/>
  <c r="H68" i="10"/>
  <c r="I68" i="10" s="1"/>
  <c r="C68" i="10"/>
  <c r="D68" i="10" s="1"/>
  <c r="M67" i="10"/>
  <c r="N67" i="10" s="1"/>
  <c r="H67" i="10"/>
  <c r="I67" i="10" s="1"/>
  <c r="C67" i="10"/>
  <c r="D67" i="10" s="1"/>
  <c r="M66" i="10"/>
  <c r="N66" i="10" s="1"/>
  <c r="H66" i="10"/>
  <c r="I66" i="10" s="1"/>
  <c r="C66" i="10"/>
  <c r="D66" i="10" s="1"/>
  <c r="M65" i="10"/>
  <c r="N65" i="10" s="1"/>
  <c r="H65" i="10"/>
  <c r="I65" i="10" s="1"/>
  <c r="C65" i="10"/>
  <c r="D65" i="10" s="1"/>
  <c r="M64" i="10"/>
  <c r="N64" i="10" s="1"/>
  <c r="H64" i="10"/>
  <c r="C64" i="10"/>
  <c r="D64" i="10" s="1"/>
  <c r="M63" i="10"/>
  <c r="N63" i="10" s="1"/>
  <c r="H63" i="10"/>
  <c r="I63" i="10" s="1"/>
  <c r="C63" i="10"/>
  <c r="D63" i="10" s="1"/>
  <c r="M62" i="10"/>
  <c r="N62" i="10" s="1"/>
  <c r="H62" i="10"/>
  <c r="I62" i="10" s="1"/>
  <c r="C62" i="10"/>
  <c r="D62" i="10" s="1"/>
  <c r="M61" i="10"/>
  <c r="N61" i="10" s="1"/>
  <c r="H61" i="10"/>
  <c r="I61" i="10" s="1"/>
  <c r="C61" i="10"/>
  <c r="D61" i="10" s="1"/>
  <c r="M60" i="10"/>
  <c r="N60" i="10" s="1"/>
  <c r="H60" i="10"/>
  <c r="I60" i="10" s="1"/>
  <c r="C60" i="10"/>
  <c r="D60" i="10" s="1"/>
  <c r="M59" i="10"/>
  <c r="N59" i="10" s="1"/>
  <c r="H59" i="10"/>
  <c r="I59" i="10" s="1"/>
  <c r="C59" i="10"/>
  <c r="D59" i="10" s="1"/>
  <c r="M58" i="10"/>
  <c r="N58" i="10" s="1"/>
  <c r="H58" i="10"/>
  <c r="I58" i="10" s="1"/>
  <c r="C58" i="10"/>
  <c r="D58" i="10" s="1"/>
  <c r="M57" i="10"/>
  <c r="N57" i="10" s="1"/>
  <c r="H57" i="10"/>
  <c r="I57" i="10" s="1"/>
  <c r="C57" i="10"/>
  <c r="D57" i="10" s="1"/>
  <c r="M56" i="10"/>
  <c r="N56" i="10" s="1"/>
  <c r="H56" i="10"/>
  <c r="I56" i="10" s="1"/>
  <c r="C56" i="10"/>
  <c r="D56" i="10" s="1"/>
  <c r="M55" i="10"/>
  <c r="N55" i="10" s="1"/>
  <c r="H55" i="10"/>
  <c r="I55" i="10" s="1"/>
  <c r="C55" i="10"/>
  <c r="D55" i="10" s="1"/>
  <c r="M54" i="10"/>
  <c r="N54" i="10" s="1"/>
  <c r="H54" i="10"/>
  <c r="I54" i="10" s="1"/>
  <c r="C54" i="10"/>
  <c r="D54" i="10" s="1"/>
  <c r="M53" i="10"/>
  <c r="N53" i="10" s="1"/>
  <c r="H53" i="10"/>
  <c r="I53" i="10" s="1"/>
  <c r="C53" i="10"/>
  <c r="D53" i="10" s="1"/>
  <c r="M52" i="10"/>
  <c r="N52" i="10" s="1"/>
  <c r="H52" i="10"/>
  <c r="I52" i="10" s="1"/>
  <c r="C52" i="10"/>
  <c r="D52" i="10" s="1"/>
  <c r="M51" i="10"/>
  <c r="N51" i="10" s="1"/>
  <c r="H51" i="10"/>
  <c r="I51" i="10" s="1"/>
  <c r="C51" i="10"/>
  <c r="D51" i="10" s="1"/>
  <c r="M50" i="10"/>
  <c r="H50" i="10"/>
  <c r="I50" i="10" s="1"/>
  <c r="C50" i="10"/>
  <c r="M47" i="10"/>
  <c r="M49" i="10" s="1"/>
  <c r="H47" i="10"/>
  <c r="H49" i="10" s="1"/>
  <c r="C47" i="10"/>
  <c r="C49" i="10" s="1"/>
  <c r="K46" i="10"/>
  <c r="F46" i="10"/>
  <c r="A46" i="10"/>
  <c r="M36" i="10"/>
  <c r="N36" i="10" s="1"/>
  <c r="H36" i="10"/>
  <c r="I36" i="10" s="1"/>
  <c r="C36" i="10"/>
  <c r="D36" i="10" s="1"/>
  <c r="M35" i="10"/>
  <c r="N35" i="10" s="1"/>
  <c r="H35" i="10"/>
  <c r="I35" i="10" s="1"/>
  <c r="C35" i="10"/>
  <c r="D35" i="10" s="1"/>
  <c r="M34" i="10"/>
  <c r="N34" i="10" s="1"/>
  <c r="H34" i="10"/>
  <c r="I34" i="10" s="1"/>
  <c r="C34" i="10"/>
  <c r="D34" i="10" s="1"/>
  <c r="M33" i="10"/>
  <c r="N33" i="10" s="1"/>
  <c r="H33" i="10"/>
  <c r="I33" i="10" s="1"/>
  <c r="C33" i="10"/>
  <c r="D33" i="10" s="1"/>
  <c r="M32" i="10"/>
  <c r="N32" i="10" s="1"/>
  <c r="H32" i="10"/>
  <c r="I32" i="10" s="1"/>
  <c r="C32" i="10"/>
  <c r="D32" i="10" s="1"/>
  <c r="M31" i="10"/>
  <c r="N31" i="10" s="1"/>
  <c r="H31" i="10"/>
  <c r="I31" i="10" s="1"/>
  <c r="C31" i="10"/>
  <c r="D31" i="10" s="1"/>
  <c r="M30" i="10"/>
  <c r="N30" i="10" s="1"/>
  <c r="H30" i="10"/>
  <c r="I30" i="10" s="1"/>
  <c r="C30" i="10"/>
  <c r="M29" i="10"/>
  <c r="N29" i="10" s="1"/>
  <c r="H29" i="10"/>
  <c r="I29" i="10" s="1"/>
  <c r="C29" i="10"/>
  <c r="D29" i="10" s="1"/>
  <c r="M28" i="10"/>
  <c r="N28" i="10" s="1"/>
  <c r="H28" i="10"/>
  <c r="I28" i="10" s="1"/>
  <c r="C28" i="10"/>
  <c r="D28" i="10" s="1"/>
  <c r="M27" i="10"/>
  <c r="N27" i="10" s="1"/>
  <c r="H27" i="10"/>
  <c r="I27" i="10" s="1"/>
  <c r="C27" i="10"/>
  <c r="D27" i="10" s="1"/>
  <c r="M26" i="10"/>
  <c r="N26" i="10" s="1"/>
  <c r="H26" i="10"/>
  <c r="I26" i="10" s="1"/>
  <c r="C26" i="10"/>
  <c r="D26" i="10" s="1"/>
  <c r="M25" i="10"/>
  <c r="N25" i="10" s="1"/>
  <c r="H25" i="10"/>
  <c r="I25" i="10" s="1"/>
  <c r="C25" i="10"/>
  <c r="D25" i="10" s="1"/>
  <c r="M24" i="10"/>
  <c r="N24" i="10" s="1"/>
  <c r="H24" i="10"/>
  <c r="I24" i="10" s="1"/>
  <c r="C24" i="10"/>
  <c r="D24" i="10" s="1"/>
  <c r="M23" i="10"/>
  <c r="N23" i="10" s="1"/>
  <c r="H23" i="10"/>
  <c r="I23" i="10" s="1"/>
  <c r="C23" i="10"/>
  <c r="D23" i="10" s="1"/>
  <c r="M22" i="10"/>
  <c r="N22" i="10" s="1"/>
  <c r="H22" i="10"/>
  <c r="I22" i="10" s="1"/>
  <c r="C22" i="10"/>
  <c r="M21" i="10"/>
  <c r="N21" i="10" s="1"/>
  <c r="H21" i="10"/>
  <c r="I21" i="10" s="1"/>
  <c r="C21" i="10"/>
  <c r="D21" i="10" s="1"/>
  <c r="M20" i="10"/>
  <c r="N20" i="10" s="1"/>
  <c r="H20" i="10"/>
  <c r="I20" i="10" s="1"/>
  <c r="C20" i="10"/>
  <c r="D20" i="10" s="1"/>
  <c r="M19" i="10"/>
  <c r="N19" i="10" s="1"/>
  <c r="H19" i="10"/>
  <c r="I19" i="10" s="1"/>
  <c r="C19" i="10"/>
  <c r="D19" i="10" s="1"/>
  <c r="M18" i="10"/>
  <c r="N18" i="10" s="1"/>
  <c r="H18" i="10"/>
  <c r="I18" i="10" s="1"/>
  <c r="C18" i="10"/>
  <c r="D18" i="10" s="1"/>
  <c r="M17" i="10"/>
  <c r="N17" i="10" s="1"/>
  <c r="H17" i="10"/>
  <c r="I17" i="10" s="1"/>
  <c r="C17" i="10"/>
  <c r="D17" i="10" s="1"/>
  <c r="M16" i="10"/>
  <c r="N16" i="10" s="1"/>
  <c r="H16" i="10"/>
  <c r="I16" i="10" s="1"/>
  <c r="C16" i="10"/>
  <c r="M15" i="10"/>
  <c r="N15" i="10" s="1"/>
  <c r="H15" i="10"/>
  <c r="I15" i="10" s="1"/>
  <c r="C15" i="10"/>
  <c r="D15" i="10" s="1"/>
  <c r="M14" i="10"/>
  <c r="N14" i="10" s="1"/>
  <c r="H14" i="10"/>
  <c r="I14" i="10" s="1"/>
  <c r="C14" i="10"/>
  <c r="D14" i="10" s="1"/>
  <c r="M13" i="10"/>
  <c r="N13" i="10" s="1"/>
  <c r="H13" i="10"/>
  <c r="I13" i="10" s="1"/>
  <c r="C13" i="10"/>
  <c r="D13" i="10" s="1"/>
  <c r="M12" i="10"/>
  <c r="N12" i="10" s="1"/>
  <c r="H12" i="10"/>
  <c r="I12" i="10" s="1"/>
  <c r="C12" i="10"/>
  <c r="D12" i="10" s="1"/>
  <c r="M11" i="10"/>
  <c r="N11" i="10" s="1"/>
  <c r="H11" i="10"/>
  <c r="I11" i="10" s="1"/>
  <c r="C11" i="10"/>
  <c r="D11" i="10" s="1"/>
  <c r="M10" i="10"/>
  <c r="N10" i="10" s="1"/>
  <c r="H10" i="10"/>
  <c r="I10" i="10" s="1"/>
  <c r="C10" i="10"/>
  <c r="D10" i="10" s="1"/>
  <c r="M9" i="10"/>
  <c r="N9" i="10" s="1"/>
  <c r="H9" i="10"/>
  <c r="I9" i="10" s="1"/>
  <c r="C9" i="10"/>
  <c r="D9" i="10" s="1"/>
  <c r="M8" i="10"/>
  <c r="H8" i="10"/>
  <c r="C8" i="10"/>
  <c r="M5" i="10"/>
  <c r="M7" i="10" s="1"/>
  <c r="H5" i="10"/>
  <c r="H7" i="10" s="1"/>
  <c r="C5" i="10"/>
  <c r="C7" i="10" s="1"/>
  <c r="K4" i="10"/>
  <c r="F4" i="10"/>
  <c r="H209" i="22"/>
  <c r="I209" i="22" s="1"/>
  <c r="F209" i="22"/>
  <c r="C209" i="22"/>
  <c r="D209" i="22" s="1"/>
  <c r="A209" i="22"/>
  <c r="H208" i="22"/>
  <c r="F208" i="22"/>
  <c r="C208" i="22"/>
  <c r="D208" i="22" s="1"/>
  <c r="A208" i="22"/>
  <c r="H207" i="22"/>
  <c r="I207" i="22" s="1"/>
  <c r="F207" i="22"/>
  <c r="C207" i="22"/>
  <c r="D207" i="22" s="1"/>
  <c r="A207" i="22"/>
  <c r="H206" i="22"/>
  <c r="I206" i="22" s="1"/>
  <c r="F206" i="22"/>
  <c r="C206" i="22"/>
  <c r="D206" i="22" s="1"/>
  <c r="A206" i="22"/>
  <c r="H205" i="22"/>
  <c r="I205" i="22" s="1"/>
  <c r="F205" i="22"/>
  <c r="C205" i="22"/>
  <c r="D205" i="22" s="1"/>
  <c r="A205" i="22"/>
  <c r="H204" i="22"/>
  <c r="I204" i="22" s="1"/>
  <c r="F204" i="22"/>
  <c r="C204" i="22"/>
  <c r="D204" i="22" s="1"/>
  <c r="A204" i="22"/>
  <c r="H203" i="22"/>
  <c r="I203" i="22" s="1"/>
  <c r="F203" i="22"/>
  <c r="C203" i="22"/>
  <c r="D203" i="22" s="1"/>
  <c r="A203" i="22"/>
  <c r="H202" i="22"/>
  <c r="I202" i="22" s="1"/>
  <c r="F202" i="22"/>
  <c r="C202" i="22"/>
  <c r="D202" i="22" s="1"/>
  <c r="A202" i="22"/>
  <c r="H201" i="22"/>
  <c r="I201" i="22" s="1"/>
  <c r="F201" i="22"/>
  <c r="C201" i="22"/>
  <c r="D201" i="22" s="1"/>
  <c r="A201" i="22"/>
  <c r="H200" i="22"/>
  <c r="I200" i="22" s="1"/>
  <c r="F200" i="22"/>
  <c r="C200" i="22"/>
  <c r="D200" i="22" s="1"/>
  <c r="A200" i="22"/>
  <c r="H199" i="22"/>
  <c r="I199" i="22" s="1"/>
  <c r="F199" i="22"/>
  <c r="C199" i="22"/>
  <c r="D199" i="22" s="1"/>
  <c r="A199" i="22"/>
  <c r="H198" i="22"/>
  <c r="I198" i="22" s="1"/>
  <c r="F198" i="22"/>
  <c r="C198" i="22"/>
  <c r="D198" i="22" s="1"/>
  <c r="A198" i="22"/>
  <c r="H197" i="22"/>
  <c r="I197" i="22" s="1"/>
  <c r="F197" i="22"/>
  <c r="C197" i="22"/>
  <c r="D197" i="22" s="1"/>
  <c r="A197" i="22"/>
  <c r="H196" i="22"/>
  <c r="I196" i="22" s="1"/>
  <c r="F196" i="22"/>
  <c r="C196" i="22"/>
  <c r="D196" i="22" s="1"/>
  <c r="A196" i="22"/>
  <c r="H195" i="22"/>
  <c r="I195" i="22" s="1"/>
  <c r="F195" i="22"/>
  <c r="C195" i="22"/>
  <c r="D195" i="22" s="1"/>
  <c r="A195" i="22"/>
  <c r="H194" i="22"/>
  <c r="I194" i="22" s="1"/>
  <c r="F194" i="22"/>
  <c r="C194" i="22"/>
  <c r="D194" i="22" s="1"/>
  <c r="A194" i="22"/>
  <c r="H193" i="22"/>
  <c r="I193" i="22" s="1"/>
  <c r="F193" i="22"/>
  <c r="C193" i="22"/>
  <c r="D193" i="22" s="1"/>
  <c r="A193" i="22"/>
  <c r="H192" i="22"/>
  <c r="I192" i="22" s="1"/>
  <c r="F192" i="22"/>
  <c r="C192" i="22"/>
  <c r="D192" i="22" s="1"/>
  <c r="A192" i="22"/>
  <c r="H191" i="22"/>
  <c r="I191" i="22" s="1"/>
  <c r="F191" i="22"/>
  <c r="C191" i="22"/>
  <c r="D191" i="22" s="1"/>
  <c r="A191" i="22"/>
  <c r="H190" i="22"/>
  <c r="I190" i="22" s="1"/>
  <c r="F190" i="22"/>
  <c r="C190" i="22"/>
  <c r="D190" i="22" s="1"/>
  <c r="A190" i="22"/>
  <c r="H189" i="22"/>
  <c r="I189" i="22" s="1"/>
  <c r="F189" i="22"/>
  <c r="C189" i="22"/>
  <c r="D189" i="22" s="1"/>
  <c r="A189" i="22"/>
  <c r="H188" i="22"/>
  <c r="I188" i="22" s="1"/>
  <c r="F188" i="22"/>
  <c r="C188" i="22"/>
  <c r="D188" i="22" s="1"/>
  <c r="A188" i="22"/>
  <c r="H187" i="22"/>
  <c r="I187" i="22" s="1"/>
  <c r="F187" i="22"/>
  <c r="C187" i="22"/>
  <c r="D187" i="22" s="1"/>
  <c r="A187" i="22"/>
  <c r="H186" i="22"/>
  <c r="I186" i="22" s="1"/>
  <c r="F186" i="22"/>
  <c r="C186" i="22"/>
  <c r="D186" i="22" s="1"/>
  <c r="A186" i="22"/>
  <c r="H185" i="22"/>
  <c r="I185" i="22" s="1"/>
  <c r="F185" i="22"/>
  <c r="C185" i="22"/>
  <c r="D185" i="22" s="1"/>
  <c r="A185" i="22"/>
  <c r="H184" i="22"/>
  <c r="I184" i="22" s="1"/>
  <c r="F184" i="22"/>
  <c r="C184" i="22"/>
  <c r="D184" i="22" s="1"/>
  <c r="A184" i="22"/>
  <c r="H183" i="22"/>
  <c r="I183" i="22" s="1"/>
  <c r="F183" i="22"/>
  <c r="C183" i="22"/>
  <c r="D183" i="22" s="1"/>
  <c r="A183" i="22"/>
  <c r="H182" i="22"/>
  <c r="I182" i="22" s="1"/>
  <c r="F182" i="22"/>
  <c r="C182" i="22"/>
  <c r="D182" i="22" s="1"/>
  <c r="A182" i="22"/>
  <c r="H181" i="22"/>
  <c r="I181" i="22" s="1"/>
  <c r="F181" i="22"/>
  <c r="C181" i="22"/>
  <c r="D181" i="22" s="1"/>
  <c r="A181" i="22"/>
  <c r="H180" i="22"/>
  <c r="I180" i="22" s="1"/>
  <c r="F180" i="22"/>
  <c r="C180" i="22"/>
  <c r="D180" i="22" s="1"/>
  <c r="A180" i="22"/>
  <c r="H179" i="22"/>
  <c r="F179" i="22"/>
  <c r="C179" i="22"/>
  <c r="A179" i="22"/>
  <c r="F176" i="22"/>
  <c r="A176" i="22"/>
  <c r="M166" i="22"/>
  <c r="N166" i="22" s="1"/>
  <c r="K166" i="22"/>
  <c r="H166" i="22"/>
  <c r="I166" i="22" s="1"/>
  <c r="F166" i="22"/>
  <c r="C166" i="22"/>
  <c r="D166" i="22" s="1"/>
  <c r="A166" i="22"/>
  <c r="M165" i="22"/>
  <c r="N165" i="22" s="1"/>
  <c r="K165" i="22"/>
  <c r="H165" i="22"/>
  <c r="I165" i="22" s="1"/>
  <c r="F165" i="22"/>
  <c r="C165" i="22"/>
  <c r="D165" i="22" s="1"/>
  <c r="A165" i="22"/>
  <c r="M164" i="22"/>
  <c r="N164" i="22" s="1"/>
  <c r="K164" i="22"/>
  <c r="H164" i="22"/>
  <c r="I164" i="22" s="1"/>
  <c r="F164" i="22"/>
  <c r="C164" i="22"/>
  <c r="D164" i="22" s="1"/>
  <c r="A164" i="22"/>
  <c r="M163" i="22"/>
  <c r="N163" i="22" s="1"/>
  <c r="K163" i="22"/>
  <c r="H163" i="22"/>
  <c r="I163" i="22" s="1"/>
  <c r="F163" i="22"/>
  <c r="C163" i="22"/>
  <c r="D163" i="22" s="1"/>
  <c r="A163" i="22"/>
  <c r="M162" i="22"/>
  <c r="N162" i="22" s="1"/>
  <c r="K162" i="22"/>
  <c r="H162" i="22"/>
  <c r="I162" i="22" s="1"/>
  <c r="F162" i="22"/>
  <c r="C162" i="22"/>
  <c r="D162" i="22" s="1"/>
  <c r="A162" i="22"/>
  <c r="M161" i="22"/>
  <c r="N161" i="22" s="1"/>
  <c r="K161" i="22"/>
  <c r="H161" i="22"/>
  <c r="I161" i="22" s="1"/>
  <c r="F161" i="22"/>
  <c r="C161" i="22"/>
  <c r="D161" i="22" s="1"/>
  <c r="A161" i="22"/>
  <c r="M160" i="22"/>
  <c r="N160" i="22" s="1"/>
  <c r="K160" i="22"/>
  <c r="H160" i="22"/>
  <c r="I160" i="22" s="1"/>
  <c r="F160" i="22"/>
  <c r="C160" i="22"/>
  <c r="D160" i="22" s="1"/>
  <c r="A160" i="22"/>
  <c r="M159" i="22"/>
  <c r="N159" i="22" s="1"/>
  <c r="K159" i="22"/>
  <c r="H159" i="22"/>
  <c r="I159" i="22" s="1"/>
  <c r="F159" i="22"/>
  <c r="C159" i="22"/>
  <c r="D159" i="22" s="1"/>
  <c r="A159" i="22"/>
  <c r="M158" i="22"/>
  <c r="N158" i="22" s="1"/>
  <c r="K158" i="22"/>
  <c r="H158" i="22"/>
  <c r="I158" i="22" s="1"/>
  <c r="F158" i="22"/>
  <c r="C158" i="22"/>
  <c r="D158" i="22" s="1"/>
  <c r="A158" i="22"/>
  <c r="M157" i="22"/>
  <c r="N157" i="22" s="1"/>
  <c r="K157" i="22"/>
  <c r="H157" i="22"/>
  <c r="I157" i="22" s="1"/>
  <c r="F157" i="22"/>
  <c r="C157" i="22"/>
  <c r="A157" i="22"/>
  <c r="M156" i="22"/>
  <c r="N156" i="22" s="1"/>
  <c r="K156" i="22"/>
  <c r="H156" i="22"/>
  <c r="I156" i="22" s="1"/>
  <c r="F156" i="22"/>
  <c r="C156" i="22"/>
  <c r="D156" i="22" s="1"/>
  <c r="A156" i="22"/>
  <c r="M155" i="22"/>
  <c r="N155" i="22" s="1"/>
  <c r="K155" i="22"/>
  <c r="H155" i="22"/>
  <c r="I155" i="22" s="1"/>
  <c r="F155" i="22"/>
  <c r="C155" i="22"/>
  <c r="D155" i="22" s="1"/>
  <c r="A155" i="22"/>
  <c r="M154" i="22"/>
  <c r="N154" i="22" s="1"/>
  <c r="K154" i="22"/>
  <c r="H154" i="22"/>
  <c r="I154" i="22" s="1"/>
  <c r="F154" i="22"/>
  <c r="C154" i="22"/>
  <c r="D154" i="22" s="1"/>
  <c r="A154" i="22"/>
  <c r="M153" i="22"/>
  <c r="N153" i="22" s="1"/>
  <c r="K153" i="22"/>
  <c r="H153" i="22"/>
  <c r="I153" i="22" s="1"/>
  <c r="F153" i="22"/>
  <c r="C153" i="22"/>
  <c r="D153" i="22" s="1"/>
  <c r="A153" i="22"/>
  <c r="M152" i="22"/>
  <c r="N152" i="22" s="1"/>
  <c r="K152" i="22"/>
  <c r="H152" i="22"/>
  <c r="I152" i="22" s="1"/>
  <c r="F152" i="22"/>
  <c r="C152" i="22"/>
  <c r="D152" i="22" s="1"/>
  <c r="A152" i="22"/>
  <c r="M151" i="22"/>
  <c r="N151" i="22" s="1"/>
  <c r="K151" i="22"/>
  <c r="H151" i="22"/>
  <c r="I151" i="22" s="1"/>
  <c r="F151" i="22"/>
  <c r="C151" i="22"/>
  <c r="D151" i="22" s="1"/>
  <c r="A151" i="22"/>
  <c r="M150" i="22"/>
  <c r="N150" i="22" s="1"/>
  <c r="K150" i="22"/>
  <c r="H150" i="22"/>
  <c r="I150" i="22" s="1"/>
  <c r="F150" i="22"/>
  <c r="C150" i="22"/>
  <c r="A150" i="22"/>
  <c r="M149" i="22"/>
  <c r="N149" i="22" s="1"/>
  <c r="K149" i="22"/>
  <c r="H149" i="22"/>
  <c r="I149" i="22" s="1"/>
  <c r="F149" i="22"/>
  <c r="C149" i="22"/>
  <c r="D149" i="22" s="1"/>
  <c r="A149" i="22"/>
  <c r="M148" i="22"/>
  <c r="N148" i="22" s="1"/>
  <c r="K148" i="22"/>
  <c r="H148" i="22"/>
  <c r="I148" i="22" s="1"/>
  <c r="F148" i="22"/>
  <c r="C148" i="22"/>
  <c r="D148" i="22" s="1"/>
  <c r="A148" i="22"/>
  <c r="M147" i="22"/>
  <c r="N147" i="22" s="1"/>
  <c r="K147" i="22"/>
  <c r="H147" i="22"/>
  <c r="I147" i="22" s="1"/>
  <c r="F147" i="22"/>
  <c r="C147" i="22"/>
  <c r="D147" i="22" s="1"/>
  <c r="A147" i="22"/>
  <c r="M146" i="22"/>
  <c r="N146" i="22" s="1"/>
  <c r="K146" i="22"/>
  <c r="H146" i="22"/>
  <c r="I146" i="22" s="1"/>
  <c r="F146" i="22"/>
  <c r="C146" i="22"/>
  <c r="D146" i="22" s="1"/>
  <c r="A146" i="22"/>
  <c r="M145" i="22"/>
  <c r="N145" i="22" s="1"/>
  <c r="K145" i="22"/>
  <c r="H145" i="22"/>
  <c r="I145" i="22" s="1"/>
  <c r="F145" i="22"/>
  <c r="C145" i="22"/>
  <c r="A145" i="22"/>
  <c r="M144" i="22"/>
  <c r="N144" i="22" s="1"/>
  <c r="K144" i="22"/>
  <c r="H144" i="22"/>
  <c r="I144" i="22" s="1"/>
  <c r="F144" i="22"/>
  <c r="C144" i="22"/>
  <c r="D144" i="22" s="1"/>
  <c r="A144" i="22"/>
  <c r="M143" i="22"/>
  <c r="N143" i="22" s="1"/>
  <c r="K143" i="22"/>
  <c r="H143" i="22"/>
  <c r="I143" i="22" s="1"/>
  <c r="F143" i="22"/>
  <c r="C143" i="22"/>
  <c r="A143" i="22"/>
  <c r="M142" i="22"/>
  <c r="N142" i="22" s="1"/>
  <c r="K142" i="22"/>
  <c r="H142" i="22"/>
  <c r="I142" i="22" s="1"/>
  <c r="F142" i="22"/>
  <c r="C142" i="22"/>
  <c r="D142" i="22" s="1"/>
  <c r="A142" i="22"/>
  <c r="M141" i="22"/>
  <c r="N141" i="22" s="1"/>
  <c r="K141" i="22"/>
  <c r="H141" i="22"/>
  <c r="I141" i="22" s="1"/>
  <c r="F141" i="22"/>
  <c r="C141" i="22"/>
  <c r="D141" i="22" s="1"/>
  <c r="A141" i="22"/>
  <c r="M140" i="22"/>
  <c r="N140" i="22" s="1"/>
  <c r="K140" i="22"/>
  <c r="H140" i="22"/>
  <c r="I140" i="22" s="1"/>
  <c r="F140" i="22"/>
  <c r="C140" i="22"/>
  <c r="D140" i="22" s="1"/>
  <c r="A140" i="22"/>
  <c r="M139" i="22"/>
  <c r="N139" i="22" s="1"/>
  <c r="K139" i="22"/>
  <c r="H139" i="22"/>
  <c r="I139" i="22" s="1"/>
  <c r="F139" i="22"/>
  <c r="C139" i="22"/>
  <c r="D139" i="22" s="1"/>
  <c r="A139" i="22"/>
  <c r="M138" i="22"/>
  <c r="N138" i="22" s="1"/>
  <c r="K138" i="22"/>
  <c r="H138" i="22"/>
  <c r="I138" i="22" s="1"/>
  <c r="F138" i="22"/>
  <c r="C138" i="22"/>
  <c r="D138" i="22" s="1"/>
  <c r="A138" i="22"/>
  <c r="M137" i="22"/>
  <c r="N137" i="22" s="1"/>
  <c r="K137" i="22"/>
  <c r="H137" i="22"/>
  <c r="I137" i="22" s="1"/>
  <c r="F137" i="22"/>
  <c r="C137" i="22"/>
  <c r="D137" i="22" s="1"/>
  <c r="A137" i="22"/>
  <c r="M136" i="22"/>
  <c r="K136" i="22"/>
  <c r="H136" i="22"/>
  <c r="F136" i="22"/>
  <c r="C136" i="22"/>
  <c r="A136" i="22"/>
  <c r="K133" i="22"/>
  <c r="F133" i="22"/>
  <c r="A133" i="22"/>
  <c r="M123" i="22"/>
  <c r="N123" i="22" s="1"/>
  <c r="K123" i="22"/>
  <c r="H123" i="22"/>
  <c r="I123" i="22" s="1"/>
  <c r="F123" i="22"/>
  <c r="C123" i="22"/>
  <c r="D123" i="22" s="1"/>
  <c r="A123" i="22"/>
  <c r="M122" i="22"/>
  <c r="K122" i="22"/>
  <c r="H122" i="22"/>
  <c r="F122" i="22"/>
  <c r="C122" i="22"/>
  <c r="A122" i="22"/>
  <c r="M121" i="22"/>
  <c r="N121" i="22" s="1"/>
  <c r="K121" i="22"/>
  <c r="H121" i="22"/>
  <c r="I121" i="22" s="1"/>
  <c r="F121" i="22"/>
  <c r="C121" i="22"/>
  <c r="D121" i="22" s="1"/>
  <c r="A121" i="22"/>
  <c r="M120" i="22"/>
  <c r="K120" i="22"/>
  <c r="H120" i="22"/>
  <c r="I120" i="22" s="1"/>
  <c r="F120" i="22"/>
  <c r="C120" i="22"/>
  <c r="D120" i="22" s="1"/>
  <c r="A120" i="22"/>
  <c r="M119" i="22"/>
  <c r="N119" i="22" s="1"/>
  <c r="K119" i="22"/>
  <c r="H119" i="22"/>
  <c r="I119" i="22" s="1"/>
  <c r="F119" i="22"/>
  <c r="C119" i="22"/>
  <c r="D119" i="22" s="1"/>
  <c r="A119" i="22"/>
  <c r="M118" i="22"/>
  <c r="N118" i="22" s="1"/>
  <c r="K118" i="22"/>
  <c r="H118" i="22"/>
  <c r="I118" i="22" s="1"/>
  <c r="F118" i="22"/>
  <c r="C118" i="22"/>
  <c r="D118" i="22" s="1"/>
  <c r="A118" i="22"/>
  <c r="M117" i="22"/>
  <c r="N117" i="22" s="1"/>
  <c r="K117" i="22"/>
  <c r="H117" i="22"/>
  <c r="I117" i="22" s="1"/>
  <c r="F117" i="22"/>
  <c r="C117" i="22"/>
  <c r="D117" i="22" s="1"/>
  <c r="A117" i="22"/>
  <c r="M116" i="22"/>
  <c r="N116" i="22" s="1"/>
  <c r="K116" i="22"/>
  <c r="H116" i="22"/>
  <c r="I116" i="22" s="1"/>
  <c r="F116" i="22"/>
  <c r="C116" i="22"/>
  <c r="D116" i="22" s="1"/>
  <c r="A116" i="22"/>
  <c r="M115" i="22"/>
  <c r="N115" i="22" s="1"/>
  <c r="K115" i="22"/>
  <c r="H115" i="22"/>
  <c r="I115" i="22" s="1"/>
  <c r="F115" i="22"/>
  <c r="C115" i="22"/>
  <c r="D115" i="22" s="1"/>
  <c r="A115" i="22"/>
  <c r="M114" i="22"/>
  <c r="N114" i="22" s="1"/>
  <c r="K114" i="22"/>
  <c r="H114" i="22"/>
  <c r="I114" i="22" s="1"/>
  <c r="F114" i="22"/>
  <c r="C114" i="22"/>
  <c r="D114" i="22" s="1"/>
  <c r="A114" i="22"/>
  <c r="M113" i="22"/>
  <c r="N113" i="22" s="1"/>
  <c r="K113" i="22"/>
  <c r="H113" i="22"/>
  <c r="I113" i="22" s="1"/>
  <c r="F113" i="22"/>
  <c r="C113" i="22"/>
  <c r="D113" i="22" s="1"/>
  <c r="A113" i="22"/>
  <c r="M112" i="22"/>
  <c r="N112" i="22" s="1"/>
  <c r="K112" i="22"/>
  <c r="H112" i="22"/>
  <c r="I112" i="22" s="1"/>
  <c r="F112" i="22"/>
  <c r="C112" i="22"/>
  <c r="D112" i="22" s="1"/>
  <c r="A112" i="22"/>
  <c r="M111" i="22"/>
  <c r="N111" i="22" s="1"/>
  <c r="K111" i="22"/>
  <c r="H111" i="22"/>
  <c r="I111" i="22" s="1"/>
  <c r="F111" i="22"/>
  <c r="C111" i="22"/>
  <c r="D111" i="22" s="1"/>
  <c r="A111" i="22"/>
  <c r="M110" i="22"/>
  <c r="N110" i="22" s="1"/>
  <c r="K110" i="22"/>
  <c r="H110" i="22"/>
  <c r="I110" i="22" s="1"/>
  <c r="F110" i="22"/>
  <c r="C110" i="22"/>
  <c r="D110" i="22" s="1"/>
  <c r="A110" i="22"/>
  <c r="M109" i="22"/>
  <c r="N109" i="22" s="1"/>
  <c r="K109" i="22"/>
  <c r="H109" i="22"/>
  <c r="I109" i="22" s="1"/>
  <c r="F109" i="22"/>
  <c r="C109" i="22"/>
  <c r="D109" i="22" s="1"/>
  <c r="A109" i="22"/>
  <c r="M108" i="22"/>
  <c r="N108" i="22" s="1"/>
  <c r="K108" i="22"/>
  <c r="H108" i="22"/>
  <c r="I108" i="22" s="1"/>
  <c r="F108" i="22"/>
  <c r="C108" i="22"/>
  <c r="D108" i="22" s="1"/>
  <c r="A108" i="22"/>
  <c r="M107" i="22"/>
  <c r="K107" i="22"/>
  <c r="H107" i="22"/>
  <c r="F107" i="22"/>
  <c r="C107" i="22"/>
  <c r="A107" i="22"/>
  <c r="M106" i="22"/>
  <c r="N106" i="22" s="1"/>
  <c r="K106" i="22"/>
  <c r="H106" i="22"/>
  <c r="I106" i="22" s="1"/>
  <c r="F106" i="22"/>
  <c r="C106" i="22"/>
  <c r="D106" i="22" s="1"/>
  <c r="A106" i="22"/>
  <c r="M105" i="22"/>
  <c r="N105" i="22" s="1"/>
  <c r="K105" i="22"/>
  <c r="H105" i="22"/>
  <c r="I105" i="22" s="1"/>
  <c r="F105" i="22"/>
  <c r="C105" i="22"/>
  <c r="D105" i="22" s="1"/>
  <c r="A105" i="22"/>
  <c r="M104" i="22"/>
  <c r="N104" i="22" s="1"/>
  <c r="K104" i="22"/>
  <c r="H104" i="22"/>
  <c r="I104" i="22" s="1"/>
  <c r="F104" i="22"/>
  <c r="C104" i="22"/>
  <c r="D104" i="22" s="1"/>
  <c r="A104" i="22"/>
  <c r="M103" i="22"/>
  <c r="N103" i="22" s="1"/>
  <c r="K103" i="22"/>
  <c r="H103" i="22"/>
  <c r="I103" i="22" s="1"/>
  <c r="F103" i="22"/>
  <c r="C103" i="22"/>
  <c r="D103" i="22" s="1"/>
  <c r="A103" i="22"/>
  <c r="M102" i="22"/>
  <c r="K102" i="22"/>
  <c r="H102" i="22"/>
  <c r="I102" i="22" s="1"/>
  <c r="F102" i="22"/>
  <c r="C102" i="22"/>
  <c r="A102" i="22"/>
  <c r="M101" i="22"/>
  <c r="N101" i="22" s="1"/>
  <c r="K101" i="22"/>
  <c r="H101" i="22"/>
  <c r="I101" i="22" s="1"/>
  <c r="F101" i="22"/>
  <c r="C101" i="22"/>
  <c r="D101" i="22" s="1"/>
  <c r="A101" i="22"/>
  <c r="M100" i="22"/>
  <c r="N100" i="22" s="1"/>
  <c r="K100" i="22"/>
  <c r="H100" i="22"/>
  <c r="I100" i="22" s="1"/>
  <c r="F100" i="22"/>
  <c r="C100" i="22"/>
  <c r="D100" i="22" s="1"/>
  <c r="A100" i="22"/>
  <c r="M99" i="22"/>
  <c r="N99" i="22" s="1"/>
  <c r="K99" i="22"/>
  <c r="H99" i="22"/>
  <c r="I99" i="22" s="1"/>
  <c r="F99" i="22"/>
  <c r="C99" i="22"/>
  <c r="D99" i="22" s="1"/>
  <c r="A99" i="22"/>
  <c r="M98" i="22"/>
  <c r="N98" i="22" s="1"/>
  <c r="K98" i="22"/>
  <c r="H98" i="22"/>
  <c r="I98" i="22" s="1"/>
  <c r="F98" i="22"/>
  <c r="C98" i="22"/>
  <c r="D98" i="22" s="1"/>
  <c r="A98" i="22"/>
  <c r="M97" i="22"/>
  <c r="N97" i="22" s="1"/>
  <c r="K97" i="22"/>
  <c r="H97" i="22"/>
  <c r="I97" i="22" s="1"/>
  <c r="F97" i="22"/>
  <c r="C97" i="22"/>
  <c r="D97" i="22" s="1"/>
  <c r="A97" i="22"/>
  <c r="M96" i="22"/>
  <c r="N96" i="22" s="1"/>
  <c r="K96" i="22"/>
  <c r="H96" i="22"/>
  <c r="I96" i="22" s="1"/>
  <c r="F96" i="22"/>
  <c r="C96" i="22"/>
  <c r="D96" i="22" s="1"/>
  <c r="A96" i="22"/>
  <c r="M95" i="22"/>
  <c r="N95" i="22" s="1"/>
  <c r="K95" i="22"/>
  <c r="H95" i="22"/>
  <c r="I95" i="22" s="1"/>
  <c r="F95" i="22"/>
  <c r="C95" i="22"/>
  <c r="D95" i="22" s="1"/>
  <c r="A95" i="22"/>
  <c r="M94" i="22"/>
  <c r="N94" i="22" s="1"/>
  <c r="K94" i="22"/>
  <c r="H94" i="22"/>
  <c r="I94" i="22" s="1"/>
  <c r="F94" i="22"/>
  <c r="C94" i="22"/>
  <c r="D94" i="22" s="1"/>
  <c r="A94" i="22"/>
  <c r="M93" i="22"/>
  <c r="K93" i="22"/>
  <c r="H93" i="22"/>
  <c r="F93" i="22"/>
  <c r="C93" i="22"/>
  <c r="A93" i="22"/>
  <c r="K90" i="22"/>
  <c r="F90" i="22"/>
  <c r="A90" i="22"/>
  <c r="M80" i="22"/>
  <c r="N80" i="22" s="1"/>
  <c r="K80" i="22"/>
  <c r="H80" i="22"/>
  <c r="I80" i="22" s="1"/>
  <c r="F80" i="22"/>
  <c r="C80" i="22"/>
  <c r="D80" i="22" s="1"/>
  <c r="A80" i="22"/>
  <c r="M79" i="22"/>
  <c r="N79" i="22" s="1"/>
  <c r="K79" i="22"/>
  <c r="H79" i="22"/>
  <c r="F79" i="22"/>
  <c r="C79" i="22"/>
  <c r="A79" i="22"/>
  <c r="M78" i="22"/>
  <c r="N78" i="22" s="1"/>
  <c r="K78" i="22"/>
  <c r="H78" i="22"/>
  <c r="I78" i="22" s="1"/>
  <c r="F78" i="22"/>
  <c r="C78" i="22"/>
  <c r="D78" i="22" s="1"/>
  <c r="A78" i="22"/>
  <c r="M77" i="22"/>
  <c r="N77" i="22" s="1"/>
  <c r="K77" i="22"/>
  <c r="H77" i="22"/>
  <c r="I77" i="22" s="1"/>
  <c r="F77" i="22"/>
  <c r="C77" i="22"/>
  <c r="D77" i="22" s="1"/>
  <c r="A77" i="22"/>
  <c r="M76" i="22"/>
  <c r="N76" i="22" s="1"/>
  <c r="K76" i="22"/>
  <c r="H76" i="22"/>
  <c r="I76" i="22" s="1"/>
  <c r="F76" i="22"/>
  <c r="C76" i="22"/>
  <c r="D76" i="22" s="1"/>
  <c r="A76" i="22"/>
  <c r="M75" i="22"/>
  <c r="N75" i="22" s="1"/>
  <c r="K75" i="22"/>
  <c r="H75" i="22"/>
  <c r="I75" i="22" s="1"/>
  <c r="F75" i="22"/>
  <c r="C75" i="22"/>
  <c r="D75" i="22" s="1"/>
  <c r="A75" i="22"/>
  <c r="M74" i="22"/>
  <c r="N74" i="22" s="1"/>
  <c r="K74" i="22"/>
  <c r="H74" i="22"/>
  <c r="I74" i="22" s="1"/>
  <c r="F74" i="22"/>
  <c r="C74" i="22"/>
  <c r="D74" i="22" s="1"/>
  <c r="A74" i="22"/>
  <c r="M73" i="22"/>
  <c r="N73" i="22" s="1"/>
  <c r="K73" i="22"/>
  <c r="H73" i="22"/>
  <c r="I73" i="22" s="1"/>
  <c r="F73" i="22"/>
  <c r="C73" i="22"/>
  <c r="D73" i="22" s="1"/>
  <c r="A73" i="22"/>
  <c r="M72" i="22"/>
  <c r="N72" i="22" s="1"/>
  <c r="K72" i="22"/>
  <c r="H72" i="22"/>
  <c r="I72" i="22" s="1"/>
  <c r="F72" i="22"/>
  <c r="C72" i="22"/>
  <c r="D72" i="22" s="1"/>
  <c r="A72" i="22"/>
  <c r="M71" i="22"/>
  <c r="N71" i="22" s="1"/>
  <c r="K71" i="22"/>
  <c r="H71" i="22"/>
  <c r="I71" i="22" s="1"/>
  <c r="F71" i="22"/>
  <c r="C71" i="22"/>
  <c r="D71" i="22" s="1"/>
  <c r="A71" i="22"/>
  <c r="M70" i="22"/>
  <c r="N70" i="22" s="1"/>
  <c r="K70" i="22"/>
  <c r="H70" i="22"/>
  <c r="I70" i="22" s="1"/>
  <c r="F70" i="22"/>
  <c r="C70" i="22"/>
  <c r="D70" i="22" s="1"/>
  <c r="A70" i="22"/>
  <c r="M69" i="22"/>
  <c r="N69" i="22" s="1"/>
  <c r="K69" i="22"/>
  <c r="H69" i="22"/>
  <c r="I69" i="22" s="1"/>
  <c r="F69" i="22"/>
  <c r="C69" i="22"/>
  <c r="D69" i="22" s="1"/>
  <c r="A69" i="22"/>
  <c r="M68" i="22"/>
  <c r="N68" i="22" s="1"/>
  <c r="K68" i="22"/>
  <c r="H68" i="22"/>
  <c r="I68" i="22" s="1"/>
  <c r="F68" i="22"/>
  <c r="C68" i="22"/>
  <c r="D68" i="22" s="1"/>
  <c r="A68" i="22"/>
  <c r="M67" i="22"/>
  <c r="N67" i="22" s="1"/>
  <c r="K67" i="22"/>
  <c r="H67" i="22"/>
  <c r="I67" i="22" s="1"/>
  <c r="F67" i="22"/>
  <c r="C67" i="22"/>
  <c r="D67" i="22" s="1"/>
  <c r="A67" i="22"/>
  <c r="M66" i="22"/>
  <c r="N66" i="22" s="1"/>
  <c r="K66" i="22"/>
  <c r="H66" i="22"/>
  <c r="I66" i="22" s="1"/>
  <c r="F66" i="22"/>
  <c r="C66" i="22"/>
  <c r="D66" i="22" s="1"/>
  <c r="A66" i="22"/>
  <c r="M65" i="22"/>
  <c r="N65" i="22" s="1"/>
  <c r="K65" i="22"/>
  <c r="H65" i="22"/>
  <c r="I65" i="22" s="1"/>
  <c r="F65" i="22"/>
  <c r="C65" i="22"/>
  <c r="D65" i="22" s="1"/>
  <c r="A65" i="22"/>
  <c r="M64" i="22"/>
  <c r="K64" i="22"/>
  <c r="H64" i="22"/>
  <c r="F64" i="22"/>
  <c r="C64" i="22"/>
  <c r="A64" i="22"/>
  <c r="M63" i="22"/>
  <c r="N63" i="22" s="1"/>
  <c r="K63" i="22"/>
  <c r="H63" i="22"/>
  <c r="I63" i="22" s="1"/>
  <c r="F63" i="22"/>
  <c r="C63" i="22"/>
  <c r="D63" i="22" s="1"/>
  <c r="A63" i="22"/>
  <c r="M62" i="22"/>
  <c r="N62" i="22" s="1"/>
  <c r="K62" i="22"/>
  <c r="H62" i="22"/>
  <c r="I62" i="22" s="1"/>
  <c r="F62" i="22"/>
  <c r="C62" i="22"/>
  <c r="D62" i="22" s="1"/>
  <c r="A62" i="22"/>
  <c r="M61" i="22"/>
  <c r="N61" i="22" s="1"/>
  <c r="K61" i="22"/>
  <c r="H61" i="22"/>
  <c r="I61" i="22" s="1"/>
  <c r="F61" i="22"/>
  <c r="C61" i="22"/>
  <c r="D61" i="22" s="1"/>
  <c r="A61" i="22"/>
  <c r="M60" i="22"/>
  <c r="N60" i="22" s="1"/>
  <c r="K60" i="22"/>
  <c r="H60" i="22"/>
  <c r="I60" i="22" s="1"/>
  <c r="F60" i="22"/>
  <c r="C60" i="22"/>
  <c r="D60" i="22" s="1"/>
  <c r="A60" i="22"/>
  <c r="M59" i="22"/>
  <c r="N59" i="22" s="1"/>
  <c r="K59" i="22"/>
  <c r="H59" i="22"/>
  <c r="I59" i="22" s="1"/>
  <c r="F59" i="22"/>
  <c r="C59" i="22"/>
  <c r="D59" i="22" s="1"/>
  <c r="A59" i="22"/>
  <c r="M58" i="22"/>
  <c r="N58" i="22" s="1"/>
  <c r="K58" i="22"/>
  <c r="H58" i="22"/>
  <c r="I58" i="22" s="1"/>
  <c r="F58" i="22"/>
  <c r="C58" i="22"/>
  <c r="D58" i="22" s="1"/>
  <c r="A58" i="22"/>
  <c r="M57" i="22"/>
  <c r="N57" i="22" s="1"/>
  <c r="K57" i="22"/>
  <c r="H57" i="22"/>
  <c r="I57" i="22" s="1"/>
  <c r="F57" i="22"/>
  <c r="C57" i="22"/>
  <c r="D57" i="22" s="1"/>
  <c r="A57" i="22"/>
  <c r="M56" i="22"/>
  <c r="N56" i="22" s="1"/>
  <c r="K56" i="22"/>
  <c r="H56" i="22"/>
  <c r="I56" i="22" s="1"/>
  <c r="F56" i="22"/>
  <c r="C56" i="22"/>
  <c r="D56" i="22" s="1"/>
  <c r="A56" i="22"/>
  <c r="M55" i="22"/>
  <c r="N55" i="22" s="1"/>
  <c r="K55" i="22"/>
  <c r="H55" i="22"/>
  <c r="I55" i="22" s="1"/>
  <c r="F55" i="22"/>
  <c r="C55" i="22"/>
  <c r="D55" i="22" s="1"/>
  <c r="A55" i="22"/>
  <c r="M54" i="22"/>
  <c r="N54" i="22" s="1"/>
  <c r="K54" i="22"/>
  <c r="H54" i="22"/>
  <c r="I54" i="22" s="1"/>
  <c r="F54" i="22"/>
  <c r="C54" i="22"/>
  <c r="D54" i="22" s="1"/>
  <c r="A54" i="22"/>
  <c r="M53" i="22"/>
  <c r="N53" i="22" s="1"/>
  <c r="K53" i="22"/>
  <c r="H53" i="22"/>
  <c r="I53" i="22" s="1"/>
  <c r="F53" i="22"/>
  <c r="C53" i="22"/>
  <c r="D53" i="22" s="1"/>
  <c r="A53" i="22"/>
  <c r="M52" i="22"/>
  <c r="N52" i="22" s="1"/>
  <c r="K52" i="22"/>
  <c r="H52" i="22"/>
  <c r="I52" i="22" s="1"/>
  <c r="F52" i="22"/>
  <c r="C52" i="22"/>
  <c r="D52" i="22" s="1"/>
  <c r="A52" i="22"/>
  <c r="M51" i="22"/>
  <c r="N51" i="22" s="1"/>
  <c r="K51" i="22"/>
  <c r="H51" i="22"/>
  <c r="I51" i="22" s="1"/>
  <c r="F51" i="22"/>
  <c r="C51" i="22"/>
  <c r="D51" i="22" s="1"/>
  <c r="A51" i="22"/>
  <c r="M50" i="22"/>
  <c r="K50" i="22"/>
  <c r="H50" i="22"/>
  <c r="F50" i="22"/>
  <c r="C50" i="22"/>
  <c r="A50" i="22"/>
  <c r="K47" i="22"/>
  <c r="F47" i="22"/>
  <c r="A47" i="22"/>
  <c r="M37" i="22"/>
  <c r="N37" i="22" s="1"/>
  <c r="K37" i="22"/>
  <c r="H37" i="22"/>
  <c r="I37" i="22" s="1"/>
  <c r="F37" i="22"/>
  <c r="C37" i="22"/>
  <c r="D37" i="22" s="1"/>
  <c r="M36" i="22"/>
  <c r="K36" i="22"/>
  <c r="H36" i="22"/>
  <c r="F36" i="22"/>
  <c r="C36" i="22"/>
  <c r="M35" i="22"/>
  <c r="N35" i="22" s="1"/>
  <c r="K35" i="22"/>
  <c r="H35" i="22"/>
  <c r="I35" i="22" s="1"/>
  <c r="F35" i="22"/>
  <c r="C35" i="22"/>
  <c r="D35" i="22" s="1"/>
  <c r="M34" i="22"/>
  <c r="N34" i="22" s="1"/>
  <c r="K34" i="22"/>
  <c r="H34" i="22"/>
  <c r="I34" i="22" s="1"/>
  <c r="F34" i="22"/>
  <c r="C34" i="22"/>
  <c r="M33" i="22"/>
  <c r="N33" i="22" s="1"/>
  <c r="K33" i="22"/>
  <c r="H33" i="22"/>
  <c r="I33" i="22" s="1"/>
  <c r="F33" i="22"/>
  <c r="C33" i="22"/>
  <c r="D33" i="22" s="1"/>
  <c r="M32" i="22"/>
  <c r="N32" i="22" s="1"/>
  <c r="K32" i="22"/>
  <c r="H32" i="22"/>
  <c r="I32" i="22" s="1"/>
  <c r="F32" i="22"/>
  <c r="C32" i="22"/>
  <c r="D32" i="22" s="1"/>
  <c r="M31" i="22"/>
  <c r="N31" i="22" s="1"/>
  <c r="K31" i="22"/>
  <c r="H31" i="22"/>
  <c r="I31" i="22" s="1"/>
  <c r="F31" i="22"/>
  <c r="C31" i="22"/>
  <c r="D31" i="22" s="1"/>
  <c r="M30" i="22"/>
  <c r="N30" i="22" s="1"/>
  <c r="K30" i="22"/>
  <c r="H30" i="22"/>
  <c r="I30" i="22" s="1"/>
  <c r="F30" i="22"/>
  <c r="C30" i="22"/>
  <c r="D30" i="22" s="1"/>
  <c r="M29" i="22"/>
  <c r="N29" i="22" s="1"/>
  <c r="K29" i="22"/>
  <c r="H29" i="22"/>
  <c r="I29" i="22" s="1"/>
  <c r="F29" i="22"/>
  <c r="C29" i="22"/>
  <c r="D29" i="22" s="1"/>
  <c r="M28" i="22"/>
  <c r="K28" i="22"/>
  <c r="H28" i="22"/>
  <c r="F28" i="22"/>
  <c r="C28" i="22"/>
  <c r="D28" i="22" s="1"/>
  <c r="M27" i="22"/>
  <c r="N27" i="22" s="1"/>
  <c r="K27" i="22"/>
  <c r="H27" i="22"/>
  <c r="I27" i="22" s="1"/>
  <c r="F27" i="22"/>
  <c r="C27" i="22"/>
  <c r="D27" i="22" s="1"/>
  <c r="M26" i="22"/>
  <c r="N26" i="22" s="1"/>
  <c r="K26" i="22"/>
  <c r="H26" i="22"/>
  <c r="I26" i="22" s="1"/>
  <c r="F26" i="22"/>
  <c r="C26" i="22"/>
  <c r="D26" i="22" s="1"/>
  <c r="M25" i="22"/>
  <c r="N25" i="22" s="1"/>
  <c r="K25" i="22"/>
  <c r="H25" i="22"/>
  <c r="I25" i="22" s="1"/>
  <c r="F25" i="22"/>
  <c r="C25" i="22"/>
  <c r="D25" i="22" s="1"/>
  <c r="M24" i="22"/>
  <c r="N24" i="22" s="1"/>
  <c r="K24" i="22"/>
  <c r="H24" i="22"/>
  <c r="I24" i="22" s="1"/>
  <c r="F24" i="22"/>
  <c r="C24" i="22"/>
  <c r="D24" i="22" s="1"/>
  <c r="M23" i="22"/>
  <c r="N23" i="22" s="1"/>
  <c r="K23" i="22"/>
  <c r="H23" i="22"/>
  <c r="I23" i="22" s="1"/>
  <c r="F23" i="22"/>
  <c r="C23" i="22"/>
  <c r="D23" i="22" s="1"/>
  <c r="M22" i="22"/>
  <c r="N22" i="22" s="1"/>
  <c r="K22" i="22"/>
  <c r="H22" i="22"/>
  <c r="I22" i="22" s="1"/>
  <c r="F22" i="22"/>
  <c r="C22" i="22"/>
  <c r="D22" i="22" s="1"/>
  <c r="M21" i="22"/>
  <c r="K21" i="22"/>
  <c r="H21" i="22"/>
  <c r="F21" i="22"/>
  <c r="C21" i="22"/>
  <c r="M20" i="22"/>
  <c r="N20" i="22" s="1"/>
  <c r="K20" i="22"/>
  <c r="H20" i="22"/>
  <c r="I20" i="22" s="1"/>
  <c r="F20" i="22"/>
  <c r="C20" i="22"/>
  <c r="D20" i="22" s="1"/>
  <c r="M19" i="22"/>
  <c r="N19" i="22" s="1"/>
  <c r="K19" i="22"/>
  <c r="H19" i="22"/>
  <c r="I19" i="22" s="1"/>
  <c r="F19" i="22"/>
  <c r="C19" i="22"/>
  <c r="D19" i="22" s="1"/>
  <c r="M18" i="22"/>
  <c r="N18" i="22" s="1"/>
  <c r="K18" i="22"/>
  <c r="H18" i="22"/>
  <c r="I18" i="22" s="1"/>
  <c r="F18" i="22"/>
  <c r="C18" i="22"/>
  <c r="D18" i="22" s="1"/>
  <c r="M17" i="22"/>
  <c r="N17" i="22" s="1"/>
  <c r="K17" i="22"/>
  <c r="H17" i="22"/>
  <c r="I17" i="22" s="1"/>
  <c r="F17" i="22"/>
  <c r="C17" i="22"/>
  <c r="D17" i="22" s="1"/>
  <c r="M16" i="22"/>
  <c r="K16" i="22"/>
  <c r="H16" i="22"/>
  <c r="I16" i="22" s="1"/>
  <c r="F16" i="22"/>
  <c r="C16" i="22"/>
  <c r="M15" i="22"/>
  <c r="N15" i="22" s="1"/>
  <c r="K15" i="22"/>
  <c r="H15" i="22"/>
  <c r="I15" i="22" s="1"/>
  <c r="F15" i="22"/>
  <c r="C15" i="22"/>
  <c r="D15" i="22" s="1"/>
  <c r="M14" i="22"/>
  <c r="N14" i="22" s="1"/>
  <c r="K14" i="22"/>
  <c r="H14" i="22"/>
  <c r="I14" i="22" s="1"/>
  <c r="F14" i="22"/>
  <c r="C14" i="22"/>
  <c r="M13" i="22"/>
  <c r="N13" i="22" s="1"/>
  <c r="K13" i="22"/>
  <c r="H13" i="22"/>
  <c r="I13" i="22" s="1"/>
  <c r="F13" i="22"/>
  <c r="C13" i="22"/>
  <c r="D13" i="22" s="1"/>
  <c r="M12" i="22"/>
  <c r="N12" i="22" s="1"/>
  <c r="K12" i="22"/>
  <c r="H12" i="22"/>
  <c r="I12" i="22" s="1"/>
  <c r="F12" i="22"/>
  <c r="C12" i="22"/>
  <c r="D12" i="22" s="1"/>
  <c r="M11" i="22"/>
  <c r="N11" i="22" s="1"/>
  <c r="K11" i="22"/>
  <c r="H11" i="22"/>
  <c r="I11" i="22" s="1"/>
  <c r="F11" i="22"/>
  <c r="C11" i="22"/>
  <c r="D11" i="22" s="1"/>
  <c r="M10" i="22"/>
  <c r="N10" i="22" s="1"/>
  <c r="K10" i="22"/>
  <c r="H10" i="22"/>
  <c r="I10" i="22" s="1"/>
  <c r="F10" i="22"/>
  <c r="C10" i="22"/>
  <c r="D10" i="22" s="1"/>
  <c r="M9" i="22"/>
  <c r="N9" i="22" s="1"/>
  <c r="K9" i="22"/>
  <c r="H9" i="22"/>
  <c r="I9" i="22" s="1"/>
  <c r="F9" i="22"/>
  <c r="C9" i="22"/>
  <c r="D9" i="22" s="1"/>
  <c r="M8" i="22"/>
  <c r="N8" i="22" s="1"/>
  <c r="K8" i="22"/>
  <c r="H8" i="22"/>
  <c r="I8" i="22" s="1"/>
  <c r="F8" i="22"/>
  <c r="C8" i="22"/>
  <c r="D8" i="22" s="1"/>
  <c r="M7" i="22"/>
  <c r="K7" i="22"/>
  <c r="H7" i="22"/>
  <c r="F7" i="22"/>
  <c r="C7" i="22"/>
  <c r="K4" i="22"/>
  <c r="F4" i="22"/>
  <c r="H209" i="24"/>
  <c r="I209" i="24" s="1"/>
  <c r="F209" i="24"/>
  <c r="C209" i="24"/>
  <c r="D209" i="24" s="1"/>
  <c r="A209" i="24"/>
  <c r="H208" i="24"/>
  <c r="I208" i="24" s="1"/>
  <c r="F208" i="24"/>
  <c r="C208" i="24"/>
  <c r="D208" i="24" s="1"/>
  <c r="A208" i="24"/>
  <c r="H207" i="24"/>
  <c r="I207" i="24" s="1"/>
  <c r="F207" i="24"/>
  <c r="C207" i="24"/>
  <c r="D207" i="24" s="1"/>
  <c r="A207" i="24"/>
  <c r="H206" i="24"/>
  <c r="I206" i="24" s="1"/>
  <c r="F206" i="24"/>
  <c r="C206" i="24"/>
  <c r="D206" i="24" s="1"/>
  <c r="A206" i="24"/>
  <c r="H205" i="24"/>
  <c r="I205" i="24" s="1"/>
  <c r="F205" i="24"/>
  <c r="C205" i="24"/>
  <c r="D205" i="24" s="1"/>
  <c r="A205" i="24"/>
  <c r="H204" i="24"/>
  <c r="I204" i="24" s="1"/>
  <c r="F204" i="24"/>
  <c r="C204" i="24"/>
  <c r="D204" i="24" s="1"/>
  <c r="A204" i="24"/>
  <c r="H203" i="24"/>
  <c r="I203" i="24" s="1"/>
  <c r="F203" i="24"/>
  <c r="C203" i="24"/>
  <c r="D203" i="24" s="1"/>
  <c r="A203" i="24"/>
  <c r="H202" i="24"/>
  <c r="I202" i="24" s="1"/>
  <c r="F202" i="24"/>
  <c r="C202" i="24"/>
  <c r="D202" i="24" s="1"/>
  <c r="A202" i="24"/>
  <c r="H201" i="24"/>
  <c r="I201" i="24" s="1"/>
  <c r="F201" i="24"/>
  <c r="C201" i="24"/>
  <c r="D201" i="24" s="1"/>
  <c r="A201" i="24"/>
  <c r="H200" i="24"/>
  <c r="I200" i="24" s="1"/>
  <c r="F200" i="24"/>
  <c r="C200" i="24"/>
  <c r="D200" i="24" s="1"/>
  <c r="A200" i="24"/>
  <c r="H199" i="24"/>
  <c r="I199" i="24" s="1"/>
  <c r="F199" i="24"/>
  <c r="C199" i="24"/>
  <c r="D199" i="24" s="1"/>
  <c r="A199" i="24"/>
  <c r="H198" i="24"/>
  <c r="I198" i="24" s="1"/>
  <c r="F198" i="24"/>
  <c r="C198" i="24"/>
  <c r="D198" i="24" s="1"/>
  <c r="A198" i="24"/>
  <c r="H197" i="24"/>
  <c r="I197" i="24" s="1"/>
  <c r="F197" i="24"/>
  <c r="C197" i="24"/>
  <c r="A197" i="24"/>
  <c r="H196" i="24"/>
  <c r="I196" i="24" s="1"/>
  <c r="F196" i="24"/>
  <c r="C196" i="24"/>
  <c r="D196" i="24" s="1"/>
  <c r="A196" i="24"/>
  <c r="H195" i="24"/>
  <c r="I195" i="24" s="1"/>
  <c r="F195" i="24"/>
  <c r="C195" i="24"/>
  <c r="D195" i="24" s="1"/>
  <c r="A195" i="24"/>
  <c r="H194" i="24"/>
  <c r="I194" i="24" s="1"/>
  <c r="F194" i="24"/>
  <c r="C194" i="24"/>
  <c r="D194" i="24" s="1"/>
  <c r="A194" i="24"/>
  <c r="H193" i="24"/>
  <c r="I193" i="24" s="1"/>
  <c r="F193" i="24"/>
  <c r="C193" i="24"/>
  <c r="D193" i="24" s="1"/>
  <c r="A193" i="24"/>
  <c r="H192" i="24"/>
  <c r="I192" i="24" s="1"/>
  <c r="F192" i="24"/>
  <c r="C192" i="24"/>
  <c r="D192" i="24" s="1"/>
  <c r="A192" i="24"/>
  <c r="H191" i="24"/>
  <c r="I191" i="24" s="1"/>
  <c r="F191" i="24"/>
  <c r="C191" i="24"/>
  <c r="D191" i="24" s="1"/>
  <c r="A191" i="24"/>
  <c r="H190" i="24"/>
  <c r="I190" i="24" s="1"/>
  <c r="F190" i="24"/>
  <c r="C190" i="24"/>
  <c r="D190" i="24" s="1"/>
  <c r="A190" i="24"/>
  <c r="H189" i="24"/>
  <c r="I189" i="24" s="1"/>
  <c r="F189" i="24"/>
  <c r="C189" i="24"/>
  <c r="A189" i="24"/>
  <c r="H188" i="24"/>
  <c r="I188" i="24" s="1"/>
  <c r="F188" i="24"/>
  <c r="C188" i="24"/>
  <c r="D188" i="24" s="1"/>
  <c r="A188" i="24"/>
  <c r="H187" i="24"/>
  <c r="I187" i="24" s="1"/>
  <c r="F187" i="24"/>
  <c r="C187" i="24"/>
  <c r="D187" i="24" s="1"/>
  <c r="A187" i="24"/>
  <c r="H186" i="24"/>
  <c r="I186" i="24" s="1"/>
  <c r="F186" i="24"/>
  <c r="C186" i="24"/>
  <c r="D186" i="24" s="1"/>
  <c r="A186" i="24"/>
  <c r="H185" i="24"/>
  <c r="I185" i="24" s="1"/>
  <c r="F185" i="24"/>
  <c r="C185" i="24"/>
  <c r="D185" i="24" s="1"/>
  <c r="A185" i="24"/>
  <c r="H184" i="24"/>
  <c r="I184" i="24" s="1"/>
  <c r="F184" i="24"/>
  <c r="C184" i="24"/>
  <c r="D184" i="24" s="1"/>
  <c r="A184" i="24"/>
  <c r="H183" i="24"/>
  <c r="I183" i="24" s="1"/>
  <c r="F183" i="24"/>
  <c r="C183" i="24"/>
  <c r="D183" i="24" s="1"/>
  <c r="A183" i="24"/>
  <c r="H182" i="24"/>
  <c r="I182" i="24" s="1"/>
  <c r="F182" i="24"/>
  <c r="C182" i="24"/>
  <c r="D182" i="24" s="1"/>
  <c r="A182" i="24"/>
  <c r="H181" i="24"/>
  <c r="I181" i="24" s="1"/>
  <c r="F181" i="24"/>
  <c r="C181" i="24"/>
  <c r="D181" i="24" s="1"/>
  <c r="A181" i="24"/>
  <c r="H180" i="24"/>
  <c r="I180" i="24" s="1"/>
  <c r="F180" i="24"/>
  <c r="C180" i="24"/>
  <c r="D180" i="24" s="1"/>
  <c r="A180" i="24"/>
  <c r="H179" i="24"/>
  <c r="F179" i="24"/>
  <c r="C179" i="24"/>
  <c r="A179" i="24"/>
  <c r="F176" i="24"/>
  <c r="A176" i="24"/>
  <c r="M166" i="24"/>
  <c r="N166" i="24" s="1"/>
  <c r="K166" i="24"/>
  <c r="H166" i="24"/>
  <c r="I166" i="24" s="1"/>
  <c r="F166" i="24"/>
  <c r="C166" i="24"/>
  <c r="D166" i="24" s="1"/>
  <c r="A166" i="24"/>
  <c r="M165" i="24"/>
  <c r="N165" i="24" s="1"/>
  <c r="K165" i="24"/>
  <c r="H165" i="24"/>
  <c r="I165" i="24" s="1"/>
  <c r="F165" i="24"/>
  <c r="C165" i="24"/>
  <c r="D165" i="24" s="1"/>
  <c r="A165" i="24"/>
  <c r="M164" i="24"/>
  <c r="N164" i="24" s="1"/>
  <c r="K164" i="24"/>
  <c r="H164" i="24"/>
  <c r="I164" i="24" s="1"/>
  <c r="F164" i="24"/>
  <c r="C164" i="24"/>
  <c r="D164" i="24" s="1"/>
  <c r="A164" i="24"/>
  <c r="M163" i="24"/>
  <c r="N163" i="24" s="1"/>
  <c r="K163" i="24"/>
  <c r="H163" i="24"/>
  <c r="I163" i="24" s="1"/>
  <c r="F163" i="24"/>
  <c r="C163" i="24"/>
  <c r="D163" i="24" s="1"/>
  <c r="A163" i="24"/>
  <c r="M162" i="24"/>
  <c r="N162" i="24" s="1"/>
  <c r="K162" i="24"/>
  <c r="H162" i="24"/>
  <c r="I162" i="24" s="1"/>
  <c r="F162" i="24"/>
  <c r="C162" i="24"/>
  <c r="D162" i="24" s="1"/>
  <c r="A162" i="24"/>
  <c r="M161" i="24"/>
  <c r="N161" i="24" s="1"/>
  <c r="K161" i="24"/>
  <c r="H161" i="24"/>
  <c r="I161" i="24" s="1"/>
  <c r="F161" i="24"/>
  <c r="C161" i="24"/>
  <c r="D161" i="24" s="1"/>
  <c r="A161" i="24"/>
  <c r="M160" i="24"/>
  <c r="N160" i="24" s="1"/>
  <c r="K160" i="24"/>
  <c r="H160" i="24"/>
  <c r="I160" i="24" s="1"/>
  <c r="F160" i="24"/>
  <c r="C160" i="24"/>
  <c r="A160" i="24"/>
  <c r="M159" i="24"/>
  <c r="N159" i="24" s="1"/>
  <c r="K159" i="24"/>
  <c r="H159" i="24"/>
  <c r="I159" i="24" s="1"/>
  <c r="F159" i="24"/>
  <c r="C159" i="24"/>
  <c r="D159" i="24" s="1"/>
  <c r="A159" i="24"/>
  <c r="M158" i="24"/>
  <c r="N158" i="24" s="1"/>
  <c r="K158" i="24"/>
  <c r="H158" i="24"/>
  <c r="I158" i="24" s="1"/>
  <c r="F158" i="24"/>
  <c r="C158" i="24"/>
  <c r="D158" i="24" s="1"/>
  <c r="A158" i="24"/>
  <c r="M157" i="24"/>
  <c r="N157" i="24" s="1"/>
  <c r="K157" i="24"/>
  <c r="H157" i="24"/>
  <c r="I157" i="24" s="1"/>
  <c r="F157" i="24"/>
  <c r="C157" i="24"/>
  <c r="D157" i="24" s="1"/>
  <c r="A157" i="24"/>
  <c r="M156" i="24"/>
  <c r="N156" i="24" s="1"/>
  <c r="K156" i="24"/>
  <c r="H156" i="24"/>
  <c r="I156" i="24" s="1"/>
  <c r="F156" i="24"/>
  <c r="C156" i="24"/>
  <c r="D156" i="24" s="1"/>
  <c r="A156" i="24"/>
  <c r="M155" i="24"/>
  <c r="N155" i="24" s="1"/>
  <c r="K155" i="24"/>
  <c r="H155" i="24"/>
  <c r="I155" i="24" s="1"/>
  <c r="F155" i="24"/>
  <c r="C155" i="24"/>
  <c r="D155" i="24" s="1"/>
  <c r="A155" i="24"/>
  <c r="M154" i="24"/>
  <c r="N154" i="24" s="1"/>
  <c r="K154" i="24"/>
  <c r="H154" i="24"/>
  <c r="I154" i="24" s="1"/>
  <c r="F154" i="24"/>
  <c r="C154" i="24"/>
  <c r="D154" i="24" s="1"/>
  <c r="A154" i="24"/>
  <c r="M153" i="24"/>
  <c r="N153" i="24" s="1"/>
  <c r="K153" i="24"/>
  <c r="H153" i="24"/>
  <c r="I153" i="24" s="1"/>
  <c r="F153" i="24"/>
  <c r="C153" i="24"/>
  <c r="D153" i="24" s="1"/>
  <c r="A153" i="24"/>
  <c r="M152" i="24"/>
  <c r="N152" i="24" s="1"/>
  <c r="K152" i="24"/>
  <c r="H152" i="24"/>
  <c r="I152" i="24" s="1"/>
  <c r="F152" i="24"/>
  <c r="C152" i="24"/>
  <c r="D152" i="24" s="1"/>
  <c r="A152" i="24"/>
  <c r="M151" i="24"/>
  <c r="N151" i="24" s="1"/>
  <c r="K151" i="24"/>
  <c r="H151" i="24"/>
  <c r="I151" i="24" s="1"/>
  <c r="F151" i="24"/>
  <c r="C151" i="24"/>
  <c r="D151" i="24" s="1"/>
  <c r="A151" i="24"/>
  <c r="M150" i="24"/>
  <c r="N150" i="24" s="1"/>
  <c r="K150" i="24"/>
  <c r="H150" i="24"/>
  <c r="I150" i="24" s="1"/>
  <c r="F150" i="24"/>
  <c r="C150" i="24"/>
  <c r="D150" i="24" s="1"/>
  <c r="A150" i="24"/>
  <c r="M149" i="24"/>
  <c r="N149" i="24" s="1"/>
  <c r="K149" i="24"/>
  <c r="H149" i="24"/>
  <c r="I149" i="24" s="1"/>
  <c r="F149" i="24"/>
  <c r="C149" i="24"/>
  <c r="D149" i="24" s="1"/>
  <c r="A149" i="24"/>
  <c r="M148" i="24"/>
  <c r="N148" i="24" s="1"/>
  <c r="K148" i="24"/>
  <c r="H148" i="24"/>
  <c r="I148" i="24" s="1"/>
  <c r="F148" i="24"/>
  <c r="C148" i="24"/>
  <c r="D148" i="24" s="1"/>
  <c r="A148" i="24"/>
  <c r="M147" i="24"/>
  <c r="N147" i="24" s="1"/>
  <c r="K147" i="24"/>
  <c r="H147" i="24"/>
  <c r="I147" i="24" s="1"/>
  <c r="F147" i="24"/>
  <c r="C147" i="24"/>
  <c r="D147" i="24" s="1"/>
  <c r="A147" i="24"/>
  <c r="M146" i="24"/>
  <c r="N146" i="24" s="1"/>
  <c r="K146" i="24"/>
  <c r="H146" i="24"/>
  <c r="I146" i="24" s="1"/>
  <c r="F146" i="24"/>
  <c r="C146" i="24"/>
  <c r="A146" i="24"/>
  <c r="M145" i="24"/>
  <c r="N145" i="24" s="1"/>
  <c r="K145" i="24"/>
  <c r="H145" i="24"/>
  <c r="I145" i="24" s="1"/>
  <c r="F145" i="24"/>
  <c r="C145" i="24"/>
  <c r="D145" i="24" s="1"/>
  <c r="A145" i="24"/>
  <c r="M144" i="24"/>
  <c r="N144" i="24" s="1"/>
  <c r="K144" i="24"/>
  <c r="H144" i="24"/>
  <c r="I144" i="24" s="1"/>
  <c r="F144" i="24"/>
  <c r="C144" i="24"/>
  <c r="D144" i="24" s="1"/>
  <c r="A144" i="24"/>
  <c r="M143" i="24"/>
  <c r="N143" i="24" s="1"/>
  <c r="K143" i="24"/>
  <c r="H143" i="24"/>
  <c r="I143" i="24" s="1"/>
  <c r="F143" i="24"/>
  <c r="C143" i="24"/>
  <c r="D143" i="24" s="1"/>
  <c r="A143" i="24"/>
  <c r="M142" i="24"/>
  <c r="N142" i="24" s="1"/>
  <c r="K142" i="24"/>
  <c r="H142" i="24"/>
  <c r="I142" i="24" s="1"/>
  <c r="F142" i="24"/>
  <c r="C142" i="24"/>
  <c r="D142" i="24" s="1"/>
  <c r="A142" i="24"/>
  <c r="M141" i="24"/>
  <c r="N141" i="24" s="1"/>
  <c r="K141" i="24"/>
  <c r="H141" i="24"/>
  <c r="I141" i="24" s="1"/>
  <c r="F141" i="24"/>
  <c r="C141" i="24"/>
  <c r="D141" i="24" s="1"/>
  <c r="A141" i="24"/>
  <c r="M140" i="24"/>
  <c r="N140" i="24" s="1"/>
  <c r="K140" i="24"/>
  <c r="H140" i="24"/>
  <c r="I140" i="24" s="1"/>
  <c r="F140" i="24"/>
  <c r="C140" i="24"/>
  <c r="A140" i="24"/>
  <c r="M139" i="24"/>
  <c r="N139" i="24" s="1"/>
  <c r="K139" i="24"/>
  <c r="H139" i="24"/>
  <c r="I139" i="24" s="1"/>
  <c r="F139" i="24"/>
  <c r="C139" i="24"/>
  <c r="D139" i="24" s="1"/>
  <c r="A139" i="24"/>
  <c r="M138" i="24"/>
  <c r="N138" i="24" s="1"/>
  <c r="K138" i="24"/>
  <c r="H138" i="24"/>
  <c r="I138" i="24" s="1"/>
  <c r="F138" i="24"/>
  <c r="C138" i="24"/>
  <c r="A138" i="24"/>
  <c r="M137" i="24"/>
  <c r="N137" i="24" s="1"/>
  <c r="K137" i="24"/>
  <c r="H137" i="24"/>
  <c r="I137" i="24" s="1"/>
  <c r="F137" i="24"/>
  <c r="C137" i="24"/>
  <c r="D137" i="24" s="1"/>
  <c r="A137" i="24"/>
  <c r="M136" i="24"/>
  <c r="K136" i="24"/>
  <c r="H136" i="24"/>
  <c r="F136" i="24"/>
  <c r="C136" i="24"/>
  <c r="A136" i="24"/>
  <c r="K133" i="24"/>
  <c r="F133" i="24"/>
  <c r="A133" i="24"/>
  <c r="M123" i="24"/>
  <c r="N123" i="24" s="1"/>
  <c r="K123" i="24"/>
  <c r="H123" i="24"/>
  <c r="I123" i="24" s="1"/>
  <c r="F123" i="24"/>
  <c r="C123" i="24"/>
  <c r="D123" i="24" s="1"/>
  <c r="A123" i="24"/>
  <c r="M122" i="24"/>
  <c r="N122" i="24" s="1"/>
  <c r="K122" i="24"/>
  <c r="H122" i="24"/>
  <c r="I122" i="24" s="1"/>
  <c r="F122" i="24"/>
  <c r="C122" i="24"/>
  <c r="D122" i="24" s="1"/>
  <c r="A122" i="24"/>
  <c r="M121" i="24"/>
  <c r="N121" i="24" s="1"/>
  <c r="K121" i="24"/>
  <c r="H121" i="24"/>
  <c r="I121" i="24" s="1"/>
  <c r="F121" i="24"/>
  <c r="C121" i="24"/>
  <c r="D121" i="24" s="1"/>
  <c r="A121" i="24"/>
  <c r="M120" i="24"/>
  <c r="N120" i="24" s="1"/>
  <c r="K120" i="24"/>
  <c r="H120" i="24"/>
  <c r="I120" i="24" s="1"/>
  <c r="F120" i="24"/>
  <c r="C120" i="24"/>
  <c r="D120" i="24" s="1"/>
  <c r="A120" i="24"/>
  <c r="M119" i="24"/>
  <c r="N119" i="24" s="1"/>
  <c r="K119" i="24"/>
  <c r="H119" i="24"/>
  <c r="I119" i="24" s="1"/>
  <c r="F119" i="24"/>
  <c r="C119" i="24"/>
  <c r="D119" i="24" s="1"/>
  <c r="A119" i="24"/>
  <c r="M118" i="24"/>
  <c r="N118" i="24" s="1"/>
  <c r="K118" i="24"/>
  <c r="H118" i="24"/>
  <c r="I118" i="24" s="1"/>
  <c r="F118" i="24"/>
  <c r="C118" i="24"/>
  <c r="D118" i="24" s="1"/>
  <c r="A118" i="24"/>
  <c r="M117" i="24"/>
  <c r="K117" i="24"/>
  <c r="H117" i="24"/>
  <c r="I117" i="24" s="1"/>
  <c r="F117" i="24"/>
  <c r="C117" i="24"/>
  <c r="A117" i="24"/>
  <c r="M116" i="24"/>
  <c r="N116" i="24" s="1"/>
  <c r="K116" i="24"/>
  <c r="H116" i="24"/>
  <c r="I116" i="24" s="1"/>
  <c r="F116" i="24"/>
  <c r="C116" i="24"/>
  <c r="D116" i="24" s="1"/>
  <c r="A116" i="24"/>
  <c r="M115" i="24"/>
  <c r="N115" i="24" s="1"/>
  <c r="K115" i="24"/>
  <c r="H115" i="24"/>
  <c r="I115" i="24" s="1"/>
  <c r="F115" i="24"/>
  <c r="C115" i="24"/>
  <c r="D115" i="24" s="1"/>
  <c r="A115" i="24"/>
  <c r="M114" i="24"/>
  <c r="N114" i="24" s="1"/>
  <c r="K114" i="24"/>
  <c r="H114" i="24"/>
  <c r="I114" i="24" s="1"/>
  <c r="F114" i="24"/>
  <c r="C114" i="24"/>
  <c r="D114" i="24" s="1"/>
  <c r="A114" i="24"/>
  <c r="M113" i="24"/>
  <c r="N113" i="24" s="1"/>
  <c r="K113" i="24"/>
  <c r="H113" i="24"/>
  <c r="I113" i="24" s="1"/>
  <c r="F113" i="24"/>
  <c r="C113" i="24"/>
  <c r="D113" i="24" s="1"/>
  <c r="A113" i="24"/>
  <c r="M112" i="24"/>
  <c r="N112" i="24" s="1"/>
  <c r="K112" i="24"/>
  <c r="H112" i="24"/>
  <c r="I112" i="24" s="1"/>
  <c r="F112" i="24"/>
  <c r="C112" i="24"/>
  <c r="D112" i="24" s="1"/>
  <c r="A112" i="24"/>
  <c r="M111" i="24"/>
  <c r="N111" i="24" s="1"/>
  <c r="K111" i="24"/>
  <c r="H111" i="24"/>
  <c r="I111" i="24" s="1"/>
  <c r="F111" i="24"/>
  <c r="C111" i="24"/>
  <c r="D111" i="24" s="1"/>
  <c r="A111" i="24"/>
  <c r="M110" i="24"/>
  <c r="N110" i="24" s="1"/>
  <c r="K110" i="24"/>
  <c r="H110" i="24"/>
  <c r="I110" i="24" s="1"/>
  <c r="F110" i="24"/>
  <c r="C110" i="24"/>
  <c r="D110" i="24" s="1"/>
  <c r="A110" i="24"/>
  <c r="M109" i="24"/>
  <c r="N109" i="24" s="1"/>
  <c r="K109" i="24"/>
  <c r="H109" i="24"/>
  <c r="I109" i="24" s="1"/>
  <c r="F109" i="24"/>
  <c r="C109" i="24"/>
  <c r="D109" i="24" s="1"/>
  <c r="A109" i="24"/>
  <c r="M108" i="24"/>
  <c r="N108" i="24" s="1"/>
  <c r="K108" i="24"/>
  <c r="H108" i="24"/>
  <c r="I108" i="24" s="1"/>
  <c r="F108" i="24"/>
  <c r="C108" i="24"/>
  <c r="D108" i="24" s="1"/>
  <c r="A108" i="24"/>
  <c r="M107" i="24"/>
  <c r="N107" i="24" s="1"/>
  <c r="K107" i="24"/>
  <c r="H107" i="24"/>
  <c r="I107" i="24" s="1"/>
  <c r="F107" i="24"/>
  <c r="C107" i="24"/>
  <c r="D107" i="24" s="1"/>
  <c r="A107" i="24"/>
  <c r="M106" i="24"/>
  <c r="N106" i="24" s="1"/>
  <c r="K106" i="24"/>
  <c r="H106" i="24"/>
  <c r="I106" i="24" s="1"/>
  <c r="F106" i="24"/>
  <c r="C106" i="24"/>
  <c r="D106" i="24" s="1"/>
  <c r="A106" i="24"/>
  <c r="M105" i="24"/>
  <c r="N105" i="24" s="1"/>
  <c r="K105" i="24"/>
  <c r="H105" i="24"/>
  <c r="I105" i="24" s="1"/>
  <c r="F105" i="24"/>
  <c r="C105" i="24"/>
  <c r="D105" i="24" s="1"/>
  <c r="A105" i="24"/>
  <c r="M104" i="24"/>
  <c r="N104" i="24" s="1"/>
  <c r="K104" i="24"/>
  <c r="H104" i="24"/>
  <c r="I104" i="24" s="1"/>
  <c r="F104" i="24"/>
  <c r="C104" i="24"/>
  <c r="D104" i="24" s="1"/>
  <c r="A104" i="24"/>
  <c r="M103" i="24"/>
  <c r="K103" i="24"/>
  <c r="H103" i="24"/>
  <c r="F103" i="24"/>
  <c r="C103" i="24"/>
  <c r="A103" i="24"/>
  <c r="M102" i="24"/>
  <c r="N102" i="24" s="1"/>
  <c r="K102" i="24"/>
  <c r="H102" i="24"/>
  <c r="I102" i="24" s="1"/>
  <c r="F102" i="24"/>
  <c r="C102" i="24"/>
  <c r="D102" i="24" s="1"/>
  <c r="A102" i="24"/>
  <c r="M101" i="24"/>
  <c r="N101" i="24" s="1"/>
  <c r="K101" i="24"/>
  <c r="H101" i="24"/>
  <c r="I101" i="24" s="1"/>
  <c r="F101" i="24"/>
  <c r="C101" i="24"/>
  <c r="D101" i="24" s="1"/>
  <c r="A101" i="24"/>
  <c r="M100" i="24"/>
  <c r="N100" i="24" s="1"/>
  <c r="K100" i="24"/>
  <c r="H100" i="24"/>
  <c r="I100" i="24" s="1"/>
  <c r="F100" i="24"/>
  <c r="C100" i="24"/>
  <c r="D100" i="24" s="1"/>
  <c r="A100" i="24"/>
  <c r="M99" i="24"/>
  <c r="N99" i="24" s="1"/>
  <c r="K99" i="24"/>
  <c r="H99" i="24"/>
  <c r="I99" i="24" s="1"/>
  <c r="F99" i="24"/>
  <c r="C99" i="24"/>
  <c r="D99" i="24" s="1"/>
  <c r="A99" i="24"/>
  <c r="M98" i="24"/>
  <c r="N98" i="24" s="1"/>
  <c r="K98" i="24"/>
  <c r="H98" i="24"/>
  <c r="I98" i="24" s="1"/>
  <c r="F98" i="24"/>
  <c r="C98" i="24"/>
  <c r="D98" i="24" s="1"/>
  <c r="A98" i="24"/>
  <c r="M97" i="24"/>
  <c r="N97" i="24" s="1"/>
  <c r="K97" i="24"/>
  <c r="H97" i="24"/>
  <c r="I97" i="24" s="1"/>
  <c r="F97" i="24"/>
  <c r="C97" i="24"/>
  <c r="D97" i="24" s="1"/>
  <c r="A97" i="24"/>
  <c r="M96" i="24"/>
  <c r="N96" i="24" s="1"/>
  <c r="K96" i="24"/>
  <c r="H96" i="24"/>
  <c r="I96" i="24" s="1"/>
  <c r="F96" i="24"/>
  <c r="C96" i="24"/>
  <c r="D96" i="24" s="1"/>
  <c r="A96" i="24"/>
  <c r="M95" i="24"/>
  <c r="N95" i="24" s="1"/>
  <c r="K95" i="24"/>
  <c r="H95" i="24"/>
  <c r="I95" i="24" s="1"/>
  <c r="F95" i="24"/>
  <c r="C95" i="24"/>
  <c r="D95" i="24" s="1"/>
  <c r="A95" i="24"/>
  <c r="M94" i="24"/>
  <c r="N94" i="24" s="1"/>
  <c r="K94" i="24"/>
  <c r="H94" i="24"/>
  <c r="I94" i="24" s="1"/>
  <c r="F94" i="24"/>
  <c r="C94" i="24"/>
  <c r="D94" i="24" s="1"/>
  <c r="A94" i="24"/>
  <c r="M93" i="24"/>
  <c r="K93" i="24"/>
  <c r="H93" i="24"/>
  <c r="F93" i="24"/>
  <c r="C93" i="24"/>
  <c r="A93" i="24"/>
  <c r="K90" i="24"/>
  <c r="F90" i="24"/>
  <c r="A90" i="24"/>
  <c r="M80" i="24"/>
  <c r="N80" i="24" s="1"/>
  <c r="K80" i="24"/>
  <c r="H80" i="24"/>
  <c r="I80" i="24" s="1"/>
  <c r="F80" i="24"/>
  <c r="C80" i="24"/>
  <c r="D80" i="24" s="1"/>
  <c r="A80" i="24"/>
  <c r="M79" i="24"/>
  <c r="N79" i="24" s="1"/>
  <c r="K79" i="24"/>
  <c r="H79" i="24"/>
  <c r="I79" i="24" s="1"/>
  <c r="F79" i="24"/>
  <c r="C79" i="24"/>
  <c r="D79" i="24" s="1"/>
  <c r="A79" i="24"/>
  <c r="M78" i="24"/>
  <c r="N78" i="24" s="1"/>
  <c r="K78" i="24"/>
  <c r="H78" i="24"/>
  <c r="I78" i="24" s="1"/>
  <c r="F78" i="24"/>
  <c r="C78" i="24"/>
  <c r="D78" i="24" s="1"/>
  <c r="A78" i="24"/>
  <c r="M77" i="24"/>
  <c r="N77" i="24" s="1"/>
  <c r="K77" i="24"/>
  <c r="H77" i="24"/>
  <c r="I77" i="24" s="1"/>
  <c r="F77" i="24"/>
  <c r="C77" i="24"/>
  <c r="D77" i="24" s="1"/>
  <c r="A77" i="24"/>
  <c r="M76" i="24"/>
  <c r="N76" i="24" s="1"/>
  <c r="K76" i="24"/>
  <c r="H76" i="24"/>
  <c r="I76" i="24" s="1"/>
  <c r="F76" i="24"/>
  <c r="C76" i="24"/>
  <c r="D76" i="24" s="1"/>
  <c r="A76" i="24"/>
  <c r="M75" i="24"/>
  <c r="N75" i="24" s="1"/>
  <c r="K75" i="24"/>
  <c r="H75" i="24"/>
  <c r="I75" i="24" s="1"/>
  <c r="F75" i="24"/>
  <c r="C75" i="24"/>
  <c r="D75" i="24" s="1"/>
  <c r="A75" i="24"/>
  <c r="M74" i="24"/>
  <c r="K74" i="24"/>
  <c r="H74" i="24"/>
  <c r="I74" i="24" s="1"/>
  <c r="F74" i="24"/>
  <c r="C74" i="24"/>
  <c r="D74" i="24" s="1"/>
  <c r="A74" i="24"/>
  <c r="M73" i="24"/>
  <c r="N73" i="24" s="1"/>
  <c r="K73" i="24"/>
  <c r="H73" i="24"/>
  <c r="I73" i="24" s="1"/>
  <c r="F73" i="24"/>
  <c r="C73" i="24"/>
  <c r="D73" i="24" s="1"/>
  <c r="A73" i="24"/>
  <c r="M72" i="24"/>
  <c r="N72" i="24" s="1"/>
  <c r="K72" i="24"/>
  <c r="H72" i="24"/>
  <c r="I72" i="24" s="1"/>
  <c r="F72" i="24"/>
  <c r="C72" i="24"/>
  <c r="D72" i="24" s="1"/>
  <c r="A72" i="24"/>
  <c r="M71" i="24"/>
  <c r="N71" i="24" s="1"/>
  <c r="K71" i="24"/>
  <c r="H71" i="24"/>
  <c r="I71" i="24" s="1"/>
  <c r="F71" i="24"/>
  <c r="C71" i="24"/>
  <c r="D71" i="24" s="1"/>
  <c r="A71" i="24"/>
  <c r="M70" i="24"/>
  <c r="N70" i="24" s="1"/>
  <c r="K70" i="24"/>
  <c r="H70" i="24"/>
  <c r="I70" i="24" s="1"/>
  <c r="F70" i="24"/>
  <c r="C70" i="24"/>
  <c r="D70" i="24" s="1"/>
  <c r="A70" i="24"/>
  <c r="M69" i="24"/>
  <c r="N69" i="24" s="1"/>
  <c r="K69" i="24"/>
  <c r="H69" i="24"/>
  <c r="I69" i="24" s="1"/>
  <c r="F69" i="24"/>
  <c r="C69" i="24"/>
  <c r="D69" i="24" s="1"/>
  <c r="A69" i="24"/>
  <c r="M68" i="24"/>
  <c r="N68" i="24" s="1"/>
  <c r="K68" i="24"/>
  <c r="H68" i="24"/>
  <c r="I68" i="24" s="1"/>
  <c r="F68" i="24"/>
  <c r="C68" i="24"/>
  <c r="D68" i="24" s="1"/>
  <c r="A68" i="24"/>
  <c r="M67" i="24"/>
  <c r="N67" i="24" s="1"/>
  <c r="K67" i="24"/>
  <c r="H67" i="24"/>
  <c r="I67" i="24" s="1"/>
  <c r="F67" i="24"/>
  <c r="C67" i="24"/>
  <c r="D67" i="24" s="1"/>
  <c r="A67" i="24"/>
  <c r="M66" i="24"/>
  <c r="N66" i="24" s="1"/>
  <c r="K66" i="24"/>
  <c r="H66" i="24"/>
  <c r="I66" i="24" s="1"/>
  <c r="F66" i="24"/>
  <c r="C66" i="24"/>
  <c r="D66" i="24" s="1"/>
  <c r="A66" i="24"/>
  <c r="M65" i="24"/>
  <c r="N65" i="24" s="1"/>
  <c r="K65" i="24"/>
  <c r="H65" i="24"/>
  <c r="I65" i="24" s="1"/>
  <c r="F65" i="24"/>
  <c r="C65" i="24"/>
  <c r="D65" i="24" s="1"/>
  <c r="A65" i="24"/>
  <c r="M64" i="24"/>
  <c r="N64" i="24" s="1"/>
  <c r="K64" i="24"/>
  <c r="H64" i="24"/>
  <c r="I64" i="24" s="1"/>
  <c r="F64" i="24"/>
  <c r="C64" i="24"/>
  <c r="D64" i="24" s="1"/>
  <c r="A64" i="24"/>
  <c r="M63" i="24"/>
  <c r="N63" i="24" s="1"/>
  <c r="K63" i="24"/>
  <c r="H63" i="24"/>
  <c r="I63" i="24" s="1"/>
  <c r="F63" i="24"/>
  <c r="C63" i="24"/>
  <c r="D63" i="24" s="1"/>
  <c r="A63" i="24"/>
  <c r="M62" i="24"/>
  <c r="N62" i="24" s="1"/>
  <c r="K62" i="24"/>
  <c r="H62" i="24"/>
  <c r="I62" i="24" s="1"/>
  <c r="F62" i="24"/>
  <c r="C62" i="24"/>
  <c r="D62" i="24" s="1"/>
  <c r="A62" i="24"/>
  <c r="M61" i="24"/>
  <c r="N61" i="24" s="1"/>
  <c r="K61" i="24"/>
  <c r="H61" i="24"/>
  <c r="I61" i="24" s="1"/>
  <c r="F61" i="24"/>
  <c r="C61" i="24"/>
  <c r="D61" i="24" s="1"/>
  <c r="A61" i="24"/>
  <c r="M60" i="24"/>
  <c r="K60" i="24"/>
  <c r="H60" i="24"/>
  <c r="F60" i="24"/>
  <c r="C60" i="24"/>
  <c r="A60" i="24"/>
  <c r="M59" i="24"/>
  <c r="N59" i="24" s="1"/>
  <c r="K59" i="24"/>
  <c r="H59" i="24"/>
  <c r="I59" i="24" s="1"/>
  <c r="F59" i="24"/>
  <c r="C59" i="24"/>
  <c r="D59" i="24" s="1"/>
  <c r="A59" i="24"/>
  <c r="M58" i="24"/>
  <c r="N58" i="24" s="1"/>
  <c r="K58" i="24"/>
  <c r="H58" i="24"/>
  <c r="I58" i="24" s="1"/>
  <c r="F58" i="24"/>
  <c r="C58" i="24"/>
  <c r="D58" i="24" s="1"/>
  <c r="A58" i="24"/>
  <c r="M57" i="24"/>
  <c r="N57" i="24" s="1"/>
  <c r="K57" i="24"/>
  <c r="H57" i="24"/>
  <c r="I57" i="24" s="1"/>
  <c r="F57" i="24"/>
  <c r="C57" i="24"/>
  <c r="D57" i="24" s="1"/>
  <c r="A57" i="24"/>
  <c r="M56" i="24"/>
  <c r="N56" i="24" s="1"/>
  <c r="K56" i="24"/>
  <c r="H56" i="24"/>
  <c r="I56" i="24" s="1"/>
  <c r="F56" i="24"/>
  <c r="C56" i="24"/>
  <c r="D56" i="24" s="1"/>
  <c r="A56" i="24"/>
  <c r="M55" i="24"/>
  <c r="N55" i="24" s="1"/>
  <c r="K55" i="24"/>
  <c r="H55" i="24"/>
  <c r="I55" i="24" s="1"/>
  <c r="F55" i="24"/>
  <c r="C55" i="24"/>
  <c r="D55" i="24" s="1"/>
  <c r="A55" i="24"/>
  <c r="M54" i="24"/>
  <c r="N54" i="24" s="1"/>
  <c r="K54" i="24"/>
  <c r="H54" i="24"/>
  <c r="I54" i="24" s="1"/>
  <c r="F54" i="24"/>
  <c r="C54" i="24"/>
  <c r="D54" i="24" s="1"/>
  <c r="A54" i="24"/>
  <c r="M53" i="24"/>
  <c r="N53" i="24" s="1"/>
  <c r="K53" i="24"/>
  <c r="H53" i="24"/>
  <c r="I53" i="24" s="1"/>
  <c r="F53" i="24"/>
  <c r="C53" i="24"/>
  <c r="D53" i="24" s="1"/>
  <c r="A53" i="24"/>
  <c r="M52" i="24"/>
  <c r="N52" i="24" s="1"/>
  <c r="K52" i="24"/>
  <c r="H52" i="24"/>
  <c r="I52" i="24" s="1"/>
  <c r="F52" i="24"/>
  <c r="C52" i="24"/>
  <c r="D52" i="24" s="1"/>
  <c r="A52" i="24"/>
  <c r="M51" i="24"/>
  <c r="N51" i="24" s="1"/>
  <c r="K51" i="24"/>
  <c r="H51" i="24"/>
  <c r="I51" i="24" s="1"/>
  <c r="F51" i="24"/>
  <c r="C51" i="24"/>
  <c r="D51" i="24" s="1"/>
  <c r="A51" i="24"/>
  <c r="M50" i="24"/>
  <c r="K50" i="24"/>
  <c r="H50" i="24"/>
  <c r="F50" i="24"/>
  <c r="C50" i="24"/>
  <c r="A50" i="24"/>
  <c r="K47" i="24"/>
  <c r="F47" i="24"/>
  <c r="A47" i="24"/>
  <c r="M37" i="24"/>
  <c r="N37" i="24" s="1"/>
  <c r="K37" i="24"/>
  <c r="H37" i="24"/>
  <c r="I37" i="24" s="1"/>
  <c r="F37" i="24"/>
  <c r="C37" i="24"/>
  <c r="D37" i="24" s="1"/>
  <c r="M36" i="24"/>
  <c r="N36" i="24" s="1"/>
  <c r="K36" i="24"/>
  <c r="H36" i="24"/>
  <c r="I36" i="24" s="1"/>
  <c r="F36" i="24"/>
  <c r="C36" i="24"/>
  <c r="D36" i="24" s="1"/>
  <c r="M35" i="24"/>
  <c r="N35" i="24" s="1"/>
  <c r="K35" i="24"/>
  <c r="H35" i="24"/>
  <c r="I35" i="24" s="1"/>
  <c r="F35" i="24"/>
  <c r="C35" i="24"/>
  <c r="D35" i="24" s="1"/>
  <c r="M34" i="24"/>
  <c r="N34" i="24" s="1"/>
  <c r="K34" i="24"/>
  <c r="H34" i="24"/>
  <c r="I34" i="24" s="1"/>
  <c r="F34" i="24"/>
  <c r="C34" i="24"/>
  <c r="D34" i="24" s="1"/>
  <c r="M33" i="24"/>
  <c r="N33" i="24" s="1"/>
  <c r="K33" i="24"/>
  <c r="H33" i="24"/>
  <c r="I33" i="24" s="1"/>
  <c r="F33" i="24"/>
  <c r="C33" i="24"/>
  <c r="D33" i="24" s="1"/>
  <c r="M32" i="24"/>
  <c r="N32" i="24" s="1"/>
  <c r="K32" i="24"/>
  <c r="H32" i="24"/>
  <c r="I32" i="24" s="1"/>
  <c r="F32" i="24"/>
  <c r="C32" i="24"/>
  <c r="D32" i="24" s="1"/>
  <c r="M31" i="24"/>
  <c r="K31" i="24"/>
  <c r="H31" i="24"/>
  <c r="F31" i="24"/>
  <c r="C31" i="24"/>
  <c r="M30" i="24"/>
  <c r="N30" i="24" s="1"/>
  <c r="K30" i="24"/>
  <c r="H30" i="24"/>
  <c r="I30" i="24" s="1"/>
  <c r="F30" i="24"/>
  <c r="C30" i="24"/>
  <c r="D30" i="24" s="1"/>
  <c r="M29" i="24"/>
  <c r="N29" i="24" s="1"/>
  <c r="K29" i="24"/>
  <c r="H29" i="24"/>
  <c r="I29" i="24" s="1"/>
  <c r="F29" i="24"/>
  <c r="C29" i="24"/>
  <c r="D29" i="24" s="1"/>
  <c r="M28" i="24"/>
  <c r="N28" i="24" s="1"/>
  <c r="K28" i="24"/>
  <c r="H28" i="24"/>
  <c r="I28" i="24" s="1"/>
  <c r="F28" i="24"/>
  <c r="C28" i="24"/>
  <c r="D28" i="24" s="1"/>
  <c r="M27" i="24"/>
  <c r="N27" i="24" s="1"/>
  <c r="K27" i="24"/>
  <c r="H27" i="24"/>
  <c r="I27" i="24" s="1"/>
  <c r="F27" i="24"/>
  <c r="C27" i="24"/>
  <c r="M26" i="24"/>
  <c r="N26" i="24" s="1"/>
  <c r="K26" i="24"/>
  <c r="H26" i="24"/>
  <c r="I26" i="24" s="1"/>
  <c r="F26" i="24"/>
  <c r="C26" i="24"/>
  <c r="D26" i="24" s="1"/>
  <c r="M25" i="24"/>
  <c r="N25" i="24" s="1"/>
  <c r="K25" i="24"/>
  <c r="H25" i="24"/>
  <c r="F25" i="24"/>
  <c r="C25" i="24"/>
  <c r="M24" i="24"/>
  <c r="N24" i="24" s="1"/>
  <c r="K24" i="24"/>
  <c r="H24" i="24"/>
  <c r="I24" i="24" s="1"/>
  <c r="F24" i="24"/>
  <c r="C24" i="24"/>
  <c r="D24" i="24" s="1"/>
  <c r="M23" i="24"/>
  <c r="N23" i="24" s="1"/>
  <c r="K23" i="24"/>
  <c r="H23" i="24"/>
  <c r="I23" i="24" s="1"/>
  <c r="F23" i="24"/>
  <c r="C23" i="24"/>
  <c r="D23" i="24" s="1"/>
  <c r="M22" i="24"/>
  <c r="N22" i="24" s="1"/>
  <c r="K22" i="24"/>
  <c r="H22" i="24"/>
  <c r="I22" i="24" s="1"/>
  <c r="F22" i="24"/>
  <c r="C22" i="24"/>
  <c r="D22" i="24" s="1"/>
  <c r="M21" i="24"/>
  <c r="N21" i="24" s="1"/>
  <c r="K21" i="24"/>
  <c r="H21" i="24"/>
  <c r="I21" i="24" s="1"/>
  <c r="F21" i="24"/>
  <c r="C21" i="24"/>
  <c r="D21" i="24" s="1"/>
  <c r="M20" i="24"/>
  <c r="N20" i="24" s="1"/>
  <c r="K20" i="24"/>
  <c r="H20" i="24"/>
  <c r="I20" i="24" s="1"/>
  <c r="F20" i="24"/>
  <c r="C20" i="24"/>
  <c r="D20" i="24" s="1"/>
  <c r="M19" i="24"/>
  <c r="N19" i="24" s="1"/>
  <c r="K19" i="24"/>
  <c r="H19" i="24"/>
  <c r="I19" i="24" s="1"/>
  <c r="F19" i="24"/>
  <c r="C19" i="24"/>
  <c r="D19" i="24" s="1"/>
  <c r="M18" i="24"/>
  <c r="N18" i="24" s="1"/>
  <c r="K18" i="24"/>
  <c r="H18" i="24"/>
  <c r="I18" i="24" s="1"/>
  <c r="F18" i="24"/>
  <c r="C18" i="24"/>
  <c r="D18" i="24" s="1"/>
  <c r="M17" i="24"/>
  <c r="K17" i="24"/>
  <c r="H17" i="24"/>
  <c r="I17" i="24" s="1"/>
  <c r="F17" i="24"/>
  <c r="C17" i="24"/>
  <c r="M16" i="24"/>
  <c r="N16" i="24" s="1"/>
  <c r="K16" i="24"/>
  <c r="H16" i="24"/>
  <c r="I16" i="24" s="1"/>
  <c r="F16" i="24"/>
  <c r="C16" i="24"/>
  <c r="D16" i="24" s="1"/>
  <c r="M15" i="24"/>
  <c r="N15" i="24" s="1"/>
  <c r="K15" i="24"/>
  <c r="H15" i="24"/>
  <c r="I15" i="24" s="1"/>
  <c r="F15" i="24"/>
  <c r="C15" i="24"/>
  <c r="D15" i="24" s="1"/>
  <c r="M14" i="24"/>
  <c r="N14" i="24" s="1"/>
  <c r="K14" i="24"/>
  <c r="H14" i="24"/>
  <c r="I14" i="24" s="1"/>
  <c r="F14" i="24"/>
  <c r="C14" i="24"/>
  <c r="D14" i="24" s="1"/>
  <c r="M13" i="24"/>
  <c r="N13" i="24" s="1"/>
  <c r="K13" i="24"/>
  <c r="H13" i="24"/>
  <c r="I13" i="24" s="1"/>
  <c r="F13" i="24"/>
  <c r="C13" i="24"/>
  <c r="D13" i="24" s="1"/>
  <c r="M12" i="24"/>
  <c r="N12" i="24" s="1"/>
  <c r="K12" i="24"/>
  <c r="H12" i="24"/>
  <c r="I12" i="24" s="1"/>
  <c r="F12" i="24"/>
  <c r="C12" i="24"/>
  <c r="D12" i="24" s="1"/>
  <c r="M11" i="24"/>
  <c r="N11" i="24" s="1"/>
  <c r="K11" i="24"/>
  <c r="H11" i="24"/>
  <c r="I11" i="24" s="1"/>
  <c r="F11" i="24"/>
  <c r="C11" i="24"/>
  <c r="M10" i="24"/>
  <c r="N10" i="24" s="1"/>
  <c r="K10" i="24"/>
  <c r="H10" i="24"/>
  <c r="I10" i="24" s="1"/>
  <c r="F10" i="24"/>
  <c r="C10" i="24"/>
  <c r="D10" i="24" s="1"/>
  <c r="M9" i="24"/>
  <c r="N9" i="24" s="1"/>
  <c r="K9" i="24"/>
  <c r="H9" i="24"/>
  <c r="I9" i="24" s="1"/>
  <c r="F9" i="24"/>
  <c r="C9" i="24"/>
  <c r="D9" i="24" s="1"/>
  <c r="M8" i="24"/>
  <c r="N8" i="24" s="1"/>
  <c r="K8" i="24"/>
  <c r="H8" i="24"/>
  <c r="I8" i="24" s="1"/>
  <c r="F8" i="24"/>
  <c r="C8" i="24"/>
  <c r="D8" i="24" s="1"/>
  <c r="M7" i="24"/>
  <c r="K7" i="24"/>
  <c r="H7" i="24"/>
  <c r="F7" i="24"/>
  <c r="C7" i="24"/>
  <c r="K4" i="24"/>
  <c r="F4" i="24"/>
  <c r="C33" i="31"/>
  <c r="D33" i="31" s="1"/>
  <c r="C32" i="31"/>
  <c r="D32" i="31" s="1"/>
  <c r="C31" i="31"/>
  <c r="D31" i="31" s="1"/>
  <c r="C30" i="31"/>
  <c r="D30" i="31" s="1"/>
  <c r="C29" i="31"/>
  <c r="D29" i="31" s="1"/>
  <c r="C28" i="31"/>
  <c r="D28" i="31" s="1"/>
  <c r="C27" i="31"/>
  <c r="D27" i="31" s="1"/>
  <c r="C26" i="31"/>
  <c r="D26" i="31" s="1"/>
  <c r="C25" i="31"/>
  <c r="D25" i="31" s="1"/>
  <c r="C24" i="31"/>
  <c r="D24" i="31" s="1"/>
  <c r="C23" i="31"/>
  <c r="D23" i="31" s="1"/>
  <c r="C22" i="31"/>
  <c r="D22" i="31" s="1"/>
  <c r="C21" i="31"/>
  <c r="D21" i="31" s="1"/>
  <c r="C20" i="31"/>
  <c r="D20" i="31" s="1"/>
  <c r="C19" i="31"/>
  <c r="D19" i="31" s="1"/>
  <c r="C18" i="31"/>
  <c r="D18" i="31" s="1"/>
  <c r="C17" i="31"/>
  <c r="D17" i="31" s="1"/>
  <c r="C16" i="31"/>
  <c r="D16" i="31" s="1"/>
  <c r="C15" i="31"/>
  <c r="D15" i="31" s="1"/>
  <c r="C14" i="31"/>
  <c r="D14" i="31" s="1"/>
  <c r="C13" i="31"/>
  <c r="D13" i="31" s="1"/>
  <c r="C12" i="31"/>
  <c r="D12" i="31" s="1"/>
  <c r="C11" i="31"/>
  <c r="D11" i="31" s="1"/>
  <c r="C10" i="31"/>
  <c r="D10" i="31" s="1"/>
  <c r="C8" i="31"/>
  <c r="D8" i="31" s="1"/>
  <c r="C6" i="31"/>
  <c r="D6" i="31" s="1"/>
  <c r="C5" i="31"/>
  <c r="D5" i="31" s="1"/>
  <c r="B16" i="100" l="1"/>
  <c r="C15" i="100"/>
  <c r="D15" i="100" s="1"/>
  <c r="C35" i="31"/>
  <c r="C38" i="24"/>
  <c r="D7" i="24"/>
  <c r="H38" i="24"/>
  <c r="I7" i="24"/>
  <c r="M38" i="24"/>
  <c r="N7" i="24"/>
  <c r="C81" i="24"/>
  <c r="D50" i="24"/>
  <c r="H81" i="24"/>
  <c r="I50" i="24"/>
  <c r="M81" i="24"/>
  <c r="N50" i="24"/>
  <c r="C124" i="24"/>
  <c r="D93" i="24"/>
  <c r="H124" i="24"/>
  <c r="I93" i="24"/>
  <c r="M124" i="24"/>
  <c r="N93" i="24"/>
  <c r="C167" i="24"/>
  <c r="D136" i="24"/>
  <c r="H167" i="24"/>
  <c r="I136" i="24"/>
  <c r="M167" i="24"/>
  <c r="N136" i="24"/>
  <c r="C210" i="24"/>
  <c r="D179" i="24"/>
  <c r="H210" i="24"/>
  <c r="I179" i="24"/>
  <c r="C38" i="22"/>
  <c r="D7" i="22"/>
  <c r="H38" i="22"/>
  <c r="I7" i="22"/>
  <c r="M38" i="22"/>
  <c r="N7" i="22"/>
  <c r="C81" i="22"/>
  <c r="D50" i="22"/>
  <c r="H81" i="22"/>
  <c r="I50" i="22"/>
  <c r="M81" i="22"/>
  <c r="N50" i="22"/>
  <c r="C124" i="22"/>
  <c r="D93" i="22"/>
  <c r="H124" i="22"/>
  <c r="I93" i="22"/>
  <c r="M124" i="22"/>
  <c r="N93" i="22"/>
  <c r="C167" i="22"/>
  <c r="D136" i="22"/>
  <c r="H167" i="22"/>
  <c r="I136" i="22"/>
  <c r="M167" i="22"/>
  <c r="N136" i="22"/>
  <c r="C210" i="22"/>
  <c r="D179" i="22"/>
  <c r="H210" i="22"/>
  <c r="I179" i="22"/>
  <c r="C37" i="10"/>
  <c r="D7" i="10"/>
  <c r="H37" i="10"/>
  <c r="I7" i="10"/>
  <c r="M37" i="10"/>
  <c r="N7" i="10"/>
  <c r="C79" i="10"/>
  <c r="D49" i="10"/>
  <c r="H79" i="10"/>
  <c r="I49" i="10"/>
  <c r="M79" i="10"/>
  <c r="N49" i="10"/>
  <c r="C121" i="10"/>
  <c r="D91" i="10"/>
  <c r="H121" i="10"/>
  <c r="I91" i="10"/>
  <c r="M121" i="10"/>
  <c r="N91" i="10"/>
  <c r="C163" i="10"/>
  <c r="D133" i="10"/>
  <c r="H163" i="10"/>
  <c r="I163" i="10" s="1"/>
  <c r="I133" i="10"/>
  <c r="M163" i="10"/>
  <c r="N133" i="10"/>
  <c r="C205" i="10"/>
  <c r="D175" i="10"/>
  <c r="H205" i="10"/>
  <c r="I175" i="10"/>
  <c r="C38" i="9"/>
  <c r="D7" i="9"/>
  <c r="H38" i="9"/>
  <c r="I7" i="9"/>
  <c r="M38" i="9"/>
  <c r="N7" i="9"/>
  <c r="C81" i="9"/>
  <c r="D50" i="9"/>
  <c r="H81" i="9"/>
  <c r="I50" i="9"/>
  <c r="M81" i="9"/>
  <c r="N50" i="9"/>
  <c r="C124" i="9"/>
  <c r="D93" i="9"/>
  <c r="H124" i="9"/>
  <c r="I93" i="9"/>
  <c r="M124" i="9"/>
  <c r="N93" i="9"/>
  <c r="C167" i="9"/>
  <c r="D136" i="9"/>
  <c r="H167" i="9"/>
  <c r="I136" i="9"/>
  <c r="M167" i="9"/>
  <c r="N136" i="9"/>
  <c r="C215" i="9"/>
  <c r="D184" i="9"/>
  <c r="H215" i="9"/>
  <c r="I184" i="9"/>
  <c r="C38" i="8"/>
  <c r="D38" i="8" s="1"/>
  <c r="D7" i="8"/>
  <c r="C81" i="8"/>
  <c r="D81" i="8" s="1"/>
  <c r="D50" i="8"/>
  <c r="H81" i="8"/>
  <c r="I81" i="8" s="1"/>
  <c r="I50" i="8"/>
  <c r="M81" i="8"/>
  <c r="N81" i="8" s="1"/>
  <c r="N50" i="8"/>
  <c r="C123" i="8"/>
  <c r="D123" i="8" s="1"/>
  <c r="D92" i="8"/>
  <c r="H123" i="8"/>
  <c r="I123" i="8" s="1"/>
  <c r="I92" i="8"/>
  <c r="M123" i="8"/>
  <c r="N123" i="8" s="1"/>
  <c r="N92" i="8"/>
  <c r="C165" i="8"/>
  <c r="D165" i="8" s="1"/>
  <c r="D134" i="8"/>
  <c r="H165" i="8"/>
  <c r="I165" i="8" s="1"/>
  <c r="I134" i="8"/>
  <c r="M165" i="8"/>
  <c r="N165" i="8" s="1"/>
  <c r="N134" i="8"/>
  <c r="C208" i="8"/>
  <c r="D208" i="8" s="1"/>
  <c r="D177" i="8"/>
  <c r="H208" i="8"/>
  <c r="I208" i="8" s="1"/>
  <c r="I177" i="8"/>
  <c r="C38" i="7"/>
  <c r="D38" i="7" s="1"/>
  <c r="D7" i="7"/>
  <c r="H38" i="7"/>
  <c r="I38" i="7" s="1"/>
  <c r="I7" i="7"/>
  <c r="M38" i="7"/>
  <c r="N38" i="7" s="1"/>
  <c r="N7" i="7"/>
  <c r="C82" i="7"/>
  <c r="D82" i="7" s="1"/>
  <c r="D51" i="7"/>
  <c r="H82" i="7"/>
  <c r="I82" i="7" s="1"/>
  <c r="I51" i="7"/>
  <c r="M82" i="7"/>
  <c r="N82" i="7" s="1"/>
  <c r="N51" i="7"/>
  <c r="C125" i="7"/>
  <c r="D125" i="7" s="1"/>
  <c r="D94" i="7"/>
  <c r="H125" i="7"/>
  <c r="I125" i="7" s="1"/>
  <c r="I94" i="7"/>
  <c r="M125" i="7"/>
  <c r="N125" i="7" s="1"/>
  <c r="N94" i="7"/>
  <c r="C168" i="7"/>
  <c r="D168" i="7" s="1"/>
  <c r="D137" i="7"/>
  <c r="M168" i="7"/>
  <c r="N168" i="7" s="1"/>
  <c r="N137" i="7"/>
  <c r="H139" i="7"/>
  <c r="I138" i="7"/>
  <c r="H38" i="6"/>
  <c r="I38" i="6" s="1"/>
  <c r="I7" i="6"/>
  <c r="M38" i="6"/>
  <c r="N38" i="6" s="1"/>
  <c r="N7" i="6"/>
  <c r="C38" i="6"/>
  <c r="D38" i="6" s="1"/>
  <c r="D9" i="6"/>
  <c r="C82" i="6"/>
  <c r="D82" i="6" s="1"/>
  <c r="D51" i="6"/>
  <c r="H82" i="6"/>
  <c r="I82" i="6" s="1"/>
  <c r="I51" i="6"/>
  <c r="M82" i="6"/>
  <c r="N82" i="6" s="1"/>
  <c r="N51" i="6"/>
  <c r="C126" i="6"/>
  <c r="D126" i="6" s="1"/>
  <c r="D95" i="6"/>
  <c r="H126" i="6"/>
  <c r="I126" i="6" s="1"/>
  <c r="I95" i="6"/>
  <c r="M126" i="6"/>
  <c r="N126" i="6" s="1"/>
  <c r="N95" i="6"/>
  <c r="C170" i="6"/>
  <c r="D170" i="6" s="1"/>
  <c r="D139" i="6"/>
  <c r="H170" i="6"/>
  <c r="I170" i="6" s="1"/>
  <c r="I139" i="6"/>
  <c r="M170" i="6"/>
  <c r="N170" i="6" s="1"/>
  <c r="N139" i="6"/>
  <c r="C38" i="5"/>
  <c r="D38" i="5" s="1"/>
  <c r="D7" i="5"/>
  <c r="H38" i="5"/>
  <c r="I38" i="5" s="1"/>
  <c r="I7" i="5"/>
  <c r="M38" i="5"/>
  <c r="N38" i="5" s="1"/>
  <c r="N7" i="5"/>
  <c r="C82" i="5"/>
  <c r="D82" i="5" s="1"/>
  <c r="D51" i="5"/>
  <c r="H82" i="5"/>
  <c r="I82" i="5" s="1"/>
  <c r="I51" i="5"/>
  <c r="M82" i="5"/>
  <c r="N82" i="5" s="1"/>
  <c r="N51" i="5"/>
  <c r="C126" i="5"/>
  <c r="D126" i="5" s="1"/>
  <c r="D95" i="5"/>
  <c r="H126" i="5"/>
  <c r="I126" i="5" s="1"/>
  <c r="I95" i="5"/>
  <c r="M126" i="5"/>
  <c r="N126" i="5" s="1"/>
  <c r="N95" i="5"/>
  <c r="C170" i="5"/>
  <c r="D170" i="5" s="1"/>
  <c r="D139" i="5"/>
  <c r="M170" i="5"/>
  <c r="N170" i="5" s="1"/>
  <c r="N139" i="5"/>
  <c r="H141" i="5"/>
  <c r="I140" i="5"/>
  <c r="C38" i="4"/>
  <c r="D38" i="4" s="1"/>
  <c r="D7" i="4"/>
  <c r="H38" i="4"/>
  <c r="I38" i="4" s="1"/>
  <c r="I7" i="4"/>
  <c r="M38" i="4"/>
  <c r="N38" i="4" s="1"/>
  <c r="N7" i="4"/>
  <c r="C82" i="4"/>
  <c r="D82" i="4" s="1"/>
  <c r="D51" i="4"/>
  <c r="H82" i="4"/>
  <c r="I82" i="4" s="1"/>
  <c r="I51" i="4"/>
  <c r="M82" i="4"/>
  <c r="N82" i="4" s="1"/>
  <c r="N51" i="4"/>
  <c r="C126" i="4"/>
  <c r="D126" i="4" s="1"/>
  <c r="D95" i="4"/>
  <c r="H126" i="4"/>
  <c r="I126" i="4" s="1"/>
  <c r="I95" i="4"/>
  <c r="M126" i="4"/>
  <c r="N126" i="4" s="1"/>
  <c r="N95" i="4"/>
  <c r="C170" i="4"/>
  <c r="D170" i="4" s="1"/>
  <c r="D139" i="4"/>
  <c r="M170" i="4"/>
  <c r="N170" i="4" s="1"/>
  <c r="N139" i="4"/>
  <c r="H170" i="4"/>
  <c r="I170" i="4" s="1"/>
  <c r="I141" i="4"/>
  <c r="C38" i="3"/>
  <c r="D38" i="3" s="1"/>
  <c r="D7" i="3"/>
  <c r="H38" i="3"/>
  <c r="I38" i="3" s="1"/>
  <c r="I7" i="3"/>
  <c r="M38" i="3"/>
  <c r="N38" i="3" s="1"/>
  <c r="N7" i="3"/>
  <c r="C82" i="3"/>
  <c r="D82" i="3" s="1"/>
  <c r="D51" i="3"/>
  <c r="H82" i="3"/>
  <c r="I82" i="3" s="1"/>
  <c r="I51" i="3"/>
  <c r="M82" i="3"/>
  <c r="N82" i="3" s="1"/>
  <c r="N51" i="3"/>
  <c r="C126" i="3"/>
  <c r="D126" i="3" s="1"/>
  <c r="D95" i="3"/>
  <c r="H126" i="3"/>
  <c r="I126" i="3" s="1"/>
  <c r="I95" i="3"/>
  <c r="M126" i="3"/>
  <c r="N126" i="3" s="1"/>
  <c r="N95" i="3"/>
  <c r="C170" i="3"/>
  <c r="D170" i="3" s="1"/>
  <c r="D139" i="3"/>
  <c r="H170" i="3"/>
  <c r="I170" i="3" s="1"/>
  <c r="I139" i="3"/>
  <c r="M170" i="3"/>
  <c r="N170" i="3" s="1"/>
  <c r="N139" i="3"/>
  <c r="C38" i="2"/>
  <c r="D38" i="2" s="1"/>
  <c r="D7" i="2"/>
  <c r="H38" i="2"/>
  <c r="I38" i="2" s="1"/>
  <c r="I7" i="2"/>
  <c r="M38" i="2"/>
  <c r="N38" i="2" s="1"/>
  <c r="N7" i="2"/>
  <c r="C82" i="2"/>
  <c r="D82" i="2" s="1"/>
  <c r="D51" i="2"/>
  <c r="H82" i="2"/>
  <c r="I82" i="2" s="1"/>
  <c r="I51" i="2"/>
  <c r="M82" i="2"/>
  <c r="N82" i="2" s="1"/>
  <c r="N51" i="2"/>
  <c r="C126" i="2"/>
  <c r="D126" i="2" s="1"/>
  <c r="D95" i="2"/>
  <c r="H126" i="2"/>
  <c r="I126" i="2" s="1"/>
  <c r="I95" i="2"/>
  <c r="M126" i="2"/>
  <c r="N126" i="2" s="1"/>
  <c r="N95" i="2"/>
  <c r="C170" i="2"/>
  <c r="D170" i="2" s="1"/>
  <c r="D139" i="2"/>
  <c r="H170" i="2"/>
  <c r="I170" i="2" s="1"/>
  <c r="I139" i="2"/>
  <c r="M170" i="2"/>
  <c r="N170" i="2" s="1"/>
  <c r="N139" i="2"/>
  <c r="C38" i="1"/>
  <c r="D38" i="1" s="1"/>
  <c r="D7" i="1"/>
  <c r="H38" i="1"/>
  <c r="I38" i="1" s="1"/>
  <c r="I7" i="1"/>
  <c r="M38" i="1"/>
  <c r="N38" i="1" s="1"/>
  <c r="N7" i="1"/>
  <c r="C82" i="1"/>
  <c r="D82" i="1" s="1"/>
  <c r="D51" i="1"/>
  <c r="H82" i="1"/>
  <c r="I82" i="1" s="1"/>
  <c r="I51" i="1"/>
  <c r="M82" i="1"/>
  <c r="N82" i="1" s="1"/>
  <c r="N51" i="1"/>
  <c r="C126" i="1"/>
  <c r="D126" i="1" s="1"/>
  <c r="D95" i="1"/>
  <c r="H126" i="1"/>
  <c r="I126" i="1" s="1"/>
  <c r="I95" i="1"/>
  <c r="M126" i="1"/>
  <c r="N126" i="1" s="1"/>
  <c r="N95" i="1"/>
  <c r="C170" i="1"/>
  <c r="D170" i="1" s="1"/>
  <c r="D139" i="1"/>
  <c r="H170" i="1"/>
  <c r="I170" i="1" s="1"/>
  <c r="I139" i="1"/>
  <c r="M170" i="1"/>
  <c r="N170" i="1" s="1"/>
  <c r="N139" i="1"/>
  <c r="B17" i="100" l="1"/>
  <c r="C16" i="100"/>
  <c r="D16" i="100" s="1"/>
  <c r="I141" i="5"/>
  <c r="H170" i="5"/>
  <c r="I170" i="5" s="1"/>
  <c r="I139" i="7"/>
  <c r="H168" i="7"/>
  <c r="I168" i="7" s="1"/>
  <c r="B18" i="100" l="1"/>
  <c r="C17" i="100"/>
  <c r="D17" i="100" s="1"/>
  <c r="B19" i="100" l="1"/>
  <c r="C18" i="100"/>
  <c r="D18" i="100" s="1"/>
  <c r="B20" i="100" l="1"/>
  <c r="C19" i="100"/>
  <c r="D19" i="100" s="1"/>
  <c r="B21" i="100" l="1"/>
  <c r="C20" i="100"/>
  <c r="D20" i="100" s="1"/>
  <c r="B22" i="100" l="1"/>
  <c r="C21" i="100"/>
  <c r="D21" i="100" s="1"/>
  <c r="B23" i="100" l="1"/>
  <c r="C22" i="100"/>
  <c r="D22" i="100" s="1"/>
  <c r="B24" i="100" l="1"/>
  <c r="C23" i="100"/>
  <c r="D23" i="100" s="1"/>
  <c r="B25" i="100" l="1"/>
  <c r="C24" i="100"/>
  <c r="D24" i="100" s="1"/>
  <c r="B26" i="100" l="1"/>
  <c r="C25" i="100"/>
  <c r="D25" i="100" s="1"/>
  <c r="B27" i="100" l="1"/>
  <c r="B28" i="100" s="1"/>
  <c r="C26" i="100"/>
  <c r="D26" i="100" s="1"/>
  <c r="B29" i="100" l="1"/>
  <c r="C28" i="100"/>
  <c r="D28" i="100" s="1"/>
  <c r="B30" i="100" l="1"/>
  <c r="C29" i="100"/>
  <c r="D29" i="100" s="1"/>
  <c r="B31" i="100" l="1"/>
  <c r="C30" i="100"/>
  <c r="D30" i="100" s="1"/>
  <c r="B32" i="100" l="1"/>
  <c r="C31" i="100"/>
  <c r="D31" i="100" s="1"/>
  <c r="B33" i="100" l="1"/>
  <c r="C32" i="100"/>
  <c r="C34" i="100" l="1"/>
  <c r="D32" i="100"/>
  <c r="C34" i="99"/>
</calcChain>
</file>

<file path=xl/sharedStrings.xml><?xml version="1.0" encoding="utf-8"?>
<sst xmlns="http://schemas.openxmlformats.org/spreadsheetml/2006/main" count="1644" uniqueCount="108">
  <si>
    <t>HID-01 - HIDRÔMETRO PRINCIPAL  EXTERNO</t>
  </si>
  <si>
    <t>MÉDIA M³</t>
  </si>
  <si>
    <t xml:space="preserve">LEITURA MÊS ANTERIOR </t>
  </si>
  <si>
    <t xml:space="preserve">DATA </t>
  </si>
  <si>
    <t xml:space="preserve">LEITURA </t>
  </si>
  <si>
    <t xml:space="preserve">CONSUMO </t>
  </si>
  <si>
    <t xml:space="preserve">TOTAL DO CONSUMO </t>
  </si>
  <si>
    <t>Obs:</t>
  </si>
  <si>
    <t>Justificativa de Consumo</t>
  </si>
  <si>
    <t>MEDIÇÃO ÁGUA SABESP ( METROS CÚBICOS M³ ) 2019</t>
  </si>
  <si>
    <t>Layout Atualizado e revisado 24/06</t>
  </si>
  <si>
    <t xml:space="preserve">HID-01 - HIDRÔMETRO PRINCIPAL  PORTARIA / PORTARIA DE CARGA / ESPAÇO SAÚDE / ESPAÇO CONVIVÊNCIA </t>
  </si>
  <si>
    <t xml:space="preserve">HID-02 - HIDRÔMETRO BLOCO B BERÇARIO </t>
  </si>
  <si>
    <t xml:space="preserve">HID-03 - HIDRÔMETRO ADM LADO B </t>
  </si>
  <si>
    <t>Agosto</t>
  </si>
  <si>
    <t>Data</t>
  </si>
  <si>
    <t>Hidrômetro</t>
  </si>
  <si>
    <t>OS</t>
  </si>
  <si>
    <t>OBS</t>
  </si>
  <si>
    <t>gasto devido a alta de consumo</t>
  </si>
  <si>
    <t>7 e 8</t>
  </si>
  <si>
    <t>Normal</t>
  </si>
  <si>
    <t>HID-04  - HIDRÔMETRO ADM ÁGUA DE REUSO LADO A</t>
  </si>
  <si>
    <t>HID-05  - HIDRÔMETRO BOILERS CD -AGUA POTAVEL</t>
  </si>
  <si>
    <t xml:space="preserve">HID-06  - HIDRÔMETRO SALA TEC BOILERS CD -AGUA DE REUSO </t>
  </si>
  <si>
    <t>HID-07 - HIDRÔMETRO BOILERS ADM LADO B</t>
  </si>
  <si>
    <t xml:space="preserve">HID-08 - HIDRÔMETRO ÁGUA DE REUSO       LADO B ADM </t>
  </si>
  <si>
    <t>HID-09 - HIDRÔMETRO ÁGUA POTAVEL         LADO A ADM</t>
  </si>
  <si>
    <t xml:space="preserve">HID-010 - HIDRÔMETRO DE ÁGUA POTAVEL  UTILIDADES RESERVATORIO CELULA DE REUSO </t>
  </si>
  <si>
    <t xml:space="preserve">HID-011 - HIDRÔMETRO CENTRAL ÁGUA DE REUSO DA CISTERNA </t>
  </si>
  <si>
    <t>HID-012 - ABASTECIMENTO CAMINHÃO ÁGUA DE REUSO</t>
  </si>
  <si>
    <t>HID-013 - HIDRÔMETRO SISTEMA DE IRRIGAÇÃO</t>
  </si>
  <si>
    <t xml:space="preserve">HID-014 - HIDRÔMETRO  AGUA ATRAS DO ESPAÇO SAUDE E JARDINAGEM </t>
  </si>
  <si>
    <t>Julho</t>
  </si>
  <si>
    <t>Possivel marcação de apontamento errada, pois não houve vazamento</t>
  </si>
  <si>
    <t>Caixas do Berçarios estavam vazias, foi necessario reabastecer</t>
  </si>
  <si>
    <t>todos</t>
  </si>
  <si>
    <t>Leitura efetuada fora do horario normal(a tarde)</t>
  </si>
  <si>
    <t>Mudança no horario das Rondas de Hidrometros(estão sendo feitas no 3ºT)</t>
  </si>
  <si>
    <t>Marcação Errada</t>
  </si>
  <si>
    <t>Mudança no horario das Rondas de Hidrometros(voltou a ser feito no dia D, manhã)</t>
  </si>
  <si>
    <t>Devido ao evento de diretoria no NASP, a roda foi feita após o horario normal(a tarde)</t>
  </si>
  <si>
    <t>Layout Atualizado e revisado 06/06</t>
  </si>
  <si>
    <t>Junho</t>
  </si>
  <si>
    <t>Devido as Descargas disparadas dos Hid- 07; 08</t>
  </si>
  <si>
    <t>Não foi encontrado nenhum tipo de problema</t>
  </si>
  <si>
    <t>vazamento na cobertura do prédio ADM</t>
  </si>
  <si>
    <t>Descargas Disparadas WC feminino do espaço Multi</t>
  </si>
  <si>
    <t>-</t>
  </si>
  <si>
    <t>Reservatorio Abastecido</t>
  </si>
  <si>
    <t>consumo Alto da cozinha/lavatorios e Copas e evento</t>
  </si>
  <si>
    <t>Descargas Disparadas terreo e 3º andar</t>
  </si>
  <si>
    <t>Vazamento da Bomba</t>
  </si>
  <si>
    <t>Verificar novamente Vazamento da Bomba</t>
  </si>
  <si>
    <t>Consumo alto-  Evento no auditório</t>
  </si>
  <si>
    <t>Evento no dia 24/06 e Leitura dos HID efetuada fora do horario normal(parte da tarde)</t>
  </si>
  <si>
    <t>Evento no dia 26/06, consumo excessivo</t>
  </si>
  <si>
    <t>MÊS Maio 2019</t>
  </si>
  <si>
    <t>Na data do dia 03,04,05 foi abastecido com água pótavel as celulas de água de reuso Supervisor ciente .</t>
  </si>
  <si>
    <t>Realizado o abastecimento da célula de água de reuso pois o nivel estava baixo a o plantonista avisou a liderança que autorizou o abastecimento hidrômetro 1 principal teve um consumo de 33 metros cúbicos 19/05/2019.</t>
  </si>
  <si>
    <t>realizado o abastecimento do reservatório de água de reúso autirisado pelo supervisor Marcio na data do dia 22/05/2019 plantonista de plantão  Wagner Roberto.</t>
  </si>
  <si>
    <t xml:space="preserve">HID-06  - HIDRÔMETRO SALA TEC. DO BOILERS CD -AGUA DE REUSO </t>
  </si>
  <si>
    <t>Hidrante</t>
  </si>
  <si>
    <t>22 Á 24</t>
  </si>
  <si>
    <t>HID06</t>
  </si>
  <si>
    <t>FOI DETECTADO VAZAMENTO NO REGISTRO</t>
  </si>
  <si>
    <t>HID01</t>
  </si>
  <si>
    <t>REABASTECIMENTO</t>
  </si>
  <si>
    <t>DIA 22 Á 24 FOI DETECTADO VAZAMENTO NO REGISTRO</t>
  </si>
  <si>
    <t>Bomba do sistema de aquecimento estava com vazamento no periodo de maio.</t>
  </si>
  <si>
    <t>Realizado o abastecimento de 124 m³ para abastecimento do reservatório de água de incêndio no perido noturno.</t>
  </si>
  <si>
    <t>MÊS Abril 2019</t>
  </si>
  <si>
    <t xml:space="preserve"> dias 29/30 e 31 não leram o relogio do mês anterior  por isso este consumo  de 76,6</t>
  </si>
  <si>
    <t xml:space="preserve">HID-06  - HIDRÔMETRO BOILERS CD -AGUA DE REUSO </t>
  </si>
  <si>
    <t>HID-010 - HIDRÔMETRO CENTRAL DE UTILIDADES CAIXA ÁGUA POTAVEL</t>
  </si>
  <si>
    <t>HID-011 - HIDRÔMETRO CENTRAL DE UTILIDADES CAIXA ÁGUA DE REUSO TRATAMENTO SISTERNA</t>
  </si>
  <si>
    <t xml:space="preserve">HIDROMETRO FOI TROCADO </t>
  </si>
  <si>
    <t>MÊS Março 2019</t>
  </si>
  <si>
    <t>Tubulação de Agua potavel com vazamento 10/03</t>
  </si>
  <si>
    <t>Tubulação de Agua potavel com vazamento 11/03.</t>
  </si>
  <si>
    <t>HID-010 - HIDRÔMETRO CENTRAL DE UTILIDADES ÁGUA POTAVEL ALIMENTAÇÃO RESERVATORIO DE REUSO</t>
  </si>
  <si>
    <t>HID-011 - HIDRÔMETRO CENTRAL DE UTILIDADES ÁGUA DE TRATAMENTO SISTERNA</t>
  </si>
  <si>
    <t xml:space="preserve"> </t>
  </si>
  <si>
    <t>MÊS Fevereiro 2019</t>
  </si>
  <si>
    <t>Consumo elevado devido limpeza das caixa de água na data do 16/02/2019 empresa Fortaleza.</t>
  </si>
  <si>
    <t>HID-011 - HIDRÔMETRO CENTRAL DE UTILIDADES CAIXA ÁGUA DE REUSO</t>
  </si>
  <si>
    <t xml:space="preserve"> Mês Janeiro 2019</t>
  </si>
  <si>
    <t>MÊS Janeiro 2019</t>
  </si>
  <si>
    <t xml:space="preserve"> observação na da do dia 06 e 07 não foi realizado leitura dos hidrometrtos e por esse motivo deu alteração no dia 08 .</t>
  </si>
  <si>
    <t>Vazamento na tubulação de água pótavel que alimenta o predio adm e cd.</t>
  </si>
  <si>
    <t xml:space="preserve">MÊS Janeiro 2019 </t>
  </si>
  <si>
    <t>MEDIÇÃO ÁGUA SABESP ( METROS CÚBICOS M³ ) 2018</t>
  </si>
  <si>
    <t xml:space="preserve">MÊS Novembro 2018 </t>
  </si>
  <si>
    <t>Foi abastecido com água pótavel pelo plantão noturno pór esse motivo aumentou o consumo.</t>
  </si>
  <si>
    <t>Foi abastecido com água pótavel peo plantão noturno.</t>
  </si>
  <si>
    <t>Foi abastecido com água pótavel pelo plantonista  Douglas.</t>
  </si>
  <si>
    <t xml:space="preserve">MÊS Outubro 2018 </t>
  </si>
  <si>
    <t>Verificar se Houve erro</t>
  </si>
  <si>
    <t xml:space="preserve">MÊS SETEMBRO 2018 </t>
  </si>
  <si>
    <t>Verificar a media de Consumo</t>
  </si>
  <si>
    <t>Turno da noite abasteceu com água potável a caixa de Reuso</t>
  </si>
  <si>
    <t>Feito abastecimento com água na caixa de reuso - Marcio Ciente</t>
  </si>
  <si>
    <t xml:space="preserve">MÊS AGOSTO 2018 </t>
  </si>
  <si>
    <t>HID-06  - HIDRÔMETRO BOILERS CD -AGUA DE REUSO</t>
  </si>
  <si>
    <t>STATUS</t>
  </si>
  <si>
    <t>TOTAL - JAN</t>
  </si>
  <si>
    <t>TOTAL - FEV</t>
  </si>
  <si>
    <t>TOTAL -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</si>
</sst>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-mmm;@"/>
    <numFmt numFmtId="165" formatCode="d/m/yy;@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F92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1004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15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3" borderId="0" xfId="0" applyFill="1"/>
    <xf numFmtId="0" fontId="1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10" borderId="1" xfId="0" applyFill="1" applyBorder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7" borderId="1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Protection="1">
      <protection locked="0"/>
    </xf>
    <xf numFmtId="0" fontId="2" fillId="7" borderId="6" xfId="0" applyFont="1" applyFill="1" applyBorder="1" applyAlignment="1" applyProtection="1">
      <alignment horizont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7" borderId="1" xfId="0" applyFill="1" applyBorder="1" applyProtection="1"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16" fontId="0" fillId="0" borderId="20" xfId="0" applyNumberForma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9" fontId="7" fillId="0" borderId="0" xfId="2" applyFont="1" applyAlignment="1" applyProtection="1">
      <alignment horizontal="left"/>
      <protection locked="0"/>
    </xf>
    <xf numFmtId="16" fontId="0" fillId="0" borderId="17" xfId="0" applyNumberFormat="1" applyBorder="1" applyProtection="1">
      <protection locked="0"/>
    </xf>
    <xf numFmtId="16" fontId="0" fillId="0" borderId="20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165" fontId="9" fillId="0" borderId="0" xfId="0" applyNumberFormat="1" applyFont="1" applyProtection="1">
      <protection locked="0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165" fontId="9" fillId="3" borderId="1" xfId="0" applyNumberFormat="1" applyFont="1" applyFill="1" applyBorder="1" applyAlignment="1" applyProtection="1">
      <alignment horizontal="left"/>
      <protection locked="0"/>
    </xf>
    <xf numFmtId="0" fontId="9" fillId="12" borderId="1" xfId="0" applyFont="1" applyFill="1" applyBorder="1" applyAlignment="1">
      <alignment horizontal="center"/>
    </xf>
    <xf numFmtId="49" fontId="9" fillId="0" borderId="2" xfId="0" applyNumberFormat="1" applyFont="1" applyBorder="1" applyAlignment="1" applyProtection="1">
      <alignment vertical="center" wrapText="1"/>
      <protection locked="0"/>
    </xf>
    <xf numFmtId="165" fontId="13" fillId="13" borderId="1" xfId="0" applyNumberFormat="1" applyFont="1" applyFill="1" applyBorder="1" applyAlignment="1" applyProtection="1">
      <alignment horizontal="center"/>
      <protection locked="0"/>
    </xf>
    <xf numFmtId="0" fontId="13" fillId="13" borderId="1" xfId="0" applyFont="1" applyFill="1" applyBorder="1" applyAlignment="1" applyProtection="1">
      <alignment horizontal="center"/>
      <protection locked="0"/>
    </xf>
    <xf numFmtId="165" fontId="14" fillId="0" borderId="1" xfId="0" applyNumberFormat="1" applyFont="1" applyBorder="1" applyAlignment="1" applyProtection="1">
      <alignment horizontal="center"/>
      <protection locked="0"/>
    </xf>
    <xf numFmtId="165" fontId="9" fillId="0" borderId="1" xfId="0" applyNumberFormat="1" applyFont="1" applyBorder="1" applyAlignment="1" applyProtection="1">
      <alignment horizontal="center"/>
      <protection locked="0"/>
    </xf>
    <xf numFmtId="165" fontId="17" fillId="0" borderId="1" xfId="0" applyNumberFormat="1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165" fontId="9" fillId="3" borderId="1" xfId="0" applyNumberFormat="1" applyFont="1" applyFill="1" applyBorder="1" applyAlignment="1" applyProtection="1">
      <alignment horizontal="center"/>
      <protection locked="0"/>
    </xf>
    <xf numFmtId="0" fontId="9" fillId="12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6" fontId="9" fillId="0" borderId="1" xfId="0" applyNumberFormat="1" applyFont="1" applyBorder="1" applyAlignment="1" applyProtection="1">
      <alignment horizontal="center"/>
      <protection locked="0"/>
    </xf>
    <xf numFmtId="166" fontId="9" fillId="12" borderId="1" xfId="0" applyNumberFormat="1" applyFont="1" applyFill="1" applyBorder="1" applyAlignment="1">
      <alignment horizontal="center"/>
    </xf>
    <xf numFmtId="0" fontId="9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vertical="center"/>
    </xf>
    <xf numFmtId="2" fontId="10" fillId="12" borderId="2" xfId="0" applyNumberFormat="1" applyFont="1" applyFill="1" applyBorder="1"/>
    <xf numFmtId="2" fontId="0" fillId="0" borderId="0" xfId="0" applyNumberFormat="1"/>
    <xf numFmtId="0" fontId="17" fillId="0" borderId="1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49" fontId="12" fillId="0" borderId="4" xfId="0" applyNumberFormat="1" applyFont="1" applyBorder="1" applyAlignment="1" applyProtection="1">
      <alignment horizontal="center" vertical="center" wrapText="1"/>
      <protection locked="0"/>
    </xf>
    <xf numFmtId="0" fontId="15" fillId="1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10" fillId="12" borderId="2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8" borderId="1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8" borderId="26" xfId="0" applyFont="1" applyFill="1" applyBorder="1" applyAlignment="1" applyProtection="1">
      <alignment horizontal="center" vertical="center"/>
      <protection locked="0"/>
    </xf>
    <xf numFmtId="0" fontId="5" fillId="8" borderId="27" xfId="0" applyFont="1" applyFill="1" applyBorder="1" applyAlignment="1" applyProtection="1">
      <alignment horizontal="center"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0" fontId="2" fillId="3" borderId="3" xfId="0" applyFont="1" applyFill="1" applyBorder="1" applyAlignment="1" applyProtection="1">
      <alignment horizontal="center" wrapText="1"/>
      <protection locked="0"/>
    </xf>
    <xf numFmtId="0" fontId="2" fillId="3" borderId="4" xfId="0" applyFont="1" applyFill="1" applyBorder="1" applyAlignment="1" applyProtection="1">
      <alignment horizontal="center" wrapText="1"/>
      <protection locked="0"/>
    </xf>
    <xf numFmtId="0" fontId="15" fillId="10" borderId="2" xfId="0" applyFont="1" applyFill="1" applyBorder="1" applyAlignment="1" applyProtection="1">
      <alignment horizontal="center" vertical="center"/>
      <protection locked="0"/>
    </xf>
    <xf numFmtId="0" fontId="15" fillId="10" borderId="3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3">
    <cellStyle name="Normal" xfId="0" builtinId="0"/>
    <cellStyle name="Normal 109 2" xfId="1" xr:uid="{00000000-0005-0000-0000-000002000000}"/>
    <cellStyle name="Porcentagem" xfId="2" builtinId="5"/>
  </cellStyles>
  <dxfs count="117"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</dxfs>
  <tableStyles count="0" defaultTableStyle="TableStyleMedium2" defaultPivotStyle="PivotStyleLight16"/>
  <colors>
    <mruColors>
      <color rgb="FF64F92F"/>
      <color rgb="FFFFFFCC"/>
      <color rgb="FF339933"/>
      <color rgb="FF910041"/>
      <color rgb="FFF67A48"/>
      <color rgb="FF008000"/>
      <color rgb="FF21D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35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27" name="Imagem 26" descr="Hidrômetro Infográfico - Foz do Brasi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04924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BB8C9D-1467-4A90-B34F-C56DE8E9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B7F76FCE-B9E8-49C5-91C7-14B67805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67D785B9-CBE0-4382-BDF1-5811660D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D8156A2E-0C40-4CA3-AD13-C1166058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FEF09C0D-4E2A-473C-8FDF-B394BB38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A0A4BDE3-D297-4DBF-AC3A-1109618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53394733-CDEB-4241-8A11-765C8AB3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CECF75-DA3E-4594-80E4-8BBE73BD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E853D6DC-1A33-44D2-B328-12B7A7DA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AF0C00E-B95E-4363-AAFB-242AEC4A834C}"/>
            </a:ext>
            <a:ext uri="{147F2762-F138-4A5C-976F-8EAC2B608ADB}">
              <a16:predDERef xmlns:a16="http://schemas.microsoft.com/office/drawing/2014/main" pred="{5D4FB1EA-6262-4A0C-AE89-8623BA92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0</xdr:row>
      <xdr:rowOff>52387</xdr:rowOff>
    </xdr:from>
    <xdr:ext cx="726282" cy="595311"/>
    <xdr:pic>
      <xdr:nvPicPr>
        <xdr:cNvPr id="4" name="Imagem 3" descr="Hidrômetro Infográfico - Foz do Brasil">
          <a:extLst>
            <a:ext uri="{FF2B5EF4-FFF2-40B4-BE49-F238E27FC236}">
              <a16:creationId xmlns:a16="http://schemas.microsoft.com/office/drawing/2014/main" id="{00A83E42-D1AE-41BC-8A83-2E992A3BCFE0}"/>
            </a:ext>
            <a:ext uri="{147F2762-F138-4A5C-976F-8EAC2B608ADB}">
              <a16:predDERef xmlns:a16="http://schemas.microsoft.com/office/drawing/2014/main" pred="{8AF0C00E-B95E-4363-AAFB-242AEC4A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0057" y="1347787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D0A8F6F-7B4A-405A-92BA-11EDFBD2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7356A278-B2CF-47CF-B191-11C4C6BBEB5F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61910</xdr:colOff>
      <xdr:row>0</xdr:row>
      <xdr:rowOff>19048</xdr:rowOff>
    </xdr:from>
    <xdr:to>
      <xdr:col>0</xdr:col>
      <xdr:colOff>894521</xdr:colOff>
      <xdr:row>0</xdr:row>
      <xdr:rowOff>463825</xdr:rowOff>
    </xdr:to>
    <xdr:pic>
      <xdr:nvPicPr>
        <xdr:cNvPr id="2" name="Imagem 1" descr="Hidrômetro Infográfico - Foz do Brasil">
          <a:extLst>
            <a:ext uri="{FF2B5EF4-FFF2-40B4-BE49-F238E27FC236}">
              <a16:creationId xmlns:a16="http://schemas.microsoft.com/office/drawing/2014/main" id="{65CFEDFD-C726-4B7B-84A1-2FAC1480F325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0" y="19048"/>
          <a:ext cx="832611" cy="4447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71"/>
  <sheetViews>
    <sheetView showGridLines="0" zoomScale="55" zoomScaleNormal="55" zoomScaleSheetLayoutView="50" workbookViewId="0">
      <pane ySplit="1" topLeftCell="A2" activePane="bottomLeft" state="frozen"/>
      <selection pane="bottomLeft" activeCell="C2" sqref="B1:C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4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45292</v>
      </c>
      <c r="B3" s="77">
        <v>35061</v>
      </c>
      <c r="C3" s="79"/>
      <c r="D3" s="76" t="str">
        <f>IF(C3&gt;($D$1*1.2),"Atenção","Normal")</f>
        <v>Normal</v>
      </c>
    </row>
    <row r="4" spans="1:4" s="74" customFormat="1" ht="17.25" x14ac:dyDescent="0.3">
      <c r="A4" s="84">
        <v>45293</v>
      </c>
      <c r="B4" s="77">
        <v>35081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45294</v>
      </c>
      <c r="B5" s="77">
        <v>35094</v>
      </c>
      <c r="C5" s="79">
        <f>B5-B4</f>
        <v>13</v>
      </c>
      <c r="D5" s="76" t="str">
        <f t="shared" si="0"/>
        <v>Normal</v>
      </c>
    </row>
    <row r="6" spans="1:4" s="74" customFormat="1" ht="17.25" x14ac:dyDescent="0.3">
      <c r="A6" s="84">
        <v>45295</v>
      </c>
      <c r="B6" s="77">
        <v>35123</v>
      </c>
      <c r="C6" s="79">
        <f t="shared" ref="C6:C32" si="1">B6-B5</f>
        <v>29</v>
      </c>
      <c r="D6" s="76" t="str">
        <f t="shared" si="0"/>
        <v>Normal</v>
      </c>
    </row>
    <row r="7" spans="1:4" s="74" customFormat="1" ht="17.25" x14ac:dyDescent="0.3">
      <c r="A7" s="89">
        <v>45296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4">
        <v>45297</v>
      </c>
      <c r="B8" s="77">
        <v>0</v>
      </c>
      <c r="C8" s="79">
        <f t="shared" si="1"/>
        <v>0</v>
      </c>
      <c r="D8" s="76" t="str">
        <f t="shared" si="0"/>
        <v>Normal</v>
      </c>
    </row>
    <row r="9" spans="1:4" s="74" customFormat="1" ht="17.25" x14ac:dyDescent="0.3">
      <c r="A9" s="89">
        <v>45298</v>
      </c>
      <c r="B9" s="77">
        <v>35190</v>
      </c>
      <c r="C9" s="79">
        <v>0</v>
      </c>
      <c r="D9" s="76" t="str">
        <f>IF(C9&gt;($D$1*1.2),"Atenção","Normal")</f>
        <v>Normal</v>
      </c>
    </row>
    <row r="10" spans="1:4" s="74" customFormat="1" ht="17.25" x14ac:dyDescent="0.3">
      <c r="A10" s="84">
        <v>45299</v>
      </c>
      <c r="B10" s="77">
        <v>35200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45300</v>
      </c>
      <c r="B11" s="77">
        <v>35216</v>
      </c>
      <c r="C11" s="79">
        <f t="shared" si="1"/>
        <v>16</v>
      </c>
      <c r="D11" s="76" t="str">
        <f t="shared" si="0"/>
        <v>Normal</v>
      </c>
    </row>
    <row r="12" spans="1:4" s="74" customFormat="1" ht="17.25" x14ac:dyDescent="0.3">
      <c r="A12" s="84">
        <v>45301</v>
      </c>
      <c r="B12" s="77">
        <v>35242</v>
      </c>
      <c r="C12" s="79">
        <f>B12-B11</f>
        <v>26</v>
      </c>
      <c r="D12" s="76" t="str">
        <f t="shared" si="0"/>
        <v>Normal</v>
      </c>
    </row>
    <row r="13" spans="1:4" s="74" customFormat="1" ht="17.25" x14ac:dyDescent="0.3">
      <c r="A13" s="89">
        <v>45302</v>
      </c>
      <c r="B13" s="77">
        <v>35270</v>
      </c>
      <c r="C13" s="79">
        <f t="shared" si="1"/>
        <v>28</v>
      </c>
      <c r="D13" s="76" t="str">
        <f t="shared" si="0"/>
        <v>Normal</v>
      </c>
    </row>
    <row r="14" spans="1:4" s="74" customFormat="1" ht="17.25" x14ac:dyDescent="0.3">
      <c r="A14" s="84">
        <v>45303</v>
      </c>
      <c r="B14" s="77">
        <v>35296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45304</v>
      </c>
      <c r="B15" s="77">
        <v>35320</v>
      </c>
      <c r="C15" s="79">
        <f t="shared" si="1"/>
        <v>24</v>
      </c>
      <c r="D15" s="76" t="str">
        <f t="shared" si="0"/>
        <v>Normal</v>
      </c>
    </row>
    <row r="16" spans="1:4" s="74" customFormat="1" ht="17.25" x14ac:dyDescent="0.3">
      <c r="A16" s="84">
        <v>45305</v>
      </c>
      <c r="B16" s="77">
        <v>35320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45306</v>
      </c>
      <c r="B17" s="77">
        <v>35347</v>
      </c>
      <c r="C17" s="79">
        <f t="shared" si="1"/>
        <v>27</v>
      </c>
      <c r="D17" s="76" t="str">
        <f t="shared" si="0"/>
        <v>Normal</v>
      </c>
    </row>
    <row r="18" spans="1:4" s="74" customFormat="1" ht="17.25" x14ac:dyDescent="0.3">
      <c r="A18" s="84">
        <v>45307</v>
      </c>
      <c r="B18" s="77">
        <v>35377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45308</v>
      </c>
      <c r="B19" s="77">
        <v>35415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45309</v>
      </c>
      <c r="B20" s="77">
        <v>35437</v>
      </c>
      <c r="C20" s="79">
        <f t="shared" si="1"/>
        <v>22</v>
      </c>
      <c r="D20" s="76" t="str">
        <f t="shared" si="0"/>
        <v>Normal</v>
      </c>
    </row>
    <row r="21" spans="1:4" s="74" customFormat="1" ht="17.25" x14ac:dyDescent="0.3">
      <c r="A21" s="89">
        <v>45310</v>
      </c>
      <c r="B21" s="77">
        <v>35470</v>
      </c>
      <c r="C21" s="79">
        <f t="shared" si="1"/>
        <v>33</v>
      </c>
      <c r="D21" s="76" t="str">
        <f t="shared" si="0"/>
        <v>Normal</v>
      </c>
    </row>
    <row r="22" spans="1:4" s="74" customFormat="1" ht="17.25" x14ac:dyDescent="0.3">
      <c r="A22" s="84">
        <v>45311</v>
      </c>
      <c r="B22" s="77">
        <v>35490</v>
      </c>
      <c r="C22" s="79">
        <f t="shared" si="1"/>
        <v>20</v>
      </c>
      <c r="D22" s="76" t="str">
        <f t="shared" si="0"/>
        <v>Normal</v>
      </c>
    </row>
    <row r="23" spans="1:4" s="74" customFormat="1" ht="17.25" x14ac:dyDescent="0.3">
      <c r="A23" s="89">
        <v>45312</v>
      </c>
      <c r="B23" s="77">
        <v>35490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45313</v>
      </c>
      <c r="B24" s="77">
        <v>35509</v>
      </c>
      <c r="C24" s="79">
        <f t="shared" si="1"/>
        <v>19</v>
      </c>
      <c r="D24" s="76" t="str">
        <f t="shared" si="0"/>
        <v>Normal</v>
      </c>
    </row>
    <row r="25" spans="1:4" s="74" customFormat="1" ht="17.25" x14ac:dyDescent="0.3">
      <c r="A25" s="89">
        <v>45314</v>
      </c>
      <c r="B25" s="77">
        <v>35551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45315</v>
      </c>
      <c r="B26" s="77">
        <v>35587</v>
      </c>
      <c r="C26" s="79">
        <f t="shared" si="1"/>
        <v>36</v>
      </c>
      <c r="D26" s="76" t="str">
        <f t="shared" si="0"/>
        <v>Normal</v>
      </c>
    </row>
    <row r="27" spans="1:4" s="74" customFormat="1" ht="17.25" x14ac:dyDescent="0.3">
      <c r="A27" s="89">
        <v>45316</v>
      </c>
      <c r="B27" s="77">
        <v>35605</v>
      </c>
      <c r="C27" s="79">
        <f t="shared" si="1"/>
        <v>18</v>
      </c>
      <c r="D27" s="76" t="str">
        <f t="shared" si="0"/>
        <v>Normal</v>
      </c>
    </row>
    <row r="28" spans="1:4" s="74" customFormat="1" ht="17.25" x14ac:dyDescent="0.3">
      <c r="A28" s="84">
        <v>45317</v>
      </c>
      <c r="B28" s="77">
        <v>35627</v>
      </c>
      <c r="C28" s="79">
        <f t="shared" si="1"/>
        <v>22</v>
      </c>
      <c r="D28" s="76" t="str">
        <f t="shared" si="0"/>
        <v>Normal</v>
      </c>
    </row>
    <row r="29" spans="1:4" s="74" customFormat="1" ht="17.25" x14ac:dyDescent="0.3">
      <c r="A29" s="89">
        <v>45318</v>
      </c>
      <c r="B29" s="77">
        <v>35662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45319</v>
      </c>
      <c r="B30" s="77">
        <v>35662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45320</v>
      </c>
      <c r="B31" s="86">
        <v>35700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45321</v>
      </c>
      <c r="B32" s="86">
        <v>35727</v>
      </c>
      <c r="C32" s="79">
        <f t="shared" si="1"/>
        <v>27</v>
      </c>
      <c r="D32" s="76" t="str">
        <f t="shared" si="0"/>
        <v>Normal</v>
      </c>
    </row>
    <row r="33" spans="1:4" s="74" customFormat="1" ht="17.25" x14ac:dyDescent="0.3">
      <c r="A33" s="89">
        <v>45322</v>
      </c>
      <c r="B33" s="86">
        <v>35758</v>
      </c>
      <c r="C33" s="79">
        <f>B33-B32</f>
        <v>31</v>
      </c>
      <c r="D33" s="76" t="str">
        <f t="shared" si="0"/>
        <v>Normal</v>
      </c>
    </row>
    <row r="34" spans="1:4" s="74" customFormat="1" ht="17.25" x14ac:dyDescent="0.3">
      <c r="A34" s="89"/>
      <c r="B34" s="86"/>
      <c r="C34" s="90"/>
      <c r="D34" s="91"/>
    </row>
    <row r="35" spans="1:4" s="74" customFormat="1" ht="21" x14ac:dyDescent="0.35">
      <c r="A35" s="109" t="s">
        <v>6</v>
      </c>
      <c r="B35" s="109"/>
      <c r="C35" s="106">
        <f>SUMIF(C3:C33,"&gt;=0")</f>
        <v>630</v>
      </c>
      <c r="D35" s="107"/>
    </row>
    <row r="36" spans="1:4" s="74" customFormat="1" ht="17.25" x14ac:dyDescent="0.3">
      <c r="A36" s="78" t="s">
        <v>7</v>
      </c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7.25" x14ac:dyDescent="0.3">
      <c r="A38" s="108"/>
      <c r="B38" s="108"/>
      <c r="C38" s="108"/>
      <c r="D38" s="108"/>
    </row>
    <row r="39" spans="1:4" s="74" customFormat="1" ht="12" customHeight="1" x14ac:dyDescent="0.3">
      <c r="A39" s="75"/>
      <c r="C39"/>
    </row>
    <row r="41" spans="1:4" ht="21" x14ac:dyDescent="0.25">
      <c r="A41" s="104" t="s">
        <v>8</v>
      </c>
      <c r="B41" s="104"/>
      <c r="C41" s="104"/>
      <c r="D41" s="104"/>
    </row>
    <row r="42" spans="1:4" ht="17.25" x14ac:dyDescent="0.3">
      <c r="A42" s="87"/>
      <c r="B42" s="105"/>
      <c r="C42" s="105"/>
      <c r="D42" s="105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3"/>
      <c r="B48" s="101"/>
      <c r="C48" s="101"/>
      <c r="D48" s="101"/>
    </row>
    <row r="49" spans="1:4" ht="15.75" x14ac:dyDescent="0.25">
      <c r="A49" s="85"/>
      <c r="B49" s="100"/>
      <c r="C49" s="100"/>
      <c r="D49" s="100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3"/>
      <c r="B56" s="101"/>
      <c r="C56" s="101"/>
      <c r="D56" s="101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5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3"/>
      <c r="B66" s="101"/>
      <c r="C66" s="101"/>
      <c r="D66" s="101"/>
    </row>
    <row r="67" spans="1:4" ht="15.75" x14ac:dyDescent="0.25">
      <c r="A67" s="85"/>
      <c r="B67" s="100"/>
      <c r="C67" s="100"/>
      <c r="D67" s="100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3"/>
      <c r="B69" s="101"/>
      <c r="C69" s="101"/>
      <c r="D69" s="101"/>
    </row>
    <row r="70" spans="1:4" ht="15.75" x14ac:dyDescent="0.25">
      <c r="A70" s="85"/>
      <c r="B70" s="101"/>
      <c r="C70" s="101"/>
      <c r="D70" s="101"/>
    </row>
    <row r="71" spans="1:4" ht="15.75" x14ac:dyDescent="0.25">
      <c r="A71" s="85"/>
      <c r="B71" s="100"/>
      <c r="C71" s="100"/>
      <c r="D71" s="100"/>
    </row>
  </sheetData>
  <mergeCells count="37">
    <mergeCell ref="B45:D45"/>
    <mergeCell ref="B1:C1"/>
    <mergeCell ref="A41:D41"/>
    <mergeCell ref="B42:D42"/>
    <mergeCell ref="B43:D43"/>
    <mergeCell ref="B44:D44"/>
    <mergeCell ref="C35:D35"/>
    <mergeCell ref="A38:D38"/>
    <mergeCell ref="A35:B35"/>
    <mergeCell ref="B36:D36"/>
    <mergeCell ref="A37:D37"/>
    <mergeCell ref="B58:D58"/>
    <mergeCell ref="B49:D49"/>
    <mergeCell ref="B46:D46"/>
    <mergeCell ref="B47:D47"/>
    <mergeCell ref="B48:D48"/>
    <mergeCell ref="B50:D50"/>
    <mergeCell ref="B51:D51"/>
    <mergeCell ref="B55:D55"/>
    <mergeCell ref="B56:D56"/>
    <mergeCell ref="B57:D57"/>
    <mergeCell ref="B52:D52"/>
    <mergeCell ref="B53:D53"/>
    <mergeCell ref="B54:D54"/>
    <mergeCell ref="B61:D61"/>
    <mergeCell ref="B62:D62"/>
    <mergeCell ref="B63:D63"/>
    <mergeCell ref="B59:D59"/>
    <mergeCell ref="B60:D60"/>
    <mergeCell ref="B71:D71"/>
    <mergeCell ref="B64:D64"/>
    <mergeCell ref="B65:D65"/>
    <mergeCell ref="B66:D66"/>
    <mergeCell ref="B68:D68"/>
    <mergeCell ref="B70:D70"/>
    <mergeCell ref="B67:D67"/>
    <mergeCell ref="B69:D69"/>
  </mergeCells>
  <conditionalFormatting sqref="A1:B1 E1:XFD39 A2:D2 A35:C35 A36:D38 D39 A40:XFD40 E41:XFD71 A72:XFD1048576">
    <cfRule type="cellIs" dxfId="116" priority="442" operator="equal">
      <formula>"Atenção"</formula>
    </cfRule>
  </conditionalFormatting>
  <conditionalFormatting sqref="A39:B39">
    <cfRule type="cellIs" dxfId="115" priority="359" operator="equal">
      <formula>"Atenção"</formula>
    </cfRule>
  </conditionalFormatting>
  <conditionalFormatting sqref="A42:B71">
    <cfRule type="cellIs" dxfId="114" priority="35" operator="equal">
      <formula>"Atenção"</formula>
    </cfRule>
  </conditionalFormatting>
  <conditionalFormatting sqref="B3:D34">
    <cfRule type="cellIs" dxfId="113" priority="33" operator="equal">
      <formula>"Atenção"</formula>
    </cfRule>
  </conditionalFormatting>
  <conditionalFormatting sqref="C3:C34">
    <cfRule type="cellIs" dxfId="112" priority="427" operator="lessThan">
      <formula>0</formula>
    </cfRule>
  </conditionalFormatting>
  <conditionalFormatting sqref="D1">
    <cfRule type="cellIs" dxfId="111" priority="18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112-0EDB-406D-8CAE-81C24031237E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32" sqref="A32:XFD3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1" t="s">
        <v>104</v>
      </c>
    </row>
    <row r="3" spans="1:4" s="74" customFormat="1" ht="17.25" x14ac:dyDescent="0.3">
      <c r="A3" s="89">
        <v>45323</v>
      </c>
      <c r="B3" s="77">
        <v>35791</v>
      </c>
      <c r="C3" s="79">
        <f>B3-'Jan - 2024'!B33</f>
        <v>33</v>
      </c>
      <c r="D3" s="76" t="str">
        <f>IF(C3&gt;($D$1*1.2),"Atenção","Normal")</f>
        <v>Normal</v>
      </c>
    </row>
    <row r="4" spans="1:4" s="74" customFormat="1" ht="17.25" x14ac:dyDescent="0.3">
      <c r="A4" s="84">
        <v>45324</v>
      </c>
      <c r="B4" s="77">
        <v>35821</v>
      </c>
      <c r="C4" s="79">
        <f>B4-B3</f>
        <v>30</v>
      </c>
      <c r="D4" s="76" t="str">
        <f t="shared" ref="D4:D31" si="0">IF(C4&gt;($D$1*1.2),"Atenção","Normal")</f>
        <v>Normal</v>
      </c>
    </row>
    <row r="5" spans="1:4" s="74" customFormat="1" ht="17.25" x14ac:dyDescent="0.3">
      <c r="A5" s="89">
        <v>45325</v>
      </c>
      <c r="B5" s="77">
        <v>35859</v>
      </c>
      <c r="C5" s="79">
        <f>B5-B4</f>
        <v>38</v>
      </c>
      <c r="D5" s="76" t="str">
        <f t="shared" si="0"/>
        <v>Normal</v>
      </c>
    </row>
    <row r="6" spans="1:4" s="74" customFormat="1" ht="17.25" x14ac:dyDescent="0.3">
      <c r="A6" s="84">
        <v>45326</v>
      </c>
      <c r="B6" s="77">
        <v>35859</v>
      </c>
      <c r="C6" s="79">
        <f t="shared" ref="C6:C31" si="1">B6-B5</f>
        <v>0</v>
      </c>
      <c r="D6" s="76" t="str">
        <f t="shared" si="0"/>
        <v>Normal</v>
      </c>
    </row>
    <row r="7" spans="1:4" s="74" customFormat="1" ht="17.25" x14ac:dyDescent="0.3">
      <c r="A7" s="89">
        <v>45327</v>
      </c>
      <c r="B7" s="77">
        <v>35885</v>
      </c>
      <c r="C7" s="79">
        <f t="shared" si="1"/>
        <v>26</v>
      </c>
      <c r="D7" s="76" t="str">
        <f t="shared" si="0"/>
        <v>Normal</v>
      </c>
    </row>
    <row r="8" spans="1:4" s="74" customFormat="1" ht="17.25" x14ac:dyDescent="0.3">
      <c r="A8" s="84">
        <v>45328</v>
      </c>
      <c r="B8" s="77">
        <v>35914</v>
      </c>
      <c r="C8" s="79">
        <f t="shared" si="1"/>
        <v>29</v>
      </c>
      <c r="D8" s="76" t="str">
        <f t="shared" si="0"/>
        <v>Normal</v>
      </c>
    </row>
    <row r="9" spans="1:4" s="74" customFormat="1" ht="17.25" x14ac:dyDescent="0.3">
      <c r="A9" s="89">
        <v>45329</v>
      </c>
      <c r="B9" s="77">
        <v>35977</v>
      </c>
      <c r="C9" s="79">
        <f t="shared" si="1"/>
        <v>63</v>
      </c>
      <c r="D9" s="76" t="str">
        <f t="shared" si="0"/>
        <v>Normal</v>
      </c>
    </row>
    <row r="10" spans="1:4" s="74" customFormat="1" ht="17.25" x14ac:dyDescent="0.3">
      <c r="A10" s="84">
        <v>45330</v>
      </c>
      <c r="B10" s="77">
        <v>35982</v>
      </c>
      <c r="C10" s="79">
        <f t="shared" si="1"/>
        <v>5</v>
      </c>
      <c r="D10" s="76" t="str">
        <f t="shared" si="0"/>
        <v>Normal</v>
      </c>
    </row>
    <row r="11" spans="1:4" s="74" customFormat="1" ht="17.25" x14ac:dyDescent="0.3">
      <c r="A11" s="89">
        <v>45331</v>
      </c>
      <c r="B11" s="77">
        <v>36033</v>
      </c>
      <c r="C11" s="79">
        <f t="shared" si="1"/>
        <v>51</v>
      </c>
      <c r="D11" s="76" t="str">
        <f t="shared" si="0"/>
        <v>Normal</v>
      </c>
    </row>
    <row r="12" spans="1:4" s="74" customFormat="1" ht="17.25" x14ac:dyDescent="0.3">
      <c r="A12" s="84">
        <v>45332</v>
      </c>
      <c r="B12" s="77">
        <v>36066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45333</v>
      </c>
      <c r="B13" s="77">
        <v>36066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45334</v>
      </c>
      <c r="B14" s="77">
        <v>36128</v>
      </c>
      <c r="C14" s="79">
        <f t="shared" si="1"/>
        <v>62</v>
      </c>
      <c r="D14" s="76" t="str">
        <f t="shared" si="0"/>
        <v>Normal</v>
      </c>
    </row>
    <row r="15" spans="1:4" s="74" customFormat="1" ht="17.25" x14ac:dyDescent="0.3">
      <c r="A15" s="89">
        <v>45335</v>
      </c>
      <c r="B15" s="77">
        <v>36128</v>
      </c>
      <c r="C15" s="79">
        <f t="shared" si="1"/>
        <v>0</v>
      </c>
      <c r="D15" s="76" t="str">
        <f t="shared" si="0"/>
        <v>Normal</v>
      </c>
    </row>
    <row r="16" spans="1:4" s="74" customFormat="1" ht="17.25" x14ac:dyDescent="0.3">
      <c r="A16" s="84">
        <v>45336</v>
      </c>
      <c r="B16" s="77">
        <v>36143</v>
      </c>
      <c r="C16" s="79">
        <f t="shared" si="1"/>
        <v>15</v>
      </c>
      <c r="D16" s="76" t="str">
        <f t="shared" si="0"/>
        <v>Normal</v>
      </c>
    </row>
    <row r="17" spans="1:4" s="74" customFormat="1" ht="17.25" x14ac:dyDescent="0.3">
      <c r="A17" s="89">
        <v>45337</v>
      </c>
      <c r="B17" s="77">
        <v>36179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45338</v>
      </c>
      <c r="B18" s="77">
        <v>36212</v>
      </c>
      <c r="C18" s="79">
        <f t="shared" si="1"/>
        <v>33</v>
      </c>
      <c r="D18" s="76" t="str">
        <f t="shared" si="0"/>
        <v>Normal</v>
      </c>
    </row>
    <row r="19" spans="1:4" s="74" customFormat="1" ht="17.25" x14ac:dyDescent="0.3">
      <c r="A19" s="89">
        <v>45339</v>
      </c>
      <c r="B19" s="77">
        <v>36234</v>
      </c>
      <c r="C19" s="79">
        <f t="shared" si="1"/>
        <v>22</v>
      </c>
      <c r="D19" s="76" t="str">
        <f t="shared" si="0"/>
        <v>Normal</v>
      </c>
    </row>
    <row r="20" spans="1:4" s="74" customFormat="1" ht="17.25" x14ac:dyDescent="0.3">
      <c r="A20" s="84">
        <v>45340</v>
      </c>
      <c r="B20" s="77">
        <v>36269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45341</v>
      </c>
      <c r="B21" s="77">
        <v>36289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45342</v>
      </c>
      <c r="B22" s="77">
        <v>36313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45343</v>
      </c>
      <c r="B23" s="77">
        <v>36333</v>
      </c>
      <c r="C23" s="79">
        <f t="shared" si="1"/>
        <v>20</v>
      </c>
      <c r="D23" s="76" t="str">
        <f t="shared" si="0"/>
        <v>Normal</v>
      </c>
    </row>
    <row r="24" spans="1:4" s="74" customFormat="1" ht="17.25" x14ac:dyDescent="0.3">
      <c r="A24" s="84">
        <v>45344</v>
      </c>
      <c r="B24" s="77">
        <v>36349</v>
      </c>
      <c r="C24" s="79">
        <f t="shared" si="1"/>
        <v>16</v>
      </c>
      <c r="D24" s="76" t="str">
        <f t="shared" si="0"/>
        <v>Normal</v>
      </c>
    </row>
    <row r="25" spans="1:4" s="74" customFormat="1" ht="17.25" x14ac:dyDescent="0.3">
      <c r="A25" s="89">
        <v>45345</v>
      </c>
      <c r="B25" s="77">
        <v>36366</v>
      </c>
      <c r="C25" s="79">
        <f t="shared" si="1"/>
        <v>17</v>
      </c>
      <c r="D25" s="76" t="str">
        <f t="shared" si="0"/>
        <v>Normal</v>
      </c>
    </row>
    <row r="26" spans="1:4" s="74" customFormat="1" ht="17.25" x14ac:dyDescent="0.3">
      <c r="A26" s="84">
        <v>45346</v>
      </c>
      <c r="B26" s="77">
        <v>36389</v>
      </c>
      <c r="C26" s="79">
        <f t="shared" si="1"/>
        <v>23</v>
      </c>
      <c r="D26" s="76" t="str">
        <f t="shared" si="0"/>
        <v>Normal</v>
      </c>
    </row>
    <row r="27" spans="1:4" s="74" customFormat="1" ht="17.25" x14ac:dyDescent="0.3">
      <c r="A27" s="89">
        <v>45347</v>
      </c>
      <c r="B27" s="77">
        <v>36389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45348</v>
      </c>
      <c r="B28" s="77">
        <v>36418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45349</v>
      </c>
      <c r="B29" s="77">
        <v>36439</v>
      </c>
      <c r="C29" s="79">
        <f t="shared" si="1"/>
        <v>21</v>
      </c>
      <c r="D29" s="76" t="str">
        <f t="shared" si="0"/>
        <v>Normal</v>
      </c>
    </row>
    <row r="30" spans="1:4" s="74" customFormat="1" ht="17.25" x14ac:dyDescent="0.3">
      <c r="A30" s="84">
        <v>45350</v>
      </c>
      <c r="B30" s="77">
        <v>36463</v>
      </c>
      <c r="C30" s="79">
        <f t="shared" si="1"/>
        <v>24</v>
      </c>
      <c r="D30" s="76" t="str">
        <f t="shared" si="0"/>
        <v>Normal</v>
      </c>
    </row>
    <row r="31" spans="1:4" s="74" customFormat="1" ht="17.25" x14ac:dyDescent="0.3">
      <c r="A31" s="89">
        <v>45351</v>
      </c>
      <c r="B31" s="86">
        <v>36480</v>
      </c>
      <c r="C31" s="79">
        <f t="shared" si="1"/>
        <v>17</v>
      </c>
      <c r="D31" s="76" t="str">
        <f t="shared" si="0"/>
        <v>Normal</v>
      </c>
    </row>
    <row r="32" spans="1:4" s="74" customFormat="1" ht="17.25" x14ac:dyDescent="0.3">
      <c r="A32" s="89"/>
      <c r="B32" s="86"/>
      <c r="C32" s="90"/>
      <c r="D32" s="91"/>
    </row>
    <row r="33" spans="1:4" s="74" customFormat="1" ht="17.25" x14ac:dyDescent="0.3">
      <c r="A33" s="89"/>
      <c r="B33" s="86"/>
      <c r="C33" s="90"/>
      <c r="D33" s="91"/>
    </row>
    <row r="34" spans="1:4" s="74" customFormat="1" ht="21" x14ac:dyDescent="0.35">
      <c r="A34" s="109" t="s">
        <v>6</v>
      </c>
      <c r="B34" s="109"/>
      <c r="C34" s="106">
        <f>SUMIF(C3:C31,"&gt;=0")</f>
        <v>722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110" priority="15" operator="equal">
      <formula>"Atenção"</formula>
    </cfRule>
  </conditionalFormatting>
  <conditionalFormatting sqref="A38:B38">
    <cfRule type="cellIs" dxfId="109" priority="12" operator="equal">
      <formula>"Atenção"</formula>
    </cfRule>
  </conditionalFormatting>
  <conditionalFormatting sqref="A41:B70">
    <cfRule type="cellIs" dxfId="108" priority="5" operator="equal">
      <formula>"Atenção"</formula>
    </cfRule>
  </conditionalFormatting>
  <conditionalFormatting sqref="B3:D33">
    <cfRule type="cellIs" dxfId="107" priority="3" operator="equal">
      <formula>"Atenção"</formula>
    </cfRule>
  </conditionalFormatting>
  <conditionalFormatting sqref="C3:C33">
    <cfRule type="cellIs" dxfId="106" priority="14" operator="lessThan">
      <formula>0</formula>
    </cfRule>
  </conditionalFormatting>
  <conditionalFormatting sqref="D1">
    <cfRule type="cellIs" dxfId="105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1">
    <pageSetUpPr fitToPage="1"/>
  </sheetPr>
  <dimension ref="A1:T215"/>
  <sheetViews>
    <sheetView showGridLines="0" topLeftCell="A190" zoomScale="80" zoomScaleNormal="80" zoomScaleSheetLayoutView="50" workbookViewId="0">
      <selection activeCell="G209" sqref="G209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3" t="s">
        <v>9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20" ht="15.75" thickBot="1" x14ac:dyDescent="0.3">
      <c r="T2" s="32" t="s">
        <v>10</v>
      </c>
    </row>
    <row r="3" spans="1:20" ht="39.75" customHeight="1" thickBot="1" x14ac:dyDescent="0.3">
      <c r="A3" s="116" t="s">
        <v>11</v>
      </c>
      <c r="B3" s="117"/>
      <c r="C3" s="118"/>
      <c r="D3" s="33" t="s">
        <v>1</v>
      </c>
      <c r="F3" s="116" t="s">
        <v>12</v>
      </c>
      <c r="G3" s="117"/>
      <c r="H3" s="118"/>
      <c r="I3" s="33" t="s">
        <v>1</v>
      </c>
      <c r="K3" s="116" t="s">
        <v>13</v>
      </c>
      <c r="L3" s="117"/>
      <c r="M3" s="118"/>
      <c r="N3" s="33" t="s">
        <v>1</v>
      </c>
      <c r="Q3" s="124" t="s">
        <v>8</v>
      </c>
      <c r="R3" s="125"/>
      <c r="S3" s="125"/>
      <c r="T3" s="126"/>
    </row>
    <row r="4" spans="1:20" ht="28.5" customHeight="1" thickBot="1" x14ac:dyDescent="0.3">
      <c r="A4" s="119" t="s">
        <v>14</v>
      </c>
      <c r="B4" s="119"/>
      <c r="C4" s="34" t="s">
        <v>2</v>
      </c>
      <c r="D4" s="35"/>
      <c r="F4" s="119" t="str">
        <f>A4</f>
        <v>Agosto</v>
      </c>
      <c r="G4" s="119"/>
      <c r="H4" s="34" t="s">
        <v>2</v>
      </c>
      <c r="I4" s="35"/>
      <c r="K4" s="119" t="str">
        <f>A4</f>
        <v>Agosto</v>
      </c>
      <c r="L4" s="119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ht="15.75" thickBot="1" x14ac:dyDescent="0.3">
      <c r="A5" s="119"/>
      <c r="B5" s="119"/>
      <c r="C5" s="36">
        <v>190779</v>
      </c>
      <c r="D5" s="10">
        <v>140</v>
      </c>
      <c r="F5" s="119"/>
      <c r="G5" s="119"/>
      <c r="H5" s="36">
        <v>12696.3</v>
      </c>
      <c r="I5" s="10">
        <v>7</v>
      </c>
      <c r="K5" s="119"/>
      <c r="L5" s="119"/>
      <c r="M5" s="36">
        <v>14737.8</v>
      </c>
      <c r="N5" s="10">
        <v>20</v>
      </c>
      <c r="P5" s="38"/>
      <c r="Q5" s="71">
        <v>43684</v>
      </c>
      <c r="R5" s="48">
        <v>7</v>
      </c>
      <c r="S5" s="48">
        <v>40193023</v>
      </c>
      <c r="T5" s="49" t="s">
        <v>19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43693</v>
      </c>
      <c r="R6" s="48" t="s">
        <v>20</v>
      </c>
      <c r="S6" s="51">
        <v>40193883</v>
      </c>
      <c r="T6" s="49" t="s">
        <v>19</v>
      </c>
    </row>
    <row r="7" spans="1:20" x14ac:dyDescent="0.25">
      <c r="A7" s="40">
        <v>43678</v>
      </c>
      <c r="B7" s="41">
        <v>190899</v>
      </c>
      <c r="C7" s="2">
        <f>B7-C5</f>
        <v>120</v>
      </c>
      <c r="D7" s="11" t="str">
        <f>IF(C7&gt;($D$5*1.2),"Atenção","Normal")</f>
        <v>Normal</v>
      </c>
      <c r="F7" s="40">
        <f>$A$7</f>
        <v>43678</v>
      </c>
      <c r="G7" s="36">
        <v>12706.8</v>
      </c>
      <c r="H7" s="2">
        <f>G7-H5</f>
        <v>10.5</v>
      </c>
      <c r="I7" s="11" t="str">
        <f>IF(H7&gt;($I$5*1.2),"Atenção","Normal")</f>
        <v>Atenção</v>
      </c>
      <c r="K7" s="40">
        <f>$A$7</f>
        <v>43678</v>
      </c>
      <c r="L7" s="36">
        <v>14751.9</v>
      </c>
      <c r="M7" s="2">
        <f>L7-M5</f>
        <v>14.100000000000364</v>
      </c>
      <c r="N7" s="11" t="str">
        <f>IF(M7&gt;($N$5*1.2),"Atenção","Normal")</f>
        <v>Normal</v>
      </c>
      <c r="Q7" s="72"/>
      <c r="R7" s="51"/>
      <c r="S7" s="51"/>
      <c r="T7" s="52"/>
    </row>
    <row r="8" spans="1:20" x14ac:dyDescent="0.25">
      <c r="A8" s="40">
        <v>43679</v>
      </c>
      <c r="B8" s="41">
        <v>191111</v>
      </c>
      <c r="C8" s="27">
        <f>B8-B7</f>
        <v>212</v>
      </c>
      <c r="D8" s="11" t="str">
        <f t="shared" ref="D8:D37" si="0">IF(C8&gt;($D$5*1.2),"Atenção","Normal")</f>
        <v>Atenção</v>
      </c>
      <c r="F8" s="40">
        <f>$A$8</f>
        <v>43679</v>
      </c>
      <c r="G8" s="36">
        <v>12709</v>
      </c>
      <c r="H8" s="27">
        <f>G8-G7</f>
        <v>2.2000000000007276</v>
      </c>
      <c r="I8" s="11" t="str">
        <f t="shared" ref="I8:I37" si="1">IF(H8&gt;($I$5*1.2),"Atenção","Normal")</f>
        <v>Normal</v>
      </c>
      <c r="K8" s="40">
        <f>$A$8</f>
        <v>43679</v>
      </c>
      <c r="L8" s="36">
        <v>14778.5</v>
      </c>
      <c r="M8" s="2">
        <f>L8-L7</f>
        <v>26.600000000000364</v>
      </c>
      <c r="N8" s="11" t="str">
        <f t="shared" ref="N8:N37" si="2">IF(M8&gt;($N$5*1.2),"Atenção","Normal")</f>
        <v>Atenção</v>
      </c>
      <c r="Q8" s="72"/>
      <c r="R8" s="51"/>
      <c r="S8" s="51"/>
      <c r="T8" s="52"/>
    </row>
    <row r="9" spans="1:20" x14ac:dyDescent="0.25">
      <c r="A9" s="40">
        <v>43680</v>
      </c>
      <c r="B9" s="41">
        <v>191255</v>
      </c>
      <c r="C9" s="27">
        <f t="shared" ref="C9:C37" si="3">B9-B8</f>
        <v>144</v>
      </c>
      <c r="D9" s="11" t="str">
        <f t="shared" si="0"/>
        <v>Normal</v>
      </c>
      <c r="F9" s="40">
        <f>$A$9</f>
        <v>43680</v>
      </c>
      <c r="G9" s="41">
        <v>12720.9</v>
      </c>
      <c r="H9" s="27">
        <f t="shared" ref="H9:H37" si="4">G9-G8</f>
        <v>11.899999999999636</v>
      </c>
      <c r="I9" s="11" t="str">
        <f t="shared" si="1"/>
        <v>Atenção</v>
      </c>
      <c r="K9" s="40">
        <f>$A$9</f>
        <v>43680</v>
      </c>
      <c r="L9" s="36">
        <v>14793.9</v>
      </c>
      <c r="M9" s="2">
        <f t="shared" ref="M9:M37" si="5">L9-L8</f>
        <v>15.399999999999636</v>
      </c>
      <c r="N9" s="11" t="str">
        <f t="shared" si="2"/>
        <v>Normal</v>
      </c>
      <c r="Q9" s="72"/>
      <c r="R9" s="51"/>
      <c r="S9" s="51"/>
      <c r="T9" s="52"/>
    </row>
    <row r="10" spans="1:20" x14ac:dyDescent="0.25">
      <c r="A10" s="40">
        <v>43681</v>
      </c>
      <c r="B10" s="41">
        <v>191255</v>
      </c>
      <c r="C10" s="27">
        <f t="shared" si="3"/>
        <v>0</v>
      </c>
      <c r="D10" s="11" t="str">
        <f t="shared" si="0"/>
        <v>Normal</v>
      </c>
      <c r="F10" s="40">
        <f>$A$10</f>
        <v>43681</v>
      </c>
      <c r="G10" s="41">
        <v>12720.9</v>
      </c>
      <c r="H10" s="27">
        <f t="shared" si="4"/>
        <v>0</v>
      </c>
      <c r="I10" s="11" t="str">
        <f t="shared" si="1"/>
        <v>Normal</v>
      </c>
      <c r="K10" s="40">
        <f>$A$10</f>
        <v>43681</v>
      </c>
      <c r="L10" s="36">
        <v>14793.9</v>
      </c>
      <c r="M10" s="2">
        <f>L10-L9</f>
        <v>0</v>
      </c>
      <c r="N10" s="11" t="str">
        <f t="shared" si="2"/>
        <v>Normal</v>
      </c>
      <c r="Q10" s="72"/>
      <c r="R10" s="51"/>
      <c r="S10" s="51"/>
      <c r="T10" s="52"/>
    </row>
    <row r="11" spans="1:20" x14ac:dyDescent="0.25">
      <c r="A11" s="40">
        <v>43682</v>
      </c>
      <c r="B11" s="41">
        <v>191512</v>
      </c>
      <c r="C11" s="27">
        <f t="shared" si="3"/>
        <v>257</v>
      </c>
      <c r="D11" s="11" t="s">
        <v>21</v>
      </c>
      <c r="F11" s="40">
        <f>$A$11</f>
        <v>43682</v>
      </c>
      <c r="G11" s="41">
        <v>12723.6</v>
      </c>
      <c r="H11" s="27">
        <f t="shared" si="4"/>
        <v>2.7000000000007276</v>
      </c>
      <c r="I11" s="11" t="str">
        <f t="shared" si="1"/>
        <v>Normal</v>
      </c>
      <c r="K11" s="40">
        <f>$A$11</f>
        <v>43682</v>
      </c>
      <c r="L11" s="36">
        <v>14803.1</v>
      </c>
      <c r="M11" s="2">
        <f t="shared" si="5"/>
        <v>9.2000000000007276</v>
      </c>
      <c r="N11" s="11" t="str">
        <f t="shared" si="2"/>
        <v>Normal</v>
      </c>
      <c r="Q11" s="72"/>
      <c r="R11" s="51"/>
      <c r="S11" s="51"/>
      <c r="T11" s="52"/>
    </row>
    <row r="12" spans="1:20" x14ac:dyDescent="0.25">
      <c r="A12" s="40">
        <v>43683</v>
      </c>
      <c r="B12" s="41">
        <v>191613</v>
      </c>
      <c r="C12" s="27">
        <f t="shared" si="3"/>
        <v>101</v>
      </c>
      <c r="D12" s="11" t="str">
        <f t="shared" si="0"/>
        <v>Normal</v>
      </c>
      <c r="F12" s="40">
        <f>$A$12</f>
        <v>43683</v>
      </c>
      <c r="G12" s="41">
        <v>12731</v>
      </c>
      <c r="H12" s="27">
        <f>G12-G11</f>
        <v>7.3999999999996362</v>
      </c>
      <c r="I12" s="11" t="str">
        <f t="shared" si="1"/>
        <v>Normal</v>
      </c>
      <c r="K12" s="40">
        <f>$A$12</f>
        <v>43683</v>
      </c>
      <c r="L12" s="41">
        <v>14823.3</v>
      </c>
      <c r="M12" s="2">
        <f t="shared" si="5"/>
        <v>20.199999999998909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43684</v>
      </c>
      <c r="B13" s="41">
        <v>191841</v>
      </c>
      <c r="C13" s="27">
        <f t="shared" si="3"/>
        <v>228</v>
      </c>
      <c r="D13" s="11" t="str">
        <f t="shared" si="0"/>
        <v>Atenção</v>
      </c>
      <c r="F13" s="40">
        <f>$A$13</f>
        <v>43684</v>
      </c>
      <c r="G13" s="41">
        <v>12739.1</v>
      </c>
      <c r="H13" s="27">
        <f t="shared" si="4"/>
        <v>8.1000000000003638</v>
      </c>
      <c r="I13" s="11" t="str">
        <f t="shared" si="1"/>
        <v>Normal</v>
      </c>
      <c r="K13" s="40">
        <f>$A$13</f>
        <v>43684</v>
      </c>
      <c r="L13" s="41">
        <v>14847.9</v>
      </c>
      <c r="M13" s="2">
        <f t="shared" si="5"/>
        <v>24.600000000000364</v>
      </c>
      <c r="N13" s="11" t="str">
        <f t="shared" si="2"/>
        <v>Atenção</v>
      </c>
      <c r="Q13" s="72"/>
      <c r="R13" s="51"/>
      <c r="S13" s="51"/>
      <c r="T13" s="52"/>
    </row>
    <row r="14" spans="1:20" x14ac:dyDescent="0.25">
      <c r="A14" s="40">
        <v>43685</v>
      </c>
      <c r="B14" s="41">
        <v>192158</v>
      </c>
      <c r="C14" s="27">
        <f t="shared" si="3"/>
        <v>317</v>
      </c>
      <c r="D14" s="11" t="str">
        <f t="shared" si="0"/>
        <v>Atenção</v>
      </c>
      <c r="F14" s="40">
        <f>$A$14</f>
        <v>43685</v>
      </c>
      <c r="G14" s="41">
        <v>12747.8</v>
      </c>
      <c r="H14" s="27">
        <f t="shared" si="4"/>
        <v>8.6999999999989086</v>
      </c>
      <c r="I14" s="11" t="str">
        <f t="shared" si="1"/>
        <v>Atenção</v>
      </c>
      <c r="K14" s="40">
        <f>$A$14</f>
        <v>43685</v>
      </c>
      <c r="L14" s="41">
        <v>14877.5</v>
      </c>
      <c r="M14" s="2">
        <f t="shared" si="5"/>
        <v>29.600000000000364</v>
      </c>
      <c r="N14" s="11" t="str">
        <f t="shared" si="2"/>
        <v>Atenção</v>
      </c>
      <c r="Q14" s="72"/>
      <c r="R14" s="51"/>
      <c r="S14" s="51"/>
      <c r="T14" s="52"/>
    </row>
    <row r="15" spans="1:20" x14ac:dyDescent="0.25">
      <c r="A15" s="40">
        <v>43686</v>
      </c>
      <c r="B15" s="41">
        <v>192372</v>
      </c>
      <c r="C15" s="27">
        <f t="shared" si="3"/>
        <v>214</v>
      </c>
      <c r="D15" s="11" t="str">
        <f t="shared" si="0"/>
        <v>Atenção</v>
      </c>
      <c r="F15" s="40">
        <f>$A$15</f>
        <v>43686</v>
      </c>
      <c r="G15" s="41">
        <v>12755.8</v>
      </c>
      <c r="H15" s="27">
        <f t="shared" si="4"/>
        <v>8</v>
      </c>
      <c r="I15" s="11" t="str">
        <f t="shared" si="1"/>
        <v>Normal</v>
      </c>
      <c r="K15" s="40">
        <f>$A$15</f>
        <v>43686</v>
      </c>
      <c r="L15" s="41">
        <v>14897.2</v>
      </c>
      <c r="M15" s="2">
        <f t="shared" si="5"/>
        <v>19.700000000000728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43687</v>
      </c>
      <c r="B16" s="41">
        <v>192372</v>
      </c>
      <c r="C16" s="27">
        <f>B16-B15</f>
        <v>0</v>
      </c>
      <c r="D16" s="11" t="str">
        <f t="shared" si="0"/>
        <v>Normal</v>
      </c>
      <c r="F16" s="40">
        <f>$A$16</f>
        <v>43687</v>
      </c>
      <c r="G16" s="41">
        <v>12755.8</v>
      </c>
      <c r="H16" s="27">
        <f t="shared" si="4"/>
        <v>0</v>
      </c>
      <c r="I16" s="11" t="str">
        <f t="shared" si="1"/>
        <v>Normal</v>
      </c>
      <c r="K16" s="40">
        <f>$A$16</f>
        <v>43687</v>
      </c>
      <c r="L16" s="41">
        <v>14897.2</v>
      </c>
      <c r="M16" s="2">
        <f t="shared" si="5"/>
        <v>0</v>
      </c>
      <c r="N16" s="11" t="str">
        <f t="shared" si="2"/>
        <v>Normal</v>
      </c>
      <c r="Q16" s="72"/>
      <c r="R16" s="51"/>
      <c r="S16" s="51"/>
      <c r="T16" s="52"/>
    </row>
    <row r="17" spans="1:20" x14ac:dyDescent="0.25">
      <c r="A17" s="40">
        <v>43688</v>
      </c>
      <c r="B17" s="41">
        <v>192787</v>
      </c>
      <c r="C17" s="27">
        <f t="shared" si="3"/>
        <v>415</v>
      </c>
      <c r="D17" s="11" t="s">
        <v>21</v>
      </c>
      <c r="F17" s="40">
        <f>$A$17</f>
        <v>43688</v>
      </c>
      <c r="G17" s="41">
        <v>12763.3</v>
      </c>
      <c r="H17" s="27">
        <f t="shared" si="4"/>
        <v>7.5</v>
      </c>
      <c r="I17" s="11" t="str">
        <f t="shared" si="1"/>
        <v>Normal</v>
      </c>
      <c r="K17" s="40">
        <f>$A$17</f>
        <v>43688</v>
      </c>
      <c r="L17" s="41">
        <v>14931.9</v>
      </c>
      <c r="M17" s="2">
        <f t="shared" si="5"/>
        <v>34.699999999998909</v>
      </c>
      <c r="N17" s="11" t="s">
        <v>21</v>
      </c>
      <c r="Q17" s="72"/>
      <c r="R17" s="51"/>
      <c r="S17" s="51"/>
      <c r="T17" s="52"/>
    </row>
    <row r="18" spans="1:20" x14ac:dyDescent="0.25">
      <c r="A18" s="40">
        <v>43689</v>
      </c>
      <c r="B18" s="41">
        <v>192870</v>
      </c>
      <c r="C18" s="27">
        <f t="shared" si="3"/>
        <v>83</v>
      </c>
      <c r="D18" s="11" t="str">
        <f t="shared" si="0"/>
        <v>Normal</v>
      </c>
      <c r="F18" s="40">
        <f>$A$18</f>
        <v>43689</v>
      </c>
      <c r="G18" s="41">
        <v>12767.2</v>
      </c>
      <c r="H18" s="27">
        <f t="shared" si="4"/>
        <v>3.9000000000014552</v>
      </c>
      <c r="I18" s="11" t="str">
        <f t="shared" si="1"/>
        <v>Normal</v>
      </c>
      <c r="K18" s="40">
        <f>$A$18</f>
        <v>43689</v>
      </c>
      <c r="L18" s="41">
        <v>14940.1</v>
      </c>
      <c r="M18" s="2">
        <f t="shared" si="5"/>
        <v>8.2000000000007276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43690</v>
      </c>
      <c r="B19" s="41">
        <v>193019</v>
      </c>
      <c r="C19" s="27">
        <f t="shared" si="3"/>
        <v>149</v>
      </c>
      <c r="D19" s="11" t="str">
        <f t="shared" si="0"/>
        <v>Normal</v>
      </c>
      <c r="F19" s="40">
        <f>$A$19</f>
        <v>43690</v>
      </c>
      <c r="G19" s="41">
        <v>12772.1</v>
      </c>
      <c r="H19" s="27">
        <f t="shared" si="4"/>
        <v>4.8999999999996362</v>
      </c>
      <c r="I19" s="11" t="str">
        <f t="shared" si="1"/>
        <v>Normal</v>
      </c>
      <c r="K19" s="40">
        <f>$A$19</f>
        <v>43690</v>
      </c>
      <c r="L19" s="41">
        <v>14956.6</v>
      </c>
      <c r="M19" s="2">
        <f t="shared" si="5"/>
        <v>16.5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43691</v>
      </c>
      <c r="B20" s="41">
        <v>193218</v>
      </c>
      <c r="C20" s="27">
        <f t="shared" si="3"/>
        <v>199</v>
      </c>
      <c r="D20" s="11" t="str">
        <f t="shared" si="0"/>
        <v>Atenção</v>
      </c>
      <c r="F20" s="40">
        <f>$A$20</f>
        <v>43691</v>
      </c>
      <c r="G20" s="41">
        <v>12781.8</v>
      </c>
      <c r="H20" s="27">
        <f t="shared" si="4"/>
        <v>9.6999999999989086</v>
      </c>
      <c r="I20" s="11" t="str">
        <f t="shared" si="1"/>
        <v>Atenção</v>
      </c>
      <c r="K20" s="40">
        <f>$A$20</f>
        <v>43691</v>
      </c>
      <c r="L20" s="41">
        <v>14984.4</v>
      </c>
      <c r="M20" s="2">
        <f t="shared" si="5"/>
        <v>27.799999999999272</v>
      </c>
      <c r="N20" s="11" t="str">
        <f t="shared" si="2"/>
        <v>Atenção</v>
      </c>
      <c r="Q20" s="72"/>
      <c r="R20" s="51"/>
      <c r="S20" s="51"/>
      <c r="T20" s="52"/>
    </row>
    <row r="21" spans="1:20" x14ac:dyDescent="0.25">
      <c r="A21" s="40">
        <v>43692</v>
      </c>
      <c r="B21" s="41">
        <v>193383</v>
      </c>
      <c r="C21" s="27">
        <f t="shared" si="3"/>
        <v>165</v>
      </c>
      <c r="D21" s="11" t="str">
        <f t="shared" si="0"/>
        <v>Normal</v>
      </c>
      <c r="F21" s="40">
        <f>$A$21</f>
        <v>43692</v>
      </c>
      <c r="G21" s="41">
        <v>12788.9</v>
      </c>
      <c r="H21" s="27">
        <f t="shared" si="4"/>
        <v>7.1000000000003638</v>
      </c>
      <c r="I21" s="11" t="str">
        <f t="shared" si="1"/>
        <v>Normal</v>
      </c>
      <c r="K21" s="40">
        <f>$A$21</f>
        <v>43692</v>
      </c>
      <c r="L21" s="41">
        <v>15004.3</v>
      </c>
      <c r="M21" s="2">
        <f t="shared" si="5"/>
        <v>19.899999999999636</v>
      </c>
      <c r="N21" s="11" t="str">
        <f t="shared" si="2"/>
        <v>Normal</v>
      </c>
      <c r="Q21" s="72"/>
      <c r="R21" s="51"/>
      <c r="S21" s="51"/>
      <c r="T21" s="52"/>
    </row>
    <row r="22" spans="1:20" x14ac:dyDescent="0.25">
      <c r="A22" s="40">
        <v>43693</v>
      </c>
      <c r="B22" s="41">
        <v>193526</v>
      </c>
      <c r="C22" s="27">
        <f t="shared" si="3"/>
        <v>143</v>
      </c>
      <c r="D22" s="11" t="str">
        <f t="shared" si="0"/>
        <v>Normal</v>
      </c>
      <c r="F22" s="40">
        <f>$A$22</f>
        <v>43693</v>
      </c>
      <c r="G22" s="41">
        <v>12799.3</v>
      </c>
      <c r="H22" s="27">
        <f t="shared" si="4"/>
        <v>10.399999999999636</v>
      </c>
      <c r="I22" s="11" t="str">
        <f t="shared" si="1"/>
        <v>Atenção</v>
      </c>
      <c r="K22" s="40">
        <f>$A$22</f>
        <v>43693</v>
      </c>
      <c r="L22" s="41">
        <v>15029.1</v>
      </c>
      <c r="M22" s="2">
        <f t="shared" si="5"/>
        <v>24.800000000001091</v>
      </c>
      <c r="N22" s="11" t="str">
        <f t="shared" si="2"/>
        <v>Atenção</v>
      </c>
      <c r="Q22" s="72"/>
      <c r="R22" s="51"/>
      <c r="S22" s="51"/>
      <c r="T22" s="52"/>
    </row>
    <row r="23" spans="1:20" x14ac:dyDescent="0.25">
      <c r="A23" s="40">
        <v>43694</v>
      </c>
      <c r="B23" s="41">
        <v>193673</v>
      </c>
      <c r="C23" s="27">
        <f t="shared" si="3"/>
        <v>147</v>
      </c>
      <c r="D23" s="11" t="str">
        <f t="shared" si="0"/>
        <v>Normal</v>
      </c>
      <c r="F23" s="40">
        <f>$A$23</f>
        <v>43694</v>
      </c>
      <c r="G23" s="41">
        <v>12809.7</v>
      </c>
      <c r="H23" s="27">
        <f t="shared" si="4"/>
        <v>10.400000000001455</v>
      </c>
      <c r="I23" s="11" t="str">
        <f t="shared" si="1"/>
        <v>Atenção</v>
      </c>
      <c r="K23" s="40">
        <f>$A$23</f>
        <v>43694</v>
      </c>
      <c r="L23" s="41">
        <v>15044.9</v>
      </c>
      <c r="M23" s="2">
        <f t="shared" si="5"/>
        <v>15.799999999999272</v>
      </c>
      <c r="N23" s="11" t="str">
        <f t="shared" si="2"/>
        <v>Normal</v>
      </c>
      <c r="Q23" s="72"/>
      <c r="R23" s="51"/>
      <c r="S23" s="51"/>
      <c r="T23" s="52"/>
    </row>
    <row r="24" spans="1:20" x14ac:dyDescent="0.25">
      <c r="A24" s="40">
        <v>43695</v>
      </c>
      <c r="B24" s="41">
        <v>193673</v>
      </c>
      <c r="C24" s="27">
        <f t="shared" si="3"/>
        <v>0</v>
      </c>
      <c r="D24" s="11" t="str">
        <f t="shared" si="0"/>
        <v>Normal</v>
      </c>
      <c r="F24" s="40">
        <f>$A$24</f>
        <v>43695</v>
      </c>
      <c r="G24" s="41">
        <v>12809.7</v>
      </c>
      <c r="H24" s="27">
        <f>G24-G23</f>
        <v>0</v>
      </c>
      <c r="I24" s="11" t="str">
        <f t="shared" si="1"/>
        <v>Normal</v>
      </c>
      <c r="K24" s="40">
        <f>$A$24</f>
        <v>43695</v>
      </c>
      <c r="L24" s="41">
        <v>15044.9</v>
      </c>
      <c r="M24" s="2">
        <f>L24-L23</f>
        <v>0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43696</v>
      </c>
      <c r="B25" s="41">
        <v>193943</v>
      </c>
      <c r="C25" s="27">
        <f t="shared" si="3"/>
        <v>270</v>
      </c>
      <c r="D25" s="11" t="s">
        <v>21</v>
      </c>
      <c r="F25" s="40">
        <f>$A$25</f>
        <v>43696</v>
      </c>
      <c r="G25" s="41">
        <v>12827.1</v>
      </c>
      <c r="H25" s="27">
        <f t="shared" si="4"/>
        <v>17.399999999999636</v>
      </c>
      <c r="I25" s="11" t="s">
        <v>21</v>
      </c>
      <c r="K25" s="40">
        <f>$A$25</f>
        <v>43696</v>
      </c>
      <c r="L25" s="41">
        <v>15067.7</v>
      </c>
      <c r="M25" s="2">
        <f t="shared" si="5"/>
        <v>22.800000000001091</v>
      </c>
      <c r="N25" s="11" t="str">
        <f t="shared" si="2"/>
        <v>Normal</v>
      </c>
      <c r="Q25" s="50"/>
      <c r="R25" s="51"/>
      <c r="S25" s="51"/>
      <c r="T25" s="52"/>
    </row>
    <row r="26" spans="1:20" x14ac:dyDescent="0.25">
      <c r="A26" s="40">
        <v>43697</v>
      </c>
      <c r="B26" s="41">
        <v>193943</v>
      </c>
      <c r="C26" s="27">
        <f t="shared" si="3"/>
        <v>0</v>
      </c>
      <c r="D26" s="11" t="str">
        <f t="shared" si="0"/>
        <v>Normal</v>
      </c>
      <c r="F26" s="40">
        <f>$A$26</f>
        <v>43697</v>
      </c>
      <c r="G26" s="41">
        <v>12834.6</v>
      </c>
      <c r="H26" s="27">
        <f t="shared" si="4"/>
        <v>7.5</v>
      </c>
      <c r="I26" s="11" t="str">
        <f t="shared" si="1"/>
        <v>Normal</v>
      </c>
      <c r="K26" s="40">
        <f>$A$26</f>
        <v>43697</v>
      </c>
      <c r="L26" s="41">
        <v>15094.3</v>
      </c>
      <c r="M26" s="2">
        <f t="shared" si="5"/>
        <v>26.599999999998545</v>
      </c>
      <c r="N26" s="11" t="str">
        <f t="shared" si="2"/>
        <v>Atenção</v>
      </c>
      <c r="Q26" s="50"/>
      <c r="R26" s="51"/>
      <c r="S26" s="51"/>
      <c r="T26" s="52"/>
    </row>
    <row r="27" spans="1:20" x14ac:dyDescent="0.25">
      <c r="A27" s="40">
        <v>43698</v>
      </c>
      <c r="B27" s="41">
        <v>194372</v>
      </c>
      <c r="C27" s="27">
        <f t="shared" si="3"/>
        <v>429</v>
      </c>
      <c r="D27" s="11" t="s">
        <v>21</v>
      </c>
      <c r="F27" s="40">
        <f>$A$27</f>
        <v>43698</v>
      </c>
      <c r="G27" s="41">
        <v>12846.2</v>
      </c>
      <c r="H27" s="27">
        <f t="shared" si="4"/>
        <v>11.600000000000364</v>
      </c>
      <c r="I27" s="11" t="str">
        <f t="shared" si="1"/>
        <v>Atenção</v>
      </c>
      <c r="K27" s="40">
        <f>$A$27</f>
        <v>43698</v>
      </c>
      <c r="L27" s="41">
        <v>15114.7</v>
      </c>
      <c r="M27" s="2">
        <f t="shared" si="5"/>
        <v>20.400000000001455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43699</v>
      </c>
      <c r="B28" s="41">
        <v>194573</v>
      </c>
      <c r="C28" s="27">
        <f t="shared" si="3"/>
        <v>201</v>
      </c>
      <c r="D28" s="11" t="str">
        <f t="shared" si="0"/>
        <v>Atenção</v>
      </c>
      <c r="F28" s="40">
        <f>$A$28</f>
        <v>43699</v>
      </c>
      <c r="G28" s="41">
        <v>12849.8</v>
      </c>
      <c r="H28" s="27">
        <f t="shared" si="4"/>
        <v>3.5999999999985448</v>
      </c>
      <c r="I28" s="11" t="str">
        <f t="shared" si="1"/>
        <v>Normal</v>
      </c>
      <c r="K28" s="40">
        <f>$A$28</f>
        <v>43699</v>
      </c>
      <c r="L28" s="41">
        <v>15138.7</v>
      </c>
      <c r="M28" s="2">
        <f t="shared" si="5"/>
        <v>24</v>
      </c>
      <c r="N28" s="11" t="str">
        <f t="shared" si="2"/>
        <v>Normal</v>
      </c>
      <c r="Q28" s="50"/>
      <c r="R28" s="51"/>
      <c r="S28" s="51"/>
      <c r="T28" s="52"/>
    </row>
    <row r="29" spans="1:20" x14ac:dyDescent="0.25">
      <c r="A29" s="40">
        <v>43700</v>
      </c>
      <c r="B29" s="41">
        <v>194774</v>
      </c>
      <c r="C29" s="27">
        <f t="shared" si="3"/>
        <v>201</v>
      </c>
      <c r="D29" s="11" t="str">
        <f t="shared" si="0"/>
        <v>Atenção</v>
      </c>
      <c r="F29" s="40">
        <f>$A$29</f>
        <v>43700</v>
      </c>
      <c r="G29" s="41">
        <v>12864.3</v>
      </c>
      <c r="H29" s="27">
        <f t="shared" si="4"/>
        <v>14.5</v>
      </c>
      <c r="I29" s="11" t="str">
        <f t="shared" si="1"/>
        <v>Atenção</v>
      </c>
      <c r="K29" s="40">
        <f>$A$29</f>
        <v>43700</v>
      </c>
      <c r="L29" s="41">
        <v>15161.5</v>
      </c>
      <c r="M29" s="2">
        <f t="shared" si="5"/>
        <v>22.799999999999272</v>
      </c>
      <c r="N29" s="11" t="str">
        <f t="shared" si="2"/>
        <v>Normal</v>
      </c>
      <c r="Q29" s="50"/>
      <c r="R29" s="51"/>
      <c r="S29" s="51"/>
      <c r="T29" s="52"/>
    </row>
    <row r="30" spans="1:20" x14ac:dyDescent="0.25">
      <c r="A30" s="40">
        <v>43701</v>
      </c>
      <c r="B30" s="41">
        <v>194774</v>
      </c>
      <c r="C30" s="27">
        <f t="shared" si="3"/>
        <v>0</v>
      </c>
      <c r="D30" s="11" t="str">
        <f t="shared" si="0"/>
        <v>Normal</v>
      </c>
      <c r="F30" s="40">
        <f>$A$30</f>
        <v>43701</v>
      </c>
      <c r="G30" s="41">
        <v>12864.3</v>
      </c>
      <c r="H30" s="27">
        <f t="shared" si="4"/>
        <v>0</v>
      </c>
      <c r="I30" s="11" t="str">
        <f t="shared" si="1"/>
        <v>Normal</v>
      </c>
      <c r="K30" s="40">
        <f>$A$30</f>
        <v>43701</v>
      </c>
      <c r="L30" s="41">
        <v>15161.5</v>
      </c>
      <c r="M30" s="2">
        <f t="shared" si="5"/>
        <v>0</v>
      </c>
      <c r="N30" s="11" t="str">
        <f t="shared" si="2"/>
        <v>Normal</v>
      </c>
      <c r="Q30" s="50"/>
      <c r="R30" s="51"/>
      <c r="S30" s="51"/>
      <c r="T30" s="52"/>
    </row>
    <row r="31" spans="1:20" x14ac:dyDescent="0.25">
      <c r="A31" s="40">
        <v>43702</v>
      </c>
      <c r="B31" s="41">
        <v>195067</v>
      </c>
      <c r="C31" s="27">
        <f t="shared" si="3"/>
        <v>293</v>
      </c>
      <c r="D31" s="11" t="s">
        <v>21</v>
      </c>
      <c r="F31" s="40">
        <f>$A$31</f>
        <v>43702</v>
      </c>
      <c r="G31" s="41">
        <v>12874.4</v>
      </c>
      <c r="H31" s="27">
        <f t="shared" si="4"/>
        <v>10.100000000000364</v>
      </c>
      <c r="I31" s="11" t="s">
        <v>21</v>
      </c>
      <c r="K31" s="40">
        <f>$A$31</f>
        <v>43702</v>
      </c>
      <c r="L31" s="41">
        <v>15197.5</v>
      </c>
      <c r="M31" s="2">
        <f t="shared" si="5"/>
        <v>36</v>
      </c>
      <c r="N31" s="11" t="s">
        <v>21</v>
      </c>
      <c r="Q31" s="50"/>
      <c r="R31" s="51"/>
      <c r="S31" s="51"/>
      <c r="T31" s="52"/>
    </row>
    <row r="32" spans="1:20" x14ac:dyDescent="0.25">
      <c r="A32" s="40">
        <v>43703</v>
      </c>
      <c r="B32" s="41">
        <v>195237</v>
      </c>
      <c r="C32" s="27">
        <f t="shared" si="3"/>
        <v>170</v>
      </c>
      <c r="D32" s="11" t="str">
        <f t="shared" si="0"/>
        <v>Atenção</v>
      </c>
      <c r="F32" s="40">
        <f>$A$32</f>
        <v>43703</v>
      </c>
      <c r="G32" s="41">
        <v>12876.8</v>
      </c>
      <c r="H32" s="27">
        <f t="shared" si="4"/>
        <v>2.3999999999996362</v>
      </c>
      <c r="I32" s="11" t="str">
        <f t="shared" si="1"/>
        <v>Normal</v>
      </c>
      <c r="K32" s="40">
        <f>$A$32</f>
        <v>43703</v>
      </c>
      <c r="L32" s="41">
        <v>15204.2</v>
      </c>
      <c r="M32" s="2">
        <f t="shared" si="5"/>
        <v>6.7000000000007276</v>
      </c>
      <c r="N32" s="11" t="str">
        <f t="shared" si="2"/>
        <v>Normal</v>
      </c>
      <c r="Q32" s="50"/>
      <c r="R32" s="51"/>
      <c r="S32" s="51"/>
      <c r="T32" s="52"/>
    </row>
    <row r="33" spans="1:20" x14ac:dyDescent="0.25">
      <c r="A33" s="40">
        <v>43704</v>
      </c>
      <c r="B33" s="41">
        <v>195350</v>
      </c>
      <c r="C33" s="27">
        <f t="shared" si="3"/>
        <v>113</v>
      </c>
      <c r="D33" s="11" t="str">
        <f t="shared" si="0"/>
        <v>Normal</v>
      </c>
      <c r="F33" s="40">
        <f>$A$33</f>
        <v>43704</v>
      </c>
      <c r="G33" s="41">
        <v>12882.2</v>
      </c>
      <c r="H33" s="27">
        <f t="shared" si="4"/>
        <v>5.4000000000014552</v>
      </c>
      <c r="I33" s="11" t="str">
        <f t="shared" si="1"/>
        <v>Normal</v>
      </c>
      <c r="K33" s="40">
        <f>$A$33</f>
        <v>43704</v>
      </c>
      <c r="L33" s="41">
        <v>15219</v>
      </c>
      <c r="M33" s="2">
        <f t="shared" si="5"/>
        <v>14.799999999999272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43705</v>
      </c>
      <c r="B34" s="41">
        <v>195605</v>
      </c>
      <c r="C34" s="27">
        <f t="shared" si="3"/>
        <v>255</v>
      </c>
      <c r="D34" s="11" t="str">
        <f t="shared" si="0"/>
        <v>Atenção</v>
      </c>
      <c r="F34" s="40">
        <f>$A$34</f>
        <v>43705</v>
      </c>
      <c r="G34" s="41">
        <v>12890.9</v>
      </c>
      <c r="H34" s="27">
        <f t="shared" si="4"/>
        <v>8.6999999999989086</v>
      </c>
      <c r="I34" s="11" t="str">
        <f t="shared" si="1"/>
        <v>Atenção</v>
      </c>
      <c r="K34" s="40">
        <f>$A$34</f>
        <v>43705</v>
      </c>
      <c r="L34" s="41">
        <v>15251.3</v>
      </c>
      <c r="M34" s="2">
        <f t="shared" si="5"/>
        <v>32.299999999999272</v>
      </c>
      <c r="N34" s="11" t="str">
        <f t="shared" si="2"/>
        <v>Atenção</v>
      </c>
      <c r="Q34" s="50"/>
      <c r="R34" s="51"/>
      <c r="S34" s="51"/>
      <c r="T34" s="52"/>
    </row>
    <row r="35" spans="1:20" x14ac:dyDescent="0.25">
      <c r="A35" s="40">
        <v>43706</v>
      </c>
      <c r="B35" s="36">
        <v>195773</v>
      </c>
      <c r="C35" s="27">
        <f t="shared" si="3"/>
        <v>168</v>
      </c>
      <c r="D35" s="11" t="str">
        <f t="shared" si="0"/>
        <v>Normal</v>
      </c>
      <c r="F35" s="40">
        <f>$A$35</f>
        <v>43706</v>
      </c>
      <c r="G35" s="41">
        <v>12890.9</v>
      </c>
      <c r="H35" s="27">
        <f t="shared" si="4"/>
        <v>0</v>
      </c>
      <c r="I35" s="11" t="str">
        <f t="shared" si="1"/>
        <v>Normal</v>
      </c>
      <c r="K35" s="40">
        <f>$A$35</f>
        <v>43706</v>
      </c>
      <c r="L35" s="36">
        <v>15266.5</v>
      </c>
      <c r="M35" s="2">
        <f t="shared" si="5"/>
        <v>15.200000000000728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43707</v>
      </c>
      <c r="B36" s="36">
        <v>196024</v>
      </c>
      <c r="C36" s="27">
        <f t="shared" si="3"/>
        <v>251</v>
      </c>
      <c r="D36" s="11" t="str">
        <f t="shared" si="0"/>
        <v>Atenção</v>
      </c>
      <c r="F36" s="40">
        <f>$A$36</f>
        <v>43707</v>
      </c>
      <c r="G36" s="36">
        <v>12903.5</v>
      </c>
      <c r="H36" s="27">
        <f t="shared" si="4"/>
        <v>12.600000000000364</v>
      </c>
      <c r="I36" s="11" t="str">
        <f t="shared" si="1"/>
        <v>Atenção</v>
      </c>
      <c r="K36" s="40">
        <f>$A$36</f>
        <v>43707</v>
      </c>
      <c r="L36" s="36">
        <v>15298.6</v>
      </c>
      <c r="M36" s="2">
        <f t="shared" si="5"/>
        <v>32.100000000000364</v>
      </c>
      <c r="N36" s="11" t="str">
        <f t="shared" si="2"/>
        <v>Atenção</v>
      </c>
      <c r="Q36" s="50"/>
      <c r="R36" s="51"/>
      <c r="S36" s="51"/>
      <c r="T36" s="52"/>
    </row>
    <row r="37" spans="1:20" x14ac:dyDescent="0.25">
      <c r="A37" s="40">
        <v>43708</v>
      </c>
      <c r="B37" s="36">
        <v>196198</v>
      </c>
      <c r="C37" s="27">
        <f t="shared" si="3"/>
        <v>174</v>
      </c>
      <c r="D37" s="11" t="str">
        <f t="shared" si="0"/>
        <v>Atenção</v>
      </c>
      <c r="F37" s="40">
        <f>$A$37</f>
        <v>43708</v>
      </c>
      <c r="G37" s="36">
        <v>12916.1</v>
      </c>
      <c r="H37" s="27">
        <f t="shared" si="4"/>
        <v>12.600000000000364</v>
      </c>
      <c r="I37" s="11" t="str">
        <f t="shared" si="1"/>
        <v>Atenção</v>
      </c>
      <c r="K37" s="40">
        <f>$A$37</f>
        <v>43708</v>
      </c>
      <c r="L37" s="36">
        <v>15309.7</v>
      </c>
      <c r="M37" s="2">
        <f t="shared" si="5"/>
        <v>11.100000000000364</v>
      </c>
      <c r="N37" s="11" t="str">
        <f t="shared" si="2"/>
        <v>Normal</v>
      </c>
      <c r="Q37" s="50"/>
      <c r="R37" s="51"/>
      <c r="S37" s="51"/>
      <c r="T37" s="52"/>
    </row>
    <row r="38" spans="1:20" x14ac:dyDescent="0.25">
      <c r="A38" s="120" t="s">
        <v>6</v>
      </c>
      <c r="B38" s="121"/>
      <c r="C38" s="27">
        <f>SUM(C7:C37)</f>
        <v>5419</v>
      </c>
      <c r="D38" s="12"/>
      <c r="F38" s="120" t="s">
        <v>6</v>
      </c>
      <c r="G38" s="121"/>
      <c r="H38" s="15">
        <f>SUM(H7:H37)</f>
        <v>219.80000000000109</v>
      </c>
      <c r="I38" s="11"/>
      <c r="K38" s="120" t="s">
        <v>6</v>
      </c>
      <c r="L38" s="121"/>
      <c r="M38" s="15">
        <f>SUM(M7:M37)</f>
        <v>571.90000000000146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3"/>
      <c r="C39" s="114"/>
      <c r="D39" s="115"/>
      <c r="E39" s="43"/>
      <c r="F39" s="42" t="s">
        <v>7</v>
      </c>
      <c r="G39" s="113"/>
      <c r="H39" s="114"/>
      <c r="I39" s="115"/>
      <c r="J39" s="43"/>
      <c r="K39" s="42" t="s">
        <v>7</v>
      </c>
      <c r="L39" s="113"/>
      <c r="M39" s="114"/>
      <c r="N39" s="115"/>
      <c r="Q39" s="50"/>
      <c r="R39" s="51"/>
      <c r="S39" s="51"/>
      <c r="T39" s="52"/>
    </row>
    <row r="40" spans="1:20" x14ac:dyDescent="0.25">
      <c r="A40" s="113"/>
      <c r="B40" s="114"/>
      <c r="C40" s="114"/>
      <c r="D40" s="115"/>
      <c r="E40" s="43"/>
      <c r="F40" s="113"/>
      <c r="G40" s="114"/>
      <c r="H40" s="114"/>
      <c r="I40" s="115"/>
      <c r="J40" s="43"/>
      <c r="K40" s="113"/>
      <c r="L40" s="114"/>
      <c r="M40" s="114"/>
      <c r="N40" s="115"/>
      <c r="Q40" s="50"/>
      <c r="R40" s="51"/>
      <c r="S40" s="51"/>
      <c r="T40" s="52"/>
    </row>
    <row r="41" spans="1:20" x14ac:dyDescent="0.25">
      <c r="A41" s="113"/>
      <c r="B41" s="114"/>
      <c r="C41" s="114"/>
      <c r="D41" s="115"/>
      <c r="E41" s="43"/>
      <c r="F41" s="113"/>
      <c r="G41" s="114"/>
      <c r="H41" s="114"/>
      <c r="I41" s="115"/>
      <c r="J41" s="43"/>
      <c r="K41" s="113"/>
      <c r="L41" s="114"/>
      <c r="M41" s="114"/>
      <c r="N41" s="115"/>
      <c r="Q41" s="50"/>
      <c r="R41" s="51"/>
      <c r="S41" s="51"/>
      <c r="T41" s="52"/>
    </row>
    <row r="42" spans="1:20" x14ac:dyDescent="0.25">
      <c r="A42" s="110"/>
      <c r="B42" s="111"/>
      <c r="C42" s="111"/>
      <c r="D42" s="112"/>
      <c r="F42" s="110"/>
      <c r="G42" s="111"/>
      <c r="H42" s="111"/>
      <c r="I42" s="112"/>
      <c r="K42" s="110"/>
      <c r="L42" s="111"/>
      <c r="M42" s="111"/>
      <c r="N42" s="112"/>
      <c r="Q42" s="50"/>
      <c r="R42" s="51"/>
      <c r="S42" s="51"/>
      <c r="T42" s="52"/>
    </row>
    <row r="43" spans="1:20" x14ac:dyDescent="0.25">
      <c r="A43" s="110"/>
      <c r="B43" s="111"/>
      <c r="C43" s="111"/>
      <c r="D43" s="112"/>
      <c r="F43" s="110"/>
      <c r="G43" s="111"/>
      <c r="H43" s="111"/>
      <c r="I43" s="112"/>
      <c r="K43" s="110"/>
      <c r="L43" s="111"/>
      <c r="M43" s="111"/>
      <c r="N43" s="112"/>
      <c r="Q43" s="50"/>
      <c r="R43" s="51"/>
      <c r="S43" s="51"/>
      <c r="T43" s="52"/>
    </row>
    <row r="44" spans="1:20" ht="15.75" thickBot="1" x14ac:dyDescent="0.3">
      <c r="A44" s="110"/>
      <c r="B44" s="111"/>
      <c r="C44" s="111"/>
      <c r="D44" s="112"/>
      <c r="F44" s="110"/>
      <c r="G44" s="111"/>
      <c r="H44" s="111"/>
      <c r="I44" s="112"/>
      <c r="K44" s="110"/>
      <c r="L44" s="111"/>
      <c r="M44" s="111"/>
      <c r="N44" s="112"/>
      <c r="Q44" s="53"/>
      <c r="R44" s="54"/>
      <c r="S44" s="54"/>
      <c r="T44" s="55"/>
    </row>
    <row r="45" spans="1:20" s="122" customFormat="1" x14ac:dyDescent="0.25"/>
    <row r="46" spans="1:20" ht="49.5" customHeight="1" x14ac:dyDescent="0.25">
      <c r="A46" s="116" t="s">
        <v>22</v>
      </c>
      <c r="B46" s="117"/>
      <c r="C46" s="118"/>
      <c r="D46" s="33" t="s">
        <v>1</v>
      </c>
      <c r="F46" s="116" t="s">
        <v>23</v>
      </c>
      <c r="G46" s="117"/>
      <c r="H46" s="118"/>
      <c r="I46" s="33" t="s">
        <v>1</v>
      </c>
      <c r="K46" s="116" t="s">
        <v>24</v>
      </c>
      <c r="L46" s="117"/>
      <c r="M46" s="118"/>
      <c r="N46" s="33" t="s">
        <v>1</v>
      </c>
    </row>
    <row r="47" spans="1:20" ht="30.75" customHeight="1" x14ac:dyDescent="0.25">
      <c r="A47" s="119" t="str">
        <f>A4</f>
        <v>Agosto</v>
      </c>
      <c r="B47" s="119"/>
      <c r="C47" s="34" t="s">
        <v>2</v>
      </c>
      <c r="D47" s="35"/>
      <c r="F47" s="119" t="str">
        <f>A4</f>
        <v>Agosto</v>
      </c>
      <c r="G47" s="119"/>
      <c r="H47" s="34" t="s">
        <v>2</v>
      </c>
      <c r="I47" s="35"/>
      <c r="K47" s="119" t="str">
        <f>A4</f>
        <v>Agosto</v>
      </c>
      <c r="L47" s="119"/>
      <c r="M47" s="34" t="s">
        <v>2</v>
      </c>
      <c r="N47" s="35"/>
    </row>
    <row r="48" spans="1:20" x14ac:dyDescent="0.25">
      <c r="A48" s="119"/>
      <c r="B48" s="119"/>
      <c r="C48" s="41">
        <v>6856</v>
      </c>
      <c r="D48" s="10">
        <v>20</v>
      </c>
      <c r="F48" s="119"/>
      <c r="G48" s="119"/>
      <c r="H48" s="41">
        <v>11012.8</v>
      </c>
      <c r="I48" s="10">
        <v>7</v>
      </c>
      <c r="K48" s="119"/>
      <c r="L48" s="119"/>
      <c r="M48" s="41">
        <v>22359.7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43678</v>
      </c>
      <c r="B50" s="36">
        <v>6860</v>
      </c>
      <c r="C50" s="2">
        <f>B50-C48</f>
        <v>4</v>
      </c>
      <c r="D50" s="11" t="str">
        <f>IF(C50&gt;($D$48*1.2),"Atenção","Normal")</f>
        <v>Normal</v>
      </c>
      <c r="F50" s="40">
        <f>$A$7</f>
        <v>43678</v>
      </c>
      <c r="G50" s="36">
        <v>11017.5</v>
      </c>
      <c r="H50" s="2">
        <f>G50-H48</f>
        <v>4.7000000000007276</v>
      </c>
      <c r="I50" s="11" t="str">
        <f>IF(H50&gt;($I$48*1.2),"Atenção","Normal")</f>
        <v>Normal</v>
      </c>
      <c r="K50" s="40">
        <f>$A$7</f>
        <v>43678</v>
      </c>
      <c r="L50" s="36">
        <v>22361.5</v>
      </c>
      <c r="M50" s="2">
        <f>L50-M48</f>
        <v>1.7999999999992724</v>
      </c>
      <c r="N50" s="11" t="str">
        <f>IF(M50&gt;($N$48*1.2),"Atenção","Normal")</f>
        <v>Normal</v>
      </c>
    </row>
    <row r="51" spans="1:14" x14ac:dyDescent="0.25">
      <c r="A51" s="40">
        <f>$A$8</f>
        <v>43679</v>
      </c>
      <c r="B51" s="36">
        <v>6889</v>
      </c>
      <c r="C51" s="2">
        <f>B51-B50</f>
        <v>29</v>
      </c>
      <c r="D51" s="11" t="str">
        <f t="shared" ref="D51:D80" si="6">IF(C51&gt;($D$48*1.2),"Atenção","Normal")</f>
        <v>Atenção</v>
      </c>
      <c r="F51" s="40">
        <f>$A$8</f>
        <v>43679</v>
      </c>
      <c r="G51" s="36">
        <v>11024.6</v>
      </c>
      <c r="H51" s="2">
        <f>G51-G50</f>
        <v>7.1000000000003638</v>
      </c>
      <c r="I51" s="11" t="str">
        <f t="shared" ref="I51:I80" si="7">IF(H51&gt;($I$48*1.2),"Atenção","Normal")</f>
        <v>Normal</v>
      </c>
      <c r="K51" s="40">
        <f>$A$8</f>
        <v>43679</v>
      </c>
      <c r="L51" s="36">
        <v>22373.4</v>
      </c>
      <c r="M51" s="2">
        <f>L51-L50</f>
        <v>11.900000000001455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43680</v>
      </c>
      <c r="B52" s="36">
        <v>6905</v>
      </c>
      <c r="C52" s="2">
        <f t="shared" ref="C52:C80" si="9">B52-B51</f>
        <v>16</v>
      </c>
      <c r="D52" s="11" t="str">
        <f t="shared" si="6"/>
        <v>Normal</v>
      </c>
      <c r="E52" s="43"/>
      <c r="F52" s="40">
        <f>$A$9</f>
        <v>43680</v>
      </c>
      <c r="G52" s="36">
        <v>11030.1</v>
      </c>
      <c r="H52" s="2">
        <f t="shared" ref="H52:H80" si="10">G52-G51</f>
        <v>5.5</v>
      </c>
      <c r="I52" s="11" t="str">
        <f t="shared" si="7"/>
        <v>Normal</v>
      </c>
      <c r="J52" s="43"/>
      <c r="K52" s="40">
        <f>$A$9</f>
        <v>43680</v>
      </c>
      <c r="L52" s="36">
        <v>22383.55</v>
      </c>
      <c r="M52" s="2">
        <f t="shared" ref="M52:M80" si="11">L52-L51</f>
        <v>10.149999999997817</v>
      </c>
      <c r="N52" s="11" t="str">
        <f t="shared" si="8"/>
        <v>Normal</v>
      </c>
    </row>
    <row r="53" spans="1:14" x14ac:dyDescent="0.25">
      <c r="A53" s="40">
        <f>$A$10</f>
        <v>43681</v>
      </c>
      <c r="B53" s="36">
        <v>6905</v>
      </c>
      <c r="C53" s="2">
        <f t="shared" si="9"/>
        <v>0</v>
      </c>
      <c r="D53" s="11" t="str">
        <f t="shared" si="6"/>
        <v>Normal</v>
      </c>
      <c r="F53" s="40">
        <f>$A$10</f>
        <v>43681</v>
      </c>
      <c r="G53" s="36">
        <v>11030.1</v>
      </c>
      <c r="H53" s="2">
        <f t="shared" si="10"/>
        <v>0</v>
      </c>
      <c r="I53" s="11" t="str">
        <f t="shared" si="7"/>
        <v>Normal</v>
      </c>
      <c r="K53" s="40">
        <f>$A$10</f>
        <v>43681</v>
      </c>
      <c r="L53" s="36">
        <v>22383.55</v>
      </c>
      <c r="M53" s="2">
        <f t="shared" si="11"/>
        <v>0</v>
      </c>
      <c r="N53" s="11" t="str">
        <f t="shared" si="8"/>
        <v>Normal</v>
      </c>
    </row>
    <row r="54" spans="1:14" x14ac:dyDescent="0.25">
      <c r="A54" s="40">
        <f>$A$11</f>
        <v>43682</v>
      </c>
      <c r="B54" s="41">
        <v>6912</v>
      </c>
      <c r="C54" s="2">
        <f t="shared" si="9"/>
        <v>7</v>
      </c>
      <c r="D54" s="11" t="str">
        <f t="shared" si="6"/>
        <v>Normal</v>
      </c>
      <c r="F54" s="40">
        <f>$A$11</f>
        <v>43682</v>
      </c>
      <c r="G54" s="36">
        <v>11035.2</v>
      </c>
      <c r="H54" s="2">
        <f t="shared" si="10"/>
        <v>5.1000000000003638</v>
      </c>
      <c r="I54" s="11" t="str">
        <f t="shared" si="7"/>
        <v>Normal</v>
      </c>
      <c r="K54" s="40">
        <f>$A$11</f>
        <v>43682</v>
      </c>
      <c r="L54" s="41">
        <v>22387.1</v>
      </c>
      <c r="M54" s="2">
        <f t="shared" si="11"/>
        <v>3.5499999999992724</v>
      </c>
      <c r="N54" s="11" t="str">
        <f t="shared" si="8"/>
        <v>Normal</v>
      </c>
    </row>
    <row r="55" spans="1:14" x14ac:dyDescent="0.25">
      <c r="A55" s="40">
        <f>$A$12</f>
        <v>43683</v>
      </c>
      <c r="B55" s="41">
        <v>6931</v>
      </c>
      <c r="C55" s="2">
        <f t="shared" si="9"/>
        <v>19</v>
      </c>
      <c r="D55" s="11" t="str">
        <f t="shared" si="6"/>
        <v>Normal</v>
      </c>
      <c r="F55" s="40">
        <f>$A$12</f>
        <v>43683</v>
      </c>
      <c r="G55" s="36">
        <v>11040.4</v>
      </c>
      <c r="H55" s="2">
        <f t="shared" si="10"/>
        <v>5.1999999999989086</v>
      </c>
      <c r="I55" s="11" t="str">
        <f t="shared" si="7"/>
        <v>Normal</v>
      </c>
      <c r="K55" s="40">
        <f>$A$12</f>
        <v>43683</v>
      </c>
      <c r="L55" s="41">
        <v>22397.48</v>
      </c>
      <c r="M55" s="2">
        <f t="shared" si="11"/>
        <v>10.380000000001019</v>
      </c>
      <c r="N55" s="11" t="str">
        <f t="shared" si="8"/>
        <v>Normal</v>
      </c>
    </row>
    <row r="56" spans="1:14" x14ac:dyDescent="0.25">
      <c r="A56" s="40">
        <f>$A$13</f>
        <v>43684</v>
      </c>
      <c r="B56" s="41">
        <v>6953</v>
      </c>
      <c r="C56" s="2">
        <f t="shared" si="9"/>
        <v>22</v>
      </c>
      <c r="D56" s="11" t="str">
        <f t="shared" si="6"/>
        <v>Normal</v>
      </c>
      <c r="F56" s="40">
        <f>$A$13</f>
        <v>43684</v>
      </c>
      <c r="G56" s="36">
        <v>11046.5</v>
      </c>
      <c r="H56" s="2">
        <f t="shared" si="10"/>
        <v>6.1000000000003638</v>
      </c>
      <c r="I56" s="11" t="str">
        <f t="shared" si="7"/>
        <v>Normal</v>
      </c>
      <c r="K56" s="40">
        <f>$A$13</f>
        <v>43684</v>
      </c>
      <c r="L56" s="41">
        <v>22408.99</v>
      </c>
      <c r="M56" s="2">
        <f t="shared" si="11"/>
        <v>11.510000000002037</v>
      </c>
      <c r="N56" s="11" t="str">
        <f t="shared" si="8"/>
        <v>Normal</v>
      </c>
    </row>
    <row r="57" spans="1:14" x14ac:dyDescent="0.25">
      <c r="A57" s="40">
        <f>$A$14</f>
        <v>43685</v>
      </c>
      <c r="B57" s="41">
        <v>6985</v>
      </c>
      <c r="C57" s="2">
        <f t="shared" si="9"/>
        <v>32</v>
      </c>
      <c r="D57" s="11" t="str">
        <f t="shared" si="6"/>
        <v>Atenção</v>
      </c>
      <c r="F57" s="40">
        <f>$A$14</f>
        <v>43685</v>
      </c>
      <c r="G57" s="41">
        <v>11053.6</v>
      </c>
      <c r="H57" s="2">
        <f t="shared" si="10"/>
        <v>7.1000000000003638</v>
      </c>
      <c r="I57" s="11" t="str">
        <f t="shared" si="7"/>
        <v>Normal</v>
      </c>
      <c r="K57" s="40">
        <f>$A$14</f>
        <v>43685</v>
      </c>
      <c r="L57" s="41">
        <v>22420.94</v>
      </c>
      <c r="M57" s="2">
        <f t="shared" si="11"/>
        <v>11.94999999999709</v>
      </c>
      <c r="N57" s="11" t="str">
        <f t="shared" si="8"/>
        <v>Normal</v>
      </c>
    </row>
    <row r="58" spans="1:14" x14ac:dyDescent="0.25">
      <c r="A58" s="40">
        <f>$A$15</f>
        <v>43686</v>
      </c>
      <c r="B58" s="41">
        <v>7002</v>
      </c>
      <c r="C58" s="2">
        <f t="shared" si="9"/>
        <v>17</v>
      </c>
      <c r="D58" s="11" t="str">
        <f t="shared" si="6"/>
        <v>Normal</v>
      </c>
      <c r="F58" s="40">
        <f>$A$15</f>
        <v>43686</v>
      </c>
      <c r="G58" s="41">
        <v>11059.3</v>
      </c>
      <c r="H58" s="2">
        <f t="shared" si="10"/>
        <v>5.6999999999989086</v>
      </c>
      <c r="I58" s="11" t="str">
        <f t="shared" si="7"/>
        <v>Normal</v>
      </c>
      <c r="K58" s="40">
        <f>$A$15</f>
        <v>43686</v>
      </c>
      <c r="L58" s="41">
        <v>22430.57</v>
      </c>
      <c r="M58" s="2">
        <f t="shared" si="11"/>
        <v>9.6300000000010186</v>
      </c>
      <c r="N58" s="11" t="str">
        <f t="shared" si="8"/>
        <v>Normal</v>
      </c>
    </row>
    <row r="59" spans="1:14" x14ac:dyDescent="0.25">
      <c r="A59" s="40">
        <f>$A$16</f>
        <v>43687</v>
      </c>
      <c r="B59" s="41">
        <v>7002</v>
      </c>
      <c r="C59" s="2">
        <f t="shared" si="9"/>
        <v>0</v>
      </c>
      <c r="D59" s="11" t="str">
        <f t="shared" si="6"/>
        <v>Normal</v>
      </c>
      <c r="E59" s="43"/>
      <c r="F59" s="40">
        <f>$A$16</f>
        <v>43687</v>
      </c>
      <c r="G59" s="41">
        <v>11059.3</v>
      </c>
      <c r="H59" s="2">
        <f t="shared" si="10"/>
        <v>0</v>
      </c>
      <c r="I59" s="11" t="str">
        <f t="shared" si="7"/>
        <v>Normal</v>
      </c>
      <c r="J59" s="43"/>
      <c r="K59" s="40">
        <f>$A$16</f>
        <v>43687</v>
      </c>
      <c r="L59" s="41">
        <v>22430.57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0">
        <f>$A$17</f>
        <v>43688</v>
      </c>
      <c r="B60" s="41">
        <v>7028</v>
      </c>
      <c r="C60" s="2">
        <f t="shared" si="9"/>
        <v>26</v>
      </c>
      <c r="D60" s="11" t="s">
        <v>21</v>
      </c>
      <c r="F60" s="40">
        <f>$A$17</f>
        <v>43688</v>
      </c>
      <c r="G60" s="41">
        <v>11070.1</v>
      </c>
      <c r="H60" s="2">
        <f t="shared" si="10"/>
        <v>10.800000000001091</v>
      </c>
      <c r="I60" s="11" t="s">
        <v>21</v>
      </c>
      <c r="K60" s="40">
        <f>$A$17</f>
        <v>43688</v>
      </c>
      <c r="L60" s="41">
        <v>22446.400000000001</v>
      </c>
      <c r="M60" s="2">
        <f t="shared" si="11"/>
        <v>15.830000000001746</v>
      </c>
      <c r="N60" s="11" t="s">
        <v>21</v>
      </c>
    </row>
    <row r="61" spans="1:14" x14ac:dyDescent="0.25">
      <c r="A61" s="40">
        <f>$A$18</f>
        <v>43689</v>
      </c>
      <c r="B61" s="41">
        <v>7037</v>
      </c>
      <c r="C61" s="2">
        <f t="shared" si="9"/>
        <v>9</v>
      </c>
      <c r="D61" s="11" t="str">
        <f t="shared" si="6"/>
        <v>Normal</v>
      </c>
      <c r="F61" s="40">
        <f>$A$18</f>
        <v>43689</v>
      </c>
      <c r="G61" s="41">
        <v>11072.2</v>
      </c>
      <c r="H61" s="2">
        <f t="shared" si="10"/>
        <v>2.1000000000003638</v>
      </c>
      <c r="I61" s="11" t="str">
        <f t="shared" si="7"/>
        <v>Normal</v>
      </c>
      <c r="K61" s="40">
        <f>$A$18</f>
        <v>43689</v>
      </c>
      <c r="L61" s="41">
        <v>22448.85</v>
      </c>
      <c r="M61" s="2">
        <f t="shared" si="11"/>
        <v>2.4499999999970896</v>
      </c>
      <c r="N61" s="11" t="str">
        <f t="shared" si="8"/>
        <v>Normal</v>
      </c>
    </row>
    <row r="62" spans="1:14" x14ac:dyDescent="0.25">
      <c r="A62" s="40">
        <f>$A$19</f>
        <v>43690</v>
      </c>
      <c r="B62" s="41">
        <v>7056</v>
      </c>
      <c r="C62" s="2">
        <f t="shared" si="9"/>
        <v>19</v>
      </c>
      <c r="D62" s="11" t="str">
        <f t="shared" si="6"/>
        <v>Normal</v>
      </c>
      <c r="F62" s="40">
        <f>$A$19</f>
        <v>43690</v>
      </c>
      <c r="G62" s="41">
        <v>11077.5</v>
      </c>
      <c r="H62" s="2">
        <f t="shared" si="10"/>
        <v>5.2999999999992724</v>
      </c>
      <c r="I62" s="11" t="str">
        <f t="shared" si="7"/>
        <v>Normal</v>
      </c>
      <c r="K62" s="40">
        <f>$A$19</f>
        <v>43690</v>
      </c>
      <c r="L62" s="41">
        <v>22459.45</v>
      </c>
      <c r="M62" s="2">
        <f t="shared" si="11"/>
        <v>10.600000000002183</v>
      </c>
      <c r="N62" s="11" t="str">
        <f t="shared" si="8"/>
        <v>Normal</v>
      </c>
    </row>
    <row r="63" spans="1:14" x14ac:dyDescent="0.25">
      <c r="A63" s="40">
        <f>$A$20</f>
        <v>43691</v>
      </c>
      <c r="B63" s="41">
        <v>7078</v>
      </c>
      <c r="C63" s="2">
        <f t="shared" si="9"/>
        <v>22</v>
      </c>
      <c r="D63" s="11" t="str">
        <f t="shared" si="6"/>
        <v>Normal</v>
      </c>
      <c r="F63" s="40">
        <f>$A$20</f>
        <v>43691</v>
      </c>
      <c r="G63" s="41">
        <v>11084.4</v>
      </c>
      <c r="H63" s="2">
        <f t="shared" si="10"/>
        <v>6.8999999999996362</v>
      </c>
      <c r="I63" s="11" t="str">
        <f t="shared" si="7"/>
        <v>Normal</v>
      </c>
      <c r="K63" s="40">
        <f>$A$20</f>
        <v>43691</v>
      </c>
      <c r="L63" s="41">
        <v>22472.17</v>
      </c>
      <c r="M63" s="2">
        <f t="shared" si="11"/>
        <v>12.719999999997526</v>
      </c>
      <c r="N63" s="11" t="str">
        <f t="shared" si="8"/>
        <v>Normal</v>
      </c>
    </row>
    <row r="64" spans="1:14" x14ac:dyDescent="0.25">
      <c r="A64" s="40">
        <f>$A$21</f>
        <v>43692</v>
      </c>
      <c r="B64" s="41">
        <v>7079</v>
      </c>
      <c r="C64" s="2">
        <f t="shared" si="9"/>
        <v>1</v>
      </c>
      <c r="D64" s="11" t="str">
        <f t="shared" si="6"/>
        <v>Normal</v>
      </c>
      <c r="F64" s="40">
        <f>$A$21</f>
        <v>43692</v>
      </c>
      <c r="G64" s="41">
        <v>11089.5</v>
      </c>
      <c r="H64" s="2">
        <f t="shared" si="10"/>
        <v>5.1000000000003638</v>
      </c>
      <c r="I64" s="11" t="str">
        <f t="shared" si="7"/>
        <v>Normal</v>
      </c>
      <c r="K64" s="40">
        <f>$A$21</f>
        <v>43692</v>
      </c>
      <c r="L64" s="41">
        <v>22481.41</v>
      </c>
      <c r="M64" s="2">
        <f t="shared" si="11"/>
        <v>9.2400000000016007</v>
      </c>
      <c r="N64" s="11" t="str">
        <f t="shared" si="8"/>
        <v>Normal</v>
      </c>
    </row>
    <row r="65" spans="1:14" x14ac:dyDescent="0.25">
      <c r="A65" s="40">
        <f>$A$22</f>
        <v>43693</v>
      </c>
      <c r="B65" s="41">
        <v>7123</v>
      </c>
      <c r="C65" s="2">
        <f t="shared" si="9"/>
        <v>44</v>
      </c>
      <c r="D65" s="11" t="str">
        <f t="shared" si="6"/>
        <v>Atenção</v>
      </c>
      <c r="F65" s="40">
        <f>$A$22</f>
        <v>43693</v>
      </c>
      <c r="G65" s="41">
        <v>11096.2</v>
      </c>
      <c r="H65" s="2">
        <f t="shared" si="10"/>
        <v>6.7000000000007276</v>
      </c>
      <c r="I65" s="11" t="str">
        <f t="shared" si="7"/>
        <v>Normal</v>
      </c>
      <c r="K65" s="40">
        <f>$A$22</f>
        <v>43693</v>
      </c>
      <c r="L65" s="41">
        <v>22498.83</v>
      </c>
      <c r="M65" s="2">
        <f t="shared" si="11"/>
        <v>17.420000000001892</v>
      </c>
      <c r="N65" s="11" t="str">
        <f t="shared" si="8"/>
        <v>Atenção</v>
      </c>
    </row>
    <row r="66" spans="1:14" x14ac:dyDescent="0.25">
      <c r="A66" s="40">
        <f>$A$23</f>
        <v>43694</v>
      </c>
      <c r="B66" s="41">
        <v>7139</v>
      </c>
      <c r="C66" s="2">
        <f t="shared" si="9"/>
        <v>16</v>
      </c>
      <c r="D66" s="11" t="str">
        <f t="shared" si="6"/>
        <v>Normal</v>
      </c>
      <c r="E66" s="43"/>
      <c r="F66" s="40">
        <f>$A$23</f>
        <v>43694</v>
      </c>
      <c r="G66" s="41">
        <v>11101.5</v>
      </c>
      <c r="H66" s="2">
        <f t="shared" si="10"/>
        <v>5.2999999999992724</v>
      </c>
      <c r="I66" s="11" t="str">
        <f t="shared" si="7"/>
        <v>Normal</v>
      </c>
      <c r="J66" s="43"/>
      <c r="K66" s="40">
        <f>$A$23</f>
        <v>43694</v>
      </c>
      <c r="L66" s="41">
        <v>22508.91</v>
      </c>
      <c r="M66" s="2">
        <f t="shared" si="11"/>
        <v>10.079999999998108</v>
      </c>
      <c r="N66" s="11" t="str">
        <f t="shared" si="8"/>
        <v>Normal</v>
      </c>
    </row>
    <row r="67" spans="1:14" x14ac:dyDescent="0.25">
      <c r="A67" s="40">
        <f>$A$24</f>
        <v>43695</v>
      </c>
      <c r="B67" s="41">
        <v>7139</v>
      </c>
      <c r="C67" s="2">
        <f>B67-B66</f>
        <v>0</v>
      </c>
      <c r="D67" s="11" t="str">
        <f t="shared" si="6"/>
        <v>Normal</v>
      </c>
      <c r="F67" s="40">
        <f>$A$24</f>
        <v>43695</v>
      </c>
      <c r="G67" s="41">
        <v>11101.5</v>
      </c>
      <c r="H67" s="2">
        <f>G67-G66</f>
        <v>0</v>
      </c>
      <c r="I67" s="11" t="str">
        <f t="shared" si="7"/>
        <v>Normal</v>
      </c>
      <c r="K67" s="40">
        <f>$A$24</f>
        <v>43695</v>
      </c>
      <c r="L67" s="41">
        <v>22508.91</v>
      </c>
      <c r="M67" s="2">
        <f>L67-L66</f>
        <v>0</v>
      </c>
      <c r="N67" s="11" t="str">
        <f t="shared" si="8"/>
        <v>Normal</v>
      </c>
    </row>
    <row r="68" spans="1:14" x14ac:dyDescent="0.25">
      <c r="A68" s="40">
        <f>$A$25</f>
        <v>43696</v>
      </c>
      <c r="B68" s="41">
        <v>7148</v>
      </c>
      <c r="C68" s="2">
        <f t="shared" si="9"/>
        <v>9</v>
      </c>
      <c r="D68" s="11" t="str">
        <f t="shared" si="6"/>
        <v>Normal</v>
      </c>
      <c r="F68" s="40">
        <f>$A$25</f>
        <v>43696</v>
      </c>
      <c r="G68" s="41">
        <v>11103.9</v>
      </c>
      <c r="H68" s="2">
        <f t="shared" si="10"/>
        <v>2.3999999999996362</v>
      </c>
      <c r="I68" s="11" t="str">
        <f t="shared" si="7"/>
        <v>Normal</v>
      </c>
      <c r="K68" s="40">
        <f>$A$25</f>
        <v>43696</v>
      </c>
      <c r="L68" s="41">
        <v>22516.09</v>
      </c>
      <c r="M68" s="2">
        <f t="shared" si="11"/>
        <v>7.180000000000291</v>
      </c>
      <c r="N68" s="11" t="str">
        <f t="shared" si="8"/>
        <v>Normal</v>
      </c>
    </row>
    <row r="69" spans="1:14" x14ac:dyDescent="0.25">
      <c r="A69" s="40">
        <f>$A$26</f>
        <v>43697</v>
      </c>
      <c r="B69" s="41">
        <v>7170</v>
      </c>
      <c r="C69" s="2">
        <f t="shared" si="9"/>
        <v>22</v>
      </c>
      <c r="D69" s="11" t="str">
        <f t="shared" si="6"/>
        <v>Normal</v>
      </c>
      <c r="F69" s="40">
        <f>$A$26</f>
        <v>43697</v>
      </c>
      <c r="G69" s="41">
        <v>11110.9</v>
      </c>
      <c r="H69" s="2">
        <f t="shared" si="10"/>
        <v>7</v>
      </c>
      <c r="I69" s="11" t="str">
        <f t="shared" si="7"/>
        <v>Normal</v>
      </c>
      <c r="K69" s="40">
        <f>$A$26</f>
        <v>43697</v>
      </c>
      <c r="L69" s="41">
        <v>22528.63</v>
      </c>
      <c r="M69" s="2">
        <f t="shared" si="11"/>
        <v>12.540000000000873</v>
      </c>
      <c r="N69" s="11" t="str">
        <f t="shared" si="8"/>
        <v>Normal</v>
      </c>
    </row>
    <row r="70" spans="1:14" x14ac:dyDescent="0.25">
      <c r="A70" s="40">
        <f>$A$27</f>
        <v>43698</v>
      </c>
      <c r="B70" s="41">
        <v>7187</v>
      </c>
      <c r="C70" s="2">
        <f t="shared" si="9"/>
        <v>17</v>
      </c>
      <c r="D70" s="11" t="str">
        <f t="shared" si="6"/>
        <v>Normal</v>
      </c>
      <c r="F70" s="40">
        <f>$A$27</f>
        <v>43698</v>
      </c>
      <c r="G70" s="41">
        <v>11116</v>
      </c>
      <c r="H70" s="2">
        <f t="shared" si="10"/>
        <v>5.1000000000003638</v>
      </c>
      <c r="I70" s="11" t="str">
        <f t="shared" si="7"/>
        <v>Normal</v>
      </c>
      <c r="K70" s="40">
        <f>$A$27</f>
        <v>43698</v>
      </c>
      <c r="L70" s="41">
        <v>22538.49</v>
      </c>
      <c r="M70" s="2">
        <f t="shared" si="11"/>
        <v>9.8600000000005821</v>
      </c>
      <c r="N70" s="11" t="str">
        <f t="shared" si="8"/>
        <v>Normal</v>
      </c>
    </row>
    <row r="71" spans="1:14" x14ac:dyDescent="0.25">
      <c r="A71" s="40">
        <f>$A$28</f>
        <v>43699</v>
      </c>
      <c r="B71" s="41">
        <v>7205</v>
      </c>
      <c r="C71" s="2">
        <f t="shared" si="9"/>
        <v>18</v>
      </c>
      <c r="D71" s="11" t="str">
        <f t="shared" si="6"/>
        <v>Normal</v>
      </c>
      <c r="F71" s="40">
        <f>$A$28</f>
        <v>43699</v>
      </c>
      <c r="G71" s="41">
        <v>11121.7</v>
      </c>
      <c r="H71" s="2">
        <f t="shared" si="10"/>
        <v>5.7000000000007276</v>
      </c>
      <c r="I71" s="11" t="str">
        <f t="shared" si="7"/>
        <v>Normal</v>
      </c>
      <c r="K71" s="40">
        <f>$A$28</f>
        <v>43699</v>
      </c>
      <c r="L71" s="41">
        <v>22552.33</v>
      </c>
      <c r="M71" s="2">
        <f t="shared" si="11"/>
        <v>13.840000000000146</v>
      </c>
      <c r="N71" s="11" t="str">
        <f t="shared" si="8"/>
        <v>Normal</v>
      </c>
    </row>
    <row r="72" spans="1:14" x14ac:dyDescent="0.25">
      <c r="A72" s="40">
        <f>$A$29</f>
        <v>43700</v>
      </c>
      <c r="B72" s="41">
        <v>7238</v>
      </c>
      <c r="C72" s="2">
        <f t="shared" si="9"/>
        <v>33</v>
      </c>
      <c r="D72" s="11" t="str">
        <f t="shared" si="6"/>
        <v>Atenção</v>
      </c>
      <c r="F72" s="40">
        <f>$A$29</f>
        <v>43700</v>
      </c>
      <c r="G72" s="41">
        <v>11128</v>
      </c>
      <c r="H72" s="2">
        <f t="shared" si="10"/>
        <v>6.2999999999992724</v>
      </c>
      <c r="I72" s="11" t="str">
        <f t="shared" si="7"/>
        <v>Normal</v>
      </c>
      <c r="K72" s="40">
        <f>$A$29</f>
        <v>43700</v>
      </c>
      <c r="L72" s="41">
        <v>22563.279999999999</v>
      </c>
      <c r="M72" s="2">
        <f t="shared" si="11"/>
        <v>10.94999999999709</v>
      </c>
      <c r="N72" s="11" t="str">
        <f t="shared" si="8"/>
        <v>Normal</v>
      </c>
    </row>
    <row r="73" spans="1:14" x14ac:dyDescent="0.25">
      <c r="A73" s="40">
        <f>$A$30</f>
        <v>43701</v>
      </c>
      <c r="B73" s="41">
        <v>7238</v>
      </c>
      <c r="C73" s="2">
        <f t="shared" si="9"/>
        <v>0</v>
      </c>
      <c r="D73" s="11" t="str">
        <f t="shared" si="6"/>
        <v>Normal</v>
      </c>
      <c r="E73" s="43"/>
      <c r="F73" s="40">
        <f>$A$30</f>
        <v>43701</v>
      </c>
      <c r="G73" s="41">
        <v>11128</v>
      </c>
      <c r="H73" s="2">
        <f t="shared" si="10"/>
        <v>0</v>
      </c>
      <c r="I73" s="11" t="str">
        <f t="shared" si="7"/>
        <v>Normal</v>
      </c>
      <c r="J73" s="43"/>
      <c r="K73" s="40">
        <f>$A$30</f>
        <v>43701</v>
      </c>
      <c r="L73" s="41">
        <v>22563.279999999999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0">
        <f>$A$31</f>
        <v>43702</v>
      </c>
      <c r="B74" s="41">
        <v>7258</v>
      </c>
      <c r="C74" s="2">
        <f t="shared" si="9"/>
        <v>20</v>
      </c>
      <c r="D74" s="11" t="str">
        <f t="shared" si="6"/>
        <v>Normal</v>
      </c>
      <c r="F74" s="40">
        <f>$A$31</f>
        <v>43702</v>
      </c>
      <c r="G74" s="41">
        <v>11135.8</v>
      </c>
      <c r="H74" s="2">
        <f t="shared" si="10"/>
        <v>7.7999999999992724</v>
      </c>
      <c r="I74" s="11" t="str">
        <f t="shared" si="7"/>
        <v>Normal</v>
      </c>
      <c r="K74" s="40">
        <f>$A$31</f>
        <v>43702</v>
      </c>
      <c r="L74" s="41">
        <v>22579.61</v>
      </c>
      <c r="M74" s="2">
        <f t="shared" si="11"/>
        <v>16.330000000001746</v>
      </c>
      <c r="N74" s="11" t="s">
        <v>21</v>
      </c>
    </row>
    <row r="75" spans="1:14" x14ac:dyDescent="0.25">
      <c r="A75" s="40">
        <f>$A$32</f>
        <v>43703</v>
      </c>
      <c r="B75" s="41">
        <v>7268</v>
      </c>
      <c r="C75" s="2">
        <f t="shared" si="9"/>
        <v>10</v>
      </c>
      <c r="D75" s="11" t="str">
        <f t="shared" si="6"/>
        <v>Normal</v>
      </c>
      <c r="F75" s="40">
        <f>$A$32</f>
        <v>43703</v>
      </c>
      <c r="G75" s="41">
        <v>11137.3</v>
      </c>
      <c r="H75" s="2">
        <f t="shared" si="10"/>
        <v>1.5</v>
      </c>
      <c r="I75" s="11" t="str">
        <f t="shared" si="7"/>
        <v>Normal</v>
      </c>
      <c r="K75" s="40">
        <f>$A$32</f>
        <v>43703</v>
      </c>
      <c r="L75" s="41">
        <v>22582.61</v>
      </c>
      <c r="M75" s="2">
        <f t="shared" si="11"/>
        <v>3</v>
      </c>
      <c r="N75" s="11" t="str">
        <f t="shared" si="8"/>
        <v>Normal</v>
      </c>
    </row>
    <row r="76" spans="1:14" x14ac:dyDescent="0.25">
      <c r="A76" s="40">
        <f>$A$33</f>
        <v>43704</v>
      </c>
      <c r="B76" s="41">
        <v>7282</v>
      </c>
      <c r="C76" s="2">
        <f t="shared" si="9"/>
        <v>14</v>
      </c>
      <c r="D76" s="11" t="str">
        <f t="shared" si="6"/>
        <v>Normal</v>
      </c>
      <c r="F76" s="40">
        <f>$A$33</f>
        <v>43704</v>
      </c>
      <c r="G76" s="36">
        <v>11140.8</v>
      </c>
      <c r="H76" s="2">
        <f t="shared" si="10"/>
        <v>3.5</v>
      </c>
      <c r="I76" s="11" t="str">
        <f t="shared" si="7"/>
        <v>Normal</v>
      </c>
      <c r="K76" s="40">
        <f>$A$33</f>
        <v>43704</v>
      </c>
      <c r="L76" s="41">
        <v>22590.94</v>
      </c>
      <c r="M76" s="2">
        <f t="shared" si="11"/>
        <v>8.3299999999981083</v>
      </c>
      <c r="N76" s="11" t="str">
        <f t="shared" si="8"/>
        <v>Normal</v>
      </c>
    </row>
    <row r="77" spans="1:14" x14ac:dyDescent="0.25">
      <c r="A77" s="40">
        <f>$A$34</f>
        <v>43705</v>
      </c>
      <c r="B77" s="41">
        <v>7327</v>
      </c>
      <c r="C77" s="2">
        <f t="shared" si="9"/>
        <v>45</v>
      </c>
      <c r="D77" s="11" t="str">
        <f t="shared" si="6"/>
        <v>Atenção</v>
      </c>
      <c r="F77" s="40">
        <f>$A$34</f>
        <v>43705</v>
      </c>
      <c r="G77" s="36">
        <v>11148.7</v>
      </c>
      <c r="H77" s="2">
        <f t="shared" si="10"/>
        <v>7.9000000000014552</v>
      </c>
      <c r="I77" s="11" t="str">
        <f t="shared" si="7"/>
        <v>Normal</v>
      </c>
      <c r="K77" s="40">
        <f>$A$34</f>
        <v>43705</v>
      </c>
      <c r="L77" s="36">
        <v>22606.5</v>
      </c>
      <c r="M77" s="2">
        <f t="shared" si="11"/>
        <v>15.56000000000131</v>
      </c>
      <c r="N77" s="11" t="str">
        <f t="shared" si="8"/>
        <v>Atenção</v>
      </c>
    </row>
    <row r="78" spans="1:14" x14ac:dyDescent="0.25">
      <c r="A78" s="40">
        <f>$A$35</f>
        <v>43706</v>
      </c>
      <c r="B78" s="36">
        <v>7339</v>
      </c>
      <c r="C78" s="2">
        <f t="shared" si="9"/>
        <v>12</v>
      </c>
      <c r="D78" s="11" t="str">
        <f t="shared" si="6"/>
        <v>Normal</v>
      </c>
      <c r="F78" s="40">
        <f>$A$35</f>
        <v>43706</v>
      </c>
      <c r="G78" s="36">
        <v>11153.6</v>
      </c>
      <c r="H78" s="2">
        <f t="shared" si="10"/>
        <v>4.8999999999996362</v>
      </c>
      <c r="I78" s="11" t="str">
        <f t="shared" si="7"/>
        <v>Normal</v>
      </c>
      <c r="K78" s="40">
        <f>$A$35</f>
        <v>43706</v>
      </c>
      <c r="L78" s="36">
        <v>22613.34</v>
      </c>
      <c r="M78" s="2">
        <f t="shared" si="11"/>
        <v>6.8400000000001455</v>
      </c>
      <c r="N78" s="11" t="str">
        <f t="shared" si="8"/>
        <v>Normal</v>
      </c>
    </row>
    <row r="79" spans="1:14" x14ac:dyDescent="0.25">
      <c r="A79" s="40">
        <f>$A$36</f>
        <v>43707</v>
      </c>
      <c r="B79" s="36">
        <v>7364</v>
      </c>
      <c r="C79" s="2">
        <f t="shared" si="9"/>
        <v>25</v>
      </c>
      <c r="D79" s="11" t="str">
        <f t="shared" si="6"/>
        <v>Atenção</v>
      </c>
      <c r="F79" s="40">
        <f>$A$36</f>
        <v>43707</v>
      </c>
      <c r="G79" s="36">
        <v>11162.8</v>
      </c>
      <c r="H79" s="2">
        <f t="shared" si="10"/>
        <v>9.1999999999989086</v>
      </c>
      <c r="I79" s="11" t="str">
        <f t="shared" si="7"/>
        <v>Atenção</v>
      </c>
      <c r="K79" s="40">
        <f>$A$36</f>
        <v>43707</v>
      </c>
      <c r="L79" s="36">
        <v>22632.7</v>
      </c>
      <c r="M79" s="2">
        <f t="shared" si="11"/>
        <v>19.360000000000582</v>
      </c>
      <c r="N79" s="11" t="str">
        <f t="shared" si="8"/>
        <v>Atenção</v>
      </c>
    </row>
    <row r="80" spans="1:14" x14ac:dyDescent="0.25">
      <c r="A80" s="40">
        <f>$A$37</f>
        <v>43708</v>
      </c>
      <c r="B80" s="41">
        <v>7374</v>
      </c>
      <c r="C80" s="2">
        <f t="shared" si="9"/>
        <v>10</v>
      </c>
      <c r="D80" s="11" t="str">
        <f t="shared" si="6"/>
        <v>Normal</v>
      </c>
      <c r="F80" s="40">
        <f>$A$37</f>
        <v>43708</v>
      </c>
      <c r="G80" s="41">
        <v>11171.7</v>
      </c>
      <c r="H80" s="2">
        <f t="shared" si="10"/>
        <v>8.9000000000014552</v>
      </c>
      <c r="I80" s="11" t="str">
        <f t="shared" si="7"/>
        <v>Atenção</v>
      </c>
      <c r="K80" s="40">
        <f>$A$37</f>
        <v>43708</v>
      </c>
      <c r="L80" s="41">
        <v>22646.6</v>
      </c>
      <c r="M80" s="2">
        <f t="shared" si="11"/>
        <v>13.899999999997817</v>
      </c>
      <c r="N80" s="11" t="str">
        <f t="shared" si="8"/>
        <v>Normal</v>
      </c>
    </row>
    <row r="81" spans="1:14" x14ac:dyDescent="0.25">
      <c r="A81" s="120" t="s">
        <v>6</v>
      </c>
      <c r="B81" s="121"/>
      <c r="C81" s="15">
        <f>SUM(C50:C80)</f>
        <v>518</v>
      </c>
      <c r="D81" s="11"/>
      <c r="F81" s="120" t="s">
        <v>6</v>
      </c>
      <c r="G81" s="121"/>
      <c r="H81" s="15">
        <f>SUM(H50:H80)</f>
        <v>158.90000000000146</v>
      </c>
      <c r="I81" s="11"/>
      <c r="K81" s="120" t="s">
        <v>6</v>
      </c>
      <c r="L81" s="121"/>
      <c r="M81" s="15">
        <f>SUM(M50:M80)</f>
        <v>286.89999999999782</v>
      </c>
      <c r="N81" s="11"/>
    </row>
    <row r="82" spans="1:14" s="43" customFormat="1" x14ac:dyDescent="0.25">
      <c r="A82" s="42" t="s">
        <v>7</v>
      </c>
      <c r="B82" s="113"/>
      <c r="C82" s="114"/>
      <c r="D82" s="115"/>
      <c r="F82" s="42" t="s">
        <v>7</v>
      </c>
      <c r="G82" s="113"/>
      <c r="H82" s="114"/>
      <c r="I82" s="115"/>
      <c r="K82" s="42" t="s">
        <v>7</v>
      </c>
      <c r="L82" s="113"/>
      <c r="M82" s="114"/>
      <c r="N82" s="115"/>
    </row>
    <row r="83" spans="1:14" x14ac:dyDescent="0.25">
      <c r="A83" s="113"/>
      <c r="B83" s="114"/>
      <c r="C83" s="114"/>
      <c r="D83" s="115"/>
      <c r="E83" s="43"/>
      <c r="F83" s="113"/>
      <c r="G83" s="114"/>
      <c r="H83" s="114"/>
      <c r="I83" s="115"/>
      <c r="J83" s="43"/>
      <c r="K83" s="113"/>
      <c r="L83" s="114"/>
      <c r="M83" s="114"/>
      <c r="N83" s="115"/>
    </row>
    <row r="84" spans="1:14" x14ac:dyDescent="0.25">
      <c r="A84" s="113"/>
      <c r="B84" s="114"/>
      <c r="C84" s="114"/>
      <c r="D84" s="115"/>
      <c r="E84" s="43"/>
      <c r="F84" s="113"/>
      <c r="G84" s="114"/>
      <c r="H84" s="114"/>
      <c r="I84" s="115"/>
      <c r="J84" s="43"/>
      <c r="K84" s="113"/>
      <c r="L84" s="114"/>
      <c r="M84" s="114"/>
      <c r="N84" s="115"/>
    </row>
    <row r="85" spans="1:14" x14ac:dyDescent="0.25">
      <c r="A85" s="110"/>
      <c r="B85" s="111"/>
      <c r="C85" s="111"/>
      <c r="D85" s="112"/>
      <c r="F85" s="110"/>
      <c r="G85" s="111"/>
      <c r="H85" s="111"/>
      <c r="I85" s="112"/>
      <c r="K85" s="110"/>
      <c r="L85" s="111"/>
      <c r="M85" s="111"/>
      <c r="N85" s="112"/>
    </row>
    <row r="86" spans="1:14" x14ac:dyDescent="0.25">
      <c r="A86" s="110"/>
      <c r="B86" s="111"/>
      <c r="C86" s="111"/>
      <c r="D86" s="112"/>
      <c r="F86" s="110"/>
      <c r="G86" s="111"/>
      <c r="H86" s="111"/>
      <c r="I86" s="112"/>
      <c r="K86" s="110"/>
      <c r="L86" s="111"/>
      <c r="M86" s="111"/>
      <c r="N86" s="112"/>
    </row>
    <row r="87" spans="1:14" x14ac:dyDescent="0.25">
      <c r="A87" s="110"/>
      <c r="B87" s="111"/>
      <c r="C87" s="111"/>
      <c r="D87" s="112"/>
      <c r="F87" s="110"/>
      <c r="G87" s="111"/>
      <c r="H87" s="111"/>
      <c r="I87" s="112"/>
      <c r="K87" s="110"/>
      <c r="L87" s="111"/>
      <c r="M87" s="111"/>
      <c r="N87" s="112"/>
    </row>
    <row r="88" spans="1:14" x14ac:dyDescent="0.25">
      <c r="A88" s="44"/>
    </row>
    <row r="89" spans="1:14" ht="45" customHeight="1" x14ac:dyDescent="0.25">
      <c r="A89" s="116" t="s">
        <v>25</v>
      </c>
      <c r="B89" s="117"/>
      <c r="C89" s="118"/>
      <c r="D89" s="33" t="s">
        <v>1</v>
      </c>
      <c r="F89" s="116" t="s">
        <v>26</v>
      </c>
      <c r="G89" s="117"/>
      <c r="H89" s="118"/>
      <c r="I89" s="33" t="s">
        <v>1</v>
      </c>
      <c r="K89" s="116" t="s">
        <v>27</v>
      </c>
      <c r="L89" s="117"/>
      <c r="M89" s="118"/>
      <c r="N89" s="33" t="s">
        <v>1</v>
      </c>
    </row>
    <row r="90" spans="1:14" ht="25.5" x14ac:dyDescent="0.25">
      <c r="A90" s="119" t="str">
        <f>A4</f>
        <v>Agosto</v>
      </c>
      <c r="B90" s="119"/>
      <c r="C90" s="34" t="s">
        <v>2</v>
      </c>
      <c r="D90" s="35"/>
      <c r="F90" s="119" t="str">
        <f>A4</f>
        <v>Agosto</v>
      </c>
      <c r="G90" s="119"/>
      <c r="H90" s="34" t="s">
        <v>2</v>
      </c>
      <c r="I90" s="35"/>
      <c r="K90" s="119" t="str">
        <f>A4</f>
        <v>Agosto</v>
      </c>
      <c r="L90" s="119"/>
      <c r="M90" s="34" t="s">
        <v>2</v>
      </c>
      <c r="N90" s="35"/>
    </row>
    <row r="91" spans="1:14" x14ac:dyDescent="0.25">
      <c r="A91" s="119"/>
      <c r="B91" s="119"/>
      <c r="C91" s="36">
        <v>5020.8999999999996</v>
      </c>
      <c r="D91" s="10">
        <v>14</v>
      </c>
      <c r="F91" s="119"/>
      <c r="G91" s="119"/>
      <c r="H91" s="36">
        <v>16227</v>
      </c>
      <c r="I91" s="10">
        <v>25</v>
      </c>
      <c r="K91" s="119"/>
      <c r="L91" s="119"/>
      <c r="M91" s="36">
        <v>3082.7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43678</v>
      </c>
      <c r="B93" s="36">
        <v>5032.6000000000004</v>
      </c>
      <c r="C93" s="2">
        <f>B93-C91</f>
        <v>11.700000000000728</v>
      </c>
      <c r="D93" s="11" t="str">
        <f>IF(C93&gt;($D$91*1.2),"Atenção","Normal")</f>
        <v>Normal</v>
      </c>
      <c r="E93" s="70"/>
      <c r="F93" s="40">
        <f>$A$7</f>
        <v>43678</v>
      </c>
      <c r="G93" s="36">
        <v>16240</v>
      </c>
      <c r="H93" s="2">
        <f>G93-H91</f>
        <v>13</v>
      </c>
      <c r="I93" s="11" t="str">
        <f>IF(H93&gt;($I$91*1.2),"Atenção","Normal")</f>
        <v>Normal</v>
      </c>
      <c r="K93" s="40">
        <f>$A$7</f>
        <v>43678</v>
      </c>
      <c r="L93" s="36">
        <v>3086.5</v>
      </c>
      <c r="M93" s="2">
        <f>L93-M91</f>
        <v>3.8000000000001819</v>
      </c>
      <c r="N93" s="11" t="str">
        <f>IF(M93&gt;($N$91*1.2),"Atenção","Normal")</f>
        <v>Normal</v>
      </c>
    </row>
    <row r="94" spans="1:14" x14ac:dyDescent="0.25">
      <c r="A94" s="40">
        <f>$A$8</f>
        <v>43679</v>
      </c>
      <c r="B94" s="36">
        <v>5051.5</v>
      </c>
      <c r="C94" s="2">
        <f>B94-B93</f>
        <v>18.899999999999636</v>
      </c>
      <c r="D94" s="11" t="str">
        <f t="shared" ref="D94:D123" si="12">IF(C94&gt;($D$91*1.2),"Atenção","Normal")</f>
        <v>Atenção</v>
      </c>
      <c r="E94" s="70"/>
      <c r="F94" s="40">
        <f>$A$8</f>
        <v>43679</v>
      </c>
      <c r="G94" s="36">
        <v>16268</v>
      </c>
      <c r="H94" s="2">
        <f>G94-G93</f>
        <v>28</v>
      </c>
      <c r="I94" s="11" t="str">
        <f t="shared" ref="I94:I123" si="13">IF(H94&gt;($I$91*1.2),"Atenção","Normal")</f>
        <v>Normal</v>
      </c>
      <c r="K94" s="40">
        <f>$A$8</f>
        <v>43679</v>
      </c>
      <c r="L94" s="36">
        <v>3093.4</v>
      </c>
      <c r="M94" s="2">
        <f>L94-L93</f>
        <v>6.9000000000000909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43680</v>
      </c>
      <c r="B95" s="41">
        <v>5068.6000000000004</v>
      </c>
      <c r="C95" s="2">
        <f t="shared" ref="C95:C123" si="15">B95-B94</f>
        <v>17.100000000000364</v>
      </c>
      <c r="D95" s="11" t="str">
        <f t="shared" si="12"/>
        <v>Atenção</v>
      </c>
      <c r="E95" s="70"/>
      <c r="F95" s="40">
        <f>$A$9</f>
        <v>43680</v>
      </c>
      <c r="G95" s="36">
        <v>16292</v>
      </c>
      <c r="H95" s="2">
        <f t="shared" ref="H95:H123" si="16">G95-G94</f>
        <v>24</v>
      </c>
      <c r="I95" s="11" t="str">
        <f t="shared" si="13"/>
        <v>Normal</v>
      </c>
      <c r="J95" s="43"/>
      <c r="K95" s="40">
        <f>$A$9</f>
        <v>43680</v>
      </c>
      <c r="L95" s="36">
        <v>3098.1</v>
      </c>
      <c r="M95" s="2">
        <f t="shared" ref="M95:M123" si="17">L95-L94</f>
        <v>4.6999999999998181</v>
      </c>
      <c r="N95" s="11" t="str">
        <f t="shared" si="14"/>
        <v>Normal</v>
      </c>
    </row>
    <row r="96" spans="1:14" x14ac:dyDescent="0.25">
      <c r="A96" s="40">
        <f>$A$10</f>
        <v>43681</v>
      </c>
      <c r="B96" s="41">
        <v>5068.6000000000004</v>
      </c>
      <c r="C96" s="2">
        <f t="shared" si="15"/>
        <v>0</v>
      </c>
      <c r="D96" s="11" t="str">
        <f t="shared" si="12"/>
        <v>Normal</v>
      </c>
      <c r="F96" s="40">
        <f>$A$10</f>
        <v>43681</v>
      </c>
      <c r="G96" s="36">
        <v>16292</v>
      </c>
      <c r="H96" s="2">
        <f t="shared" si="16"/>
        <v>0</v>
      </c>
      <c r="I96" s="11" t="str">
        <f t="shared" si="13"/>
        <v>Normal</v>
      </c>
      <c r="K96" s="40">
        <f>$A$10</f>
        <v>43681</v>
      </c>
      <c r="L96" s="36">
        <v>3098.1</v>
      </c>
      <c r="M96" s="2">
        <f t="shared" si="17"/>
        <v>0</v>
      </c>
      <c r="N96" s="11" t="str">
        <f t="shared" si="14"/>
        <v>Normal</v>
      </c>
    </row>
    <row r="97" spans="1:14" x14ac:dyDescent="0.25">
      <c r="A97" s="40">
        <f>$A$11</f>
        <v>43682</v>
      </c>
      <c r="B97" s="41">
        <v>5085.2</v>
      </c>
      <c r="C97" s="2">
        <f t="shared" si="15"/>
        <v>16.599999999999454</v>
      </c>
      <c r="D97" s="11" t="str">
        <f t="shared" si="12"/>
        <v>Normal</v>
      </c>
      <c r="F97" s="40">
        <f>$A$11</f>
        <v>43682</v>
      </c>
      <c r="G97" s="36">
        <v>16298</v>
      </c>
      <c r="H97" s="2">
        <f t="shared" si="16"/>
        <v>6</v>
      </c>
      <c r="I97" s="11" t="str">
        <f t="shared" si="13"/>
        <v>Normal</v>
      </c>
      <c r="K97" s="40">
        <f>$A$11</f>
        <v>43682</v>
      </c>
      <c r="L97" s="36">
        <v>3099.9</v>
      </c>
      <c r="M97" s="2">
        <f t="shared" si="17"/>
        <v>1.8000000000001819</v>
      </c>
      <c r="N97" s="11" t="str">
        <f t="shared" si="14"/>
        <v>Normal</v>
      </c>
    </row>
    <row r="98" spans="1:14" x14ac:dyDescent="0.25">
      <c r="A98" s="40">
        <f>$A$12</f>
        <v>43683</v>
      </c>
      <c r="B98" s="41">
        <v>5103.6000000000004</v>
      </c>
      <c r="C98" s="2">
        <f t="shared" si="15"/>
        <v>18.400000000000546</v>
      </c>
      <c r="D98" s="11" t="str">
        <f t="shared" si="12"/>
        <v>Atenção</v>
      </c>
      <c r="F98" s="40">
        <f>$A$12</f>
        <v>43683</v>
      </c>
      <c r="G98" s="36">
        <v>16321</v>
      </c>
      <c r="H98" s="2">
        <f>G98-G97</f>
        <v>23</v>
      </c>
      <c r="I98" s="11" t="str">
        <f t="shared" si="13"/>
        <v>Normal</v>
      </c>
      <c r="K98" s="40">
        <f>$A$12</f>
        <v>43683</v>
      </c>
      <c r="L98" s="36">
        <v>3105.9</v>
      </c>
      <c r="M98" s="2">
        <f t="shared" si="17"/>
        <v>6</v>
      </c>
      <c r="N98" s="11" t="str">
        <f t="shared" si="14"/>
        <v>Normal</v>
      </c>
    </row>
    <row r="99" spans="1:14" x14ac:dyDescent="0.25">
      <c r="A99" s="40">
        <f>$A$13</f>
        <v>43684</v>
      </c>
      <c r="B99" s="41">
        <v>5125.6000000000004</v>
      </c>
      <c r="C99" s="2">
        <f t="shared" si="15"/>
        <v>22</v>
      </c>
      <c r="D99" s="11" t="str">
        <f t="shared" si="12"/>
        <v>Atenção</v>
      </c>
      <c r="F99" s="40">
        <f>$A$13</f>
        <v>43684</v>
      </c>
      <c r="G99" s="41">
        <v>16346</v>
      </c>
      <c r="H99" s="2">
        <f>G99-G98</f>
        <v>25</v>
      </c>
      <c r="I99" s="11" t="str">
        <f t="shared" si="13"/>
        <v>Normal</v>
      </c>
      <c r="K99" s="40">
        <f>$A$13</f>
        <v>43684</v>
      </c>
      <c r="L99" s="41">
        <v>3112.1</v>
      </c>
      <c r="M99" s="2">
        <f t="shared" si="17"/>
        <v>6.1999999999998181</v>
      </c>
      <c r="N99" s="11" t="str">
        <f t="shared" si="14"/>
        <v>Normal</v>
      </c>
    </row>
    <row r="100" spans="1:14" x14ac:dyDescent="0.25">
      <c r="A100" s="40">
        <f>$A$14</f>
        <v>43685</v>
      </c>
      <c r="B100" s="41">
        <v>5150.7</v>
      </c>
      <c r="C100" s="2">
        <f>B100-B99</f>
        <v>25.099999999999454</v>
      </c>
      <c r="D100" s="11" t="str">
        <f t="shared" si="12"/>
        <v>Atenção</v>
      </c>
      <c r="F100" s="40">
        <f>$A$14</f>
        <v>43685</v>
      </c>
      <c r="G100" s="41">
        <v>16385</v>
      </c>
      <c r="H100" s="2">
        <f>G100-G99</f>
        <v>39</v>
      </c>
      <c r="I100" s="11" t="str">
        <f t="shared" si="13"/>
        <v>Atenção</v>
      </c>
      <c r="K100" s="40">
        <f>$A$14</f>
        <v>43685</v>
      </c>
      <c r="L100" s="41">
        <v>3119.2</v>
      </c>
      <c r="M100" s="2">
        <f>L100-L99</f>
        <v>7.0999999999999091</v>
      </c>
      <c r="N100" s="11" t="str">
        <f t="shared" si="14"/>
        <v>Normal</v>
      </c>
    </row>
    <row r="101" spans="1:14" x14ac:dyDescent="0.25">
      <c r="A101" s="40">
        <f>$A$15</f>
        <v>43686</v>
      </c>
      <c r="B101" s="41">
        <v>5172.2</v>
      </c>
      <c r="C101" s="2">
        <f t="shared" si="15"/>
        <v>21.5</v>
      </c>
      <c r="D101" s="11" t="str">
        <f t="shared" si="12"/>
        <v>Atenção</v>
      </c>
      <c r="F101" s="40">
        <f>$A$15</f>
        <v>43686</v>
      </c>
      <c r="G101" s="41">
        <v>16405</v>
      </c>
      <c r="H101" s="2">
        <f t="shared" si="16"/>
        <v>20</v>
      </c>
      <c r="I101" s="11" t="str">
        <f t="shared" si="13"/>
        <v>Normal</v>
      </c>
      <c r="K101" s="40">
        <f>$A$15</f>
        <v>43686</v>
      </c>
      <c r="L101" s="41">
        <v>3124.7</v>
      </c>
      <c r="M101" s="2">
        <f t="shared" si="17"/>
        <v>5.5</v>
      </c>
      <c r="N101" s="11" t="str">
        <f t="shared" si="14"/>
        <v>Normal</v>
      </c>
    </row>
    <row r="102" spans="1:14" x14ac:dyDescent="0.25">
      <c r="A102" s="40">
        <f>$A$16</f>
        <v>43687</v>
      </c>
      <c r="B102" s="41">
        <v>5172.2</v>
      </c>
      <c r="C102" s="2">
        <f t="shared" si="15"/>
        <v>0</v>
      </c>
      <c r="D102" s="11" t="str">
        <f t="shared" si="12"/>
        <v>Normal</v>
      </c>
      <c r="E102" s="43"/>
      <c r="F102" s="40">
        <f>$A$16</f>
        <v>43687</v>
      </c>
      <c r="G102" s="41">
        <v>16405</v>
      </c>
      <c r="H102" s="2">
        <f t="shared" si="16"/>
        <v>0</v>
      </c>
      <c r="I102" s="11" t="str">
        <f t="shared" si="13"/>
        <v>Normal</v>
      </c>
      <c r="J102" s="43"/>
      <c r="K102" s="40">
        <f>$A$16</f>
        <v>43687</v>
      </c>
      <c r="L102" s="41">
        <v>3124.7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0">
        <f>$A$17</f>
        <v>43688</v>
      </c>
      <c r="B103" s="41">
        <v>5202.8</v>
      </c>
      <c r="C103" s="2">
        <f t="shared" si="15"/>
        <v>30.600000000000364</v>
      </c>
      <c r="D103" s="11" t="s">
        <v>21</v>
      </c>
      <c r="F103" s="40">
        <f>$A$17</f>
        <v>43688</v>
      </c>
      <c r="G103" s="41">
        <v>16440</v>
      </c>
      <c r="H103" s="2">
        <f t="shared" si="16"/>
        <v>35</v>
      </c>
      <c r="I103" s="11" t="s">
        <v>21</v>
      </c>
      <c r="K103" s="40">
        <f>$A$17</f>
        <v>43688</v>
      </c>
      <c r="L103" s="41">
        <v>3132.5</v>
      </c>
      <c r="M103" s="2">
        <f t="shared" si="17"/>
        <v>7.8000000000001819</v>
      </c>
      <c r="N103" s="11" t="s">
        <v>21</v>
      </c>
    </row>
    <row r="104" spans="1:14" x14ac:dyDescent="0.25">
      <c r="A104" s="40">
        <f>$A$18</f>
        <v>43689</v>
      </c>
      <c r="B104" s="41">
        <v>5209.5</v>
      </c>
      <c r="C104" s="2">
        <f t="shared" si="15"/>
        <v>6.6999999999998181</v>
      </c>
      <c r="D104" s="11" t="str">
        <f t="shared" si="12"/>
        <v>Normal</v>
      </c>
      <c r="F104" s="40">
        <f>$A$18</f>
        <v>43689</v>
      </c>
      <c r="G104" s="41">
        <v>16455</v>
      </c>
      <c r="H104" s="2">
        <f t="shared" si="16"/>
        <v>15</v>
      </c>
      <c r="I104" s="11" t="str">
        <f t="shared" si="13"/>
        <v>Normal</v>
      </c>
      <c r="K104" s="40">
        <f>$A$18</f>
        <v>43689</v>
      </c>
      <c r="L104" s="41">
        <v>3134.2</v>
      </c>
      <c r="M104" s="2">
        <f t="shared" si="17"/>
        <v>1.6999999999998181</v>
      </c>
      <c r="N104" s="11" t="str">
        <f t="shared" si="14"/>
        <v>Normal</v>
      </c>
    </row>
    <row r="105" spans="1:14" x14ac:dyDescent="0.25">
      <c r="A105" s="40">
        <f>$A$19</f>
        <v>43690</v>
      </c>
      <c r="B105" s="41">
        <v>5225.5</v>
      </c>
      <c r="C105" s="2">
        <f t="shared" si="15"/>
        <v>16</v>
      </c>
      <c r="D105" s="11" t="str">
        <f t="shared" si="12"/>
        <v>Normal</v>
      </c>
      <c r="F105" s="40">
        <f>$A$19</f>
        <v>43690</v>
      </c>
      <c r="G105" s="41">
        <v>16474</v>
      </c>
      <c r="H105" s="2">
        <f t="shared" si="16"/>
        <v>19</v>
      </c>
      <c r="I105" s="11" t="str">
        <f t="shared" si="13"/>
        <v>Normal</v>
      </c>
      <c r="K105" s="40">
        <f>$A$19</f>
        <v>43690</v>
      </c>
      <c r="L105" s="41">
        <v>3139.1</v>
      </c>
      <c r="M105" s="2">
        <f t="shared" si="17"/>
        <v>4.9000000000000909</v>
      </c>
      <c r="N105" s="11" t="str">
        <f t="shared" si="14"/>
        <v>Normal</v>
      </c>
    </row>
    <row r="106" spans="1:14" x14ac:dyDescent="0.25">
      <c r="A106" s="40">
        <f>$A$20</f>
        <v>43691</v>
      </c>
      <c r="B106" s="41">
        <v>5249.2</v>
      </c>
      <c r="C106" s="2">
        <f t="shared" si="15"/>
        <v>23.699999999999818</v>
      </c>
      <c r="D106" s="11" t="str">
        <f t="shared" si="12"/>
        <v>Atenção</v>
      </c>
      <c r="F106" s="40">
        <f>$A$20</f>
        <v>43691</v>
      </c>
      <c r="G106" s="41">
        <v>16510</v>
      </c>
      <c r="H106" s="2">
        <f t="shared" si="16"/>
        <v>36</v>
      </c>
      <c r="I106" s="11" t="str">
        <f t="shared" si="13"/>
        <v>Atenção</v>
      </c>
      <c r="K106" s="40">
        <f>$A$20</f>
        <v>43691</v>
      </c>
      <c r="L106" s="41">
        <v>3146.1</v>
      </c>
      <c r="M106" s="2">
        <f t="shared" si="17"/>
        <v>7</v>
      </c>
      <c r="N106" s="11" t="str">
        <f t="shared" si="14"/>
        <v>Normal</v>
      </c>
    </row>
    <row r="107" spans="1:14" x14ac:dyDescent="0.25">
      <c r="A107" s="40">
        <f>$A$21</f>
        <v>43692</v>
      </c>
      <c r="B107" s="41">
        <v>5268.4</v>
      </c>
      <c r="C107" s="2">
        <f t="shared" si="15"/>
        <v>19.199999999999818</v>
      </c>
      <c r="D107" s="11" t="str">
        <f t="shared" si="12"/>
        <v>Atenção</v>
      </c>
      <c r="F107" s="40">
        <f>$A$21</f>
        <v>43692</v>
      </c>
      <c r="G107" s="41">
        <v>16546</v>
      </c>
      <c r="H107" s="2">
        <f t="shared" si="16"/>
        <v>36</v>
      </c>
      <c r="I107" s="11" t="str">
        <f t="shared" si="13"/>
        <v>Atenção</v>
      </c>
      <c r="K107" s="40">
        <f>$A$21</f>
        <v>43692</v>
      </c>
      <c r="L107" s="41">
        <v>3151</v>
      </c>
      <c r="M107" s="2">
        <f t="shared" si="17"/>
        <v>4.9000000000000909</v>
      </c>
      <c r="N107" s="11" t="str">
        <f t="shared" si="14"/>
        <v>Normal</v>
      </c>
    </row>
    <row r="108" spans="1:14" x14ac:dyDescent="0.25">
      <c r="A108" s="40">
        <f>$A$22</f>
        <v>43693</v>
      </c>
      <c r="B108" s="41">
        <v>5289.3</v>
      </c>
      <c r="C108" s="2">
        <f t="shared" si="15"/>
        <v>20.900000000000546</v>
      </c>
      <c r="D108" s="11" t="str">
        <f t="shared" si="12"/>
        <v>Atenção</v>
      </c>
      <c r="F108" s="40">
        <f>$A$22</f>
        <v>43693</v>
      </c>
      <c r="G108" s="41">
        <v>16583</v>
      </c>
      <c r="H108" s="2">
        <f t="shared" si="16"/>
        <v>37</v>
      </c>
      <c r="I108" s="11" t="str">
        <f t="shared" si="13"/>
        <v>Atenção</v>
      </c>
      <c r="K108" s="40">
        <f>$A$22</f>
        <v>43693</v>
      </c>
      <c r="L108" s="41">
        <v>3157.5</v>
      </c>
      <c r="M108" s="2">
        <f t="shared" si="17"/>
        <v>6.5</v>
      </c>
      <c r="N108" s="11" t="str">
        <f t="shared" si="14"/>
        <v>Normal</v>
      </c>
    </row>
    <row r="109" spans="1:14" x14ac:dyDescent="0.25">
      <c r="A109" s="40">
        <f>$A$23</f>
        <v>43694</v>
      </c>
      <c r="B109" s="41">
        <v>5309.02</v>
      </c>
      <c r="C109" s="2">
        <f t="shared" si="15"/>
        <v>19.720000000000255</v>
      </c>
      <c r="D109" s="11" t="str">
        <f t="shared" si="12"/>
        <v>Atenção</v>
      </c>
      <c r="E109" s="43"/>
      <c r="F109" s="40">
        <f>$A$23</f>
        <v>43694</v>
      </c>
      <c r="G109" s="41">
        <v>16617</v>
      </c>
      <c r="H109" s="2">
        <f t="shared" si="16"/>
        <v>34</v>
      </c>
      <c r="I109" s="11" t="str">
        <f t="shared" si="13"/>
        <v>Atenção</v>
      </c>
      <c r="J109" s="43"/>
      <c r="K109" s="40">
        <f>$A$23</f>
        <v>43694</v>
      </c>
      <c r="L109" s="41">
        <v>3162.2</v>
      </c>
      <c r="M109" s="2">
        <f t="shared" si="17"/>
        <v>4.6999999999998181</v>
      </c>
      <c r="N109" s="11" t="str">
        <f t="shared" si="14"/>
        <v>Normal</v>
      </c>
    </row>
    <row r="110" spans="1:14" x14ac:dyDescent="0.25">
      <c r="A110" s="40">
        <f>$A$24</f>
        <v>43695</v>
      </c>
      <c r="B110" s="41">
        <v>5309.02</v>
      </c>
      <c r="C110" s="2">
        <f>B110-B109</f>
        <v>0</v>
      </c>
      <c r="D110" s="11" t="str">
        <f t="shared" si="12"/>
        <v>Normal</v>
      </c>
      <c r="F110" s="40">
        <f>$A$24</f>
        <v>43695</v>
      </c>
      <c r="G110" s="41">
        <v>16617</v>
      </c>
      <c r="H110" s="2">
        <f>G110-G109</f>
        <v>0</v>
      </c>
      <c r="I110" s="11" t="str">
        <f t="shared" si="13"/>
        <v>Normal</v>
      </c>
      <c r="K110" s="40">
        <f>$A$24</f>
        <v>43695</v>
      </c>
      <c r="L110" s="41">
        <v>3162.2</v>
      </c>
      <c r="M110" s="2">
        <f>L110-L109</f>
        <v>0</v>
      </c>
      <c r="N110" s="11" t="str">
        <f t="shared" si="14"/>
        <v>Normal</v>
      </c>
    </row>
    <row r="111" spans="1:14" x14ac:dyDescent="0.25">
      <c r="A111" s="40">
        <f>$A$25</f>
        <v>43696</v>
      </c>
      <c r="B111" s="41">
        <v>5323.5</v>
      </c>
      <c r="C111" s="2">
        <f t="shared" si="15"/>
        <v>14.479999999999563</v>
      </c>
      <c r="D111" s="11" t="str">
        <f t="shared" si="12"/>
        <v>Normal</v>
      </c>
      <c r="F111" s="40">
        <f>$A$25</f>
        <v>43696</v>
      </c>
      <c r="G111" s="41">
        <v>16646</v>
      </c>
      <c r="H111" s="2">
        <f t="shared" si="16"/>
        <v>29</v>
      </c>
      <c r="I111" s="11" t="str">
        <f t="shared" si="13"/>
        <v>Normal</v>
      </c>
      <c r="K111" s="40">
        <f>$A$25</f>
        <v>43696</v>
      </c>
      <c r="L111" s="41">
        <v>3163.8</v>
      </c>
      <c r="M111" s="2">
        <f t="shared" si="17"/>
        <v>1.6000000000003638</v>
      </c>
      <c r="N111" s="11" t="str">
        <f t="shared" si="14"/>
        <v>Normal</v>
      </c>
    </row>
    <row r="112" spans="1:14" x14ac:dyDescent="0.25">
      <c r="A112" s="40">
        <f>$A$26</f>
        <v>43697</v>
      </c>
      <c r="B112" s="41">
        <v>5340.5</v>
      </c>
      <c r="C112" s="2">
        <f t="shared" si="15"/>
        <v>17</v>
      </c>
      <c r="D112" s="11" t="str">
        <f t="shared" si="12"/>
        <v>Atenção</v>
      </c>
      <c r="F112" s="40">
        <f>$A$26</f>
        <v>43697</v>
      </c>
      <c r="G112" s="41">
        <v>16670</v>
      </c>
      <c r="H112" s="2">
        <f t="shared" si="16"/>
        <v>24</v>
      </c>
      <c r="I112" s="11" t="str">
        <f t="shared" si="13"/>
        <v>Normal</v>
      </c>
      <c r="K112" s="40">
        <f>$A$26</f>
        <v>43697</v>
      </c>
      <c r="L112" s="41">
        <v>3170.7</v>
      </c>
      <c r="M112" s="2">
        <f t="shared" si="17"/>
        <v>6.8999999999996362</v>
      </c>
      <c r="N112" s="11" t="str">
        <f t="shared" si="14"/>
        <v>Normal</v>
      </c>
    </row>
    <row r="113" spans="1:15" x14ac:dyDescent="0.25">
      <c r="A113" s="40">
        <f>$A$27</f>
        <v>43698</v>
      </c>
      <c r="B113" s="41">
        <v>5358.6</v>
      </c>
      <c r="C113" s="2">
        <f t="shared" si="15"/>
        <v>18.100000000000364</v>
      </c>
      <c r="D113" s="11" t="str">
        <f t="shared" si="12"/>
        <v>Atenção</v>
      </c>
      <c r="F113" s="40">
        <f>$A$27</f>
        <v>43698</v>
      </c>
      <c r="G113" s="41">
        <v>16688</v>
      </c>
      <c r="H113" s="2">
        <f t="shared" si="16"/>
        <v>18</v>
      </c>
      <c r="I113" s="11" t="str">
        <f t="shared" si="13"/>
        <v>Normal</v>
      </c>
      <c r="K113" s="40">
        <f>$A$27</f>
        <v>43698</v>
      </c>
      <c r="L113" s="41">
        <v>3175.8</v>
      </c>
      <c r="M113" s="2">
        <f t="shared" si="17"/>
        <v>5.1000000000003638</v>
      </c>
      <c r="N113" s="11" t="str">
        <f t="shared" si="14"/>
        <v>Normal</v>
      </c>
    </row>
    <row r="114" spans="1:15" x14ac:dyDescent="0.25">
      <c r="A114" s="40">
        <f>$A$28</f>
        <v>43699</v>
      </c>
      <c r="B114" s="41">
        <v>5378.5</v>
      </c>
      <c r="C114" s="2">
        <f t="shared" si="15"/>
        <v>19.899999999999636</v>
      </c>
      <c r="D114" s="11" t="str">
        <f t="shared" si="12"/>
        <v>Atenção</v>
      </c>
      <c r="F114" s="40">
        <f>$A$28</f>
        <v>43699</v>
      </c>
      <c r="G114" s="41">
        <v>16709</v>
      </c>
      <c r="H114" s="2">
        <f t="shared" si="16"/>
        <v>21</v>
      </c>
      <c r="I114" s="11" t="str">
        <f t="shared" si="13"/>
        <v>Normal</v>
      </c>
      <c r="K114" s="40">
        <f>$A$28</f>
        <v>43699</v>
      </c>
      <c r="L114" s="41">
        <v>3181.9</v>
      </c>
      <c r="M114" s="2">
        <f t="shared" si="17"/>
        <v>6.0999999999999091</v>
      </c>
      <c r="N114" s="11" t="str">
        <f t="shared" si="14"/>
        <v>Normal</v>
      </c>
    </row>
    <row r="115" spans="1:15" x14ac:dyDescent="0.25">
      <c r="A115" s="40">
        <f>$A$29</f>
        <v>43700</v>
      </c>
      <c r="B115" s="41">
        <v>5397.8</v>
      </c>
      <c r="C115" s="2">
        <f t="shared" si="15"/>
        <v>19.300000000000182</v>
      </c>
      <c r="D115" s="11" t="str">
        <f t="shared" si="12"/>
        <v>Atenção</v>
      </c>
      <c r="F115" s="40">
        <f>$A$29</f>
        <v>43700</v>
      </c>
      <c r="G115" s="41">
        <v>16735</v>
      </c>
      <c r="H115" s="2">
        <f t="shared" si="16"/>
        <v>26</v>
      </c>
      <c r="I115" s="11" t="str">
        <f t="shared" si="13"/>
        <v>Normal</v>
      </c>
      <c r="K115" s="40">
        <f>$A$29</f>
        <v>43700</v>
      </c>
      <c r="L115" s="41">
        <v>3188</v>
      </c>
      <c r="M115" s="2">
        <f t="shared" si="17"/>
        <v>6.0999999999999091</v>
      </c>
      <c r="N115" s="11" t="str">
        <f t="shared" si="14"/>
        <v>Normal</v>
      </c>
    </row>
    <row r="116" spans="1:15" x14ac:dyDescent="0.25">
      <c r="A116" s="40">
        <f>$A$30</f>
        <v>43701</v>
      </c>
      <c r="B116" s="41">
        <v>5397.8</v>
      </c>
      <c r="C116" s="2">
        <f t="shared" si="15"/>
        <v>0</v>
      </c>
      <c r="D116" s="11" t="str">
        <f t="shared" si="12"/>
        <v>Normal</v>
      </c>
      <c r="E116" s="43"/>
      <c r="F116" s="40">
        <f>$A$30</f>
        <v>43701</v>
      </c>
      <c r="G116" s="41">
        <v>16735</v>
      </c>
      <c r="H116" s="2">
        <f t="shared" si="16"/>
        <v>0</v>
      </c>
      <c r="I116" s="11" t="str">
        <f t="shared" si="13"/>
        <v>Normal</v>
      </c>
      <c r="J116" s="43"/>
      <c r="K116" s="40">
        <f>$A$30</f>
        <v>43701</v>
      </c>
      <c r="L116" s="41">
        <v>3188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0">
        <f>$A$31</f>
        <v>43702</v>
      </c>
      <c r="B117" s="41">
        <v>5422.7</v>
      </c>
      <c r="C117" s="2">
        <f t="shared" si="15"/>
        <v>24.899999999999636</v>
      </c>
      <c r="D117" s="11" t="s">
        <v>21</v>
      </c>
      <c r="F117" s="40">
        <f>$A$31</f>
        <v>43702</v>
      </c>
      <c r="G117" s="41">
        <v>16765</v>
      </c>
      <c r="H117" s="2">
        <f t="shared" si="16"/>
        <v>30</v>
      </c>
      <c r="I117" s="11" t="str">
        <f t="shared" si="13"/>
        <v>Normal</v>
      </c>
      <c r="K117" s="40">
        <f>$A$31</f>
        <v>43702</v>
      </c>
      <c r="L117" s="41">
        <v>3200.8</v>
      </c>
      <c r="M117" s="2">
        <f>L117-L116</f>
        <v>12.800000000000182</v>
      </c>
      <c r="N117" s="11" t="s">
        <v>21</v>
      </c>
    </row>
    <row r="118" spans="1:15" x14ac:dyDescent="0.25">
      <c r="A118" s="40">
        <f>$A$32</f>
        <v>43703</v>
      </c>
      <c r="B118" s="41">
        <v>5428.5</v>
      </c>
      <c r="C118" s="2">
        <f t="shared" si="15"/>
        <v>5.8000000000001819</v>
      </c>
      <c r="D118" s="11" t="str">
        <f t="shared" si="12"/>
        <v>Normal</v>
      </c>
      <c r="F118" s="40">
        <f>$A$32</f>
        <v>43703</v>
      </c>
      <c r="G118" s="41">
        <v>16771</v>
      </c>
      <c r="H118" s="2">
        <f t="shared" si="16"/>
        <v>6</v>
      </c>
      <c r="I118" s="11" t="str">
        <f t="shared" si="13"/>
        <v>Normal</v>
      </c>
      <c r="K118" s="40">
        <f>$A$32</f>
        <v>43703</v>
      </c>
      <c r="L118" s="41">
        <v>3202.9</v>
      </c>
      <c r="M118" s="2">
        <f t="shared" si="17"/>
        <v>2.0999999999999091</v>
      </c>
      <c r="N118" s="11" t="str">
        <f t="shared" si="14"/>
        <v>Normal</v>
      </c>
    </row>
    <row r="119" spans="1:15" x14ac:dyDescent="0.25">
      <c r="A119" s="40">
        <f>$A$33</f>
        <v>43704</v>
      </c>
      <c r="B119" s="41">
        <v>5443.7</v>
      </c>
      <c r="C119" s="2">
        <f t="shared" si="15"/>
        <v>15.199999999999818</v>
      </c>
      <c r="D119" s="11" t="str">
        <f t="shared" si="12"/>
        <v>Normal</v>
      </c>
      <c r="F119" s="40">
        <f>$A$33</f>
        <v>43704</v>
      </c>
      <c r="G119" s="41">
        <v>16783</v>
      </c>
      <c r="H119" s="2">
        <f t="shared" si="16"/>
        <v>12</v>
      </c>
      <c r="I119" s="11" t="str">
        <f t="shared" si="13"/>
        <v>Normal</v>
      </c>
      <c r="K119" s="40">
        <f>$A$33</f>
        <v>43704</v>
      </c>
      <c r="L119" s="41">
        <v>3206.2</v>
      </c>
      <c r="M119" s="2">
        <f t="shared" si="17"/>
        <v>3.2999999999997272</v>
      </c>
      <c r="N119" s="11" t="str">
        <f t="shared" si="14"/>
        <v>Normal</v>
      </c>
    </row>
    <row r="120" spans="1:15" x14ac:dyDescent="0.25">
      <c r="A120" s="40">
        <f>$A$34</f>
        <v>43705</v>
      </c>
      <c r="B120" s="36">
        <v>5477.8</v>
      </c>
      <c r="C120" s="2">
        <f t="shared" si="15"/>
        <v>34.100000000000364</v>
      </c>
      <c r="D120" s="11" t="str">
        <f t="shared" si="12"/>
        <v>Atenção</v>
      </c>
      <c r="F120" s="40">
        <f>$A$34</f>
        <v>43705</v>
      </c>
      <c r="G120" s="36">
        <v>16826</v>
      </c>
      <c r="H120" s="2">
        <f t="shared" si="16"/>
        <v>43</v>
      </c>
      <c r="I120" s="11" t="str">
        <f t="shared" si="13"/>
        <v>Atenção</v>
      </c>
      <c r="K120" s="40">
        <f>$A$34</f>
        <v>43705</v>
      </c>
      <c r="L120" s="36">
        <v>3215.3</v>
      </c>
      <c r="M120" s="2">
        <f t="shared" si="17"/>
        <v>9.1000000000003638</v>
      </c>
      <c r="N120" s="11" t="str">
        <f t="shared" si="14"/>
        <v>Atenção</v>
      </c>
    </row>
    <row r="121" spans="1:15" x14ac:dyDescent="0.25">
      <c r="A121" s="40">
        <f>$A$35</f>
        <v>43706</v>
      </c>
      <c r="B121" s="36">
        <v>5489.4</v>
      </c>
      <c r="C121" s="2">
        <f t="shared" si="15"/>
        <v>11.599999999999454</v>
      </c>
      <c r="D121" s="11" t="str">
        <f t="shared" si="12"/>
        <v>Normal</v>
      </c>
      <c r="F121" s="40">
        <f>$A$35</f>
        <v>43706</v>
      </c>
      <c r="G121" s="36">
        <v>16848</v>
      </c>
      <c r="H121" s="2">
        <f t="shared" si="16"/>
        <v>22</v>
      </c>
      <c r="I121" s="11" t="str">
        <f t="shared" si="13"/>
        <v>Normal</v>
      </c>
      <c r="K121" s="40">
        <f>$A$35</f>
        <v>43706</v>
      </c>
      <c r="L121" s="36">
        <v>3219</v>
      </c>
      <c r="M121" s="2">
        <f t="shared" si="17"/>
        <v>3.6999999999998181</v>
      </c>
      <c r="N121" s="11" t="str">
        <f t="shared" si="14"/>
        <v>Normal</v>
      </c>
    </row>
    <row r="122" spans="1:15" x14ac:dyDescent="0.25">
      <c r="A122" s="40">
        <f>$A$36</f>
        <v>43707</v>
      </c>
      <c r="B122" s="36">
        <v>5522.8</v>
      </c>
      <c r="C122" s="2">
        <f t="shared" si="15"/>
        <v>33.400000000000546</v>
      </c>
      <c r="D122" s="11" t="str">
        <f t="shared" si="12"/>
        <v>Atenção</v>
      </c>
      <c r="F122" s="40">
        <f>$A$36</f>
        <v>43707</v>
      </c>
      <c r="G122" s="36">
        <v>16897</v>
      </c>
      <c r="H122" s="2">
        <f t="shared" si="16"/>
        <v>49</v>
      </c>
      <c r="I122" s="11" t="str">
        <f t="shared" si="13"/>
        <v>Atenção</v>
      </c>
      <c r="K122" s="40">
        <f>$A$36</f>
        <v>43707</v>
      </c>
      <c r="L122" s="36">
        <v>3227.7</v>
      </c>
      <c r="M122" s="2">
        <f t="shared" si="17"/>
        <v>8.6999999999998181</v>
      </c>
      <c r="N122" s="11" t="str">
        <f t="shared" si="14"/>
        <v>Atenção</v>
      </c>
    </row>
    <row r="123" spans="1:15" x14ac:dyDescent="0.25">
      <c r="A123" s="40">
        <f>$A$37</f>
        <v>43708</v>
      </c>
      <c r="B123" s="36">
        <v>5539.6</v>
      </c>
      <c r="C123" s="2">
        <f t="shared" si="15"/>
        <v>16.800000000000182</v>
      </c>
      <c r="D123" s="11" t="str">
        <f t="shared" si="12"/>
        <v>Atenção</v>
      </c>
      <c r="F123" s="40">
        <f>$A$37</f>
        <v>43708</v>
      </c>
      <c r="G123" s="36">
        <v>16907</v>
      </c>
      <c r="H123" s="2">
        <f t="shared" si="16"/>
        <v>10</v>
      </c>
      <c r="I123" s="11" t="str">
        <f t="shared" si="13"/>
        <v>Normal</v>
      </c>
      <c r="K123" s="40">
        <f>$A$37</f>
        <v>43708</v>
      </c>
      <c r="L123" s="36">
        <v>3230.7</v>
      </c>
      <c r="M123" s="2">
        <f t="shared" si="17"/>
        <v>3</v>
      </c>
      <c r="N123" s="11" t="str">
        <f t="shared" si="14"/>
        <v>Normal</v>
      </c>
    </row>
    <row r="124" spans="1:15" x14ac:dyDescent="0.25">
      <c r="A124" s="120" t="s">
        <v>6</v>
      </c>
      <c r="B124" s="121"/>
      <c r="C124" s="15">
        <f>SUM(C93:C123)</f>
        <v>518.70000000000073</v>
      </c>
      <c r="D124" s="11"/>
      <c r="F124" s="120" t="s">
        <v>6</v>
      </c>
      <c r="G124" s="121"/>
      <c r="H124" s="15">
        <f>SUM(H93:H123)</f>
        <v>680</v>
      </c>
      <c r="I124" s="11"/>
      <c r="K124" s="120" t="s">
        <v>6</v>
      </c>
      <c r="L124" s="121"/>
      <c r="M124" s="15">
        <f>SUM(M93:M123)</f>
        <v>148</v>
      </c>
      <c r="N124" s="11"/>
    </row>
    <row r="125" spans="1:15" x14ac:dyDescent="0.25">
      <c r="A125" s="42" t="s">
        <v>7</v>
      </c>
      <c r="B125" s="113"/>
      <c r="C125" s="114"/>
      <c r="D125" s="115"/>
      <c r="E125" s="43"/>
      <c r="F125" s="42" t="s">
        <v>7</v>
      </c>
      <c r="G125" s="113"/>
      <c r="H125" s="114"/>
      <c r="I125" s="115"/>
      <c r="J125" s="43"/>
      <c r="K125" s="42" t="s">
        <v>7</v>
      </c>
      <c r="L125" s="113"/>
      <c r="M125" s="114"/>
      <c r="N125" s="115"/>
      <c r="O125" s="43"/>
    </row>
    <row r="126" spans="1:15" x14ac:dyDescent="0.25">
      <c r="A126" s="113"/>
      <c r="B126" s="114"/>
      <c r="C126" s="114"/>
      <c r="D126" s="115"/>
      <c r="E126" s="43"/>
      <c r="F126" s="113"/>
      <c r="G126" s="114"/>
      <c r="H126" s="114"/>
      <c r="I126" s="115"/>
      <c r="J126" s="43"/>
      <c r="K126" s="113"/>
      <c r="L126" s="114"/>
      <c r="M126" s="114"/>
      <c r="N126" s="115"/>
      <c r="O126" s="43"/>
    </row>
    <row r="127" spans="1:15" x14ac:dyDescent="0.25">
      <c r="A127" s="113"/>
      <c r="B127" s="114"/>
      <c r="C127" s="114"/>
      <c r="D127" s="115"/>
      <c r="E127" s="43"/>
      <c r="F127" s="113"/>
      <c r="G127" s="114"/>
      <c r="H127" s="114"/>
      <c r="I127" s="115"/>
      <c r="J127" s="43"/>
      <c r="K127" s="113"/>
      <c r="L127" s="114"/>
      <c r="M127" s="114"/>
      <c r="N127" s="115"/>
      <c r="O127" s="43"/>
    </row>
    <row r="128" spans="1:15" x14ac:dyDescent="0.25">
      <c r="A128" s="110"/>
      <c r="B128" s="111"/>
      <c r="C128" s="111"/>
      <c r="D128" s="112"/>
      <c r="F128" s="110"/>
      <c r="G128" s="111"/>
      <c r="H128" s="111"/>
      <c r="I128" s="112"/>
      <c r="K128" s="110"/>
      <c r="L128" s="111"/>
      <c r="M128" s="111"/>
      <c r="N128" s="112"/>
      <c r="O128" s="43"/>
    </row>
    <row r="129" spans="1:15" x14ac:dyDescent="0.25">
      <c r="A129" s="110"/>
      <c r="B129" s="111"/>
      <c r="C129" s="111"/>
      <c r="D129" s="112"/>
      <c r="F129" s="110"/>
      <c r="G129" s="111"/>
      <c r="H129" s="111"/>
      <c r="I129" s="112"/>
      <c r="K129" s="110"/>
      <c r="L129" s="111"/>
      <c r="M129" s="111"/>
      <c r="N129" s="112"/>
      <c r="O129" s="43"/>
    </row>
    <row r="130" spans="1:15" x14ac:dyDescent="0.25">
      <c r="A130" s="110"/>
      <c r="B130" s="111"/>
      <c r="C130" s="111"/>
      <c r="D130" s="112"/>
      <c r="F130" s="110"/>
      <c r="G130" s="111"/>
      <c r="H130" s="111"/>
      <c r="I130" s="112"/>
      <c r="K130" s="110"/>
      <c r="L130" s="111"/>
      <c r="M130" s="111"/>
      <c r="N130" s="112"/>
      <c r="O130" s="43"/>
    </row>
    <row r="131" spans="1:15" x14ac:dyDescent="0.25">
      <c r="A131" s="44"/>
    </row>
    <row r="132" spans="1:15" ht="49.5" customHeight="1" x14ac:dyDescent="0.25">
      <c r="A132" s="116" t="s">
        <v>28</v>
      </c>
      <c r="B132" s="117"/>
      <c r="C132" s="118"/>
      <c r="D132" s="33" t="s">
        <v>1</v>
      </c>
      <c r="F132" s="116" t="s">
        <v>29</v>
      </c>
      <c r="G132" s="117"/>
      <c r="H132" s="118"/>
      <c r="I132" s="33" t="s">
        <v>1</v>
      </c>
      <c r="K132" s="116" t="s">
        <v>30</v>
      </c>
      <c r="L132" s="117"/>
      <c r="M132" s="118"/>
      <c r="N132" s="33" t="s">
        <v>1</v>
      </c>
    </row>
    <row r="133" spans="1:15" ht="31.5" customHeight="1" x14ac:dyDescent="0.25">
      <c r="A133" s="119" t="str">
        <f>A4</f>
        <v>Agosto</v>
      </c>
      <c r="B133" s="119"/>
      <c r="C133" s="34" t="s">
        <v>2</v>
      </c>
      <c r="D133" s="35"/>
      <c r="F133" s="119" t="str">
        <f>A4</f>
        <v>Agosto</v>
      </c>
      <c r="G133" s="119"/>
      <c r="H133" s="34" t="s">
        <v>2</v>
      </c>
      <c r="I133" s="35"/>
      <c r="K133" s="119" t="str">
        <f>A4</f>
        <v>Agosto</v>
      </c>
      <c r="L133" s="119"/>
      <c r="M133" s="34" t="s">
        <v>2</v>
      </c>
      <c r="N133" s="35"/>
    </row>
    <row r="134" spans="1:15" x14ac:dyDescent="0.25">
      <c r="A134" s="119"/>
      <c r="B134" s="119"/>
      <c r="C134" s="36">
        <v>10609.6</v>
      </c>
      <c r="D134" s="10">
        <v>125</v>
      </c>
      <c r="F134" s="119"/>
      <c r="G134" s="119"/>
      <c r="H134" s="36">
        <v>2270</v>
      </c>
      <c r="I134" s="10">
        <v>1</v>
      </c>
      <c r="K134" s="119"/>
      <c r="L134" s="119"/>
      <c r="M134" s="36">
        <v>1541.2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43678</v>
      </c>
      <c r="B136" s="36">
        <v>10641.6</v>
      </c>
      <c r="C136" s="2">
        <f>B136-C134</f>
        <v>32</v>
      </c>
      <c r="D136" s="11" t="str">
        <f t="shared" ref="D136:D159" si="18">IF(C136&gt;($D$134*1.2),"Atenção","Normal")</f>
        <v>Normal</v>
      </c>
      <c r="F136" s="40">
        <f>$A$7</f>
        <v>43678</v>
      </c>
      <c r="G136" s="36">
        <v>2270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43678</v>
      </c>
      <c r="L136" s="36">
        <v>1541.2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43679</v>
      </c>
      <c r="B137" s="36">
        <v>10641.6</v>
      </c>
      <c r="C137" s="2">
        <f>B137-B136</f>
        <v>0</v>
      </c>
      <c r="D137" s="11" t="str">
        <f t="shared" si="18"/>
        <v>Normal</v>
      </c>
      <c r="F137" s="40">
        <f>$A$8</f>
        <v>43679</v>
      </c>
      <c r="G137" s="36">
        <v>2270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43679</v>
      </c>
      <c r="L137" s="36">
        <v>1541.2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43680</v>
      </c>
      <c r="B138" s="41">
        <v>10850.8</v>
      </c>
      <c r="C138" s="2">
        <f t="shared" ref="C138:C166" si="21">B138-B137</f>
        <v>209.19999999999891</v>
      </c>
      <c r="D138" s="11" t="s">
        <v>21</v>
      </c>
      <c r="F138" s="40">
        <f>$A$9</f>
        <v>43680</v>
      </c>
      <c r="G138" s="36">
        <v>2270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43680</v>
      </c>
      <c r="L138" s="36">
        <v>1580.3</v>
      </c>
      <c r="M138" s="2">
        <f t="shared" ref="M138:M166" si="23">L138-L137</f>
        <v>39.099999999999909</v>
      </c>
      <c r="N138" s="11" t="str">
        <f t="shared" si="19"/>
        <v>Normal</v>
      </c>
    </row>
    <row r="139" spans="1:15" x14ac:dyDescent="0.25">
      <c r="A139" s="40">
        <f>$A$10</f>
        <v>43681</v>
      </c>
      <c r="B139" s="41">
        <v>10850.8</v>
      </c>
      <c r="C139" s="2">
        <f t="shared" si="21"/>
        <v>0</v>
      </c>
      <c r="D139" s="11" t="str">
        <f t="shared" si="18"/>
        <v>Normal</v>
      </c>
      <c r="F139" s="40">
        <f>$A$10</f>
        <v>43681</v>
      </c>
      <c r="G139" s="36">
        <v>2270</v>
      </c>
      <c r="H139" s="2">
        <f t="shared" si="22"/>
        <v>0</v>
      </c>
      <c r="I139" s="11" t="str">
        <f t="shared" si="20"/>
        <v>Normal</v>
      </c>
      <c r="K139" s="40">
        <f>$A$10</f>
        <v>43681</v>
      </c>
      <c r="L139" s="36">
        <v>1580.3</v>
      </c>
      <c r="M139" s="2">
        <f t="shared" si="23"/>
        <v>0</v>
      </c>
      <c r="N139" s="11" t="str">
        <f t="shared" si="19"/>
        <v>Normal</v>
      </c>
    </row>
    <row r="140" spans="1:15" x14ac:dyDescent="0.25">
      <c r="A140" s="40">
        <f>$A$11</f>
        <v>43682</v>
      </c>
      <c r="B140" s="41">
        <v>11020.3</v>
      </c>
      <c r="C140" s="2">
        <f t="shared" si="21"/>
        <v>169.5</v>
      </c>
      <c r="D140" s="11" t="s">
        <v>21</v>
      </c>
      <c r="F140" s="40">
        <f>$A$11</f>
        <v>43682</v>
      </c>
      <c r="G140" s="36">
        <v>2270</v>
      </c>
      <c r="H140" s="2">
        <f t="shared" si="22"/>
        <v>0</v>
      </c>
      <c r="I140" s="11" t="str">
        <f t="shared" si="20"/>
        <v>Normal</v>
      </c>
      <c r="K140" s="40">
        <f>$A$11</f>
        <v>43682</v>
      </c>
      <c r="L140" s="36">
        <v>1580.3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43683</v>
      </c>
      <c r="B141" s="41">
        <v>11102.2</v>
      </c>
      <c r="C141" s="2">
        <f t="shared" si="21"/>
        <v>81.900000000001455</v>
      </c>
      <c r="D141" s="11" t="str">
        <f t="shared" si="18"/>
        <v>Normal</v>
      </c>
      <c r="F141" s="40">
        <f>$A$12</f>
        <v>43683</v>
      </c>
      <c r="G141" s="41">
        <v>2270</v>
      </c>
      <c r="H141" s="2">
        <f t="shared" si="22"/>
        <v>0</v>
      </c>
      <c r="I141" s="11" t="str">
        <f t="shared" si="20"/>
        <v>Normal</v>
      </c>
      <c r="K141" s="40">
        <f>$A$12</f>
        <v>43683</v>
      </c>
      <c r="L141" s="36">
        <v>1580.3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43684</v>
      </c>
      <c r="B142" s="41">
        <v>11217.3</v>
      </c>
      <c r="C142" s="2">
        <f t="shared" si="21"/>
        <v>115.09999999999854</v>
      </c>
      <c r="D142" s="11" t="str">
        <f t="shared" si="18"/>
        <v>Normal</v>
      </c>
      <c r="F142" s="40">
        <f>$A$13</f>
        <v>43684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43684</v>
      </c>
      <c r="L142" s="41">
        <v>1580.3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43685</v>
      </c>
      <c r="B143" s="41">
        <v>11327</v>
      </c>
      <c r="C143" s="2">
        <f>B143-B142</f>
        <v>109.70000000000073</v>
      </c>
      <c r="D143" s="11" t="str">
        <f t="shared" si="18"/>
        <v>Normal</v>
      </c>
      <c r="F143" s="40">
        <f>$A$14</f>
        <v>43685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43685</v>
      </c>
      <c r="L143" s="41">
        <v>1580.3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43686</v>
      </c>
      <c r="B144" s="41">
        <v>11345.5</v>
      </c>
      <c r="C144" s="2">
        <f t="shared" si="21"/>
        <v>18.5</v>
      </c>
      <c r="D144" s="11" t="str">
        <f t="shared" si="18"/>
        <v>Normal</v>
      </c>
      <c r="F144" s="40">
        <f>$A$15</f>
        <v>43686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43686</v>
      </c>
      <c r="L144" s="41">
        <v>1580.3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43687</v>
      </c>
      <c r="B145" s="41">
        <v>11345.5</v>
      </c>
      <c r="C145" s="2">
        <f t="shared" si="21"/>
        <v>0</v>
      </c>
      <c r="D145" s="11" t="str">
        <f t="shared" si="18"/>
        <v>Normal</v>
      </c>
      <c r="F145" s="40">
        <f>$A$16</f>
        <v>43687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43687</v>
      </c>
      <c r="L145" s="41">
        <v>1580.3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43688</v>
      </c>
      <c r="B146" s="41">
        <v>11831.9</v>
      </c>
      <c r="C146" s="2">
        <f t="shared" si="21"/>
        <v>486.39999999999964</v>
      </c>
      <c r="D146" s="11" t="s">
        <v>21</v>
      </c>
      <c r="F146" s="40">
        <f>$A$17</f>
        <v>43688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43688</v>
      </c>
      <c r="L146" s="41">
        <v>1580.3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43689</v>
      </c>
      <c r="B147" s="41">
        <v>11879.1</v>
      </c>
      <c r="C147" s="2">
        <f t="shared" si="21"/>
        <v>47.200000000000728</v>
      </c>
      <c r="D147" s="11" t="str">
        <f t="shared" si="18"/>
        <v>Normal</v>
      </c>
      <c r="F147" s="40">
        <f>$A$18</f>
        <v>43689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43689</v>
      </c>
      <c r="L147" s="41">
        <v>1580.3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43690</v>
      </c>
      <c r="B148" s="41">
        <v>11949.7</v>
      </c>
      <c r="C148" s="2">
        <f t="shared" si="21"/>
        <v>70.600000000000364</v>
      </c>
      <c r="D148" s="11" t="str">
        <f t="shared" si="18"/>
        <v>Normal</v>
      </c>
      <c r="F148" s="40">
        <f>$A$19</f>
        <v>43690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43690</v>
      </c>
      <c r="L148" s="41">
        <v>1580.3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43691</v>
      </c>
      <c r="B149" s="41">
        <v>11949.7</v>
      </c>
      <c r="C149" s="2">
        <f t="shared" si="21"/>
        <v>0</v>
      </c>
      <c r="D149" s="11" t="str">
        <f t="shared" si="18"/>
        <v>Normal</v>
      </c>
      <c r="F149" s="40">
        <f>$A$20</f>
        <v>43691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43691</v>
      </c>
      <c r="L149" s="41">
        <v>1580.3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43692</v>
      </c>
      <c r="B150" s="41">
        <v>12139.7</v>
      </c>
      <c r="C150" s="2">
        <f t="shared" si="21"/>
        <v>190</v>
      </c>
      <c r="D150" s="11" t="str">
        <f t="shared" si="18"/>
        <v>Atenção</v>
      </c>
      <c r="F150" s="40">
        <f>$A$21</f>
        <v>43692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43692</v>
      </c>
      <c r="L150" s="41">
        <v>1580.3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43693</v>
      </c>
      <c r="B151" s="41">
        <v>12250.6</v>
      </c>
      <c r="C151" s="2">
        <f t="shared" si="21"/>
        <v>110.89999999999964</v>
      </c>
      <c r="D151" s="11" t="str">
        <f t="shared" si="18"/>
        <v>Normal</v>
      </c>
      <c r="F151" s="40">
        <f>$A$22</f>
        <v>43693</v>
      </c>
      <c r="G151" s="41">
        <v>2271</v>
      </c>
      <c r="H151" s="2">
        <f t="shared" si="22"/>
        <v>1</v>
      </c>
      <c r="I151" s="11" t="str">
        <f t="shared" si="20"/>
        <v>Normal</v>
      </c>
      <c r="K151" s="40">
        <f>$A$22</f>
        <v>43693</v>
      </c>
      <c r="L151" s="41">
        <v>1580.3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43694</v>
      </c>
      <c r="B152" s="41">
        <v>12327.7</v>
      </c>
      <c r="C152" s="2">
        <f t="shared" si="21"/>
        <v>77.100000000000364</v>
      </c>
      <c r="D152" s="11" t="str">
        <f t="shared" si="18"/>
        <v>Normal</v>
      </c>
      <c r="F152" s="40">
        <f>$A$23</f>
        <v>43694</v>
      </c>
      <c r="G152" s="41">
        <v>2271</v>
      </c>
      <c r="H152" s="2">
        <f t="shared" si="22"/>
        <v>0</v>
      </c>
      <c r="I152" s="11" t="str">
        <f t="shared" si="20"/>
        <v>Normal</v>
      </c>
      <c r="K152" s="40">
        <f>$A$23</f>
        <v>43694</v>
      </c>
      <c r="L152" s="41">
        <v>1580.3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43695</v>
      </c>
      <c r="B153" s="41">
        <v>12327.7</v>
      </c>
      <c r="C153" s="2">
        <f>B153-B152</f>
        <v>0</v>
      </c>
      <c r="D153" s="11" t="str">
        <f t="shared" si="18"/>
        <v>Normal</v>
      </c>
      <c r="F153" s="40">
        <f>$A$24</f>
        <v>43695</v>
      </c>
      <c r="G153" s="41">
        <v>2271</v>
      </c>
      <c r="H153" s="2">
        <f>G153-G152</f>
        <v>0</v>
      </c>
      <c r="I153" s="11" t="str">
        <f t="shared" si="20"/>
        <v>Normal</v>
      </c>
      <c r="K153" s="40">
        <f>$A$24</f>
        <v>43695</v>
      </c>
      <c r="L153" s="41">
        <v>1580.3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43696</v>
      </c>
      <c r="B154" s="41">
        <v>12416.2</v>
      </c>
      <c r="C154" s="2">
        <f t="shared" si="21"/>
        <v>88.5</v>
      </c>
      <c r="D154" s="11" t="str">
        <f t="shared" si="18"/>
        <v>Normal</v>
      </c>
      <c r="F154" s="40">
        <f>$A$25</f>
        <v>43696</v>
      </c>
      <c r="G154" s="41">
        <v>2271</v>
      </c>
      <c r="H154" s="2">
        <f t="shared" si="22"/>
        <v>0</v>
      </c>
      <c r="I154" s="11" t="str">
        <f t="shared" si="20"/>
        <v>Normal</v>
      </c>
      <c r="K154" s="40">
        <f>$A$25</f>
        <v>43696</v>
      </c>
      <c r="L154" s="41">
        <v>1580.3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43697</v>
      </c>
      <c r="B155" s="41">
        <v>12480.7</v>
      </c>
      <c r="C155" s="2">
        <f t="shared" si="21"/>
        <v>64.5</v>
      </c>
      <c r="D155" s="11" t="str">
        <f t="shared" si="18"/>
        <v>Normal</v>
      </c>
      <c r="F155" s="40">
        <f>$A$26</f>
        <v>43697</v>
      </c>
      <c r="G155" s="41">
        <v>2271</v>
      </c>
      <c r="H155" s="2">
        <f t="shared" si="22"/>
        <v>0</v>
      </c>
      <c r="I155" s="11" t="str">
        <f t="shared" si="20"/>
        <v>Normal</v>
      </c>
      <c r="K155" s="40">
        <f>$A$26</f>
        <v>43697</v>
      </c>
      <c r="L155" s="41">
        <v>1580.3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43698</v>
      </c>
      <c r="B156" s="41">
        <v>12605.5</v>
      </c>
      <c r="C156" s="2">
        <f t="shared" si="21"/>
        <v>124.79999999999927</v>
      </c>
      <c r="D156" s="11" t="str">
        <f t="shared" si="18"/>
        <v>Normal</v>
      </c>
      <c r="F156" s="40">
        <f>$A$27</f>
        <v>43698</v>
      </c>
      <c r="G156" s="41">
        <v>2271</v>
      </c>
      <c r="H156" s="2">
        <f t="shared" si="22"/>
        <v>0</v>
      </c>
      <c r="I156" s="11" t="str">
        <f t="shared" si="20"/>
        <v>Normal</v>
      </c>
      <c r="K156" s="40">
        <f>$A$27</f>
        <v>43698</v>
      </c>
      <c r="L156" s="41">
        <v>1580.3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43699</v>
      </c>
      <c r="B157" s="41">
        <v>12714.9</v>
      </c>
      <c r="C157" s="2">
        <f t="shared" si="21"/>
        <v>109.39999999999964</v>
      </c>
      <c r="D157" s="11" t="str">
        <f t="shared" si="18"/>
        <v>Normal</v>
      </c>
      <c r="F157" s="40">
        <f>$A$28</f>
        <v>43699</v>
      </c>
      <c r="G157" s="41">
        <v>2271</v>
      </c>
      <c r="H157" s="2">
        <f t="shared" si="22"/>
        <v>0</v>
      </c>
      <c r="I157" s="11" t="str">
        <f t="shared" si="20"/>
        <v>Normal</v>
      </c>
      <c r="K157" s="40">
        <f>$A$28</f>
        <v>43699</v>
      </c>
      <c r="L157" s="41">
        <v>1580.3</v>
      </c>
      <c r="M157" s="2">
        <f t="shared" si="23"/>
        <v>0</v>
      </c>
      <c r="N157" s="11" t="str">
        <f t="shared" si="19"/>
        <v>Normal</v>
      </c>
    </row>
    <row r="158" spans="1:14" x14ac:dyDescent="0.25">
      <c r="A158" s="40">
        <f>$A$29</f>
        <v>43700</v>
      </c>
      <c r="B158" s="41">
        <v>12816.3</v>
      </c>
      <c r="C158" s="2">
        <f t="shared" si="21"/>
        <v>101.39999999999964</v>
      </c>
      <c r="D158" s="11" t="str">
        <f t="shared" si="18"/>
        <v>Normal</v>
      </c>
      <c r="F158" s="40">
        <f>$A$29</f>
        <v>43700</v>
      </c>
      <c r="G158" s="41">
        <v>2271</v>
      </c>
      <c r="H158" s="2">
        <f t="shared" si="22"/>
        <v>0</v>
      </c>
      <c r="I158" s="11" t="str">
        <f t="shared" si="20"/>
        <v>Normal</v>
      </c>
      <c r="K158" s="40">
        <f>$A$29</f>
        <v>43700</v>
      </c>
      <c r="L158" s="41">
        <v>1580.3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43701</v>
      </c>
      <c r="B159" s="41">
        <v>12816.3</v>
      </c>
      <c r="C159" s="2">
        <f t="shared" si="21"/>
        <v>0</v>
      </c>
      <c r="D159" s="11" t="str">
        <f t="shared" si="18"/>
        <v>Normal</v>
      </c>
      <c r="F159" s="40">
        <f>$A$30</f>
        <v>43701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43701</v>
      </c>
      <c r="L159" s="41">
        <v>1580.3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43702</v>
      </c>
      <c r="B160" s="41">
        <v>12969.7</v>
      </c>
      <c r="C160" s="2">
        <f t="shared" si="21"/>
        <v>153.40000000000146</v>
      </c>
      <c r="D160" s="11" t="s">
        <v>21</v>
      </c>
      <c r="F160" s="40">
        <f>$A$31</f>
        <v>43702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43702</v>
      </c>
      <c r="L160" s="41">
        <v>1580.3</v>
      </c>
      <c r="M160" s="2">
        <f t="shared" si="23"/>
        <v>0</v>
      </c>
      <c r="N160" s="11" t="str">
        <f t="shared" si="19"/>
        <v>Normal</v>
      </c>
    </row>
    <row r="161" spans="1:14" x14ac:dyDescent="0.25">
      <c r="A161" s="40">
        <f>$A$32</f>
        <v>43703</v>
      </c>
      <c r="B161" s="41">
        <v>12993.4</v>
      </c>
      <c r="C161" s="2">
        <f t="shared" si="21"/>
        <v>23.699999999998909</v>
      </c>
      <c r="D161" s="11" t="str">
        <f t="shared" ref="D161:D166" si="24">IF(C161&gt;($D$134*1.2),"Atenção","Normal")</f>
        <v>Normal</v>
      </c>
      <c r="F161" s="40">
        <f>$A$32</f>
        <v>43703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43703</v>
      </c>
      <c r="L161" s="41">
        <v>1580.3</v>
      </c>
      <c r="M161" s="2">
        <f t="shared" si="23"/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43704</v>
      </c>
      <c r="B162" s="41">
        <v>12993.4</v>
      </c>
      <c r="C162" s="2">
        <f t="shared" si="21"/>
        <v>0</v>
      </c>
      <c r="D162" s="11" t="str">
        <f t="shared" si="24"/>
        <v>Normal</v>
      </c>
      <c r="F162" s="40">
        <f>$A$33</f>
        <v>43704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43704</v>
      </c>
      <c r="L162" s="41">
        <v>1580.3</v>
      </c>
      <c r="M162" s="2">
        <f t="shared" si="23"/>
        <v>0</v>
      </c>
      <c r="N162" s="11" t="str">
        <f t="shared" si="25"/>
        <v>Normal</v>
      </c>
    </row>
    <row r="163" spans="1:14" x14ac:dyDescent="0.25">
      <c r="A163" s="40">
        <f>$A$34</f>
        <v>43705</v>
      </c>
      <c r="B163" s="41">
        <v>13250.7</v>
      </c>
      <c r="C163" s="2">
        <f t="shared" si="21"/>
        <v>257.30000000000109</v>
      </c>
      <c r="D163" s="11" t="str">
        <f t="shared" si="24"/>
        <v>Atenção</v>
      </c>
      <c r="F163" s="40">
        <f>$A$34</f>
        <v>43705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43705</v>
      </c>
      <c r="L163" s="41">
        <v>1580.3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43706</v>
      </c>
      <c r="B164" s="36">
        <v>13311.6</v>
      </c>
      <c r="C164" s="2">
        <f t="shared" si="21"/>
        <v>60.899999999999636</v>
      </c>
      <c r="D164" s="11" t="str">
        <f t="shared" si="24"/>
        <v>Normal</v>
      </c>
      <c r="F164" s="40">
        <f>$A$35</f>
        <v>43706</v>
      </c>
      <c r="G164" s="36">
        <v>2271</v>
      </c>
      <c r="H164" s="2">
        <f>G164-G163</f>
        <v>0</v>
      </c>
      <c r="I164" s="11" t="str">
        <f t="shared" si="20"/>
        <v>Normal</v>
      </c>
      <c r="K164" s="40">
        <f>$A$35</f>
        <v>43706</v>
      </c>
      <c r="L164" s="36">
        <v>1580.3</v>
      </c>
      <c r="M164" s="2">
        <f t="shared" si="23"/>
        <v>0</v>
      </c>
      <c r="N164" s="11" t="str">
        <f t="shared" si="25"/>
        <v>Normal</v>
      </c>
    </row>
    <row r="165" spans="1:14" x14ac:dyDescent="0.25">
      <c r="A165" s="40">
        <f>$A$36</f>
        <v>43707</v>
      </c>
      <c r="B165" s="36">
        <v>13449.6</v>
      </c>
      <c r="C165" s="2">
        <f t="shared" si="21"/>
        <v>138</v>
      </c>
      <c r="D165" s="11" t="str">
        <f t="shared" si="24"/>
        <v>Normal</v>
      </c>
      <c r="F165" s="40">
        <f>$A$36</f>
        <v>43707</v>
      </c>
      <c r="G165" s="36">
        <v>2271</v>
      </c>
      <c r="H165" s="2">
        <f t="shared" si="22"/>
        <v>0</v>
      </c>
      <c r="I165" s="11" t="str">
        <f t="shared" si="20"/>
        <v>Normal</v>
      </c>
      <c r="K165" s="40">
        <f>$A$36</f>
        <v>43707</v>
      </c>
      <c r="L165" s="36">
        <v>1580.3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43708</v>
      </c>
      <c r="B166" s="36">
        <v>13529.7</v>
      </c>
      <c r="C166" s="2">
        <f t="shared" si="21"/>
        <v>80.100000000000364</v>
      </c>
      <c r="D166" s="11" t="str">
        <f t="shared" si="24"/>
        <v>Normal</v>
      </c>
      <c r="F166" s="40">
        <f>$A$37</f>
        <v>43708</v>
      </c>
      <c r="G166" s="36">
        <v>2271</v>
      </c>
      <c r="H166" s="2">
        <f t="shared" si="22"/>
        <v>0</v>
      </c>
      <c r="I166" s="11" t="str">
        <f t="shared" si="20"/>
        <v>Normal</v>
      </c>
      <c r="K166" s="40">
        <f>$A$37</f>
        <v>43708</v>
      </c>
      <c r="L166" s="36">
        <v>1580.3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0" t="s">
        <v>6</v>
      </c>
      <c r="B167" s="121"/>
      <c r="C167" s="15">
        <f>SUM(C136:C166)</f>
        <v>2920.1000000000004</v>
      </c>
      <c r="D167" s="11"/>
      <c r="F167" s="120" t="s">
        <v>6</v>
      </c>
      <c r="G167" s="121"/>
      <c r="H167" s="2">
        <f>SUM(H136:H166)</f>
        <v>1</v>
      </c>
      <c r="I167" s="11"/>
      <c r="K167" s="120" t="s">
        <v>6</v>
      </c>
      <c r="L167" s="121"/>
      <c r="M167" s="15">
        <f>SUM(M136:M166)</f>
        <v>39.099999999999909</v>
      </c>
      <c r="N167" s="11"/>
    </row>
    <row r="168" spans="1:14" x14ac:dyDescent="0.25">
      <c r="A168" s="42" t="s">
        <v>7</v>
      </c>
      <c r="B168" s="113"/>
      <c r="C168" s="114"/>
      <c r="D168" s="115"/>
      <c r="E168" s="43"/>
      <c r="F168" s="42" t="s">
        <v>7</v>
      </c>
      <c r="G168" s="113"/>
      <c r="H168" s="114"/>
      <c r="I168" s="115"/>
      <c r="J168" s="43"/>
      <c r="K168" s="42" t="s">
        <v>7</v>
      </c>
      <c r="L168" s="113"/>
      <c r="M168" s="114"/>
      <c r="N168" s="115"/>
    </row>
    <row r="169" spans="1:14" x14ac:dyDescent="0.25">
      <c r="A169" s="113"/>
      <c r="B169" s="114"/>
      <c r="C169" s="114"/>
      <c r="D169" s="115"/>
      <c r="E169" s="43"/>
      <c r="F169" s="113"/>
      <c r="G169" s="114"/>
      <c r="H169" s="114"/>
      <c r="I169" s="115"/>
      <c r="J169" s="43"/>
      <c r="K169" s="113"/>
      <c r="L169" s="114"/>
      <c r="M169" s="114"/>
      <c r="N169" s="115"/>
    </row>
    <row r="170" spans="1:14" x14ac:dyDescent="0.25">
      <c r="A170" s="113"/>
      <c r="B170" s="114"/>
      <c r="C170" s="114"/>
      <c r="D170" s="115"/>
      <c r="E170" s="43"/>
      <c r="F170" s="113"/>
      <c r="G170" s="114"/>
      <c r="H170" s="114"/>
      <c r="I170" s="115"/>
      <c r="J170" s="43"/>
      <c r="K170" s="113"/>
      <c r="L170" s="114"/>
      <c r="M170" s="114"/>
      <c r="N170" s="115"/>
    </row>
    <row r="171" spans="1:14" x14ac:dyDescent="0.25">
      <c r="A171" s="110"/>
      <c r="B171" s="111"/>
      <c r="C171" s="111"/>
      <c r="D171" s="112"/>
      <c r="F171" s="110"/>
      <c r="G171" s="111"/>
      <c r="H171" s="111"/>
      <c r="I171" s="112"/>
      <c r="K171" s="110"/>
      <c r="L171" s="111"/>
      <c r="M171" s="111"/>
      <c r="N171" s="112"/>
    </row>
    <row r="172" spans="1:14" x14ac:dyDescent="0.25">
      <c r="A172" s="110"/>
      <c r="B172" s="111"/>
      <c r="C172" s="111"/>
      <c r="D172" s="112"/>
      <c r="F172" s="110"/>
      <c r="G172" s="111"/>
      <c r="H172" s="111"/>
      <c r="I172" s="112"/>
      <c r="K172" s="110"/>
      <c r="L172" s="111"/>
      <c r="M172" s="111"/>
      <c r="N172" s="112"/>
    </row>
    <row r="173" spans="1:14" x14ac:dyDescent="0.25">
      <c r="A173" s="110"/>
      <c r="B173" s="111"/>
      <c r="C173" s="111"/>
      <c r="D173" s="112"/>
      <c r="F173" s="110"/>
      <c r="G173" s="111"/>
      <c r="H173" s="111"/>
      <c r="I173" s="112"/>
      <c r="K173" s="110"/>
      <c r="L173" s="111"/>
      <c r="M173" s="111"/>
      <c r="N173" s="112"/>
    </row>
    <row r="175" spans="1:14" ht="58.5" customHeight="1" x14ac:dyDescent="0.25">
      <c r="A175" s="116" t="s">
        <v>31</v>
      </c>
      <c r="B175" s="117"/>
      <c r="C175" s="118"/>
      <c r="D175" s="33" t="s">
        <v>1</v>
      </c>
      <c r="F175" s="116" t="s">
        <v>32</v>
      </c>
      <c r="G175" s="117"/>
      <c r="H175" s="118"/>
      <c r="I175" s="33" t="s">
        <v>1</v>
      </c>
    </row>
    <row r="176" spans="1:14" ht="25.5" x14ac:dyDescent="0.25">
      <c r="A176" s="119" t="str">
        <f>A4</f>
        <v>Agosto</v>
      </c>
      <c r="B176" s="119"/>
      <c r="C176" s="34" t="s">
        <v>2</v>
      </c>
      <c r="D176" s="35"/>
      <c r="F176" s="119" t="str">
        <f>A4</f>
        <v>Agosto</v>
      </c>
      <c r="G176" s="119"/>
      <c r="H176" s="34" t="s">
        <v>2</v>
      </c>
      <c r="I176" s="35"/>
    </row>
    <row r="177" spans="1:9" x14ac:dyDescent="0.25">
      <c r="A177" s="119"/>
      <c r="B177" s="119"/>
      <c r="C177" s="41">
        <v>394.1</v>
      </c>
      <c r="D177" s="10">
        <v>10</v>
      </c>
      <c r="F177" s="119"/>
      <c r="G177" s="119"/>
      <c r="H177" s="36">
        <v>115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43678</v>
      </c>
      <c r="B179" s="36">
        <v>394.1</v>
      </c>
      <c r="C179" s="2">
        <f>B179-C177</f>
        <v>0</v>
      </c>
      <c r="D179" s="11" t="str">
        <f>IF(C179&gt;($D$177*1.2),"Atenção","Normal")</f>
        <v>Normal</v>
      </c>
      <c r="F179" s="40">
        <f>$A$7</f>
        <v>43678</v>
      </c>
      <c r="G179" s="36">
        <v>115.7</v>
      </c>
      <c r="H179" s="2">
        <f>G179-H177</f>
        <v>0.70000000000000284</v>
      </c>
      <c r="I179" s="11" t="str">
        <f>IF(H179&gt;($I$177*1.2),"Atenção","Normal")</f>
        <v>Normal</v>
      </c>
    </row>
    <row r="180" spans="1:9" x14ac:dyDescent="0.25">
      <c r="A180" s="40">
        <f>$A$8</f>
        <v>43679</v>
      </c>
      <c r="B180" s="36">
        <v>394.3</v>
      </c>
      <c r="C180" s="2">
        <f>B180-B179</f>
        <v>0.19999999999998863</v>
      </c>
      <c r="D180" s="11" t="str">
        <f t="shared" ref="D180:D209" si="26">IF(C180&gt;($D$177*1.2),"Atenção","Normal")</f>
        <v>Normal</v>
      </c>
      <c r="F180" s="40">
        <f>$A$8</f>
        <v>43679</v>
      </c>
      <c r="G180" s="36">
        <v>117.8</v>
      </c>
      <c r="H180" s="2">
        <f>G180-G179</f>
        <v>2.0999999999999943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43680</v>
      </c>
      <c r="B181" s="41">
        <v>394.6</v>
      </c>
      <c r="C181" s="2">
        <f>(B181-B180)</f>
        <v>0.30000000000001137</v>
      </c>
      <c r="D181" s="11" t="str">
        <f t="shared" si="26"/>
        <v>Normal</v>
      </c>
      <c r="E181" s="70"/>
      <c r="F181" s="40">
        <f>$A$9</f>
        <v>43680</v>
      </c>
      <c r="G181" s="41">
        <v>118.4</v>
      </c>
      <c r="H181" s="2">
        <f t="shared" ref="H181:H209" si="28">G181-G180</f>
        <v>0.60000000000000853</v>
      </c>
      <c r="I181" s="11" t="str">
        <f t="shared" si="27"/>
        <v>Normal</v>
      </c>
    </row>
    <row r="182" spans="1:9" x14ac:dyDescent="0.25">
      <c r="A182" s="40">
        <f>$A$10</f>
        <v>43681</v>
      </c>
      <c r="B182" s="41">
        <v>394.6</v>
      </c>
      <c r="C182" s="2">
        <f t="shared" ref="C182:C202" si="29">B182-B181</f>
        <v>0</v>
      </c>
      <c r="D182" s="11" t="str">
        <f t="shared" si="26"/>
        <v>Normal</v>
      </c>
      <c r="F182" s="40">
        <f>$A$10</f>
        <v>43681</v>
      </c>
      <c r="G182" s="41">
        <v>118.4</v>
      </c>
      <c r="H182" s="2">
        <f t="shared" si="28"/>
        <v>0</v>
      </c>
      <c r="I182" s="11" t="str">
        <f t="shared" si="27"/>
        <v>Normal</v>
      </c>
    </row>
    <row r="183" spans="1:9" x14ac:dyDescent="0.25">
      <c r="A183" s="40">
        <f>$A$11</f>
        <v>43682</v>
      </c>
      <c r="B183" s="41">
        <v>396.4</v>
      </c>
      <c r="C183" s="2">
        <f t="shared" si="29"/>
        <v>1.7999999999999545</v>
      </c>
      <c r="D183" s="11" t="str">
        <f t="shared" si="26"/>
        <v>Normal</v>
      </c>
      <c r="F183" s="40">
        <f>$A$11</f>
        <v>43682</v>
      </c>
      <c r="G183" s="41">
        <v>118.8</v>
      </c>
      <c r="H183" s="2">
        <f t="shared" si="28"/>
        <v>0.39999999999999147</v>
      </c>
      <c r="I183" s="11" t="str">
        <f t="shared" si="27"/>
        <v>Normal</v>
      </c>
    </row>
    <row r="184" spans="1:9" x14ac:dyDescent="0.25">
      <c r="A184" s="40">
        <f>$A$12</f>
        <v>43683</v>
      </c>
      <c r="B184" s="41">
        <v>396.5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43683</v>
      </c>
      <c r="G184" s="41">
        <v>121.3</v>
      </c>
      <c r="H184" s="2">
        <f t="shared" si="28"/>
        <v>2.5</v>
      </c>
      <c r="I184" s="11" t="str">
        <f t="shared" si="27"/>
        <v>Normal</v>
      </c>
    </row>
    <row r="185" spans="1:9" x14ac:dyDescent="0.25">
      <c r="A185" s="40">
        <f>$A$13</f>
        <v>43684</v>
      </c>
      <c r="B185" s="41">
        <v>397.8</v>
      </c>
      <c r="C185" s="2">
        <f t="shared" si="29"/>
        <v>1.3000000000000114</v>
      </c>
      <c r="D185" s="11" t="str">
        <f t="shared" si="26"/>
        <v>Normal</v>
      </c>
      <c r="F185" s="40">
        <f>$A$13</f>
        <v>43684</v>
      </c>
      <c r="G185" s="41">
        <v>122.9</v>
      </c>
      <c r="H185" s="2">
        <f t="shared" si="28"/>
        <v>1.6000000000000085</v>
      </c>
      <c r="I185" s="11" t="str">
        <f t="shared" si="27"/>
        <v>Normal</v>
      </c>
    </row>
    <row r="186" spans="1:9" x14ac:dyDescent="0.25">
      <c r="A186" s="40">
        <f>$A$14</f>
        <v>43685</v>
      </c>
      <c r="B186" s="41">
        <v>409.6</v>
      </c>
      <c r="C186" s="2">
        <f>B186-B185</f>
        <v>11.800000000000011</v>
      </c>
      <c r="D186" s="11" t="str">
        <f t="shared" si="26"/>
        <v>Normal</v>
      </c>
      <c r="F186" s="40">
        <f>$A$14</f>
        <v>43685</v>
      </c>
      <c r="G186" s="41">
        <v>124.5</v>
      </c>
      <c r="H186" s="2">
        <f>G186-G185</f>
        <v>1.5999999999999943</v>
      </c>
      <c r="I186" s="11" t="str">
        <f t="shared" si="27"/>
        <v>Normal</v>
      </c>
    </row>
    <row r="187" spans="1:9" x14ac:dyDescent="0.25">
      <c r="A187" s="40">
        <f>$A$15</f>
        <v>43686</v>
      </c>
      <c r="B187" s="41">
        <v>411.9</v>
      </c>
      <c r="C187" s="2">
        <f t="shared" si="29"/>
        <v>2.2999999999999545</v>
      </c>
      <c r="D187" s="11" t="str">
        <f t="shared" si="26"/>
        <v>Normal</v>
      </c>
      <c r="F187" s="40">
        <f>$A$15</f>
        <v>43686</v>
      </c>
      <c r="G187" s="41">
        <v>125.8</v>
      </c>
      <c r="H187" s="2">
        <f>G187-G186</f>
        <v>1.2999999999999972</v>
      </c>
      <c r="I187" s="11" t="str">
        <f t="shared" si="27"/>
        <v>Normal</v>
      </c>
    </row>
    <row r="188" spans="1:9" x14ac:dyDescent="0.25">
      <c r="A188" s="40">
        <f>$A$16</f>
        <v>43687</v>
      </c>
      <c r="B188" s="41">
        <v>411.9</v>
      </c>
      <c r="C188" s="2">
        <f t="shared" si="29"/>
        <v>0</v>
      </c>
      <c r="D188" s="11" t="str">
        <f t="shared" si="26"/>
        <v>Normal</v>
      </c>
      <c r="F188" s="40">
        <f>$A$16</f>
        <v>43687</v>
      </c>
      <c r="G188" s="41">
        <v>125.8</v>
      </c>
      <c r="H188" s="2">
        <f>G188-G187</f>
        <v>0</v>
      </c>
      <c r="I188" s="11" t="str">
        <f t="shared" si="27"/>
        <v>Normal</v>
      </c>
    </row>
    <row r="189" spans="1:9" x14ac:dyDescent="0.25">
      <c r="A189" s="40">
        <f>$A$17</f>
        <v>43688</v>
      </c>
      <c r="B189" s="41">
        <v>426.2</v>
      </c>
      <c r="C189" s="2">
        <f t="shared" si="29"/>
        <v>14.300000000000011</v>
      </c>
      <c r="D189" s="11" t="s">
        <v>21</v>
      </c>
      <c r="F189" s="40">
        <f>$A$17</f>
        <v>43688</v>
      </c>
      <c r="G189" s="41">
        <v>126.7</v>
      </c>
      <c r="H189" s="2">
        <f>G189-G188</f>
        <v>0.90000000000000568</v>
      </c>
      <c r="I189" s="11" t="str">
        <f t="shared" si="27"/>
        <v>Normal</v>
      </c>
    </row>
    <row r="190" spans="1:9" x14ac:dyDescent="0.25">
      <c r="A190" s="40">
        <f>$A$18</f>
        <v>43689</v>
      </c>
      <c r="B190" s="41">
        <v>439.3</v>
      </c>
      <c r="C190" s="2">
        <f t="shared" si="29"/>
        <v>13.100000000000023</v>
      </c>
      <c r="D190" s="11" t="str">
        <f t="shared" si="26"/>
        <v>Atenção</v>
      </c>
      <c r="F190" s="40">
        <f>$A$18</f>
        <v>43689</v>
      </c>
      <c r="G190" s="41">
        <v>127.1</v>
      </c>
      <c r="H190" s="2">
        <f t="shared" si="28"/>
        <v>0.39999999999999147</v>
      </c>
      <c r="I190" s="11" t="str">
        <f t="shared" si="27"/>
        <v>Normal</v>
      </c>
    </row>
    <row r="191" spans="1:9" x14ac:dyDescent="0.25">
      <c r="A191" s="40">
        <f>$A$19</f>
        <v>43690</v>
      </c>
      <c r="B191" s="41">
        <v>441.6</v>
      </c>
      <c r="C191" s="2">
        <f t="shared" si="29"/>
        <v>2.3000000000000114</v>
      </c>
      <c r="D191" s="11" t="str">
        <f t="shared" si="26"/>
        <v>Normal</v>
      </c>
      <c r="F191" s="40">
        <f>$A$19</f>
        <v>43690</v>
      </c>
      <c r="G191" s="41">
        <v>128.19999999999999</v>
      </c>
      <c r="H191" s="2">
        <f t="shared" si="28"/>
        <v>1.0999999999999943</v>
      </c>
      <c r="I191" s="11" t="str">
        <f t="shared" si="27"/>
        <v>Normal</v>
      </c>
    </row>
    <row r="192" spans="1:9" x14ac:dyDescent="0.25">
      <c r="A192" s="40">
        <f>$A$20</f>
        <v>43691</v>
      </c>
      <c r="B192" s="41">
        <v>454.5</v>
      </c>
      <c r="C192" s="2">
        <f t="shared" si="29"/>
        <v>12.899999999999977</v>
      </c>
      <c r="D192" s="11" t="str">
        <f t="shared" si="26"/>
        <v>Atenção</v>
      </c>
      <c r="F192" s="40">
        <f>$A$20</f>
        <v>43691</v>
      </c>
      <c r="G192" s="41">
        <v>129.69999999999999</v>
      </c>
      <c r="H192" s="2">
        <f t="shared" si="28"/>
        <v>1.5</v>
      </c>
      <c r="I192" s="11" t="str">
        <f t="shared" si="27"/>
        <v>Normal</v>
      </c>
    </row>
    <row r="193" spans="1:9" x14ac:dyDescent="0.25">
      <c r="A193" s="40">
        <f>$A$21</f>
        <v>43692</v>
      </c>
      <c r="B193" s="41">
        <v>464.6</v>
      </c>
      <c r="C193" s="2">
        <f t="shared" si="29"/>
        <v>10.100000000000023</v>
      </c>
      <c r="D193" s="11" t="str">
        <f t="shared" si="26"/>
        <v>Normal</v>
      </c>
      <c r="F193" s="40">
        <f>$A$21</f>
        <v>43692</v>
      </c>
      <c r="G193" s="41">
        <v>130.6</v>
      </c>
      <c r="H193" s="2">
        <f t="shared" si="28"/>
        <v>0.90000000000000568</v>
      </c>
      <c r="I193" s="11" t="str">
        <f t="shared" si="27"/>
        <v>Normal</v>
      </c>
    </row>
    <row r="194" spans="1:9" x14ac:dyDescent="0.25">
      <c r="A194" s="40">
        <f>$A$22</f>
        <v>43693</v>
      </c>
      <c r="B194" s="41">
        <v>475.8</v>
      </c>
      <c r="C194" s="2">
        <f t="shared" si="29"/>
        <v>11.199999999999989</v>
      </c>
      <c r="D194" s="11" t="str">
        <f t="shared" si="26"/>
        <v>Normal</v>
      </c>
      <c r="F194" s="40">
        <f>$A$22</f>
        <v>43693</v>
      </c>
      <c r="G194" s="41">
        <v>132.1</v>
      </c>
      <c r="H194" s="2">
        <f t="shared" si="28"/>
        <v>1.5</v>
      </c>
      <c r="I194" s="11" t="str">
        <f t="shared" si="27"/>
        <v>Normal</v>
      </c>
    </row>
    <row r="195" spans="1:9" x14ac:dyDescent="0.25">
      <c r="A195" s="40">
        <f>$A$23</f>
        <v>43694</v>
      </c>
      <c r="B195" s="41">
        <v>478</v>
      </c>
      <c r="C195" s="2">
        <f t="shared" si="29"/>
        <v>2.1999999999999886</v>
      </c>
      <c r="D195" s="11" t="str">
        <f t="shared" si="26"/>
        <v>Normal</v>
      </c>
      <c r="F195" s="40">
        <f>$A$23</f>
        <v>43694</v>
      </c>
      <c r="G195" s="41">
        <v>132.80000000000001</v>
      </c>
      <c r="H195" s="2">
        <f t="shared" si="28"/>
        <v>0.70000000000001705</v>
      </c>
      <c r="I195" s="11" t="str">
        <f t="shared" si="27"/>
        <v>Normal</v>
      </c>
    </row>
    <row r="196" spans="1:9" x14ac:dyDescent="0.25">
      <c r="A196" s="40">
        <f>$A$24</f>
        <v>43695</v>
      </c>
      <c r="B196" s="41">
        <v>478</v>
      </c>
      <c r="C196" s="2">
        <f>B196-B195</f>
        <v>0</v>
      </c>
      <c r="D196" s="11" t="str">
        <f t="shared" si="26"/>
        <v>Normal</v>
      </c>
      <c r="F196" s="40">
        <f>$A$24</f>
        <v>43695</v>
      </c>
      <c r="G196" s="41">
        <v>132.80000000000001</v>
      </c>
      <c r="H196" s="2">
        <f t="shared" si="28"/>
        <v>0</v>
      </c>
      <c r="I196" s="11" t="str">
        <f t="shared" si="27"/>
        <v>Normal</v>
      </c>
    </row>
    <row r="197" spans="1:9" x14ac:dyDescent="0.25">
      <c r="A197" s="40">
        <f>$A$25</f>
        <v>43696</v>
      </c>
      <c r="B197" s="41">
        <v>500.1</v>
      </c>
      <c r="C197" s="2">
        <f t="shared" si="29"/>
        <v>22.100000000000023</v>
      </c>
      <c r="D197" s="11" t="s">
        <v>21</v>
      </c>
      <c r="F197" s="40">
        <f>$A$25</f>
        <v>43696</v>
      </c>
      <c r="G197" s="41">
        <v>133.30000000000001</v>
      </c>
      <c r="H197" s="2">
        <f t="shared" si="28"/>
        <v>0.5</v>
      </c>
      <c r="I197" s="11" t="str">
        <f t="shared" si="27"/>
        <v>Normal</v>
      </c>
    </row>
    <row r="198" spans="1:9" x14ac:dyDescent="0.25">
      <c r="A198" s="40">
        <f>$A$26</f>
        <v>43697</v>
      </c>
      <c r="B198" s="41">
        <v>513</v>
      </c>
      <c r="C198" s="2">
        <f t="shared" si="29"/>
        <v>12.899999999999977</v>
      </c>
      <c r="D198" s="11" t="str">
        <f t="shared" si="26"/>
        <v>Atenção</v>
      </c>
      <c r="F198" s="40">
        <f>$A$26</f>
        <v>43697</v>
      </c>
      <c r="G198" s="41">
        <v>134.69999999999999</v>
      </c>
      <c r="H198" s="2">
        <f t="shared" si="28"/>
        <v>1.3999999999999773</v>
      </c>
      <c r="I198" s="11" t="str">
        <f t="shared" si="27"/>
        <v>Normal</v>
      </c>
    </row>
    <row r="199" spans="1:9" x14ac:dyDescent="0.25">
      <c r="A199" s="40">
        <f>$A$27</f>
        <v>43698</v>
      </c>
      <c r="B199" s="41">
        <v>516</v>
      </c>
      <c r="C199" s="2">
        <f t="shared" si="29"/>
        <v>3</v>
      </c>
      <c r="D199" s="11" t="str">
        <f t="shared" si="26"/>
        <v>Normal</v>
      </c>
      <c r="F199" s="40">
        <f>$A$27</f>
        <v>43698</v>
      </c>
      <c r="G199" s="41">
        <v>135.69999999999999</v>
      </c>
      <c r="H199" s="2">
        <f t="shared" si="28"/>
        <v>1</v>
      </c>
      <c r="I199" s="11" t="str">
        <f t="shared" si="27"/>
        <v>Normal</v>
      </c>
    </row>
    <row r="200" spans="1:9" x14ac:dyDescent="0.25">
      <c r="A200" s="40">
        <f>$A$28</f>
        <v>43699</v>
      </c>
      <c r="B200" s="41">
        <v>522.5</v>
      </c>
      <c r="C200" s="2">
        <f t="shared" si="29"/>
        <v>6.5</v>
      </c>
      <c r="D200" s="11" t="str">
        <f t="shared" si="26"/>
        <v>Normal</v>
      </c>
      <c r="F200" s="40">
        <f>$A$28</f>
        <v>43699</v>
      </c>
      <c r="G200" s="41">
        <v>136.69999999999999</v>
      </c>
      <c r="H200" s="2">
        <f t="shared" si="28"/>
        <v>1</v>
      </c>
      <c r="I200" s="11" t="str">
        <f t="shared" si="27"/>
        <v>Normal</v>
      </c>
    </row>
    <row r="201" spans="1:9" x14ac:dyDescent="0.25">
      <c r="A201" s="40">
        <f>$A$29</f>
        <v>43700</v>
      </c>
      <c r="B201" s="41">
        <v>543.20000000000005</v>
      </c>
      <c r="C201" s="2">
        <f t="shared" si="29"/>
        <v>20.700000000000045</v>
      </c>
      <c r="D201" s="11" t="str">
        <f t="shared" si="26"/>
        <v>Atenção</v>
      </c>
      <c r="F201" s="40">
        <f>$A$29</f>
        <v>43700</v>
      </c>
      <c r="G201" s="41">
        <v>138.80000000000001</v>
      </c>
      <c r="H201" s="2">
        <f t="shared" si="28"/>
        <v>2.1000000000000227</v>
      </c>
      <c r="I201" s="11" t="str">
        <f t="shared" si="27"/>
        <v>Normal</v>
      </c>
    </row>
    <row r="202" spans="1:9" x14ac:dyDescent="0.25">
      <c r="A202" s="40">
        <f>$A$30</f>
        <v>43701</v>
      </c>
      <c r="B202" s="41">
        <v>543.20000000000005</v>
      </c>
      <c r="C202" s="2">
        <f t="shared" si="29"/>
        <v>0</v>
      </c>
      <c r="D202" s="11" t="str">
        <f t="shared" si="26"/>
        <v>Normal</v>
      </c>
      <c r="F202" s="40">
        <f>$A$30</f>
        <v>43701</v>
      </c>
      <c r="G202" s="41">
        <v>138.80000000000001</v>
      </c>
      <c r="H202" s="2">
        <f t="shared" si="28"/>
        <v>0</v>
      </c>
      <c r="I202" s="11" t="str">
        <f t="shared" si="27"/>
        <v>Normal</v>
      </c>
    </row>
    <row r="203" spans="1:9" x14ac:dyDescent="0.25">
      <c r="A203" s="40">
        <f>$A$31</f>
        <v>43702</v>
      </c>
      <c r="B203" s="41">
        <v>576.79999999999995</v>
      </c>
      <c r="C203" s="2">
        <f>B203-B202</f>
        <v>33.599999999999909</v>
      </c>
      <c r="D203" s="11" t="str">
        <f t="shared" si="26"/>
        <v>Atenção</v>
      </c>
      <c r="F203" s="40">
        <f>$A$31</f>
        <v>43702</v>
      </c>
      <c r="G203" s="41">
        <v>138.80000000000001</v>
      </c>
      <c r="H203" s="2">
        <f t="shared" si="28"/>
        <v>0</v>
      </c>
      <c r="I203" s="11" t="str">
        <f t="shared" si="27"/>
        <v>Normal</v>
      </c>
    </row>
    <row r="204" spans="1:9" x14ac:dyDescent="0.25">
      <c r="A204" s="40">
        <f>$A$32</f>
        <v>43703</v>
      </c>
      <c r="B204" s="41">
        <v>588.6</v>
      </c>
      <c r="C204" s="2">
        <f t="shared" ref="C204:C209" si="30">B204-B203</f>
        <v>11.800000000000068</v>
      </c>
      <c r="D204" s="11" t="str">
        <f t="shared" si="26"/>
        <v>Normal</v>
      </c>
      <c r="F204" s="40">
        <f>$A$32</f>
        <v>43703</v>
      </c>
      <c r="G204" s="41">
        <v>139.4</v>
      </c>
      <c r="H204" s="2">
        <f t="shared" si="28"/>
        <v>0.59999999999999432</v>
      </c>
      <c r="I204" s="11" t="str">
        <f t="shared" si="27"/>
        <v>Normal</v>
      </c>
    </row>
    <row r="205" spans="1:9" x14ac:dyDescent="0.25">
      <c r="A205" s="40">
        <f>$A$33</f>
        <v>43704</v>
      </c>
      <c r="B205" s="41">
        <v>593.5</v>
      </c>
      <c r="C205" s="2">
        <f t="shared" si="30"/>
        <v>4.8999999999999773</v>
      </c>
      <c r="D205" s="11" t="str">
        <f t="shared" si="26"/>
        <v>Normal</v>
      </c>
      <c r="F205" s="40">
        <f>$A$33</f>
        <v>43704</v>
      </c>
      <c r="G205" s="41">
        <v>140.1</v>
      </c>
      <c r="H205" s="2">
        <f t="shared" si="28"/>
        <v>0.69999999999998863</v>
      </c>
      <c r="I205" s="11" t="str">
        <f t="shared" si="27"/>
        <v>Normal</v>
      </c>
    </row>
    <row r="206" spans="1:9" x14ac:dyDescent="0.25">
      <c r="A206" s="40">
        <f>$A$34</f>
        <v>43705</v>
      </c>
      <c r="B206" s="41">
        <v>620.5</v>
      </c>
      <c r="C206" s="2">
        <f t="shared" si="30"/>
        <v>27</v>
      </c>
      <c r="D206" s="11" t="str">
        <f t="shared" si="26"/>
        <v>Atenção</v>
      </c>
      <c r="F206" s="40">
        <f>$A$34</f>
        <v>43705</v>
      </c>
      <c r="G206" s="41">
        <v>141.5</v>
      </c>
      <c r="H206" s="2">
        <f t="shared" si="28"/>
        <v>1.4000000000000057</v>
      </c>
      <c r="I206" s="11" t="str">
        <f t="shared" si="27"/>
        <v>Normal</v>
      </c>
    </row>
    <row r="207" spans="1:9" x14ac:dyDescent="0.25">
      <c r="A207" s="40">
        <f>$A$35</f>
        <v>43706</v>
      </c>
      <c r="B207" s="41">
        <v>621.70000000000005</v>
      </c>
      <c r="C207" s="2">
        <f t="shared" si="30"/>
        <v>1.2000000000000455</v>
      </c>
      <c r="D207" s="11" t="str">
        <f t="shared" si="26"/>
        <v>Normal</v>
      </c>
      <c r="F207" s="40">
        <f>$A$35</f>
        <v>43706</v>
      </c>
      <c r="G207" s="41">
        <v>142.30000000000001</v>
      </c>
      <c r="H207" s="2">
        <f t="shared" si="28"/>
        <v>0.80000000000001137</v>
      </c>
      <c r="I207" s="11" t="str">
        <f t="shared" si="27"/>
        <v>Normal</v>
      </c>
    </row>
    <row r="208" spans="1:9" x14ac:dyDescent="0.25">
      <c r="A208" s="40">
        <f>$A$36</f>
        <v>43707</v>
      </c>
      <c r="B208" s="41">
        <v>643</v>
      </c>
      <c r="C208" s="2">
        <f t="shared" si="30"/>
        <v>21.299999999999955</v>
      </c>
      <c r="D208" s="11" t="str">
        <f t="shared" si="26"/>
        <v>Atenção</v>
      </c>
      <c r="F208" s="40">
        <f>$A$36</f>
        <v>43707</v>
      </c>
      <c r="G208" s="41">
        <v>143.6</v>
      </c>
      <c r="H208" s="2">
        <f t="shared" si="28"/>
        <v>1.2999999999999829</v>
      </c>
      <c r="I208" s="11" t="str">
        <f t="shared" si="27"/>
        <v>Normal</v>
      </c>
    </row>
    <row r="209" spans="1:9" x14ac:dyDescent="0.25">
      <c r="A209" s="40">
        <f>$A$37</f>
        <v>43708</v>
      </c>
      <c r="B209" s="41">
        <v>651.5</v>
      </c>
      <c r="C209" s="2">
        <f t="shared" si="30"/>
        <v>8.5</v>
      </c>
      <c r="D209" s="11" t="str">
        <f t="shared" si="26"/>
        <v>Normal</v>
      </c>
      <c r="F209" s="40">
        <f>$A$37</f>
        <v>43708</v>
      </c>
      <c r="G209" s="36">
        <v>145.6</v>
      </c>
      <c r="H209" s="2">
        <f t="shared" si="28"/>
        <v>2</v>
      </c>
      <c r="I209" s="11" t="str">
        <f t="shared" si="27"/>
        <v>Normal</v>
      </c>
    </row>
    <row r="210" spans="1:9" x14ac:dyDescent="0.25">
      <c r="A210" s="120" t="s">
        <v>6</v>
      </c>
      <c r="B210" s="121"/>
      <c r="C210" s="15">
        <f>SUM(C179:C209)</f>
        <v>257.39999999999998</v>
      </c>
      <c r="D210" s="11"/>
      <c r="F210" s="120" t="s">
        <v>6</v>
      </c>
      <c r="G210" s="121"/>
      <c r="H210" s="2">
        <f>SUM(H179:H209)</f>
        <v>30.599999999999994</v>
      </c>
      <c r="I210" s="11"/>
    </row>
    <row r="211" spans="1:9" x14ac:dyDescent="0.25">
      <c r="A211" s="42" t="s">
        <v>7</v>
      </c>
      <c r="B211" s="113"/>
      <c r="C211" s="114"/>
      <c r="D211" s="115"/>
      <c r="F211" s="42" t="s">
        <v>7</v>
      </c>
      <c r="G211" s="113"/>
      <c r="H211" s="114"/>
      <c r="I211" s="115"/>
    </row>
    <row r="212" spans="1:9" x14ac:dyDescent="0.25">
      <c r="A212" s="113"/>
      <c r="B212" s="114"/>
      <c r="C212" s="114"/>
      <c r="D212" s="115"/>
      <c r="F212" s="113"/>
      <c r="G212" s="114"/>
      <c r="H212" s="114"/>
      <c r="I212" s="115"/>
    </row>
    <row r="213" spans="1:9" x14ac:dyDescent="0.25">
      <c r="A213" s="113"/>
      <c r="B213" s="114"/>
      <c r="C213" s="114"/>
      <c r="D213" s="115"/>
      <c r="F213" s="113"/>
      <c r="G213" s="114"/>
      <c r="H213" s="114"/>
      <c r="I213" s="115"/>
    </row>
    <row r="214" spans="1:9" x14ac:dyDescent="0.25">
      <c r="A214" s="110"/>
      <c r="B214" s="111"/>
      <c r="C214" s="111"/>
      <c r="D214" s="112"/>
      <c r="F214" s="110"/>
      <c r="G214" s="111"/>
      <c r="H214" s="111"/>
      <c r="I214" s="112"/>
    </row>
    <row r="215" spans="1:9" x14ac:dyDescent="0.25">
      <c r="A215" s="110"/>
      <c r="B215" s="111"/>
      <c r="C215" s="111"/>
      <c r="D215" s="112"/>
      <c r="F215" s="110"/>
      <c r="G215" s="111"/>
      <c r="H215" s="111"/>
      <c r="I215" s="112"/>
    </row>
  </sheetData>
  <sheetProtection algorithmName="SHA-512" hashValue="Cw97krDPF3GPPHdtGI7dlHwpNjXfxia0FNU80uB5RtN+bvY2est6cWDjWm8BWulzw+GT20Hoq7g5k7UJIVw4bQ==" saltValue="PO67gxCvT0Q1lgYFjXWnyA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104" priority="28" operator="equal">
      <formula>"Atenção"</formula>
    </cfRule>
  </conditionalFormatting>
  <conditionalFormatting sqref="A46:O81">
    <cfRule type="cellIs" dxfId="103" priority="10" operator="equal">
      <formula>"Atenção"</formula>
    </cfRule>
  </conditionalFormatting>
  <conditionalFormatting sqref="A1:P1 U1:XFD1 A2:XFD2 A3:Q3 U3:XFD3 T6:XFD9 L7:P7 Q7:S9 O8:P9 L8:N37 O10:XFD37 A38:XFD45 W46:XFD81">
    <cfRule type="cellIs" dxfId="102" priority="45" operator="equal">
      <formula>"Atenção"</formula>
    </cfRule>
  </conditionalFormatting>
  <conditionalFormatting sqref="A6:S6">
    <cfRule type="cellIs" dxfId="101" priority="1" operator="equal">
      <formula>"Atenção"</formula>
    </cfRule>
  </conditionalFormatting>
  <conditionalFormatting sqref="A4:XFD5">
    <cfRule type="cellIs" dxfId="100" priority="13" operator="equal">
      <formula>"Atenção"</formula>
    </cfRule>
  </conditionalFormatting>
  <conditionalFormatting sqref="A82:XFD1048576">
    <cfRule type="cellIs" dxfId="99" priority="2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98" priority="29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2">
    <pageSetUpPr fitToPage="1"/>
  </sheetPr>
  <dimension ref="A1:T215"/>
  <sheetViews>
    <sheetView showGridLines="0" topLeftCell="A157" zoomScale="90" zoomScaleNormal="90" zoomScaleSheetLayoutView="50" workbookViewId="0">
      <selection activeCell="E195" sqref="E195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3" t="s">
        <v>9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20" ht="15.75" thickBot="1" x14ac:dyDescent="0.3">
      <c r="T2" s="32" t="s">
        <v>10</v>
      </c>
    </row>
    <row r="3" spans="1:20" ht="39.75" customHeight="1" thickBot="1" x14ac:dyDescent="0.3">
      <c r="A3" s="116" t="s">
        <v>11</v>
      </c>
      <c r="B3" s="117"/>
      <c r="C3" s="118"/>
      <c r="D3" s="33" t="s">
        <v>1</v>
      </c>
      <c r="F3" s="116" t="s">
        <v>12</v>
      </c>
      <c r="G3" s="117"/>
      <c r="H3" s="118"/>
      <c r="I3" s="33" t="s">
        <v>1</v>
      </c>
      <c r="K3" s="116" t="s">
        <v>13</v>
      </c>
      <c r="L3" s="117"/>
      <c r="M3" s="118"/>
      <c r="N3" s="33" t="s">
        <v>1</v>
      </c>
      <c r="Q3" s="124" t="s">
        <v>8</v>
      </c>
      <c r="R3" s="125"/>
      <c r="S3" s="125"/>
      <c r="T3" s="126"/>
    </row>
    <row r="4" spans="1:20" ht="28.5" customHeight="1" thickBot="1" x14ac:dyDescent="0.3">
      <c r="A4" s="119" t="s">
        <v>33</v>
      </c>
      <c r="B4" s="119"/>
      <c r="C4" s="34" t="s">
        <v>2</v>
      </c>
      <c r="D4" s="35"/>
      <c r="F4" s="119" t="str">
        <f>A4</f>
        <v>Julho</v>
      </c>
      <c r="G4" s="119"/>
      <c r="H4" s="34" t="s">
        <v>2</v>
      </c>
      <c r="I4" s="35"/>
      <c r="K4" s="119" t="str">
        <f>A4</f>
        <v>Julho</v>
      </c>
      <c r="L4" s="119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9"/>
      <c r="B5" s="119"/>
      <c r="C5" s="41">
        <v>185191</v>
      </c>
      <c r="D5" s="10">
        <v>140</v>
      </c>
      <c r="F5" s="119"/>
      <c r="G5" s="119"/>
      <c r="H5" s="36">
        <v>12519.1</v>
      </c>
      <c r="I5" s="10">
        <v>7</v>
      </c>
      <c r="K5" s="119"/>
      <c r="L5" s="119"/>
      <c r="M5" s="36">
        <v>14108.7</v>
      </c>
      <c r="N5" s="10">
        <v>20</v>
      </c>
      <c r="P5" s="38"/>
      <c r="Q5" s="71">
        <v>43649</v>
      </c>
      <c r="R5" s="48">
        <v>8</v>
      </c>
      <c r="S5" s="32">
        <v>40191063</v>
      </c>
      <c r="T5" s="49" t="s">
        <v>34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43663</v>
      </c>
      <c r="R6" s="51">
        <v>2</v>
      </c>
      <c r="S6" s="51">
        <v>10191723</v>
      </c>
      <c r="T6" s="52" t="s">
        <v>35</v>
      </c>
    </row>
    <row r="7" spans="1:20" x14ac:dyDescent="0.25">
      <c r="A7" s="40">
        <v>43647</v>
      </c>
      <c r="B7" s="41">
        <v>185346</v>
      </c>
      <c r="C7" s="2">
        <f>B7-C5</f>
        <v>155</v>
      </c>
      <c r="D7" s="11" t="str">
        <f>IF(C7&gt;($D$5*1.2),"Atenção","Normal")</f>
        <v>Normal</v>
      </c>
      <c r="F7" s="40">
        <f>$A$7</f>
        <v>43647</v>
      </c>
      <c r="G7" s="36">
        <v>12519.7</v>
      </c>
      <c r="H7" s="2">
        <f>G7-H5</f>
        <v>0.6000000000003638</v>
      </c>
      <c r="I7" s="11" t="str">
        <f>IF(H7&gt;($I$5*1.2),"Atenção","Normal")</f>
        <v>Normal</v>
      </c>
      <c r="K7" s="40">
        <f>$A$7</f>
        <v>43647</v>
      </c>
      <c r="L7" s="36">
        <v>14120.4</v>
      </c>
      <c r="M7" s="2">
        <f>L7-M5</f>
        <v>11.699999999998909</v>
      </c>
      <c r="N7" s="11" t="str">
        <f>IF(M7&gt;($N$5*1.2),"Atenção","Normal")</f>
        <v>Normal</v>
      </c>
      <c r="Q7" s="72">
        <v>43663</v>
      </c>
      <c r="R7" s="51" t="s">
        <v>36</v>
      </c>
      <c r="S7" s="51"/>
      <c r="T7" s="52" t="s">
        <v>37</v>
      </c>
    </row>
    <row r="8" spans="1:20" x14ac:dyDescent="0.25">
      <c r="A8" s="40">
        <v>43648</v>
      </c>
      <c r="B8" s="41">
        <v>185529</v>
      </c>
      <c r="C8" s="27">
        <f>B8-B7</f>
        <v>183</v>
      </c>
      <c r="D8" s="11" t="str">
        <f t="shared" ref="D8:D37" si="0">IF(C8&gt;($D$5*1.2),"Atenção","Normal")</f>
        <v>Atenção</v>
      </c>
      <c r="F8" s="40">
        <f>$A$8</f>
        <v>43648</v>
      </c>
      <c r="G8" s="36">
        <v>12527.6</v>
      </c>
      <c r="H8" s="27">
        <f>G8-G7</f>
        <v>7.8999999999996362</v>
      </c>
      <c r="I8" s="11" t="str">
        <f t="shared" ref="I8:I37" si="1">IF(H8&gt;($I$5*1.2),"Atenção","Normal")</f>
        <v>Normal</v>
      </c>
      <c r="K8" s="40">
        <f>$A$8</f>
        <v>43648</v>
      </c>
      <c r="L8" s="36">
        <v>14141.3</v>
      </c>
      <c r="M8" s="2">
        <f>L8-L7</f>
        <v>20.899999999999636</v>
      </c>
      <c r="N8" s="11" t="str">
        <f t="shared" ref="N8:N37" si="2">IF(M8&gt;($N$5*1.2),"Atenção","Normal")</f>
        <v>Normal</v>
      </c>
      <c r="Q8" s="72">
        <v>43669</v>
      </c>
      <c r="R8" s="51" t="s">
        <v>36</v>
      </c>
      <c r="S8" s="51"/>
      <c r="T8" s="52" t="s">
        <v>38</v>
      </c>
    </row>
    <row r="9" spans="1:20" x14ac:dyDescent="0.25">
      <c r="A9" s="40">
        <v>43649</v>
      </c>
      <c r="B9" s="41">
        <v>185781</v>
      </c>
      <c r="C9" s="27">
        <f t="shared" ref="C9:C34" si="3">B9-B8</f>
        <v>252</v>
      </c>
      <c r="D9" s="11" t="str">
        <f t="shared" si="0"/>
        <v>Atenção</v>
      </c>
      <c r="F9" s="40">
        <f>$A$9</f>
        <v>43649</v>
      </c>
      <c r="G9" s="41">
        <v>12537.8</v>
      </c>
      <c r="H9" s="27">
        <f t="shared" ref="H9:H33" si="4">G9-G8</f>
        <v>10.199999999998909</v>
      </c>
      <c r="I9" s="11" t="str">
        <f t="shared" si="1"/>
        <v>Atenção</v>
      </c>
      <c r="K9" s="40">
        <f>$A$9</f>
        <v>43649</v>
      </c>
      <c r="L9" s="36">
        <v>14170</v>
      </c>
      <c r="M9" s="2">
        <f t="shared" ref="M9:M35" si="5">L9-L8</f>
        <v>28.700000000000728</v>
      </c>
      <c r="N9" s="11" t="str">
        <f t="shared" si="2"/>
        <v>Atenção</v>
      </c>
      <c r="Q9" s="72">
        <v>43669</v>
      </c>
      <c r="R9" s="51">
        <v>10</v>
      </c>
      <c r="S9" s="51"/>
      <c r="T9" s="52" t="s">
        <v>39</v>
      </c>
    </row>
    <row r="10" spans="1:20" x14ac:dyDescent="0.25">
      <c r="A10" s="40">
        <v>43650</v>
      </c>
      <c r="B10" s="41">
        <v>185949</v>
      </c>
      <c r="C10" s="27">
        <f t="shared" si="3"/>
        <v>168</v>
      </c>
      <c r="D10" s="11" t="str">
        <f t="shared" si="0"/>
        <v>Normal</v>
      </c>
      <c r="F10" s="40">
        <f>$A$10</f>
        <v>43650</v>
      </c>
      <c r="G10" s="41">
        <v>12547.1</v>
      </c>
      <c r="H10" s="27">
        <f t="shared" si="4"/>
        <v>9.3000000000010914</v>
      </c>
      <c r="I10" s="11" t="str">
        <f t="shared" si="1"/>
        <v>Atenção</v>
      </c>
      <c r="K10" s="40">
        <f>$A$10</f>
        <v>43650</v>
      </c>
      <c r="L10" s="36">
        <v>14193.5</v>
      </c>
      <c r="M10" s="2">
        <f>L10-L9</f>
        <v>23.5</v>
      </c>
      <c r="N10" s="11" t="str">
        <f t="shared" si="2"/>
        <v>Normal</v>
      </c>
      <c r="Q10" s="72">
        <v>43676</v>
      </c>
      <c r="R10" s="51"/>
      <c r="S10" s="51"/>
      <c r="T10" s="52" t="s">
        <v>40</v>
      </c>
    </row>
    <row r="11" spans="1:20" x14ac:dyDescent="0.25">
      <c r="A11" s="40">
        <v>43651</v>
      </c>
      <c r="B11" s="41">
        <v>186015</v>
      </c>
      <c r="C11" s="27">
        <f t="shared" si="3"/>
        <v>66</v>
      </c>
      <c r="D11" s="11" t="str">
        <f t="shared" si="0"/>
        <v>Normal</v>
      </c>
      <c r="F11" s="40">
        <f>$A$11</f>
        <v>43651</v>
      </c>
      <c r="G11" s="41">
        <v>12547.1</v>
      </c>
      <c r="H11" s="27">
        <f t="shared" si="4"/>
        <v>0</v>
      </c>
      <c r="I11" s="11" t="str">
        <f t="shared" si="1"/>
        <v>Normal</v>
      </c>
      <c r="K11" s="40">
        <f>$A$11</f>
        <v>43651</v>
      </c>
      <c r="L11" s="36">
        <v>14219.1</v>
      </c>
      <c r="M11" s="2">
        <f t="shared" si="5"/>
        <v>25.600000000000364</v>
      </c>
      <c r="N11" s="11" t="str">
        <f t="shared" si="2"/>
        <v>Atenção</v>
      </c>
      <c r="Q11" s="72">
        <v>43677</v>
      </c>
      <c r="R11" s="51" t="s">
        <v>36</v>
      </c>
      <c r="S11" s="51"/>
      <c r="T11" s="52" t="s">
        <v>41</v>
      </c>
    </row>
    <row r="12" spans="1:20" x14ac:dyDescent="0.25">
      <c r="A12" s="40">
        <v>43652</v>
      </c>
      <c r="B12" s="41">
        <v>186270</v>
      </c>
      <c r="C12" s="27">
        <f t="shared" si="3"/>
        <v>255</v>
      </c>
      <c r="D12" s="11" t="str">
        <f t="shared" si="0"/>
        <v>Atenção</v>
      </c>
      <c r="F12" s="40">
        <f>$A$12</f>
        <v>43652</v>
      </c>
      <c r="G12" s="41">
        <v>12560.2</v>
      </c>
      <c r="H12" s="27">
        <f>G12-G11</f>
        <v>13.100000000000364</v>
      </c>
      <c r="I12" s="11" t="str">
        <f t="shared" si="1"/>
        <v>Atenção</v>
      </c>
      <c r="K12" s="40">
        <f>$A$12</f>
        <v>43652</v>
      </c>
      <c r="L12" s="41">
        <v>14234.7</v>
      </c>
      <c r="M12" s="2">
        <f t="shared" si="5"/>
        <v>15.600000000000364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43653</v>
      </c>
      <c r="B13" s="41">
        <v>186270</v>
      </c>
      <c r="C13" s="27">
        <f t="shared" si="3"/>
        <v>0</v>
      </c>
      <c r="D13" s="11" t="str">
        <f t="shared" si="0"/>
        <v>Normal</v>
      </c>
      <c r="F13" s="40">
        <f>$A$13</f>
        <v>43653</v>
      </c>
      <c r="G13" s="41">
        <v>12560.2</v>
      </c>
      <c r="H13" s="27">
        <f t="shared" si="4"/>
        <v>0</v>
      </c>
      <c r="I13" s="11" t="str">
        <f t="shared" si="1"/>
        <v>Normal</v>
      </c>
      <c r="K13" s="40">
        <f>$A$13</f>
        <v>43653</v>
      </c>
      <c r="L13" s="41">
        <v>14234.7</v>
      </c>
      <c r="M13" s="2">
        <f t="shared" si="5"/>
        <v>0</v>
      </c>
      <c r="N13" s="11" t="str">
        <f t="shared" si="2"/>
        <v>Normal</v>
      </c>
      <c r="Q13" s="72"/>
      <c r="R13" s="51"/>
      <c r="S13" s="51"/>
      <c r="T13" s="52"/>
    </row>
    <row r="14" spans="1:20" x14ac:dyDescent="0.25">
      <c r="A14" s="40">
        <v>43654</v>
      </c>
      <c r="B14" s="41">
        <v>186762</v>
      </c>
      <c r="C14" s="27">
        <f t="shared" si="3"/>
        <v>492</v>
      </c>
      <c r="D14" s="11" t="s">
        <v>21</v>
      </c>
      <c r="F14" s="40">
        <f>$A$14</f>
        <v>43654</v>
      </c>
      <c r="G14" s="41">
        <v>12564.2</v>
      </c>
      <c r="H14" s="27">
        <f t="shared" si="4"/>
        <v>4</v>
      </c>
      <c r="I14" s="11" t="str">
        <f t="shared" si="1"/>
        <v>Normal</v>
      </c>
      <c r="K14" s="40">
        <f>$A$14</f>
        <v>43654</v>
      </c>
      <c r="L14" s="41">
        <v>14248.6</v>
      </c>
      <c r="M14" s="2">
        <f t="shared" si="5"/>
        <v>13.899999999999636</v>
      </c>
      <c r="N14" s="11" t="str">
        <f t="shared" si="2"/>
        <v>Normal</v>
      </c>
      <c r="Q14" s="72"/>
      <c r="R14" s="51"/>
      <c r="S14" s="51"/>
      <c r="T14" s="52"/>
    </row>
    <row r="15" spans="1:20" x14ac:dyDescent="0.25">
      <c r="A15" s="40">
        <v>43655</v>
      </c>
      <c r="B15" s="41">
        <v>186762</v>
      </c>
      <c r="C15" s="27">
        <f t="shared" si="3"/>
        <v>0</v>
      </c>
      <c r="D15" s="11" t="str">
        <f t="shared" si="0"/>
        <v>Normal</v>
      </c>
      <c r="F15" s="40">
        <f>$A$15</f>
        <v>43655</v>
      </c>
      <c r="G15" s="41">
        <v>12564.2</v>
      </c>
      <c r="H15" s="27">
        <f t="shared" si="4"/>
        <v>0</v>
      </c>
      <c r="I15" s="11" t="str">
        <f t="shared" si="1"/>
        <v>Normal</v>
      </c>
      <c r="K15" s="40">
        <f>$A$15</f>
        <v>43655</v>
      </c>
      <c r="L15" s="41">
        <v>14248.6</v>
      </c>
      <c r="M15" s="2">
        <f t="shared" si="5"/>
        <v>0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43656</v>
      </c>
      <c r="B16" s="41">
        <v>187024</v>
      </c>
      <c r="C16" s="27">
        <f>B16-B15</f>
        <v>262</v>
      </c>
      <c r="D16" s="11" t="s">
        <v>21</v>
      </c>
      <c r="F16" s="40">
        <f>$A$16</f>
        <v>43656</v>
      </c>
      <c r="G16" s="41">
        <v>12571.1</v>
      </c>
      <c r="H16" s="27">
        <f t="shared" si="4"/>
        <v>6.8999999999996362</v>
      </c>
      <c r="I16" s="11" t="str">
        <f t="shared" si="1"/>
        <v>Normal</v>
      </c>
      <c r="K16" s="40">
        <f>$A$16</f>
        <v>43656</v>
      </c>
      <c r="L16" s="41">
        <v>14278.2</v>
      </c>
      <c r="M16" s="2">
        <f t="shared" si="5"/>
        <v>29.600000000000364</v>
      </c>
      <c r="N16" s="11" t="s">
        <v>21</v>
      </c>
      <c r="Q16" s="72"/>
      <c r="R16" s="51"/>
      <c r="S16" s="51"/>
      <c r="T16" s="52"/>
    </row>
    <row r="17" spans="1:20" x14ac:dyDescent="0.25">
      <c r="A17" s="40">
        <v>43657</v>
      </c>
      <c r="B17" s="41">
        <v>187234</v>
      </c>
      <c r="C17" s="27">
        <f t="shared" si="3"/>
        <v>210</v>
      </c>
      <c r="D17" s="11" t="str">
        <f t="shared" si="0"/>
        <v>Atenção</v>
      </c>
      <c r="F17" s="40">
        <f>$A$17</f>
        <v>43657</v>
      </c>
      <c r="G17" s="41">
        <v>12580.3</v>
      </c>
      <c r="H17" s="27">
        <f t="shared" si="4"/>
        <v>9.1999999999989086</v>
      </c>
      <c r="I17" s="11" t="str">
        <f t="shared" si="1"/>
        <v>Atenção</v>
      </c>
      <c r="K17" s="40">
        <f>$A$17</f>
        <v>43657</v>
      </c>
      <c r="L17" s="41">
        <v>14309.8</v>
      </c>
      <c r="M17" s="2">
        <f t="shared" si="5"/>
        <v>31.599999999998545</v>
      </c>
      <c r="N17" s="11" t="str">
        <f t="shared" si="2"/>
        <v>Atenção</v>
      </c>
      <c r="Q17" s="72"/>
      <c r="R17" s="51"/>
      <c r="S17" s="51"/>
      <c r="T17" s="52"/>
    </row>
    <row r="18" spans="1:20" x14ac:dyDescent="0.25">
      <c r="A18" s="40">
        <v>43658</v>
      </c>
      <c r="B18" s="41">
        <v>187400</v>
      </c>
      <c r="C18" s="27">
        <f t="shared" si="3"/>
        <v>166</v>
      </c>
      <c r="D18" s="11" t="str">
        <f t="shared" si="0"/>
        <v>Normal</v>
      </c>
      <c r="F18" s="40">
        <f>$A$18</f>
        <v>43658</v>
      </c>
      <c r="G18" s="41">
        <v>12588.1</v>
      </c>
      <c r="H18" s="27">
        <f t="shared" si="4"/>
        <v>7.8000000000010914</v>
      </c>
      <c r="I18" s="11" t="str">
        <f t="shared" si="1"/>
        <v>Normal</v>
      </c>
      <c r="K18" s="40">
        <f>$A$18</f>
        <v>43658</v>
      </c>
      <c r="L18" s="41">
        <v>14328.1</v>
      </c>
      <c r="M18" s="2">
        <f t="shared" si="5"/>
        <v>18.300000000001091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43659</v>
      </c>
      <c r="B19" s="41">
        <v>187400</v>
      </c>
      <c r="C19" s="27">
        <f t="shared" si="3"/>
        <v>0</v>
      </c>
      <c r="D19" s="11" t="str">
        <f t="shared" si="0"/>
        <v>Normal</v>
      </c>
      <c r="F19" s="40">
        <f>$A$19</f>
        <v>43659</v>
      </c>
      <c r="G19" s="41">
        <v>12588.1</v>
      </c>
      <c r="H19" s="27">
        <f t="shared" si="4"/>
        <v>0</v>
      </c>
      <c r="I19" s="11" t="str">
        <f t="shared" si="1"/>
        <v>Normal</v>
      </c>
      <c r="K19" s="40">
        <f>$A$19</f>
        <v>43659</v>
      </c>
      <c r="L19" s="41">
        <v>14328.1</v>
      </c>
      <c r="M19" s="2">
        <f t="shared" si="5"/>
        <v>0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43660</v>
      </c>
      <c r="B20" s="41">
        <v>187400</v>
      </c>
      <c r="C20" s="27">
        <f t="shared" si="3"/>
        <v>0</v>
      </c>
      <c r="D20" s="11" t="str">
        <f t="shared" si="0"/>
        <v>Normal</v>
      </c>
      <c r="F20" s="40">
        <f>$A$20</f>
        <v>43660</v>
      </c>
      <c r="G20" s="41">
        <v>12588.1</v>
      </c>
      <c r="H20" s="27">
        <f t="shared" si="4"/>
        <v>0</v>
      </c>
      <c r="I20" s="11" t="str">
        <f t="shared" si="1"/>
        <v>Normal</v>
      </c>
      <c r="K20" s="40">
        <f>$A$20</f>
        <v>43660</v>
      </c>
      <c r="L20" s="41">
        <v>14328.1</v>
      </c>
      <c r="M20" s="2">
        <f t="shared" si="5"/>
        <v>0</v>
      </c>
      <c r="N20" s="11" t="str">
        <f t="shared" si="2"/>
        <v>Normal</v>
      </c>
      <c r="Q20" s="72"/>
      <c r="R20" s="51"/>
      <c r="S20" s="51"/>
      <c r="T20" s="52"/>
    </row>
    <row r="21" spans="1:20" x14ac:dyDescent="0.25">
      <c r="A21" s="40">
        <v>43661</v>
      </c>
      <c r="B21" s="41">
        <v>187910</v>
      </c>
      <c r="C21" s="27">
        <f t="shared" si="3"/>
        <v>510</v>
      </c>
      <c r="D21" s="11" t="s">
        <v>21</v>
      </c>
      <c r="F21" s="40">
        <f>$A$21</f>
        <v>43661</v>
      </c>
      <c r="G21" s="41">
        <v>12597.8</v>
      </c>
      <c r="H21" s="27">
        <f t="shared" si="4"/>
        <v>9.6999999999989086</v>
      </c>
      <c r="I21" s="11" t="s">
        <v>21</v>
      </c>
      <c r="K21" s="40">
        <f>$A$21</f>
        <v>43661</v>
      </c>
      <c r="L21" s="41">
        <v>14379.5</v>
      </c>
      <c r="M21" s="2">
        <f t="shared" si="5"/>
        <v>51.399999999999636</v>
      </c>
      <c r="N21" s="11" t="s">
        <v>21</v>
      </c>
      <c r="Q21" s="72"/>
      <c r="R21" s="51"/>
      <c r="S21" s="51"/>
      <c r="T21" s="52"/>
    </row>
    <row r="22" spans="1:20" x14ac:dyDescent="0.25">
      <c r="A22" s="40">
        <v>43662</v>
      </c>
      <c r="B22" s="41">
        <v>188061</v>
      </c>
      <c r="C22" s="27">
        <f t="shared" si="3"/>
        <v>151</v>
      </c>
      <c r="D22" s="11" t="str">
        <f t="shared" si="0"/>
        <v>Normal</v>
      </c>
      <c r="F22" s="40">
        <f>$A$22</f>
        <v>43662</v>
      </c>
      <c r="G22" s="41">
        <v>12598.6</v>
      </c>
      <c r="H22" s="27">
        <f t="shared" si="4"/>
        <v>0.80000000000109139</v>
      </c>
      <c r="I22" s="11" t="str">
        <f t="shared" si="1"/>
        <v>Normal</v>
      </c>
      <c r="K22" s="40">
        <f>$A$22</f>
        <v>43662</v>
      </c>
      <c r="L22" s="41">
        <v>14401.7</v>
      </c>
      <c r="M22" s="2">
        <f t="shared" si="5"/>
        <v>22.200000000000728</v>
      </c>
      <c r="N22" s="11" t="str">
        <f t="shared" si="2"/>
        <v>Normal</v>
      </c>
      <c r="Q22" s="72"/>
      <c r="R22" s="51"/>
      <c r="S22" s="51"/>
      <c r="T22" s="52"/>
    </row>
    <row r="23" spans="1:20" x14ac:dyDescent="0.25">
      <c r="A23" s="40">
        <v>43663</v>
      </c>
      <c r="B23" s="41">
        <v>188250</v>
      </c>
      <c r="C23" s="27">
        <f t="shared" si="3"/>
        <v>189</v>
      </c>
      <c r="D23" s="11" t="str">
        <f t="shared" si="0"/>
        <v>Atenção</v>
      </c>
      <c r="F23" s="40">
        <f>$A$23</f>
        <v>43663</v>
      </c>
      <c r="G23" s="41">
        <v>12613.6</v>
      </c>
      <c r="H23" s="27">
        <f t="shared" si="4"/>
        <v>15</v>
      </c>
      <c r="I23" s="11" t="str">
        <f t="shared" si="1"/>
        <v>Atenção</v>
      </c>
      <c r="K23" s="40">
        <f>$A$23</f>
        <v>43663</v>
      </c>
      <c r="L23" s="41">
        <v>14447</v>
      </c>
      <c r="M23" s="2">
        <f t="shared" si="5"/>
        <v>45.299999999999272</v>
      </c>
      <c r="N23" s="11" t="str">
        <f t="shared" si="2"/>
        <v>Atenção</v>
      </c>
      <c r="Q23" s="72"/>
      <c r="R23" s="51"/>
      <c r="S23" s="51"/>
      <c r="T23" s="52"/>
    </row>
    <row r="24" spans="1:20" x14ac:dyDescent="0.25">
      <c r="A24" s="40">
        <v>43664</v>
      </c>
      <c r="B24" s="41">
        <v>188490</v>
      </c>
      <c r="C24" s="27">
        <f t="shared" si="3"/>
        <v>240</v>
      </c>
      <c r="D24" s="11" t="str">
        <f t="shared" si="0"/>
        <v>Atenção</v>
      </c>
      <c r="F24" s="40">
        <f>$A$24</f>
        <v>43664</v>
      </c>
      <c r="G24" s="41">
        <v>12613.8</v>
      </c>
      <c r="H24" s="27">
        <f>G24-G23</f>
        <v>0.19999999999890861</v>
      </c>
      <c r="I24" s="11" t="str">
        <f t="shared" si="1"/>
        <v>Normal</v>
      </c>
      <c r="K24" s="40">
        <f>$A$24</f>
        <v>43664</v>
      </c>
      <c r="L24" s="41">
        <v>14463.1</v>
      </c>
      <c r="M24" s="2">
        <f>L24-L23</f>
        <v>16.100000000000364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43665</v>
      </c>
      <c r="B25" s="41">
        <v>188698</v>
      </c>
      <c r="C25" s="27">
        <f t="shared" si="3"/>
        <v>208</v>
      </c>
      <c r="D25" s="11" t="str">
        <f t="shared" si="0"/>
        <v>Atenção</v>
      </c>
      <c r="F25" s="40">
        <f>$A$25</f>
        <v>43665</v>
      </c>
      <c r="G25" s="41">
        <v>12629.1</v>
      </c>
      <c r="H25" s="27">
        <f t="shared" si="4"/>
        <v>15.300000000001091</v>
      </c>
      <c r="I25" s="11" t="str">
        <f t="shared" si="1"/>
        <v>Atenção</v>
      </c>
      <c r="K25" s="40">
        <f>$A$25</f>
        <v>43665</v>
      </c>
      <c r="L25" s="41">
        <v>14488.6</v>
      </c>
      <c r="M25" s="2">
        <f t="shared" si="5"/>
        <v>25.5</v>
      </c>
      <c r="N25" s="11" t="str">
        <f t="shared" si="2"/>
        <v>Atenção</v>
      </c>
      <c r="Q25" s="50"/>
      <c r="R25" s="51"/>
      <c r="S25" s="51"/>
      <c r="T25" s="52"/>
    </row>
    <row r="26" spans="1:20" x14ac:dyDescent="0.25">
      <c r="A26" s="40">
        <v>43666</v>
      </c>
      <c r="B26" s="41">
        <v>188862</v>
      </c>
      <c r="C26" s="27">
        <f t="shared" si="3"/>
        <v>164</v>
      </c>
      <c r="D26" s="11" t="str">
        <f t="shared" si="0"/>
        <v>Normal</v>
      </c>
      <c r="F26" s="40">
        <f>$A$26</f>
        <v>43666</v>
      </c>
      <c r="G26" s="41">
        <v>12629.2</v>
      </c>
      <c r="H26" s="27">
        <f t="shared" si="4"/>
        <v>0.1000000000003638</v>
      </c>
      <c r="I26" s="11" t="str">
        <f t="shared" si="1"/>
        <v>Normal</v>
      </c>
      <c r="K26" s="40">
        <f>$A$26</f>
        <v>43666</v>
      </c>
      <c r="L26" s="41">
        <v>14506</v>
      </c>
      <c r="M26" s="2">
        <f t="shared" si="5"/>
        <v>17.399999999999636</v>
      </c>
      <c r="N26" s="11" t="str">
        <f t="shared" si="2"/>
        <v>Normal</v>
      </c>
      <c r="Q26" s="50"/>
      <c r="R26" s="51"/>
      <c r="S26" s="51"/>
      <c r="T26" s="52"/>
    </row>
    <row r="27" spans="1:20" x14ac:dyDescent="0.25">
      <c r="A27" s="40">
        <v>43667</v>
      </c>
      <c r="B27" s="41">
        <v>188862</v>
      </c>
      <c r="C27" s="27">
        <f t="shared" si="3"/>
        <v>0</v>
      </c>
      <c r="D27" s="11" t="str">
        <f t="shared" si="0"/>
        <v>Normal</v>
      </c>
      <c r="F27" s="40">
        <f>$A$27</f>
        <v>43667</v>
      </c>
      <c r="G27" s="41">
        <v>12629.2</v>
      </c>
      <c r="H27" s="27">
        <f t="shared" si="4"/>
        <v>0</v>
      </c>
      <c r="I27" s="11" t="str">
        <f t="shared" si="1"/>
        <v>Normal</v>
      </c>
      <c r="K27" s="40">
        <f>$A$27</f>
        <v>43667</v>
      </c>
      <c r="L27" s="41">
        <v>14506</v>
      </c>
      <c r="M27" s="2">
        <f t="shared" si="5"/>
        <v>0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43668</v>
      </c>
      <c r="B28" s="41">
        <v>189240</v>
      </c>
      <c r="C28" s="27">
        <f t="shared" si="3"/>
        <v>378</v>
      </c>
      <c r="D28" s="11" t="str">
        <f t="shared" si="0"/>
        <v>Atenção</v>
      </c>
      <c r="F28" s="40">
        <f>$A$28</f>
        <v>43668</v>
      </c>
      <c r="G28" s="41">
        <v>12640.4</v>
      </c>
      <c r="H28" s="27">
        <f t="shared" si="4"/>
        <v>11.199999999998909</v>
      </c>
      <c r="I28" s="11" t="s">
        <v>21</v>
      </c>
      <c r="K28" s="40">
        <f>$A$28</f>
        <v>43668</v>
      </c>
      <c r="L28" s="41">
        <v>14534.4</v>
      </c>
      <c r="M28" s="2">
        <f t="shared" si="5"/>
        <v>28.399999999999636</v>
      </c>
      <c r="N28" s="11" t="s">
        <v>21</v>
      </c>
      <c r="Q28" s="50"/>
      <c r="R28" s="51"/>
      <c r="S28" s="51"/>
      <c r="T28" s="52"/>
    </row>
    <row r="29" spans="1:20" x14ac:dyDescent="0.25">
      <c r="A29" s="40">
        <v>43669</v>
      </c>
      <c r="B29" s="41">
        <v>189633</v>
      </c>
      <c r="C29" s="27">
        <f t="shared" si="3"/>
        <v>393</v>
      </c>
      <c r="D29" s="11" t="str">
        <f t="shared" si="0"/>
        <v>Atenção</v>
      </c>
      <c r="F29" s="40">
        <f>$A$29</f>
        <v>43669</v>
      </c>
      <c r="G29" s="41">
        <v>12649.3</v>
      </c>
      <c r="H29" s="27">
        <f t="shared" si="4"/>
        <v>8.8999999999996362</v>
      </c>
      <c r="I29" s="11" t="str">
        <f t="shared" si="1"/>
        <v>Atenção</v>
      </c>
      <c r="K29" s="40">
        <f>$A$29</f>
        <v>43669</v>
      </c>
      <c r="L29" s="41">
        <v>14580</v>
      </c>
      <c r="M29" s="2">
        <f t="shared" si="5"/>
        <v>45.600000000000364</v>
      </c>
      <c r="N29" s="11" t="str">
        <f t="shared" si="2"/>
        <v>Atenção</v>
      </c>
      <c r="Q29" s="50"/>
      <c r="R29" s="51"/>
      <c r="S29" s="51"/>
      <c r="T29" s="52"/>
    </row>
    <row r="30" spans="1:20" x14ac:dyDescent="0.25">
      <c r="A30" s="40">
        <v>43670</v>
      </c>
      <c r="B30" s="41">
        <v>189783</v>
      </c>
      <c r="C30" s="27">
        <f t="shared" si="3"/>
        <v>150</v>
      </c>
      <c r="D30" s="11" t="str">
        <f t="shared" si="0"/>
        <v>Normal</v>
      </c>
      <c r="F30" s="40">
        <f>$A$30</f>
        <v>43670</v>
      </c>
      <c r="G30" s="41">
        <v>12663.5</v>
      </c>
      <c r="H30" s="27">
        <f t="shared" si="4"/>
        <v>14.200000000000728</v>
      </c>
      <c r="I30" s="11" t="str">
        <f t="shared" si="1"/>
        <v>Atenção</v>
      </c>
      <c r="K30" s="40">
        <f>$A$30</f>
        <v>43670</v>
      </c>
      <c r="L30" s="41">
        <v>14607.4</v>
      </c>
      <c r="M30" s="2">
        <f t="shared" si="5"/>
        <v>27.399999999999636</v>
      </c>
      <c r="N30" s="11" t="str">
        <f t="shared" si="2"/>
        <v>Atenção</v>
      </c>
      <c r="Q30" s="50"/>
      <c r="R30" s="51"/>
      <c r="S30" s="51"/>
      <c r="T30" s="52"/>
    </row>
    <row r="31" spans="1:20" x14ac:dyDescent="0.25">
      <c r="A31" s="40">
        <v>43671</v>
      </c>
      <c r="B31" s="41">
        <v>189834</v>
      </c>
      <c r="C31" s="27">
        <f t="shared" si="3"/>
        <v>51</v>
      </c>
      <c r="D31" s="11" t="str">
        <f t="shared" si="0"/>
        <v>Normal</v>
      </c>
      <c r="F31" s="40">
        <f>$A$31</f>
        <v>43671</v>
      </c>
      <c r="G31" s="41">
        <v>12663.9</v>
      </c>
      <c r="H31" s="27">
        <f t="shared" si="4"/>
        <v>0.3999999999996362</v>
      </c>
      <c r="I31" s="11" t="str">
        <f t="shared" si="1"/>
        <v>Normal</v>
      </c>
      <c r="K31" s="40">
        <f>$A$31</f>
        <v>43671</v>
      </c>
      <c r="L31" s="41">
        <v>14621.1</v>
      </c>
      <c r="M31" s="2">
        <f t="shared" si="5"/>
        <v>13.700000000000728</v>
      </c>
      <c r="N31" s="11" t="str">
        <f t="shared" si="2"/>
        <v>Normal</v>
      </c>
      <c r="Q31" s="50"/>
      <c r="R31" s="51"/>
      <c r="S31" s="51"/>
      <c r="T31" s="52"/>
    </row>
    <row r="32" spans="1:20" x14ac:dyDescent="0.25">
      <c r="A32" s="40">
        <v>43672</v>
      </c>
      <c r="B32" s="41">
        <v>190137</v>
      </c>
      <c r="C32" s="27">
        <f t="shared" si="3"/>
        <v>303</v>
      </c>
      <c r="D32" s="11" t="str">
        <f t="shared" si="0"/>
        <v>Atenção</v>
      </c>
      <c r="F32" s="40">
        <f>$A$32</f>
        <v>43672</v>
      </c>
      <c r="G32" s="41">
        <v>12675.9</v>
      </c>
      <c r="H32" s="27">
        <f t="shared" si="4"/>
        <v>12</v>
      </c>
      <c r="I32" s="11" t="str">
        <f t="shared" si="1"/>
        <v>Atenção</v>
      </c>
      <c r="K32" s="40">
        <f>$A$32</f>
        <v>43672</v>
      </c>
      <c r="L32" s="41">
        <v>14657.5</v>
      </c>
      <c r="M32" s="2">
        <f t="shared" si="5"/>
        <v>36.399999999999636</v>
      </c>
      <c r="N32" s="11" t="str">
        <f t="shared" si="2"/>
        <v>Atenção</v>
      </c>
      <c r="Q32" s="50"/>
      <c r="R32" s="51"/>
      <c r="S32" s="51"/>
      <c r="T32" s="52"/>
    </row>
    <row r="33" spans="1:20" x14ac:dyDescent="0.25">
      <c r="A33" s="40">
        <v>43673</v>
      </c>
      <c r="B33" s="41">
        <v>190137</v>
      </c>
      <c r="C33" s="27">
        <f t="shared" si="3"/>
        <v>0</v>
      </c>
      <c r="D33" s="11" t="str">
        <f t="shared" si="0"/>
        <v>Normal</v>
      </c>
      <c r="F33" s="40">
        <f>$A$33</f>
        <v>43673</v>
      </c>
      <c r="G33" s="41">
        <v>12675.9</v>
      </c>
      <c r="H33" s="27">
        <f t="shared" si="4"/>
        <v>0</v>
      </c>
      <c r="I33" s="11" t="str">
        <f t="shared" si="1"/>
        <v>Normal</v>
      </c>
      <c r="K33" s="40">
        <f>$A$33</f>
        <v>43673</v>
      </c>
      <c r="L33" s="41">
        <v>14657.5</v>
      </c>
      <c r="M33" s="2">
        <f t="shared" si="5"/>
        <v>0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43674</v>
      </c>
      <c r="B34" s="41">
        <v>190331</v>
      </c>
      <c r="C34" s="27">
        <f t="shared" si="3"/>
        <v>194</v>
      </c>
      <c r="D34" s="11" t="s">
        <v>21</v>
      </c>
      <c r="F34" s="40">
        <f>$A$34</f>
        <v>43674</v>
      </c>
      <c r="G34" s="41">
        <v>12681.9</v>
      </c>
      <c r="H34" s="27">
        <f>G34-G33</f>
        <v>6</v>
      </c>
      <c r="I34" s="11" t="str">
        <f t="shared" si="1"/>
        <v>Normal</v>
      </c>
      <c r="K34" s="40">
        <f>$A$34</f>
        <v>43674</v>
      </c>
      <c r="L34" s="41">
        <v>14672.1</v>
      </c>
      <c r="M34" s="2">
        <f>L34-L33</f>
        <v>14.600000000000364</v>
      </c>
      <c r="N34" s="11" t="str">
        <f t="shared" si="2"/>
        <v>Normal</v>
      </c>
      <c r="Q34" s="50"/>
      <c r="R34" s="51"/>
      <c r="S34" s="51"/>
      <c r="T34" s="52"/>
    </row>
    <row r="35" spans="1:20" x14ac:dyDescent="0.25">
      <c r="A35" s="40">
        <v>43675</v>
      </c>
      <c r="B35" s="41">
        <v>190331</v>
      </c>
      <c r="C35" s="27">
        <f>B35-B34</f>
        <v>0</v>
      </c>
      <c r="D35" s="11" t="str">
        <f t="shared" si="0"/>
        <v>Normal</v>
      </c>
      <c r="F35" s="40">
        <f>$A$35</f>
        <v>43675</v>
      </c>
      <c r="G35" s="41">
        <v>12681.9</v>
      </c>
      <c r="H35" s="27">
        <f>G35-G34</f>
        <v>0</v>
      </c>
      <c r="I35" s="11" t="str">
        <f t="shared" si="1"/>
        <v>Normal</v>
      </c>
      <c r="K35" s="40">
        <f>$A$35</f>
        <v>43675</v>
      </c>
      <c r="L35" s="41">
        <v>14672.1</v>
      </c>
      <c r="M35" s="2">
        <f t="shared" si="5"/>
        <v>0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43676</v>
      </c>
      <c r="B36" s="36">
        <v>190566</v>
      </c>
      <c r="C36" s="27">
        <f>B36-B35</f>
        <v>235</v>
      </c>
      <c r="D36" s="11" t="s">
        <v>21</v>
      </c>
      <c r="F36" s="40">
        <f>$A$36</f>
        <v>43676</v>
      </c>
      <c r="G36" s="36">
        <v>12690.9</v>
      </c>
      <c r="H36" s="27">
        <f>G36-G35</f>
        <v>9</v>
      </c>
      <c r="I36" s="11" t="s">
        <v>21</v>
      </c>
      <c r="K36" s="40">
        <f>$A$36</f>
        <v>43676</v>
      </c>
      <c r="L36" s="36">
        <v>14709.9</v>
      </c>
      <c r="M36" s="2">
        <f>L36-L35</f>
        <v>37.799999999999272</v>
      </c>
      <c r="N36" s="11" t="s">
        <v>21</v>
      </c>
      <c r="Q36" s="50"/>
      <c r="R36" s="51"/>
      <c r="S36" s="51"/>
      <c r="T36" s="52"/>
    </row>
    <row r="37" spans="1:20" x14ac:dyDescent="0.25">
      <c r="A37" s="40">
        <v>43677</v>
      </c>
      <c r="B37" s="36">
        <v>190779</v>
      </c>
      <c r="C37" s="27">
        <f>B37-B36</f>
        <v>213</v>
      </c>
      <c r="D37" s="11" t="str">
        <f t="shared" si="0"/>
        <v>Atenção</v>
      </c>
      <c r="F37" s="40">
        <f>$A$37</f>
        <v>43677</v>
      </c>
      <c r="G37" s="36">
        <v>12696.3</v>
      </c>
      <c r="H37" s="27">
        <f>G37-G35</f>
        <v>14.399999999999636</v>
      </c>
      <c r="I37" s="11" t="str">
        <f t="shared" si="1"/>
        <v>Atenção</v>
      </c>
      <c r="K37" s="40">
        <f>$A$37</f>
        <v>43677</v>
      </c>
      <c r="L37" s="36">
        <v>14737.8</v>
      </c>
      <c r="M37" s="2">
        <f>L37-L35</f>
        <v>65.699999999998909</v>
      </c>
      <c r="N37" s="11" t="str">
        <f t="shared" si="2"/>
        <v>Atenção</v>
      </c>
      <c r="Q37" s="50"/>
      <c r="R37" s="51"/>
      <c r="S37" s="51"/>
      <c r="T37" s="52"/>
    </row>
    <row r="38" spans="1:20" x14ac:dyDescent="0.25">
      <c r="A38" s="120" t="s">
        <v>6</v>
      </c>
      <c r="B38" s="121"/>
      <c r="C38" s="27">
        <f>SUM(C7:C37)</f>
        <v>5588</v>
      </c>
      <c r="D38" s="12"/>
      <c r="F38" s="120" t="s">
        <v>6</v>
      </c>
      <c r="G38" s="121"/>
      <c r="H38" s="15">
        <f>SUM(H7:H37)</f>
        <v>186.19999999999891</v>
      </c>
      <c r="I38" s="11"/>
      <c r="K38" s="120" t="s">
        <v>6</v>
      </c>
      <c r="L38" s="121"/>
      <c r="M38" s="15">
        <f>SUM(M7:M37)</f>
        <v>666.89999999999782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3"/>
      <c r="C39" s="114"/>
      <c r="D39" s="115"/>
      <c r="E39" s="43"/>
      <c r="F39" s="42" t="s">
        <v>7</v>
      </c>
      <c r="G39" s="113"/>
      <c r="H39" s="114"/>
      <c r="I39" s="115"/>
      <c r="J39" s="43"/>
      <c r="K39" s="42" t="s">
        <v>7</v>
      </c>
      <c r="L39" s="113"/>
      <c r="M39" s="114"/>
      <c r="N39" s="115"/>
      <c r="Q39" s="50"/>
      <c r="R39" s="51"/>
      <c r="S39" s="51"/>
      <c r="T39" s="52"/>
    </row>
    <row r="40" spans="1:20" x14ac:dyDescent="0.25">
      <c r="A40" s="113"/>
      <c r="B40" s="114"/>
      <c r="C40" s="114"/>
      <c r="D40" s="115"/>
      <c r="E40" s="43"/>
      <c r="F40" s="113"/>
      <c r="G40" s="114"/>
      <c r="H40" s="114"/>
      <c r="I40" s="115"/>
      <c r="J40" s="43"/>
      <c r="K40" s="113"/>
      <c r="L40" s="114"/>
      <c r="M40" s="114"/>
      <c r="N40" s="115"/>
      <c r="Q40" s="50"/>
      <c r="R40" s="51"/>
      <c r="S40" s="51"/>
      <c r="T40" s="52"/>
    </row>
    <row r="41" spans="1:20" x14ac:dyDescent="0.25">
      <c r="A41" s="113"/>
      <c r="B41" s="114"/>
      <c r="C41" s="114"/>
      <c r="D41" s="115"/>
      <c r="E41" s="43"/>
      <c r="F41" s="113"/>
      <c r="G41" s="114"/>
      <c r="H41" s="114"/>
      <c r="I41" s="115"/>
      <c r="J41" s="43"/>
      <c r="K41" s="113"/>
      <c r="L41" s="114"/>
      <c r="M41" s="114"/>
      <c r="N41" s="115"/>
      <c r="Q41" s="50"/>
      <c r="R41" s="51"/>
      <c r="S41" s="51"/>
      <c r="T41" s="52"/>
    </row>
    <row r="42" spans="1:20" x14ac:dyDescent="0.25">
      <c r="A42" s="110"/>
      <c r="B42" s="111"/>
      <c r="C42" s="111"/>
      <c r="D42" s="112"/>
      <c r="F42" s="110"/>
      <c r="G42" s="111"/>
      <c r="H42" s="111"/>
      <c r="I42" s="112"/>
      <c r="K42" s="110"/>
      <c r="L42" s="111"/>
      <c r="M42" s="111"/>
      <c r="N42" s="112"/>
      <c r="Q42" s="50"/>
      <c r="R42" s="51"/>
      <c r="S42" s="51"/>
      <c r="T42" s="52"/>
    </row>
    <row r="43" spans="1:20" x14ac:dyDescent="0.25">
      <c r="A43" s="110"/>
      <c r="B43" s="111"/>
      <c r="C43" s="111"/>
      <c r="D43" s="112"/>
      <c r="F43" s="110"/>
      <c r="G43" s="111"/>
      <c r="H43" s="111"/>
      <c r="I43" s="112"/>
      <c r="K43" s="110"/>
      <c r="L43" s="111"/>
      <c r="M43" s="111"/>
      <c r="N43" s="112"/>
      <c r="Q43" s="50"/>
      <c r="R43" s="51"/>
      <c r="S43" s="51"/>
      <c r="T43" s="52"/>
    </row>
    <row r="44" spans="1:20" ht="15.75" thickBot="1" x14ac:dyDescent="0.3">
      <c r="A44" s="110"/>
      <c r="B44" s="111"/>
      <c r="C44" s="111"/>
      <c r="D44" s="112"/>
      <c r="F44" s="110"/>
      <c r="G44" s="111"/>
      <c r="H44" s="111"/>
      <c r="I44" s="112"/>
      <c r="K44" s="110"/>
      <c r="L44" s="111"/>
      <c r="M44" s="111"/>
      <c r="N44" s="112"/>
      <c r="Q44" s="53"/>
      <c r="R44" s="54"/>
      <c r="S44" s="54"/>
      <c r="T44" s="55"/>
    </row>
    <row r="45" spans="1:20" s="122" customFormat="1" x14ac:dyDescent="0.25"/>
    <row r="46" spans="1:20" ht="49.5" customHeight="1" x14ac:dyDescent="0.25">
      <c r="A46" s="116" t="s">
        <v>22</v>
      </c>
      <c r="B46" s="117"/>
      <c r="C46" s="118"/>
      <c r="D46" s="33" t="s">
        <v>1</v>
      </c>
      <c r="F46" s="116" t="s">
        <v>23</v>
      </c>
      <c r="G46" s="117"/>
      <c r="H46" s="118"/>
      <c r="I46" s="33" t="s">
        <v>1</v>
      </c>
      <c r="K46" s="116" t="s">
        <v>24</v>
      </c>
      <c r="L46" s="117"/>
      <c r="M46" s="118"/>
      <c r="N46" s="33" t="s">
        <v>1</v>
      </c>
    </row>
    <row r="47" spans="1:20" ht="30.75" customHeight="1" x14ac:dyDescent="0.25">
      <c r="A47" s="119" t="str">
        <f>A4</f>
        <v>Julho</v>
      </c>
      <c r="B47" s="119"/>
      <c r="C47" s="34" t="s">
        <v>2</v>
      </c>
      <c r="D47" s="35"/>
      <c r="F47" s="119" t="str">
        <f>A4</f>
        <v>Julho</v>
      </c>
      <c r="G47" s="119"/>
      <c r="H47" s="34" t="s">
        <v>2</v>
      </c>
      <c r="I47" s="35"/>
      <c r="K47" s="119" t="str">
        <f>A4</f>
        <v>Julho</v>
      </c>
      <c r="L47" s="119"/>
      <c r="M47" s="34" t="s">
        <v>2</v>
      </c>
      <c r="N47" s="35"/>
    </row>
    <row r="48" spans="1:20" x14ac:dyDescent="0.25">
      <c r="A48" s="119"/>
      <c r="B48" s="119"/>
      <c r="C48" s="36">
        <v>6337</v>
      </c>
      <c r="D48" s="10">
        <v>20</v>
      </c>
      <c r="F48" s="119"/>
      <c r="G48" s="119"/>
      <c r="H48" s="36">
        <v>10859.6</v>
      </c>
      <c r="I48" s="10">
        <v>7</v>
      </c>
      <c r="K48" s="119"/>
      <c r="L48" s="119"/>
      <c r="M48" s="36">
        <v>22090.6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43647</v>
      </c>
      <c r="B50" s="36">
        <v>6344</v>
      </c>
      <c r="C50" s="2">
        <f>B50-C48</f>
        <v>7</v>
      </c>
      <c r="D50" s="11" t="str">
        <f>IF(C50&gt;($D$48*1.2),"Atenção","Normal")</f>
        <v>Normal</v>
      </c>
      <c r="F50" s="40">
        <f>$A$7</f>
        <v>43647</v>
      </c>
      <c r="G50" s="36">
        <v>10860.8</v>
      </c>
      <c r="H50" s="2">
        <f>G50-H48</f>
        <v>1.1999999999989086</v>
      </c>
      <c r="I50" s="11" t="str">
        <f>IF(H50&gt;($I$48*1.2),"Atenção","Normal")</f>
        <v>Normal</v>
      </c>
      <c r="K50" s="40">
        <f>$A$7</f>
        <v>43647</v>
      </c>
      <c r="L50" s="36">
        <v>22091.94</v>
      </c>
      <c r="M50" s="2">
        <f>L50-M48</f>
        <v>1.3400000000001455</v>
      </c>
      <c r="N50" s="11" t="str">
        <f>IF(M50&gt;($N$48*1.2),"Atenção","Normal")</f>
        <v>Normal</v>
      </c>
    </row>
    <row r="51" spans="1:14" x14ac:dyDescent="0.25">
      <c r="A51" s="40">
        <f>$A$8</f>
        <v>43648</v>
      </c>
      <c r="B51" s="36">
        <v>6364</v>
      </c>
      <c r="C51" s="2">
        <f>B51-B50</f>
        <v>20</v>
      </c>
      <c r="D51" s="11" t="str">
        <f t="shared" ref="D51:D80" si="6">IF(C51&gt;($D$48*1.2),"Atenção","Normal")</f>
        <v>Normal</v>
      </c>
      <c r="F51" s="40">
        <f>$A$8</f>
        <v>43648</v>
      </c>
      <c r="G51" s="36">
        <v>10867.3</v>
      </c>
      <c r="H51" s="2">
        <f>G51-G50</f>
        <v>6.5</v>
      </c>
      <c r="I51" s="11" t="str">
        <f t="shared" ref="I51:I80" si="7">IF(H51&gt;($I$48*1.2),"Atenção","Normal")</f>
        <v>Normal</v>
      </c>
      <c r="K51" s="40">
        <f>$A$8</f>
        <v>43648</v>
      </c>
      <c r="L51" s="36">
        <v>22103.45</v>
      </c>
      <c r="M51" s="2">
        <f>L51-L50</f>
        <v>11.510000000002037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43649</v>
      </c>
      <c r="B52" s="36">
        <v>6397</v>
      </c>
      <c r="C52" s="2">
        <f t="shared" ref="C52:C80" si="9">B52-B51</f>
        <v>33</v>
      </c>
      <c r="D52" s="11" t="str">
        <f t="shared" si="6"/>
        <v>Atenção</v>
      </c>
      <c r="E52" s="43"/>
      <c r="F52" s="40">
        <f>$A$9</f>
        <v>43649</v>
      </c>
      <c r="G52" s="36">
        <v>10875.2</v>
      </c>
      <c r="H52" s="2">
        <f t="shared" ref="H52:H80" si="10">G52-G51</f>
        <v>7.9000000000014552</v>
      </c>
      <c r="I52" s="11" t="str">
        <f t="shared" si="7"/>
        <v>Normal</v>
      </c>
      <c r="J52" s="43"/>
      <c r="K52" s="40">
        <f>$A$9</f>
        <v>43649</v>
      </c>
      <c r="L52" s="36">
        <v>22116.75</v>
      </c>
      <c r="M52" s="2">
        <f t="shared" ref="M52:M80" si="11">L52-L51</f>
        <v>13.299999999999272</v>
      </c>
      <c r="N52" s="11" t="str">
        <f t="shared" si="8"/>
        <v>Normal</v>
      </c>
    </row>
    <row r="53" spans="1:14" x14ac:dyDescent="0.25">
      <c r="A53" s="40">
        <f>$A$10</f>
        <v>43650</v>
      </c>
      <c r="B53" s="41">
        <v>6424</v>
      </c>
      <c r="C53" s="2">
        <f t="shared" si="9"/>
        <v>27</v>
      </c>
      <c r="D53" s="11" t="str">
        <f t="shared" si="6"/>
        <v>Atenção</v>
      </c>
      <c r="F53" s="40">
        <f>$A$10</f>
        <v>43650</v>
      </c>
      <c r="G53" s="36">
        <v>10882.1</v>
      </c>
      <c r="H53" s="2">
        <f t="shared" si="10"/>
        <v>6.8999999999996362</v>
      </c>
      <c r="I53" s="11" t="str">
        <f t="shared" si="7"/>
        <v>Normal</v>
      </c>
      <c r="K53" s="40">
        <f>$A$10</f>
        <v>43650</v>
      </c>
      <c r="L53" s="36">
        <v>22128.18</v>
      </c>
      <c r="M53" s="2">
        <f t="shared" si="11"/>
        <v>11.430000000000291</v>
      </c>
      <c r="N53" s="11" t="str">
        <f t="shared" si="8"/>
        <v>Normal</v>
      </c>
    </row>
    <row r="54" spans="1:14" x14ac:dyDescent="0.25">
      <c r="A54" s="40">
        <f>$A$11</f>
        <v>43651</v>
      </c>
      <c r="B54" s="41">
        <v>6447</v>
      </c>
      <c r="C54" s="2">
        <f t="shared" si="9"/>
        <v>23</v>
      </c>
      <c r="D54" s="11" t="str">
        <f t="shared" si="6"/>
        <v>Normal</v>
      </c>
      <c r="F54" s="40">
        <f>$A$11</f>
        <v>43651</v>
      </c>
      <c r="G54" s="36">
        <v>10889.1</v>
      </c>
      <c r="H54" s="2">
        <f t="shared" si="10"/>
        <v>7</v>
      </c>
      <c r="I54" s="11" t="str">
        <f t="shared" si="7"/>
        <v>Normal</v>
      </c>
      <c r="K54" s="40">
        <f>$A$11</f>
        <v>43651</v>
      </c>
      <c r="L54" s="41">
        <v>22147.77</v>
      </c>
      <c r="M54" s="2">
        <f t="shared" si="11"/>
        <v>19.590000000000146</v>
      </c>
      <c r="N54" s="11" t="str">
        <f t="shared" si="8"/>
        <v>Atenção</v>
      </c>
    </row>
    <row r="55" spans="1:14" x14ac:dyDescent="0.25">
      <c r="A55" s="40">
        <f>$A$12</f>
        <v>43652</v>
      </c>
      <c r="B55" s="41">
        <v>6461</v>
      </c>
      <c r="C55" s="2">
        <f t="shared" si="9"/>
        <v>14</v>
      </c>
      <c r="D55" s="11" t="str">
        <f t="shared" si="6"/>
        <v>Normal</v>
      </c>
      <c r="F55" s="40">
        <f>$A$12</f>
        <v>43652</v>
      </c>
      <c r="G55" s="36">
        <v>10894.7</v>
      </c>
      <c r="H55" s="2">
        <f t="shared" si="10"/>
        <v>5.6000000000003638</v>
      </c>
      <c r="I55" s="11" t="str">
        <f t="shared" si="7"/>
        <v>Normal</v>
      </c>
      <c r="K55" s="40">
        <f>$A$12</f>
        <v>43652</v>
      </c>
      <c r="L55" s="41">
        <v>22155.08</v>
      </c>
      <c r="M55" s="2">
        <f t="shared" si="11"/>
        <v>7.3100000000013097</v>
      </c>
      <c r="N55" s="11" t="str">
        <f t="shared" si="8"/>
        <v>Normal</v>
      </c>
    </row>
    <row r="56" spans="1:14" x14ac:dyDescent="0.25">
      <c r="A56" s="40">
        <f>$A$13</f>
        <v>43653</v>
      </c>
      <c r="B56" s="41">
        <v>6461</v>
      </c>
      <c r="C56" s="2">
        <f t="shared" si="9"/>
        <v>0</v>
      </c>
      <c r="D56" s="11" t="str">
        <f t="shared" si="6"/>
        <v>Normal</v>
      </c>
      <c r="F56" s="40">
        <f>$A$13</f>
        <v>43653</v>
      </c>
      <c r="G56" s="36">
        <v>10894.7</v>
      </c>
      <c r="H56" s="2">
        <f t="shared" si="10"/>
        <v>0</v>
      </c>
      <c r="I56" s="11" t="str">
        <f t="shared" si="7"/>
        <v>Normal</v>
      </c>
      <c r="K56" s="40">
        <f>$A$13</f>
        <v>43653</v>
      </c>
      <c r="L56" s="41">
        <v>22155.08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40">
        <f>$A$14</f>
        <v>43654</v>
      </c>
      <c r="B57" s="41">
        <v>6470</v>
      </c>
      <c r="C57" s="2">
        <f t="shared" si="9"/>
        <v>9</v>
      </c>
      <c r="D57" s="11" t="str">
        <f t="shared" si="6"/>
        <v>Normal</v>
      </c>
      <c r="F57" s="40">
        <f>$A$14</f>
        <v>43654</v>
      </c>
      <c r="G57" s="41">
        <v>10897</v>
      </c>
      <c r="H57" s="2">
        <f t="shared" si="10"/>
        <v>2.2999999999992724</v>
      </c>
      <c r="I57" s="11" t="str">
        <f t="shared" si="7"/>
        <v>Normal</v>
      </c>
      <c r="K57" s="40">
        <f>$A$14</f>
        <v>43654</v>
      </c>
      <c r="L57" s="41">
        <v>22158.33</v>
      </c>
      <c r="M57" s="2">
        <f t="shared" si="11"/>
        <v>3.25</v>
      </c>
      <c r="N57" s="11" t="str">
        <f t="shared" si="8"/>
        <v>Normal</v>
      </c>
    </row>
    <row r="58" spans="1:14" x14ac:dyDescent="0.25">
      <c r="A58" s="40">
        <f>$A$15</f>
        <v>43655</v>
      </c>
      <c r="B58" s="41">
        <v>6470</v>
      </c>
      <c r="C58" s="2">
        <f t="shared" si="9"/>
        <v>0</v>
      </c>
      <c r="D58" s="11" t="str">
        <f t="shared" si="6"/>
        <v>Normal</v>
      </c>
      <c r="F58" s="40">
        <f>$A$15</f>
        <v>43655</v>
      </c>
      <c r="G58" s="41">
        <v>10897</v>
      </c>
      <c r="H58" s="2">
        <f t="shared" si="10"/>
        <v>0</v>
      </c>
      <c r="I58" s="11" t="str">
        <f t="shared" si="7"/>
        <v>Normal</v>
      </c>
      <c r="K58" s="40">
        <f>$A$15</f>
        <v>43655</v>
      </c>
      <c r="L58" s="41">
        <v>22158.33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40">
        <f>$A$16</f>
        <v>43656</v>
      </c>
      <c r="B59" s="41">
        <v>6489</v>
      </c>
      <c r="C59" s="2">
        <f t="shared" si="9"/>
        <v>19</v>
      </c>
      <c r="D59" s="11" t="str">
        <f t="shared" si="6"/>
        <v>Normal</v>
      </c>
      <c r="E59" s="43"/>
      <c r="F59" s="40">
        <f>$A$16</f>
        <v>43656</v>
      </c>
      <c r="G59" s="41">
        <v>10903.1</v>
      </c>
      <c r="H59" s="2">
        <f t="shared" si="10"/>
        <v>6.1000000000003638</v>
      </c>
      <c r="I59" s="11" t="str">
        <f t="shared" si="7"/>
        <v>Normal</v>
      </c>
      <c r="J59" s="43"/>
      <c r="K59" s="40">
        <f>$A$16</f>
        <v>43656</v>
      </c>
      <c r="L59" s="41">
        <v>22169.38</v>
      </c>
      <c r="M59" s="2">
        <f t="shared" si="11"/>
        <v>11.049999999999272</v>
      </c>
      <c r="N59" s="11" t="str">
        <f t="shared" si="8"/>
        <v>Normal</v>
      </c>
    </row>
    <row r="60" spans="1:14" x14ac:dyDescent="0.25">
      <c r="A60" s="40">
        <f>$A$17</f>
        <v>43657</v>
      </c>
      <c r="B60" s="41">
        <v>6516</v>
      </c>
      <c r="C60" s="2">
        <f t="shared" si="9"/>
        <v>27</v>
      </c>
      <c r="D60" s="11" t="str">
        <f t="shared" si="6"/>
        <v>Atenção</v>
      </c>
      <c r="F60" s="40">
        <f>$A$17</f>
        <v>43657</v>
      </c>
      <c r="G60" s="41">
        <v>10910.9</v>
      </c>
      <c r="H60" s="2">
        <f t="shared" si="10"/>
        <v>7.7999999999992724</v>
      </c>
      <c r="I60" s="11" t="str">
        <f t="shared" si="7"/>
        <v>Normal</v>
      </c>
      <c r="K60" s="40">
        <f>$A$17</f>
        <v>43657</v>
      </c>
      <c r="L60" s="41">
        <v>22185.03</v>
      </c>
      <c r="M60" s="2">
        <f t="shared" si="11"/>
        <v>15.649999999997817</v>
      </c>
      <c r="N60" s="11" t="str">
        <f t="shared" si="8"/>
        <v>Atenção</v>
      </c>
    </row>
    <row r="61" spans="1:14" x14ac:dyDescent="0.25">
      <c r="A61" s="40">
        <f>$A$18</f>
        <v>43658</v>
      </c>
      <c r="B61" s="41">
        <v>6536</v>
      </c>
      <c r="C61" s="2">
        <f t="shared" si="9"/>
        <v>20</v>
      </c>
      <c r="D61" s="11" t="str">
        <f t="shared" si="6"/>
        <v>Normal</v>
      </c>
      <c r="F61" s="40">
        <f>$A$18</f>
        <v>43658</v>
      </c>
      <c r="G61" s="41">
        <v>10916.6</v>
      </c>
      <c r="H61" s="2">
        <f t="shared" si="10"/>
        <v>5.7000000000007276</v>
      </c>
      <c r="I61" s="11" t="str">
        <f t="shared" si="7"/>
        <v>Normal</v>
      </c>
      <c r="K61" s="40">
        <f>$A$18</f>
        <v>43658</v>
      </c>
      <c r="L61" s="41">
        <v>22193.7</v>
      </c>
      <c r="M61" s="2">
        <f t="shared" si="11"/>
        <v>8.6700000000018917</v>
      </c>
      <c r="N61" s="11" t="str">
        <f t="shared" si="8"/>
        <v>Normal</v>
      </c>
    </row>
    <row r="62" spans="1:14" x14ac:dyDescent="0.25">
      <c r="A62" s="40">
        <f>$A$19</f>
        <v>43659</v>
      </c>
      <c r="B62" s="41">
        <v>6536</v>
      </c>
      <c r="C62" s="2">
        <f t="shared" si="9"/>
        <v>0</v>
      </c>
      <c r="D62" s="11" t="str">
        <f t="shared" si="6"/>
        <v>Normal</v>
      </c>
      <c r="F62" s="40">
        <f>$A$19</f>
        <v>43659</v>
      </c>
      <c r="G62" s="41">
        <v>10916.6</v>
      </c>
      <c r="H62" s="2">
        <f t="shared" si="10"/>
        <v>0</v>
      </c>
      <c r="I62" s="11" t="str">
        <f t="shared" si="7"/>
        <v>Normal</v>
      </c>
      <c r="K62" s="40">
        <f>$A$19</f>
        <v>43659</v>
      </c>
      <c r="L62" s="41">
        <v>22193.7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0">
        <f>$A$20</f>
        <v>43660</v>
      </c>
      <c r="B63" s="41">
        <v>6536</v>
      </c>
      <c r="C63" s="2">
        <f t="shared" si="9"/>
        <v>0</v>
      </c>
      <c r="D63" s="11" t="str">
        <f t="shared" si="6"/>
        <v>Normal</v>
      </c>
      <c r="F63" s="40">
        <f>$A$20</f>
        <v>43660</v>
      </c>
      <c r="G63" s="41">
        <v>10916.6</v>
      </c>
      <c r="H63" s="2">
        <f t="shared" si="10"/>
        <v>0</v>
      </c>
      <c r="I63" s="11" t="str">
        <f t="shared" si="7"/>
        <v>Normal</v>
      </c>
      <c r="K63" s="40">
        <f>$A$20</f>
        <v>43660</v>
      </c>
      <c r="L63" s="41">
        <v>22193.7</v>
      </c>
      <c r="M63" s="2">
        <f t="shared" si="11"/>
        <v>0</v>
      </c>
      <c r="N63" s="11" t="str">
        <f t="shared" si="8"/>
        <v>Normal</v>
      </c>
    </row>
    <row r="64" spans="1:14" x14ac:dyDescent="0.25">
      <c r="A64" s="40">
        <f>$A$21</f>
        <v>43661</v>
      </c>
      <c r="B64" s="41">
        <v>6573</v>
      </c>
      <c r="C64" s="2">
        <f t="shared" si="9"/>
        <v>37</v>
      </c>
      <c r="D64" s="11" t="s">
        <v>21</v>
      </c>
      <c r="F64" s="40">
        <f>$A$21</f>
        <v>43661</v>
      </c>
      <c r="G64" s="41">
        <v>10929.5</v>
      </c>
      <c r="H64" s="2">
        <f t="shared" si="10"/>
        <v>12.899999999999636</v>
      </c>
      <c r="I64" s="11" t="s">
        <v>21</v>
      </c>
      <c r="K64" s="40">
        <f>$A$21</f>
        <v>43661</v>
      </c>
      <c r="L64" s="41">
        <v>22211.96</v>
      </c>
      <c r="M64" s="2">
        <f t="shared" si="11"/>
        <v>18.259999999998399</v>
      </c>
      <c r="N64" s="11" t="s">
        <v>21</v>
      </c>
    </row>
    <row r="65" spans="1:14" x14ac:dyDescent="0.25">
      <c r="A65" s="40">
        <f>$A$22</f>
        <v>43662</v>
      </c>
      <c r="B65" s="41">
        <v>6588</v>
      </c>
      <c r="C65" s="2">
        <f t="shared" si="9"/>
        <v>15</v>
      </c>
      <c r="D65" s="11" t="str">
        <f t="shared" si="6"/>
        <v>Normal</v>
      </c>
      <c r="F65" s="40">
        <f>$A$22</f>
        <v>43662</v>
      </c>
      <c r="G65" s="41">
        <v>10934.2</v>
      </c>
      <c r="H65" s="2">
        <f t="shared" si="10"/>
        <v>4.7000000000007276</v>
      </c>
      <c r="I65" s="11" t="str">
        <f t="shared" si="7"/>
        <v>Normal</v>
      </c>
      <c r="K65" s="40">
        <f>$A$22</f>
        <v>43662</v>
      </c>
      <c r="L65" s="41">
        <v>22220.01</v>
      </c>
      <c r="M65" s="2">
        <f t="shared" si="11"/>
        <v>8.0499999999992724</v>
      </c>
      <c r="N65" s="11" t="str">
        <f t="shared" si="8"/>
        <v>Normal</v>
      </c>
    </row>
    <row r="66" spans="1:14" x14ac:dyDescent="0.25">
      <c r="A66" s="40">
        <f>$A$23</f>
        <v>43663</v>
      </c>
      <c r="B66" s="41">
        <v>6634</v>
      </c>
      <c r="C66" s="2">
        <f t="shared" si="9"/>
        <v>46</v>
      </c>
      <c r="D66" s="11" t="str">
        <f t="shared" si="6"/>
        <v>Atenção</v>
      </c>
      <c r="E66" s="43"/>
      <c r="F66" s="40">
        <f>$A$23</f>
        <v>43663</v>
      </c>
      <c r="G66" s="41">
        <v>10942.6</v>
      </c>
      <c r="H66" s="2">
        <f t="shared" si="10"/>
        <v>8.3999999999996362</v>
      </c>
      <c r="I66" s="11" t="str">
        <f t="shared" si="7"/>
        <v>Normal</v>
      </c>
      <c r="J66" s="43"/>
      <c r="K66" s="40">
        <f>$A$23</f>
        <v>43663</v>
      </c>
      <c r="L66" s="41">
        <v>22234.799999999999</v>
      </c>
      <c r="M66" s="2">
        <f t="shared" si="11"/>
        <v>14.790000000000873</v>
      </c>
      <c r="N66" s="11" t="str">
        <f t="shared" si="8"/>
        <v>Atenção</v>
      </c>
    </row>
    <row r="67" spans="1:14" x14ac:dyDescent="0.25">
      <c r="A67" s="40">
        <f>$A$24</f>
        <v>43664</v>
      </c>
      <c r="B67" s="41">
        <v>6648</v>
      </c>
      <c r="C67" s="2">
        <f>B67-B66</f>
        <v>14</v>
      </c>
      <c r="D67" s="11" t="str">
        <f t="shared" si="6"/>
        <v>Normal</v>
      </c>
      <c r="F67" s="40">
        <f>$A$24</f>
        <v>43664</v>
      </c>
      <c r="G67" s="41">
        <v>10945.9</v>
      </c>
      <c r="H67" s="2">
        <f>G67-G66</f>
        <v>3.2999999999992724</v>
      </c>
      <c r="I67" s="11" t="str">
        <f t="shared" si="7"/>
        <v>Normal</v>
      </c>
      <c r="K67" s="40">
        <f>$A$24</f>
        <v>43664</v>
      </c>
      <c r="L67" s="41">
        <v>22241.45</v>
      </c>
      <c r="M67" s="2">
        <f>L67-L66</f>
        <v>6.6500000000014552</v>
      </c>
      <c r="N67" s="11" t="str">
        <f t="shared" si="8"/>
        <v>Normal</v>
      </c>
    </row>
    <row r="68" spans="1:14" x14ac:dyDescent="0.25">
      <c r="A68" s="40">
        <f>$A$25</f>
        <v>43665</v>
      </c>
      <c r="B68" s="41">
        <v>6675</v>
      </c>
      <c r="C68" s="2">
        <f t="shared" si="9"/>
        <v>27</v>
      </c>
      <c r="D68" s="11" t="str">
        <f t="shared" si="6"/>
        <v>Atenção</v>
      </c>
      <c r="F68" s="40">
        <f>$A$25</f>
        <v>43665</v>
      </c>
      <c r="G68" s="41">
        <v>10953</v>
      </c>
      <c r="H68" s="2">
        <f t="shared" si="10"/>
        <v>7.1000000000003638</v>
      </c>
      <c r="I68" s="11" t="str">
        <f t="shared" si="7"/>
        <v>Normal</v>
      </c>
      <c r="K68" s="40">
        <f>$A$25</f>
        <v>43665</v>
      </c>
      <c r="L68" s="41">
        <v>22254.69</v>
      </c>
      <c r="M68" s="2">
        <f t="shared" si="11"/>
        <v>13.239999999997963</v>
      </c>
      <c r="N68" s="11" t="str">
        <f t="shared" si="8"/>
        <v>Normal</v>
      </c>
    </row>
    <row r="69" spans="1:14" x14ac:dyDescent="0.25">
      <c r="A69" s="40">
        <f>$A$26</f>
        <v>43666</v>
      </c>
      <c r="B69" s="41">
        <v>6694</v>
      </c>
      <c r="C69" s="2">
        <f t="shared" si="9"/>
        <v>19</v>
      </c>
      <c r="D69" s="11" t="str">
        <f t="shared" si="6"/>
        <v>Normal</v>
      </c>
      <c r="F69" s="40">
        <f>$A$26</f>
        <v>43666</v>
      </c>
      <c r="G69" s="41">
        <v>10958.2</v>
      </c>
      <c r="H69" s="2">
        <f t="shared" si="10"/>
        <v>5.2000000000007276</v>
      </c>
      <c r="I69" s="11" t="str">
        <f t="shared" si="7"/>
        <v>Normal</v>
      </c>
      <c r="K69" s="40">
        <f>$A$26</f>
        <v>43666</v>
      </c>
      <c r="L69" s="41">
        <v>22264.74</v>
      </c>
      <c r="M69" s="2">
        <f t="shared" si="11"/>
        <v>10.05000000000291</v>
      </c>
      <c r="N69" s="11" t="str">
        <f t="shared" si="8"/>
        <v>Normal</v>
      </c>
    </row>
    <row r="70" spans="1:14" x14ac:dyDescent="0.25">
      <c r="A70" s="40">
        <f>$A$27</f>
        <v>43667</v>
      </c>
      <c r="B70" s="41">
        <v>6694</v>
      </c>
      <c r="C70" s="2">
        <f t="shared" si="9"/>
        <v>0</v>
      </c>
      <c r="D70" s="11" t="str">
        <f t="shared" si="6"/>
        <v>Normal</v>
      </c>
      <c r="F70" s="40">
        <f>$A$27</f>
        <v>43667</v>
      </c>
      <c r="G70" s="41">
        <v>10958.2</v>
      </c>
      <c r="H70" s="2">
        <f t="shared" si="10"/>
        <v>0</v>
      </c>
      <c r="I70" s="11" t="str">
        <f t="shared" si="7"/>
        <v>Normal</v>
      </c>
      <c r="K70" s="40">
        <f>$A$27</f>
        <v>43667</v>
      </c>
      <c r="L70" s="41">
        <v>22264.74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40">
        <f>$A$28</f>
        <v>43668</v>
      </c>
      <c r="B71" s="41">
        <v>6702</v>
      </c>
      <c r="C71" s="2">
        <f t="shared" si="9"/>
        <v>8</v>
      </c>
      <c r="D71" s="11" t="str">
        <f t="shared" si="6"/>
        <v>Normal</v>
      </c>
      <c r="F71" s="40">
        <f>$A$28</f>
        <v>43668</v>
      </c>
      <c r="G71" s="41">
        <v>10962.7</v>
      </c>
      <c r="H71" s="2">
        <f t="shared" si="10"/>
        <v>4.5</v>
      </c>
      <c r="I71" s="11" t="str">
        <f t="shared" si="7"/>
        <v>Normal</v>
      </c>
      <c r="K71" s="40">
        <f>$A$28</f>
        <v>43668</v>
      </c>
      <c r="L71" s="41">
        <v>22269.05</v>
      </c>
      <c r="M71" s="2">
        <f t="shared" si="11"/>
        <v>4.3099999999976717</v>
      </c>
      <c r="N71" s="11" t="str">
        <f t="shared" si="8"/>
        <v>Normal</v>
      </c>
    </row>
    <row r="72" spans="1:14" x14ac:dyDescent="0.25">
      <c r="A72" s="40">
        <f>$A$29</f>
        <v>43669</v>
      </c>
      <c r="B72" s="41">
        <v>6736</v>
      </c>
      <c r="C72" s="2">
        <f t="shared" si="9"/>
        <v>34</v>
      </c>
      <c r="D72" s="11" t="str">
        <f t="shared" si="6"/>
        <v>Atenção</v>
      </c>
      <c r="F72" s="40">
        <f>$A$29</f>
        <v>43669</v>
      </c>
      <c r="G72" s="41">
        <v>10974.4</v>
      </c>
      <c r="H72" s="2">
        <f t="shared" si="10"/>
        <v>11.699999999998909</v>
      </c>
      <c r="I72" s="11" t="str">
        <f t="shared" si="7"/>
        <v>Atenção</v>
      </c>
      <c r="K72" s="40">
        <f>$A$29</f>
        <v>43669</v>
      </c>
      <c r="L72" s="41">
        <v>22290.87</v>
      </c>
      <c r="M72" s="2">
        <f t="shared" si="11"/>
        <v>21.819999999999709</v>
      </c>
      <c r="N72" s="11" t="str">
        <f t="shared" si="8"/>
        <v>Atenção</v>
      </c>
    </row>
    <row r="73" spans="1:14" x14ac:dyDescent="0.25">
      <c r="A73" s="40">
        <f>$A$30</f>
        <v>43670</v>
      </c>
      <c r="B73" s="41">
        <v>6760</v>
      </c>
      <c r="C73" s="2">
        <f t="shared" si="9"/>
        <v>24</v>
      </c>
      <c r="D73" s="11" t="str">
        <f t="shared" si="6"/>
        <v>Normal</v>
      </c>
      <c r="E73" s="43"/>
      <c r="F73" s="40">
        <f>$A$30</f>
        <v>43670</v>
      </c>
      <c r="G73" s="41">
        <v>10980.9</v>
      </c>
      <c r="H73" s="2">
        <f t="shared" si="10"/>
        <v>6.5</v>
      </c>
      <c r="I73" s="11" t="str">
        <f t="shared" si="7"/>
        <v>Normal</v>
      </c>
      <c r="J73" s="43"/>
      <c r="K73" s="40">
        <f>$A$30</f>
        <v>43670</v>
      </c>
      <c r="L73" s="41">
        <v>22301.119999999999</v>
      </c>
      <c r="M73" s="2">
        <f t="shared" si="11"/>
        <v>10.25</v>
      </c>
      <c r="N73" s="11" t="str">
        <f t="shared" si="8"/>
        <v>Normal</v>
      </c>
    </row>
    <row r="74" spans="1:14" x14ac:dyDescent="0.25">
      <c r="A74" s="40">
        <f>$A$31</f>
        <v>43671</v>
      </c>
      <c r="B74" s="41">
        <v>6788</v>
      </c>
      <c r="C74" s="2">
        <f t="shared" si="9"/>
        <v>28</v>
      </c>
      <c r="D74" s="11" t="str">
        <f t="shared" si="6"/>
        <v>Atenção</v>
      </c>
      <c r="F74" s="40">
        <f>$A$31</f>
        <v>43671</v>
      </c>
      <c r="G74" s="41">
        <v>10983.2</v>
      </c>
      <c r="H74" s="2">
        <f t="shared" si="10"/>
        <v>2.3000000000010914</v>
      </c>
      <c r="I74" s="11" t="str">
        <f t="shared" si="7"/>
        <v>Normal</v>
      </c>
      <c r="K74" s="40">
        <f>$A$31</f>
        <v>43671</v>
      </c>
      <c r="L74" s="41">
        <v>22304.55</v>
      </c>
      <c r="M74" s="2">
        <f t="shared" si="11"/>
        <v>3.430000000000291</v>
      </c>
      <c r="N74" s="11" t="str">
        <f t="shared" si="8"/>
        <v>Normal</v>
      </c>
    </row>
    <row r="75" spans="1:14" x14ac:dyDescent="0.25">
      <c r="A75" s="40">
        <f>$A$32</f>
        <v>43672</v>
      </c>
      <c r="B75" s="41">
        <v>6794</v>
      </c>
      <c r="C75" s="2">
        <f t="shared" si="9"/>
        <v>6</v>
      </c>
      <c r="D75" s="11" t="str">
        <f t="shared" si="6"/>
        <v>Normal</v>
      </c>
      <c r="F75" s="40">
        <f>$A$32</f>
        <v>43672</v>
      </c>
      <c r="G75" s="41">
        <v>10993.6</v>
      </c>
      <c r="H75" s="2">
        <f t="shared" si="10"/>
        <v>10.399999999999636</v>
      </c>
      <c r="I75" s="11" t="str">
        <f t="shared" si="7"/>
        <v>Atenção</v>
      </c>
      <c r="K75" s="40">
        <f>$A$32</f>
        <v>43672</v>
      </c>
      <c r="L75" s="41">
        <v>22321.68</v>
      </c>
      <c r="M75" s="2">
        <f t="shared" si="11"/>
        <v>17.130000000001019</v>
      </c>
      <c r="N75" s="11" t="str">
        <f t="shared" si="8"/>
        <v>Atenção</v>
      </c>
    </row>
    <row r="76" spans="1:14" x14ac:dyDescent="0.25">
      <c r="A76" s="40">
        <f>$A$33</f>
        <v>43673</v>
      </c>
      <c r="B76" s="41">
        <v>6794</v>
      </c>
      <c r="C76" s="2">
        <f t="shared" si="9"/>
        <v>0</v>
      </c>
      <c r="D76" s="11" t="str">
        <f t="shared" si="6"/>
        <v>Normal</v>
      </c>
      <c r="F76" s="40">
        <f>$A$33</f>
        <v>43673</v>
      </c>
      <c r="G76" s="41">
        <v>10993.6</v>
      </c>
      <c r="H76" s="2">
        <f t="shared" si="10"/>
        <v>0</v>
      </c>
      <c r="I76" s="11" t="str">
        <f t="shared" si="7"/>
        <v>Normal</v>
      </c>
      <c r="K76" s="40">
        <f>$A$33</f>
        <v>43673</v>
      </c>
      <c r="L76" s="41">
        <v>22321.68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0">
        <f>$A$34</f>
        <v>43674</v>
      </c>
      <c r="B77" s="41">
        <v>6799</v>
      </c>
      <c r="C77" s="2">
        <f>B77-B76</f>
        <v>5</v>
      </c>
      <c r="D77" s="11" t="str">
        <f t="shared" si="6"/>
        <v>Normal</v>
      </c>
      <c r="F77" s="40">
        <f>$A$34</f>
        <v>43674</v>
      </c>
      <c r="G77" s="36">
        <v>10996.9</v>
      </c>
      <c r="H77" s="2">
        <f>G77-G76</f>
        <v>3.2999999999992724</v>
      </c>
      <c r="I77" s="11" t="str">
        <f t="shared" si="7"/>
        <v>Normal</v>
      </c>
      <c r="K77" s="40">
        <f>$A$34</f>
        <v>43674</v>
      </c>
      <c r="L77" s="36">
        <v>22327.57</v>
      </c>
      <c r="M77" s="2">
        <f>L77-L76</f>
        <v>5.8899999999994179</v>
      </c>
      <c r="N77" s="11" t="str">
        <f t="shared" si="8"/>
        <v>Normal</v>
      </c>
    </row>
    <row r="78" spans="1:14" x14ac:dyDescent="0.25">
      <c r="A78" s="40">
        <f>$A$35</f>
        <v>43675</v>
      </c>
      <c r="B78" s="41">
        <v>6799</v>
      </c>
      <c r="C78" s="2">
        <f t="shared" si="9"/>
        <v>0</v>
      </c>
      <c r="D78" s="11" t="str">
        <f t="shared" si="6"/>
        <v>Normal</v>
      </c>
      <c r="F78" s="40">
        <f>$A$35</f>
        <v>43675</v>
      </c>
      <c r="G78" s="36">
        <v>10996.9</v>
      </c>
      <c r="H78" s="2">
        <f t="shared" si="10"/>
        <v>0</v>
      </c>
      <c r="I78" s="11" t="str">
        <f t="shared" si="7"/>
        <v>Normal</v>
      </c>
      <c r="K78" s="40">
        <f>$A$35</f>
        <v>43675</v>
      </c>
      <c r="L78" s="36">
        <v>22327.57</v>
      </c>
      <c r="M78" s="2">
        <f>L78-L77</f>
        <v>0</v>
      </c>
      <c r="N78" s="11" t="str">
        <f t="shared" si="8"/>
        <v>Normal</v>
      </c>
    </row>
    <row r="79" spans="1:14" x14ac:dyDescent="0.25">
      <c r="A79" s="40">
        <f>$A$36</f>
        <v>43676</v>
      </c>
      <c r="B79" s="36">
        <v>6831</v>
      </c>
      <c r="C79" s="2">
        <f t="shared" si="9"/>
        <v>32</v>
      </c>
      <c r="D79" s="11" t="s">
        <v>21</v>
      </c>
      <c r="F79" s="40">
        <f>$A$36</f>
        <v>43676</v>
      </c>
      <c r="G79" s="36">
        <v>11005.5</v>
      </c>
      <c r="H79" s="2">
        <f t="shared" si="10"/>
        <v>8.6000000000003638</v>
      </c>
      <c r="I79" s="11" t="s">
        <v>21</v>
      </c>
      <c r="K79" s="40">
        <f>$A$36</f>
        <v>43676</v>
      </c>
      <c r="L79" s="36">
        <v>22341.16</v>
      </c>
      <c r="M79" s="2">
        <f t="shared" si="11"/>
        <v>13.590000000000146</v>
      </c>
      <c r="N79" s="11" t="str">
        <f t="shared" si="8"/>
        <v>Normal</v>
      </c>
    </row>
    <row r="80" spans="1:14" x14ac:dyDescent="0.25">
      <c r="A80" s="40">
        <f>$A$37</f>
        <v>43677</v>
      </c>
      <c r="B80" s="41">
        <v>6856</v>
      </c>
      <c r="C80" s="2">
        <f t="shared" si="9"/>
        <v>25</v>
      </c>
      <c r="D80" s="11" t="str">
        <f t="shared" si="6"/>
        <v>Atenção</v>
      </c>
      <c r="F80" s="40">
        <f>$A$37</f>
        <v>43677</v>
      </c>
      <c r="G80" s="41">
        <v>11012.8</v>
      </c>
      <c r="H80" s="2">
        <f t="shared" si="10"/>
        <v>7.2999999999992724</v>
      </c>
      <c r="I80" s="11" t="str">
        <f t="shared" si="7"/>
        <v>Normal</v>
      </c>
      <c r="K80" s="40">
        <f>$A$37</f>
        <v>43677</v>
      </c>
      <c r="L80" s="41">
        <v>22359.7</v>
      </c>
      <c r="M80" s="2">
        <f t="shared" si="11"/>
        <v>18.540000000000873</v>
      </c>
      <c r="N80" s="11" t="str">
        <f t="shared" si="8"/>
        <v>Atenção</v>
      </c>
    </row>
    <row r="81" spans="1:14" x14ac:dyDescent="0.25">
      <c r="A81" s="120" t="s">
        <v>6</v>
      </c>
      <c r="B81" s="121"/>
      <c r="C81" s="15">
        <f>SUM(C50:C80)</f>
        <v>519</v>
      </c>
      <c r="D81" s="11"/>
      <c r="F81" s="120" t="s">
        <v>6</v>
      </c>
      <c r="G81" s="121"/>
      <c r="H81" s="15">
        <f>SUM(H50:H80)</f>
        <v>153.19999999999891</v>
      </c>
      <c r="I81" s="11"/>
      <c r="K81" s="120" t="s">
        <v>6</v>
      </c>
      <c r="L81" s="121"/>
      <c r="M81" s="15">
        <f>SUM(M50:M80)</f>
        <v>269.10000000000218</v>
      </c>
      <c r="N81" s="11"/>
    </row>
    <row r="82" spans="1:14" s="43" customFormat="1" x14ac:dyDescent="0.25">
      <c r="A82" s="42" t="s">
        <v>7</v>
      </c>
      <c r="B82" s="113"/>
      <c r="C82" s="114"/>
      <c r="D82" s="115"/>
      <c r="F82" s="42" t="s">
        <v>7</v>
      </c>
      <c r="G82" s="113"/>
      <c r="H82" s="114"/>
      <c r="I82" s="115"/>
      <c r="K82" s="42" t="s">
        <v>7</v>
      </c>
      <c r="L82" s="113"/>
      <c r="M82" s="114"/>
      <c r="N82" s="115"/>
    </row>
    <row r="83" spans="1:14" x14ac:dyDescent="0.25">
      <c r="A83" s="113"/>
      <c r="B83" s="114"/>
      <c r="C83" s="114"/>
      <c r="D83" s="115"/>
      <c r="E83" s="43"/>
      <c r="F83" s="113"/>
      <c r="G83" s="114"/>
      <c r="H83" s="114"/>
      <c r="I83" s="115"/>
      <c r="J83" s="43"/>
      <c r="K83" s="113"/>
      <c r="L83" s="114"/>
      <c r="M83" s="114"/>
      <c r="N83" s="115"/>
    </row>
    <row r="84" spans="1:14" x14ac:dyDescent="0.25">
      <c r="A84" s="113"/>
      <c r="B84" s="114"/>
      <c r="C84" s="114"/>
      <c r="D84" s="115"/>
      <c r="E84" s="43"/>
      <c r="F84" s="113"/>
      <c r="G84" s="114"/>
      <c r="H84" s="114"/>
      <c r="I84" s="115"/>
      <c r="J84" s="43"/>
      <c r="K84" s="113"/>
      <c r="L84" s="114"/>
      <c r="M84" s="114"/>
      <c r="N84" s="115"/>
    </row>
    <row r="85" spans="1:14" x14ac:dyDescent="0.25">
      <c r="A85" s="110"/>
      <c r="B85" s="111"/>
      <c r="C85" s="111"/>
      <c r="D85" s="112"/>
      <c r="F85" s="110"/>
      <c r="G85" s="111"/>
      <c r="H85" s="111"/>
      <c r="I85" s="112"/>
      <c r="K85" s="110"/>
      <c r="L85" s="111"/>
      <c r="M85" s="111"/>
      <c r="N85" s="112"/>
    </row>
    <row r="86" spans="1:14" x14ac:dyDescent="0.25">
      <c r="A86" s="110"/>
      <c r="B86" s="111"/>
      <c r="C86" s="111"/>
      <c r="D86" s="112"/>
      <c r="F86" s="110"/>
      <c r="G86" s="111"/>
      <c r="H86" s="111"/>
      <c r="I86" s="112"/>
      <c r="K86" s="110"/>
      <c r="L86" s="111"/>
      <c r="M86" s="111"/>
      <c r="N86" s="112"/>
    </row>
    <row r="87" spans="1:14" x14ac:dyDescent="0.25">
      <c r="A87" s="110"/>
      <c r="B87" s="111"/>
      <c r="C87" s="111"/>
      <c r="D87" s="112"/>
      <c r="F87" s="110"/>
      <c r="G87" s="111"/>
      <c r="H87" s="111"/>
      <c r="I87" s="112"/>
      <c r="K87" s="110"/>
      <c r="L87" s="111"/>
      <c r="M87" s="111"/>
      <c r="N87" s="112"/>
    </row>
    <row r="88" spans="1:14" x14ac:dyDescent="0.25">
      <c r="A88" s="44"/>
    </row>
    <row r="89" spans="1:14" ht="45" customHeight="1" x14ac:dyDescent="0.25">
      <c r="A89" s="116" t="s">
        <v>25</v>
      </c>
      <c r="B89" s="117"/>
      <c r="C89" s="118"/>
      <c r="D89" s="33" t="s">
        <v>1</v>
      </c>
      <c r="F89" s="116" t="s">
        <v>26</v>
      </c>
      <c r="G89" s="117"/>
      <c r="H89" s="118"/>
      <c r="I89" s="33" t="s">
        <v>1</v>
      </c>
      <c r="K89" s="116" t="s">
        <v>27</v>
      </c>
      <c r="L89" s="117"/>
      <c r="M89" s="118"/>
      <c r="N89" s="33" t="s">
        <v>1</v>
      </c>
    </row>
    <row r="90" spans="1:14" ht="25.5" x14ac:dyDescent="0.25">
      <c r="A90" s="119" t="str">
        <f>A4</f>
        <v>Julho</v>
      </c>
      <c r="B90" s="119"/>
      <c r="C90" s="34" t="s">
        <v>2</v>
      </c>
      <c r="D90" s="35"/>
      <c r="F90" s="119" t="str">
        <f>A4</f>
        <v>Julho</v>
      </c>
      <c r="G90" s="119"/>
      <c r="H90" s="34" t="s">
        <v>2</v>
      </c>
      <c r="I90" s="35"/>
      <c r="K90" s="119" t="str">
        <f>A4</f>
        <v>Julho</v>
      </c>
      <c r="L90" s="119"/>
      <c r="M90" s="34" t="s">
        <v>2</v>
      </c>
      <c r="N90" s="35"/>
    </row>
    <row r="91" spans="1:14" x14ac:dyDescent="0.25">
      <c r="A91" s="119"/>
      <c r="B91" s="119"/>
      <c r="C91" s="36">
        <v>4562.8</v>
      </c>
      <c r="D91" s="10">
        <v>14</v>
      </c>
      <c r="F91" s="119"/>
      <c r="G91" s="119"/>
      <c r="H91" s="36">
        <v>15481</v>
      </c>
      <c r="I91" s="10">
        <v>25</v>
      </c>
      <c r="K91" s="119"/>
      <c r="L91" s="119"/>
      <c r="M91" s="36">
        <v>2918.6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43647</v>
      </c>
      <c r="B93" s="36">
        <v>4569.7</v>
      </c>
      <c r="C93" s="2">
        <f>B93-C91</f>
        <v>6.8999999999996362</v>
      </c>
      <c r="D93" s="11" t="str">
        <f>IF(C93&gt;($D$91*1.2),"Atenção","Normal")</f>
        <v>Normal</v>
      </c>
      <c r="E93" s="70"/>
      <c r="F93" s="40">
        <f>$A$7</f>
        <v>43647</v>
      </c>
      <c r="G93" s="36">
        <v>15550</v>
      </c>
      <c r="H93" s="2">
        <f>G93-H91</f>
        <v>69</v>
      </c>
      <c r="I93" s="11" t="str">
        <f>IF(H93&gt;($I$91*1.2),"Atenção","Normal")</f>
        <v>Atenção</v>
      </c>
      <c r="K93" s="40">
        <f>$A$7</f>
        <v>43647</v>
      </c>
      <c r="L93" s="36">
        <v>2921.2</v>
      </c>
      <c r="M93" s="2">
        <f>L93-M91</f>
        <v>2.5999999999999091</v>
      </c>
      <c r="N93" s="11" t="str">
        <f>IF(M93&gt;($N$91*1.2),"Atenção","Normal")</f>
        <v>Normal</v>
      </c>
    </row>
    <row r="94" spans="1:14" x14ac:dyDescent="0.25">
      <c r="A94" s="40">
        <f>$A$8</f>
        <v>43648</v>
      </c>
      <c r="B94" s="36">
        <v>4584.2</v>
      </c>
      <c r="C94" s="2">
        <f>B94-B93</f>
        <v>14.5</v>
      </c>
      <c r="D94" s="11" t="str">
        <f t="shared" ref="D94:D123" si="12">IF(C94&gt;($D$91*1.2),"Atenção","Normal")</f>
        <v>Normal</v>
      </c>
      <c r="E94" s="70"/>
      <c r="F94" s="40">
        <f>$A$8</f>
        <v>43648</v>
      </c>
      <c r="G94" s="36">
        <v>15579</v>
      </c>
      <c r="H94" s="2">
        <f>G94-G93</f>
        <v>29</v>
      </c>
      <c r="I94" s="11" t="str">
        <f t="shared" ref="I94:I123" si="13">IF(H94&gt;($I$91*1.2),"Atenção","Normal")</f>
        <v>Normal</v>
      </c>
      <c r="K94" s="40">
        <f>$A$8</f>
        <v>43648</v>
      </c>
      <c r="L94" s="36">
        <v>2926.9</v>
      </c>
      <c r="M94" s="2">
        <f>L94-L93</f>
        <v>5.7000000000002728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43649</v>
      </c>
      <c r="B95" s="41">
        <v>4602.3999999999996</v>
      </c>
      <c r="C95" s="2">
        <f t="shared" ref="C95:C121" si="15">B95-B94</f>
        <v>18.199999999999818</v>
      </c>
      <c r="D95" s="11" t="str">
        <f t="shared" si="12"/>
        <v>Atenção</v>
      </c>
      <c r="E95" s="70"/>
      <c r="F95" s="40">
        <f>$A$9</f>
        <v>43649</v>
      </c>
      <c r="G95" s="36">
        <v>15614</v>
      </c>
      <c r="H95" s="2">
        <f t="shared" ref="H95:H121" si="16">G95-G94</f>
        <v>35</v>
      </c>
      <c r="I95" s="11" t="str">
        <f t="shared" si="13"/>
        <v>Atenção</v>
      </c>
      <c r="J95" s="43"/>
      <c r="K95" s="40">
        <f>$A$9</f>
        <v>43649</v>
      </c>
      <c r="L95" s="36">
        <v>2934.1</v>
      </c>
      <c r="M95" s="2">
        <f t="shared" ref="M95:M121" si="17">L95-L94</f>
        <v>7.1999999999998181</v>
      </c>
      <c r="N95" s="11" t="str">
        <f t="shared" si="14"/>
        <v>Normal</v>
      </c>
    </row>
    <row r="96" spans="1:14" x14ac:dyDescent="0.25">
      <c r="A96" s="40">
        <f>$A$10</f>
        <v>43650</v>
      </c>
      <c r="B96" s="41">
        <v>4619.5</v>
      </c>
      <c r="C96" s="2">
        <f t="shared" si="15"/>
        <v>17.100000000000364</v>
      </c>
      <c r="D96" s="11" t="str">
        <f t="shared" si="12"/>
        <v>Atenção</v>
      </c>
      <c r="F96" s="40">
        <f>$A$10</f>
        <v>43650</v>
      </c>
      <c r="G96" s="36">
        <v>15631</v>
      </c>
      <c r="H96" s="2">
        <f t="shared" si="16"/>
        <v>17</v>
      </c>
      <c r="I96" s="11" t="str">
        <f t="shared" si="13"/>
        <v>Normal</v>
      </c>
      <c r="K96" s="40">
        <f>$A$10</f>
        <v>43650</v>
      </c>
      <c r="L96" s="36">
        <v>2939.9</v>
      </c>
      <c r="M96" s="2">
        <f t="shared" si="17"/>
        <v>5.8000000000001819</v>
      </c>
      <c r="N96" s="11" t="str">
        <f t="shared" si="14"/>
        <v>Normal</v>
      </c>
    </row>
    <row r="97" spans="1:14" x14ac:dyDescent="0.25">
      <c r="A97" s="40">
        <f>$A$11</f>
        <v>43651</v>
      </c>
      <c r="B97" s="41">
        <v>4640.2</v>
      </c>
      <c r="C97" s="2">
        <f t="shared" si="15"/>
        <v>20.699999999999818</v>
      </c>
      <c r="D97" s="11" t="str">
        <f t="shared" si="12"/>
        <v>Atenção</v>
      </c>
      <c r="F97" s="40">
        <f>$A$11</f>
        <v>43651</v>
      </c>
      <c r="G97" s="36">
        <v>15649</v>
      </c>
      <c r="H97" s="2">
        <f t="shared" si="16"/>
        <v>18</v>
      </c>
      <c r="I97" s="11" t="str">
        <f t="shared" si="13"/>
        <v>Normal</v>
      </c>
      <c r="K97" s="40">
        <f>$A$11</f>
        <v>43651</v>
      </c>
      <c r="L97" s="36">
        <v>2946.8</v>
      </c>
      <c r="M97" s="2">
        <f t="shared" si="17"/>
        <v>6.9000000000000909</v>
      </c>
      <c r="N97" s="11" t="str">
        <f t="shared" si="14"/>
        <v>Normal</v>
      </c>
    </row>
    <row r="98" spans="1:14" x14ac:dyDescent="0.25">
      <c r="A98" s="40">
        <f>$A$12</f>
        <v>43652</v>
      </c>
      <c r="B98" s="41">
        <v>4652.3999999999996</v>
      </c>
      <c r="C98" s="2">
        <f t="shared" si="15"/>
        <v>12.199999999999818</v>
      </c>
      <c r="D98" s="11" t="str">
        <f t="shared" si="12"/>
        <v>Normal</v>
      </c>
      <c r="F98" s="40">
        <f>$A$12</f>
        <v>43652</v>
      </c>
      <c r="G98" s="36">
        <v>15659</v>
      </c>
      <c r="H98" s="2">
        <f>G98-G97</f>
        <v>10</v>
      </c>
      <c r="I98" s="11" t="str">
        <f t="shared" si="13"/>
        <v>Normal</v>
      </c>
      <c r="K98" s="40">
        <f>$A$12</f>
        <v>43652</v>
      </c>
      <c r="L98" s="36">
        <v>2950.3</v>
      </c>
      <c r="M98" s="2">
        <f t="shared" si="17"/>
        <v>3.5</v>
      </c>
      <c r="N98" s="11" t="str">
        <f t="shared" si="14"/>
        <v>Normal</v>
      </c>
    </row>
    <row r="99" spans="1:14" x14ac:dyDescent="0.25">
      <c r="A99" s="40">
        <f>$A$13</f>
        <v>43653</v>
      </c>
      <c r="B99" s="41">
        <v>4652.3999999999996</v>
      </c>
      <c r="C99" s="2">
        <f t="shared" si="15"/>
        <v>0</v>
      </c>
      <c r="D99" s="11" t="str">
        <f t="shared" si="12"/>
        <v>Normal</v>
      </c>
      <c r="F99" s="40">
        <f>$A$13</f>
        <v>43653</v>
      </c>
      <c r="G99" s="36">
        <v>15659</v>
      </c>
      <c r="H99" s="2">
        <f>G99-G98</f>
        <v>0</v>
      </c>
      <c r="I99" s="11" t="str">
        <f t="shared" si="13"/>
        <v>Normal</v>
      </c>
      <c r="K99" s="40">
        <f>$A$13</f>
        <v>43653</v>
      </c>
      <c r="L99" s="36">
        <v>2950.3</v>
      </c>
      <c r="M99" s="2">
        <f t="shared" si="17"/>
        <v>0</v>
      </c>
      <c r="N99" s="11" t="str">
        <f t="shared" si="14"/>
        <v>Normal</v>
      </c>
    </row>
    <row r="100" spans="1:14" x14ac:dyDescent="0.25">
      <c r="A100" s="40">
        <f>$A$14</f>
        <v>43654</v>
      </c>
      <c r="B100" s="41">
        <v>4668.5</v>
      </c>
      <c r="C100" s="2">
        <f>B100-B99</f>
        <v>16.100000000000364</v>
      </c>
      <c r="D100" s="11" t="str">
        <f t="shared" si="12"/>
        <v>Normal</v>
      </c>
      <c r="F100" s="40">
        <f>$A$14</f>
        <v>43654</v>
      </c>
      <c r="G100" s="41">
        <v>15664</v>
      </c>
      <c r="H100" s="2">
        <f>G100-G99</f>
        <v>5</v>
      </c>
      <c r="I100" s="11" t="str">
        <f t="shared" si="13"/>
        <v>Normal</v>
      </c>
      <c r="K100" s="40">
        <f>$A$14</f>
        <v>43654</v>
      </c>
      <c r="L100" s="41">
        <v>2952</v>
      </c>
      <c r="M100" s="2">
        <f>L100-L99</f>
        <v>1.6999999999998181</v>
      </c>
      <c r="N100" s="11" t="str">
        <f t="shared" si="14"/>
        <v>Normal</v>
      </c>
    </row>
    <row r="101" spans="1:14" x14ac:dyDescent="0.25">
      <c r="A101" s="40">
        <f>$A$15</f>
        <v>43655</v>
      </c>
      <c r="B101" s="41">
        <v>4668.5</v>
      </c>
      <c r="C101" s="2">
        <f t="shared" si="15"/>
        <v>0</v>
      </c>
      <c r="D101" s="11" t="str">
        <f t="shared" si="12"/>
        <v>Normal</v>
      </c>
      <c r="F101" s="40">
        <f>$A$15</f>
        <v>43655</v>
      </c>
      <c r="G101" s="41">
        <v>15664</v>
      </c>
      <c r="H101" s="2">
        <f t="shared" si="16"/>
        <v>0</v>
      </c>
      <c r="I101" s="11" t="str">
        <f t="shared" si="13"/>
        <v>Normal</v>
      </c>
      <c r="K101" s="40">
        <f>$A$15</f>
        <v>43655</v>
      </c>
      <c r="L101" s="41">
        <v>2952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0">
        <f>$A$16</f>
        <v>43656</v>
      </c>
      <c r="B102" s="41">
        <v>4688.2</v>
      </c>
      <c r="C102" s="2">
        <f t="shared" si="15"/>
        <v>19.699999999999818</v>
      </c>
      <c r="D102" s="11" t="s">
        <v>21</v>
      </c>
      <c r="E102" s="43"/>
      <c r="F102" s="40">
        <f>$A$16</f>
        <v>43656</v>
      </c>
      <c r="G102" s="41">
        <v>15683</v>
      </c>
      <c r="H102" s="2">
        <f t="shared" si="16"/>
        <v>19</v>
      </c>
      <c r="I102" s="11" t="str">
        <f t="shared" si="13"/>
        <v>Normal</v>
      </c>
      <c r="J102" s="43"/>
      <c r="K102" s="40">
        <f>$A$16</f>
        <v>43656</v>
      </c>
      <c r="L102" s="41">
        <v>2962.4</v>
      </c>
      <c r="M102" s="2">
        <f t="shared" si="17"/>
        <v>10.400000000000091</v>
      </c>
      <c r="N102" s="11" t="s">
        <v>21</v>
      </c>
    </row>
    <row r="103" spans="1:14" x14ac:dyDescent="0.25">
      <c r="A103" s="40">
        <f>$A$17</f>
        <v>43657</v>
      </c>
      <c r="B103" s="41">
        <v>4707.6000000000004</v>
      </c>
      <c r="C103" s="2">
        <f t="shared" si="15"/>
        <v>19.400000000000546</v>
      </c>
      <c r="D103" s="11" t="str">
        <f t="shared" si="12"/>
        <v>Atenção</v>
      </c>
      <c r="F103" s="40">
        <f>$A$17</f>
        <v>43657</v>
      </c>
      <c r="G103" s="41">
        <v>15712</v>
      </c>
      <c r="H103" s="2">
        <f t="shared" si="16"/>
        <v>29</v>
      </c>
      <c r="I103" s="11" t="str">
        <f t="shared" si="13"/>
        <v>Normal</v>
      </c>
      <c r="K103" s="40">
        <f>$A$17</f>
        <v>43657</v>
      </c>
      <c r="L103" s="41">
        <v>2969.9</v>
      </c>
      <c r="M103" s="2">
        <f t="shared" si="17"/>
        <v>7.5</v>
      </c>
      <c r="N103" s="11" t="str">
        <f t="shared" si="14"/>
        <v>Atenção</v>
      </c>
    </row>
    <row r="104" spans="1:14" x14ac:dyDescent="0.25">
      <c r="A104" s="40">
        <f>$A$18</f>
        <v>43658</v>
      </c>
      <c r="B104" s="41">
        <v>4723.8</v>
      </c>
      <c r="C104" s="2">
        <f t="shared" si="15"/>
        <v>16.199999999999818</v>
      </c>
      <c r="D104" s="11" t="str">
        <f t="shared" si="12"/>
        <v>Normal</v>
      </c>
      <c r="F104" s="40">
        <f>$A$18</f>
        <v>43658</v>
      </c>
      <c r="G104" s="41">
        <v>15730</v>
      </c>
      <c r="H104" s="2">
        <f t="shared" si="16"/>
        <v>18</v>
      </c>
      <c r="I104" s="11" t="str">
        <f t="shared" si="13"/>
        <v>Normal</v>
      </c>
      <c r="K104" s="40">
        <f>$A$18</f>
        <v>43658</v>
      </c>
      <c r="L104" s="41">
        <v>2975</v>
      </c>
      <c r="M104" s="2">
        <f t="shared" si="17"/>
        <v>5.0999999999999091</v>
      </c>
      <c r="N104" s="11" t="str">
        <f t="shared" si="14"/>
        <v>Normal</v>
      </c>
    </row>
    <row r="105" spans="1:14" x14ac:dyDescent="0.25">
      <c r="A105" s="40">
        <f>$A$19</f>
        <v>43659</v>
      </c>
      <c r="B105" s="41">
        <v>4723.8</v>
      </c>
      <c r="C105" s="2">
        <f t="shared" si="15"/>
        <v>0</v>
      </c>
      <c r="D105" s="11" t="str">
        <f t="shared" si="12"/>
        <v>Normal</v>
      </c>
      <c r="F105" s="40">
        <f>$A$19</f>
        <v>43659</v>
      </c>
      <c r="G105" s="41">
        <v>15730</v>
      </c>
      <c r="H105" s="2">
        <f t="shared" si="16"/>
        <v>0</v>
      </c>
      <c r="I105" s="11" t="str">
        <f t="shared" si="13"/>
        <v>Normal</v>
      </c>
      <c r="K105" s="40">
        <f>$A$19</f>
        <v>43659</v>
      </c>
      <c r="L105" s="41">
        <v>2975</v>
      </c>
      <c r="M105" s="2">
        <f t="shared" si="17"/>
        <v>0</v>
      </c>
      <c r="N105" s="11" t="str">
        <f t="shared" si="14"/>
        <v>Normal</v>
      </c>
    </row>
    <row r="106" spans="1:14" x14ac:dyDescent="0.25">
      <c r="A106" s="40">
        <f>$A$20</f>
        <v>43660</v>
      </c>
      <c r="B106" s="41">
        <v>4723.8</v>
      </c>
      <c r="C106" s="2">
        <f t="shared" si="15"/>
        <v>0</v>
      </c>
      <c r="D106" s="11" t="str">
        <f t="shared" si="12"/>
        <v>Normal</v>
      </c>
      <c r="F106" s="40">
        <f>$A$20</f>
        <v>43660</v>
      </c>
      <c r="G106" s="41">
        <v>15730</v>
      </c>
      <c r="H106" s="2">
        <f t="shared" si="16"/>
        <v>0</v>
      </c>
      <c r="I106" s="11" t="str">
        <f t="shared" si="13"/>
        <v>Normal</v>
      </c>
      <c r="K106" s="40">
        <f>$A$20</f>
        <v>43660</v>
      </c>
      <c r="L106" s="41">
        <v>2975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0">
        <f>$A$21</f>
        <v>43661</v>
      </c>
      <c r="B107" s="41">
        <v>4762.7</v>
      </c>
      <c r="C107" s="2">
        <f t="shared" si="15"/>
        <v>38.899999999999636</v>
      </c>
      <c r="D107" s="11" t="s">
        <v>21</v>
      </c>
      <c r="F107" s="40">
        <f>$A$21</f>
        <v>43661</v>
      </c>
      <c r="G107" s="41">
        <v>15771</v>
      </c>
      <c r="H107" s="2">
        <f t="shared" si="16"/>
        <v>41</v>
      </c>
      <c r="I107" s="11" t="s">
        <v>21</v>
      </c>
      <c r="K107" s="40">
        <f>$A$21</f>
        <v>43661</v>
      </c>
      <c r="L107" s="41">
        <v>2989.7</v>
      </c>
      <c r="M107" s="2">
        <f t="shared" si="17"/>
        <v>14.699999999999818</v>
      </c>
      <c r="N107" s="11" t="s">
        <v>21</v>
      </c>
    </row>
    <row r="108" spans="1:14" x14ac:dyDescent="0.25">
      <c r="A108" s="40">
        <f>$A$22</f>
        <v>43662</v>
      </c>
      <c r="B108" s="41">
        <v>4776.3</v>
      </c>
      <c r="C108" s="2">
        <f t="shared" si="15"/>
        <v>13.600000000000364</v>
      </c>
      <c r="D108" s="11" t="str">
        <f t="shared" si="12"/>
        <v>Normal</v>
      </c>
      <c r="F108" s="40">
        <f>$A$22</f>
        <v>43662</v>
      </c>
      <c r="G108" s="41">
        <v>15786</v>
      </c>
      <c r="H108" s="2">
        <f t="shared" si="16"/>
        <v>15</v>
      </c>
      <c r="I108" s="11" t="str">
        <f t="shared" si="13"/>
        <v>Normal</v>
      </c>
      <c r="K108" s="40">
        <f>$A$22</f>
        <v>43662</v>
      </c>
      <c r="L108" s="41">
        <v>2992.7</v>
      </c>
      <c r="M108" s="2">
        <f t="shared" si="17"/>
        <v>3</v>
      </c>
      <c r="N108" s="11" t="str">
        <f t="shared" si="14"/>
        <v>Normal</v>
      </c>
    </row>
    <row r="109" spans="1:14" x14ac:dyDescent="0.25">
      <c r="A109" s="40">
        <f>$A$23</f>
        <v>43663</v>
      </c>
      <c r="B109" s="41">
        <v>4799.3</v>
      </c>
      <c r="C109" s="2">
        <f t="shared" si="15"/>
        <v>23</v>
      </c>
      <c r="D109" s="11" t="str">
        <f t="shared" si="12"/>
        <v>Atenção</v>
      </c>
      <c r="E109" s="43"/>
      <c r="F109" s="40">
        <f>$A$23</f>
        <v>43663</v>
      </c>
      <c r="G109" s="41">
        <v>15818</v>
      </c>
      <c r="H109" s="2">
        <f t="shared" si="16"/>
        <v>32</v>
      </c>
      <c r="I109" s="11" t="str">
        <f t="shared" si="13"/>
        <v>Atenção</v>
      </c>
      <c r="J109" s="43"/>
      <c r="K109" s="40">
        <f>$A$23</f>
        <v>43663</v>
      </c>
      <c r="L109" s="41">
        <v>3000.6</v>
      </c>
      <c r="M109" s="2">
        <f t="shared" si="17"/>
        <v>7.9000000000000909</v>
      </c>
      <c r="N109" s="11" t="str">
        <f t="shared" si="14"/>
        <v>Atenção</v>
      </c>
    </row>
    <row r="110" spans="1:14" x14ac:dyDescent="0.25">
      <c r="A110" s="40">
        <f>$A$24</f>
        <v>43664</v>
      </c>
      <c r="B110" s="41">
        <v>4813.2</v>
      </c>
      <c r="C110" s="2">
        <f>B110-B109</f>
        <v>13.899999999999636</v>
      </c>
      <c r="D110" s="11" t="str">
        <f t="shared" si="12"/>
        <v>Normal</v>
      </c>
      <c r="F110" s="40">
        <f>$A$24</f>
        <v>43664</v>
      </c>
      <c r="G110" s="41">
        <v>15838</v>
      </c>
      <c r="H110" s="2">
        <f>G110-G109</f>
        <v>20</v>
      </c>
      <c r="I110" s="11" t="str">
        <f t="shared" si="13"/>
        <v>Normal</v>
      </c>
      <c r="K110" s="40">
        <f>$A$24</f>
        <v>43664</v>
      </c>
      <c r="L110" s="41">
        <v>3005.7</v>
      </c>
      <c r="M110" s="2">
        <f>L110-L109</f>
        <v>5.0999999999999091</v>
      </c>
      <c r="N110" s="11" t="str">
        <f t="shared" si="14"/>
        <v>Normal</v>
      </c>
    </row>
    <row r="111" spans="1:14" x14ac:dyDescent="0.25">
      <c r="A111" s="40">
        <f>$A$25</f>
        <v>43665</v>
      </c>
      <c r="B111" s="41">
        <v>4832.8999999999996</v>
      </c>
      <c r="C111" s="2">
        <f t="shared" si="15"/>
        <v>19.699999999999818</v>
      </c>
      <c r="D111" s="11" t="str">
        <f t="shared" si="12"/>
        <v>Atenção</v>
      </c>
      <c r="F111" s="40">
        <f>$A$25</f>
        <v>43665</v>
      </c>
      <c r="G111" s="41">
        <v>15902</v>
      </c>
      <c r="H111" s="2">
        <f t="shared" si="16"/>
        <v>64</v>
      </c>
      <c r="I111" s="11" t="str">
        <f t="shared" si="13"/>
        <v>Atenção</v>
      </c>
      <c r="K111" s="40">
        <f>$A$25</f>
        <v>43665</v>
      </c>
      <c r="L111" s="41">
        <v>3012.2</v>
      </c>
      <c r="M111" s="2">
        <f t="shared" si="17"/>
        <v>6.5</v>
      </c>
      <c r="N111" s="11" t="str">
        <f t="shared" si="14"/>
        <v>Normal</v>
      </c>
    </row>
    <row r="112" spans="1:14" x14ac:dyDescent="0.25">
      <c r="A112" s="40">
        <f>$A$26</f>
        <v>43666</v>
      </c>
      <c r="B112" s="41">
        <v>4849.3999999999996</v>
      </c>
      <c r="C112" s="2">
        <f t="shared" si="15"/>
        <v>16.5</v>
      </c>
      <c r="D112" s="11" t="str">
        <f t="shared" si="12"/>
        <v>Normal</v>
      </c>
      <c r="F112" s="40">
        <f>$A$26</f>
        <v>43666</v>
      </c>
      <c r="G112" s="41">
        <v>15917</v>
      </c>
      <c r="H112" s="2">
        <f t="shared" si="16"/>
        <v>15</v>
      </c>
      <c r="I112" s="11" t="str">
        <f t="shared" si="13"/>
        <v>Normal</v>
      </c>
      <c r="K112" s="40">
        <f>$A$26</f>
        <v>43666</v>
      </c>
      <c r="L112" s="41">
        <v>3016.6</v>
      </c>
      <c r="M112" s="2">
        <f t="shared" si="17"/>
        <v>4.4000000000000909</v>
      </c>
      <c r="N112" s="11" t="str">
        <f t="shared" si="14"/>
        <v>Normal</v>
      </c>
    </row>
    <row r="113" spans="1:15" x14ac:dyDescent="0.25">
      <c r="A113" s="40">
        <f>$A$27</f>
        <v>43667</v>
      </c>
      <c r="B113" s="41">
        <v>4849.3999999999996</v>
      </c>
      <c r="C113" s="2">
        <f t="shared" si="15"/>
        <v>0</v>
      </c>
      <c r="D113" s="11" t="str">
        <f t="shared" si="12"/>
        <v>Normal</v>
      </c>
      <c r="F113" s="40">
        <f>$A$27</f>
        <v>43667</v>
      </c>
      <c r="G113" s="41">
        <v>15917</v>
      </c>
      <c r="H113" s="2">
        <f t="shared" si="16"/>
        <v>0</v>
      </c>
      <c r="I113" s="11" t="str">
        <f t="shared" si="13"/>
        <v>Normal</v>
      </c>
      <c r="K113" s="40">
        <f>$A$27</f>
        <v>43667</v>
      </c>
      <c r="L113" s="41">
        <v>3016.6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0">
        <f>$A$28</f>
        <v>43668</v>
      </c>
      <c r="B114" s="41">
        <v>4865.3</v>
      </c>
      <c r="C114" s="2">
        <f t="shared" si="15"/>
        <v>15.900000000000546</v>
      </c>
      <c r="D114" s="11" t="str">
        <f t="shared" si="12"/>
        <v>Normal</v>
      </c>
      <c r="F114" s="40">
        <f>$A$28</f>
        <v>43668</v>
      </c>
      <c r="G114" s="41">
        <v>15931</v>
      </c>
      <c r="H114" s="2">
        <f t="shared" si="16"/>
        <v>14</v>
      </c>
      <c r="I114" s="11" t="str">
        <f t="shared" si="13"/>
        <v>Normal</v>
      </c>
      <c r="K114" s="40">
        <f>$A$28</f>
        <v>43668</v>
      </c>
      <c r="L114" s="41">
        <v>3018.4</v>
      </c>
      <c r="M114" s="2">
        <f t="shared" si="17"/>
        <v>1.8000000000001819</v>
      </c>
      <c r="N114" s="11" t="str">
        <f t="shared" si="14"/>
        <v>Normal</v>
      </c>
    </row>
    <row r="115" spans="1:15" x14ac:dyDescent="0.25">
      <c r="A115" s="40">
        <f>$A$29</f>
        <v>43669</v>
      </c>
      <c r="B115" s="41">
        <v>4903.3</v>
      </c>
      <c r="C115" s="2">
        <f t="shared" si="15"/>
        <v>38</v>
      </c>
      <c r="D115" s="11" t="str">
        <f t="shared" si="12"/>
        <v>Atenção</v>
      </c>
      <c r="F115" s="40">
        <f>$A$29</f>
        <v>43669</v>
      </c>
      <c r="G115" s="41">
        <v>16032</v>
      </c>
      <c r="H115" s="2">
        <f t="shared" si="16"/>
        <v>101</v>
      </c>
      <c r="I115" s="11" t="str">
        <f t="shared" si="13"/>
        <v>Atenção</v>
      </c>
      <c r="K115" s="40">
        <f>$A$29</f>
        <v>43669</v>
      </c>
      <c r="L115" s="41">
        <v>3031.3</v>
      </c>
      <c r="M115" s="2">
        <f t="shared" si="17"/>
        <v>12.900000000000091</v>
      </c>
      <c r="N115" s="11" t="str">
        <f t="shared" si="14"/>
        <v>Atenção</v>
      </c>
    </row>
    <row r="116" spans="1:15" x14ac:dyDescent="0.25">
      <c r="A116" s="40">
        <f>$A$30</f>
        <v>43670</v>
      </c>
      <c r="B116" s="41">
        <v>4923.8999999999996</v>
      </c>
      <c r="C116" s="2">
        <f t="shared" si="15"/>
        <v>20.599999999999454</v>
      </c>
      <c r="D116" s="11" t="str">
        <f t="shared" si="12"/>
        <v>Atenção</v>
      </c>
      <c r="E116" s="43"/>
      <c r="F116" s="40">
        <f>$A$30</f>
        <v>43670</v>
      </c>
      <c r="G116" s="41">
        <v>16071</v>
      </c>
      <c r="H116" s="2">
        <f t="shared" si="16"/>
        <v>39</v>
      </c>
      <c r="I116" s="11" t="str">
        <f t="shared" si="13"/>
        <v>Atenção</v>
      </c>
      <c r="J116" s="43"/>
      <c r="K116" s="40">
        <f>$A$30</f>
        <v>43670</v>
      </c>
      <c r="L116" s="41">
        <v>3037.6</v>
      </c>
      <c r="M116" s="2">
        <f t="shared" si="17"/>
        <v>6.2999999999997272</v>
      </c>
      <c r="N116" s="11" t="str">
        <f t="shared" si="14"/>
        <v>Normal</v>
      </c>
    </row>
    <row r="117" spans="1:15" x14ac:dyDescent="0.25">
      <c r="A117" s="40">
        <f>$A$31</f>
        <v>43671</v>
      </c>
      <c r="B117" s="41">
        <v>4930.1000000000004</v>
      </c>
      <c r="C117" s="2">
        <f t="shared" si="15"/>
        <v>6.2000000000007276</v>
      </c>
      <c r="D117" s="11" t="str">
        <f t="shared" si="12"/>
        <v>Normal</v>
      </c>
      <c r="F117" s="40">
        <f>$A$31</f>
        <v>43671</v>
      </c>
      <c r="G117" s="41">
        <v>16081</v>
      </c>
      <c r="H117" s="2">
        <f t="shared" si="16"/>
        <v>10</v>
      </c>
      <c r="I117" s="11" t="str">
        <f t="shared" si="13"/>
        <v>Normal</v>
      </c>
      <c r="K117" s="40">
        <f>$A$31</f>
        <v>43671</v>
      </c>
      <c r="L117" s="41">
        <v>3046.8</v>
      </c>
      <c r="M117" s="2">
        <f>L117-L116</f>
        <v>9.2000000000002728</v>
      </c>
      <c r="N117" s="11" t="str">
        <f t="shared" si="14"/>
        <v>Atenção</v>
      </c>
    </row>
    <row r="118" spans="1:15" x14ac:dyDescent="0.25">
      <c r="A118" s="40">
        <f>$A$32</f>
        <v>43672</v>
      </c>
      <c r="B118" s="41">
        <v>4964.6000000000004</v>
      </c>
      <c r="C118" s="2">
        <f t="shared" si="15"/>
        <v>34.5</v>
      </c>
      <c r="D118" s="11" t="str">
        <f t="shared" si="12"/>
        <v>Atenção</v>
      </c>
      <c r="F118" s="40">
        <f>$A$32</f>
        <v>43672</v>
      </c>
      <c r="G118" s="41">
        <v>16134</v>
      </c>
      <c r="H118" s="2">
        <f t="shared" si="16"/>
        <v>53</v>
      </c>
      <c r="I118" s="11" t="str">
        <f t="shared" si="13"/>
        <v>Atenção</v>
      </c>
      <c r="K118" s="40">
        <f>$A$32</f>
        <v>43672</v>
      </c>
      <c r="L118" s="41">
        <v>3054.6</v>
      </c>
      <c r="M118" s="2">
        <f t="shared" si="17"/>
        <v>7.7999999999997272</v>
      </c>
      <c r="N118" s="11" t="str">
        <f t="shared" si="14"/>
        <v>Atenção</v>
      </c>
    </row>
    <row r="119" spans="1:15" x14ac:dyDescent="0.25">
      <c r="A119" s="40">
        <f>$A$33</f>
        <v>43673</v>
      </c>
      <c r="B119" s="41">
        <v>4964.6000000000004</v>
      </c>
      <c r="C119" s="2">
        <f t="shared" si="15"/>
        <v>0</v>
      </c>
      <c r="D119" s="11" t="str">
        <f t="shared" si="12"/>
        <v>Normal</v>
      </c>
      <c r="F119" s="40">
        <f>$A$33</f>
        <v>43673</v>
      </c>
      <c r="G119" s="41">
        <v>16134</v>
      </c>
      <c r="H119" s="2">
        <f t="shared" si="16"/>
        <v>0</v>
      </c>
      <c r="I119" s="11" t="str">
        <f t="shared" si="13"/>
        <v>Normal</v>
      </c>
      <c r="K119" s="40">
        <f>$A$33</f>
        <v>43673</v>
      </c>
      <c r="L119" s="41">
        <v>3054.6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40">
        <f>$A$34</f>
        <v>43674</v>
      </c>
      <c r="B120" s="36">
        <v>4976.3999999999996</v>
      </c>
      <c r="C120" s="2">
        <f>B120-B119</f>
        <v>11.799999999999272</v>
      </c>
      <c r="D120" s="11" t="str">
        <f t="shared" si="12"/>
        <v>Normal</v>
      </c>
      <c r="F120" s="40">
        <f>$A$34</f>
        <v>43674</v>
      </c>
      <c r="G120" s="36">
        <v>16156</v>
      </c>
      <c r="H120" s="2">
        <f>G120-G119</f>
        <v>22</v>
      </c>
      <c r="I120" s="11" t="str">
        <f t="shared" si="13"/>
        <v>Normal</v>
      </c>
      <c r="K120" s="40">
        <f>$A$34</f>
        <v>43674</v>
      </c>
      <c r="L120" s="36">
        <v>3063.9</v>
      </c>
      <c r="M120" s="2">
        <f>L120-L119</f>
        <v>9.3000000000001819</v>
      </c>
      <c r="N120" s="11" t="s">
        <v>21</v>
      </c>
    </row>
    <row r="121" spans="1:15" x14ac:dyDescent="0.25">
      <c r="A121" s="40">
        <f>$A$35</f>
        <v>43675</v>
      </c>
      <c r="B121" s="36">
        <v>4976.3999999999996</v>
      </c>
      <c r="C121" s="2">
        <f t="shared" si="15"/>
        <v>0</v>
      </c>
      <c r="D121" s="11" t="str">
        <f t="shared" si="12"/>
        <v>Normal</v>
      </c>
      <c r="F121" s="40">
        <f>$A$35</f>
        <v>43675</v>
      </c>
      <c r="G121" s="36">
        <v>16156</v>
      </c>
      <c r="H121" s="2">
        <f t="shared" si="16"/>
        <v>0</v>
      </c>
      <c r="I121" s="11" t="str">
        <f t="shared" si="13"/>
        <v>Normal</v>
      </c>
      <c r="K121" s="40">
        <f>$A$35</f>
        <v>43675</v>
      </c>
      <c r="L121" s="36">
        <v>3063.9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0">
        <f>$A$36</f>
        <v>43676</v>
      </c>
      <c r="B122" s="36">
        <v>5001.5</v>
      </c>
      <c r="C122" s="2">
        <f>B122-B121</f>
        <v>25.100000000000364</v>
      </c>
      <c r="D122" s="11" t="s">
        <v>21</v>
      </c>
      <c r="F122" s="40">
        <f>$A$36</f>
        <v>43676</v>
      </c>
      <c r="G122" s="36">
        <v>16192</v>
      </c>
      <c r="H122" s="2">
        <f>G122-G121</f>
        <v>36</v>
      </c>
      <c r="I122" s="11" t="s">
        <v>21</v>
      </c>
      <c r="K122" s="40">
        <f>$A$36</f>
        <v>43676</v>
      </c>
      <c r="L122" s="36">
        <v>3073.4</v>
      </c>
      <c r="M122" s="2">
        <f>L122-L121</f>
        <v>9.5</v>
      </c>
      <c r="N122" s="11" t="s">
        <v>21</v>
      </c>
    </row>
    <row r="123" spans="1:15" x14ac:dyDescent="0.25">
      <c r="A123" s="40">
        <f>$A$37</f>
        <v>43677</v>
      </c>
      <c r="B123" s="36">
        <v>5020.8999999999996</v>
      </c>
      <c r="C123" s="2">
        <f>B123-B121</f>
        <v>44.5</v>
      </c>
      <c r="D123" s="11" t="str">
        <f t="shared" si="12"/>
        <v>Atenção</v>
      </c>
      <c r="F123" s="40">
        <f>$A$37</f>
        <v>43677</v>
      </c>
      <c r="G123" s="36">
        <v>16227</v>
      </c>
      <c r="H123" s="2">
        <f>G123-G122</f>
        <v>35</v>
      </c>
      <c r="I123" s="11" t="str">
        <f t="shared" si="13"/>
        <v>Atenção</v>
      </c>
      <c r="K123" s="40">
        <f>$A$37</f>
        <v>43677</v>
      </c>
      <c r="L123" s="36">
        <v>3082.7</v>
      </c>
      <c r="M123" s="2">
        <f>L123-L122</f>
        <v>9.2999999999997272</v>
      </c>
      <c r="N123" s="11" t="str">
        <f t="shared" si="14"/>
        <v>Atenção</v>
      </c>
    </row>
    <row r="124" spans="1:15" x14ac:dyDescent="0.25">
      <c r="A124" s="120" t="s">
        <v>6</v>
      </c>
      <c r="B124" s="121"/>
      <c r="C124" s="15">
        <f>SUM(C93:C123)</f>
        <v>483.19999999999982</v>
      </c>
      <c r="D124" s="11"/>
      <c r="F124" s="120" t="s">
        <v>6</v>
      </c>
      <c r="G124" s="121"/>
      <c r="H124" s="15">
        <f>SUM(H93:H123)</f>
        <v>746</v>
      </c>
      <c r="I124" s="11"/>
      <c r="K124" s="120" t="s">
        <v>6</v>
      </c>
      <c r="L124" s="121"/>
      <c r="M124" s="15">
        <f>SUM(M93:M123)</f>
        <v>164.09999999999991</v>
      </c>
      <c r="N124" s="11"/>
    </row>
    <row r="125" spans="1:15" x14ac:dyDescent="0.25">
      <c r="A125" s="42" t="s">
        <v>7</v>
      </c>
      <c r="B125" s="113"/>
      <c r="C125" s="114"/>
      <c r="D125" s="115"/>
      <c r="E125" s="43"/>
      <c r="F125" s="42" t="s">
        <v>7</v>
      </c>
      <c r="G125" s="113"/>
      <c r="H125" s="114"/>
      <c r="I125" s="115"/>
      <c r="J125" s="43"/>
      <c r="K125" s="42" t="s">
        <v>7</v>
      </c>
      <c r="L125" s="113"/>
      <c r="M125" s="114"/>
      <c r="N125" s="115"/>
      <c r="O125" s="43"/>
    </row>
    <row r="126" spans="1:15" x14ac:dyDescent="0.25">
      <c r="A126" s="113"/>
      <c r="B126" s="114"/>
      <c r="C126" s="114"/>
      <c r="D126" s="115"/>
      <c r="E126" s="43"/>
      <c r="F126" s="113"/>
      <c r="G126" s="114"/>
      <c r="H126" s="114"/>
      <c r="I126" s="115"/>
      <c r="J126" s="43"/>
      <c r="K126" s="113"/>
      <c r="L126" s="114"/>
      <c r="M126" s="114"/>
      <c r="N126" s="115"/>
      <c r="O126" s="43"/>
    </row>
    <row r="127" spans="1:15" x14ac:dyDescent="0.25">
      <c r="A127" s="113"/>
      <c r="B127" s="114"/>
      <c r="C127" s="114"/>
      <c r="D127" s="115"/>
      <c r="E127" s="43"/>
      <c r="F127" s="113"/>
      <c r="G127" s="114"/>
      <c r="H127" s="114"/>
      <c r="I127" s="115"/>
      <c r="J127" s="43"/>
      <c r="K127" s="113"/>
      <c r="L127" s="114"/>
      <c r="M127" s="114"/>
      <c r="N127" s="115"/>
      <c r="O127" s="43"/>
    </row>
    <row r="128" spans="1:15" x14ac:dyDescent="0.25">
      <c r="A128" s="110"/>
      <c r="B128" s="111"/>
      <c r="C128" s="111"/>
      <c r="D128" s="112"/>
      <c r="F128" s="110"/>
      <c r="G128" s="111"/>
      <c r="H128" s="111"/>
      <c r="I128" s="112"/>
      <c r="K128" s="110"/>
      <c r="L128" s="111"/>
      <c r="M128" s="111"/>
      <c r="N128" s="112"/>
      <c r="O128" s="43"/>
    </row>
    <row r="129" spans="1:15" x14ac:dyDescent="0.25">
      <c r="A129" s="110"/>
      <c r="B129" s="111"/>
      <c r="C129" s="111"/>
      <c r="D129" s="112"/>
      <c r="F129" s="110"/>
      <c r="G129" s="111"/>
      <c r="H129" s="111"/>
      <c r="I129" s="112"/>
      <c r="K129" s="110"/>
      <c r="L129" s="111"/>
      <c r="M129" s="111"/>
      <c r="N129" s="112"/>
      <c r="O129" s="43"/>
    </row>
    <row r="130" spans="1:15" x14ac:dyDescent="0.25">
      <c r="A130" s="110"/>
      <c r="B130" s="111"/>
      <c r="C130" s="111"/>
      <c r="D130" s="112"/>
      <c r="F130" s="110"/>
      <c r="G130" s="111"/>
      <c r="H130" s="111"/>
      <c r="I130" s="112"/>
      <c r="K130" s="110"/>
      <c r="L130" s="111"/>
      <c r="M130" s="111"/>
      <c r="N130" s="112"/>
      <c r="O130" s="43"/>
    </row>
    <row r="131" spans="1:15" x14ac:dyDescent="0.25">
      <c r="A131" s="44"/>
    </row>
    <row r="132" spans="1:15" ht="49.5" customHeight="1" x14ac:dyDescent="0.25">
      <c r="A132" s="116" t="s">
        <v>28</v>
      </c>
      <c r="B132" s="117"/>
      <c r="C132" s="118"/>
      <c r="D132" s="33" t="s">
        <v>1</v>
      </c>
      <c r="F132" s="116" t="s">
        <v>29</v>
      </c>
      <c r="G132" s="117"/>
      <c r="H132" s="118"/>
      <c r="I132" s="33" t="s">
        <v>1</v>
      </c>
      <c r="K132" s="116" t="s">
        <v>30</v>
      </c>
      <c r="L132" s="117"/>
      <c r="M132" s="118"/>
      <c r="N132" s="33" t="s">
        <v>1</v>
      </c>
    </row>
    <row r="133" spans="1:15" ht="31.5" customHeight="1" x14ac:dyDescent="0.25">
      <c r="A133" s="119" t="str">
        <f>A4</f>
        <v>Julho</v>
      </c>
      <c r="B133" s="119"/>
      <c r="C133" s="34" t="s">
        <v>2</v>
      </c>
      <c r="D133" s="35"/>
      <c r="F133" s="119" t="str">
        <f>A4</f>
        <v>Julho</v>
      </c>
      <c r="G133" s="119"/>
      <c r="H133" s="34" t="s">
        <v>2</v>
      </c>
      <c r="I133" s="35"/>
      <c r="K133" s="119" t="str">
        <f>A4</f>
        <v>Julho</v>
      </c>
      <c r="L133" s="119"/>
      <c r="M133" s="34" t="s">
        <v>2</v>
      </c>
      <c r="N133" s="35"/>
    </row>
    <row r="134" spans="1:15" x14ac:dyDescent="0.25">
      <c r="A134" s="119"/>
      <c r="B134" s="119"/>
      <c r="C134" s="36">
        <v>7205.4</v>
      </c>
      <c r="D134" s="10">
        <v>125</v>
      </c>
      <c r="F134" s="119"/>
      <c r="G134" s="119"/>
      <c r="H134" s="36">
        <v>2068</v>
      </c>
      <c r="I134" s="10">
        <v>1</v>
      </c>
      <c r="K134" s="119"/>
      <c r="L134" s="119"/>
      <c r="M134" s="36">
        <v>1525.9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43647</v>
      </c>
      <c r="B136" s="36">
        <v>7330.6</v>
      </c>
      <c r="C136" s="2">
        <f>B136-C134</f>
        <v>125.20000000000073</v>
      </c>
      <c r="D136" s="11" t="str">
        <f t="shared" ref="D136:D159" si="18">IF(C136&gt;($D$134*1.2),"Atenção","Normal")</f>
        <v>Normal</v>
      </c>
      <c r="F136" s="40">
        <f>$A$7</f>
        <v>43647</v>
      </c>
      <c r="G136" s="36">
        <v>2068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43647</v>
      </c>
      <c r="L136" s="36">
        <v>1525.9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43648</v>
      </c>
      <c r="B137" s="41">
        <v>7464.8</v>
      </c>
      <c r="C137" s="2">
        <f>B137-B136</f>
        <v>134.19999999999982</v>
      </c>
      <c r="D137" s="11" t="str">
        <f t="shared" si="18"/>
        <v>Normal</v>
      </c>
      <c r="F137" s="40">
        <f>$A$8</f>
        <v>43648</v>
      </c>
      <c r="G137" s="36">
        <v>2068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43648</v>
      </c>
      <c r="L137" s="36">
        <v>1525.9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43649</v>
      </c>
      <c r="B138" s="41">
        <v>7627.7</v>
      </c>
      <c r="C138" s="2">
        <f t="shared" ref="C138:C166" si="21">B138-B137</f>
        <v>162.89999999999964</v>
      </c>
      <c r="D138" s="11" t="str">
        <f t="shared" si="18"/>
        <v>Atenção</v>
      </c>
      <c r="F138" s="40">
        <f>$A$9</f>
        <v>43649</v>
      </c>
      <c r="G138" s="36">
        <v>2068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43649</v>
      </c>
      <c r="L138" s="36">
        <v>1525.9</v>
      </c>
      <c r="M138" s="2">
        <f t="shared" ref="M138:M166" si="23">L138-L137</f>
        <v>0</v>
      </c>
      <c r="N138" s="11" t="str">
        <f t="shared" si="19"/>
        <v>Normal</v>
      </c>
    </row>
    <row r="139" spans="1:15" x14ac:dyDescent="0.25">
      <c r="A139" s="40">
        <f>$A$10</f>
        <v>43650</v>
      </c>
      <c r="B139" s="41">
        <v>7721.5</v>
      </c>
      <c r="C139" s="2">
        <f t="shared" si="21"/>
        <v>93.800000000000182</v>
      </c>
      <c r="D139" s="11" t="str">
        <f t="shared" si="18"/>
        <v>Normal</v>
      </c>
      <c r="F139" s="40">
        <f>$A$10</f>
        <v>43650</v>
      </c>
      <c r="G139" s="36">
        <v>2068</v>
      </c>
      <c r="H139" s="2">
        <f t="shared" si="22"/>
        <v>0</v>
      </c>
      <c r="I139" s="11" t="str">
        <f t="shared" si="20"/>
        <v>Normal</v>
      </c>
      <c r="K139" s="40">
        <f>$A$10</f>
        <v>43650</v>
      </c>
      <c r="L139" s="36">
        <v>1526.9</v>
      </c>
      <c r="M139" s="2">
        <f t="shared" si="23"/>
        <v>1</v>
      </c>
      <c r="N139" s="11" t="str">
        <f t="shared" si="19"/>
        <v>Normal</v>
      </c>
    </row>
    <row r="140" spans="1:15" x14ac:dyDescent="0.25">
      <c r="A140" s="40">
        <f>$A$11</f>
        <v>43651</v>
      </c>
      <c r="B140" s="41">
        <v>7730.3</v>
      </c>
      <c r="C140" s="2">
        <f t="shared" si="21"/>
        <v>8.8000000000001819</v>
      </c>
      <c r="D140" s="11" t="str">
        <f t="shared" si="18"/>
        <v>Normal</v>
      </c>
      <c r="F140" s="40">
        <f>$A$11</f>
        <v>43651</v>
      </c>
      <c r="G140" s="41">
        <v>2254</v>
      </c>
      <c r="H140" s="2">
        <f t="shared" si="22"/>
        <v>186</v>
      </c>
      <c r="I140" s="11" t="str">
        <f t="shared" si="20"/>
        <v>Atenção</v>
      </c>
      <c r="K140" s="40">
        <f>$A$11</f>
        <v>43651</v>
      </c>
      <c r="L140" s="36">
        <v>1526.9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43652</v>
      </c>
      <c r="B141" s="41">
        <v>7810.4</v>
      </c>
      <c r="C141" s="2">
        <f t="shared" si="21"/>
        <v>80.099999999999454</v>
      </c>
      <c r="D141" s="11" t="str">
        <f t="shared" si="18"/>
        <v>Normal</v>
      </c>
      <c r="F141" s="40">
        <f>$A$12</f>
        <v>43652</v>
      </c>
      <c r="G141" s="41">
        <v>2270</v>
      </c>
      <c r="H141" s="2">
        <f t="shared" si="22"/>
        <v>16</v>
      </c>
      <c r="I141" s="11" t="str">
        <f t="shared" si="20"/>
        <v>Atenção</v>
      </c>
      <c r="K141" s="40">
        <f>$A$12</f>
        <v>43652</v>
      </c>
      <c r="L141" s="36">
        <v>1526.9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43653</v>
      </c>
      <c r="B142" s="41">
        <v>7810.4</v>
      </c>
      <c r="C142" s="2">
        <f t="shared" si="21"/>
        <v>0</v>
      </c>
      <c r="D142" s="11" t="str">
        <f t="shared" si="18"/>
        <v>Normal</v>
      </c>
      <c r="F142" s="40">
        <f>$A$13</f>
        <v>43653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43653</v>
      </c>
      <c r="L142" s="36">
        <v>1526.9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43654</v>
      </c>
      <c r="B143" s="41">
        <v>7970.9</v>
      </c>
      <c r="C143" s="2">
        <f>B143-B142</f>
        <v>160.5</v>
      </c>
      <c r="D143" s="11" t="s">
        <v>21</v>
      </c>
      <c r="F143" s="40">
        <f>$A$14</f>
        <v>43654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43654</v>
      </c>
      <c r="L143" s="41">
        <v>1526.9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43655</v>
      </c>
      <c r="B144" s="41">
        <v>7970.9</v>
      </c>
      <c r="C144" s="2">
        <f t="shared" si="21"/>
        <v>0</v>
      </c>
      <c r="D144" s="11" t="str">
        <f t="shared" si="18"/>
        <v>Normal</v>
      </c>
      <c r="F144" s="40">
        <f>$A$15</f>
        <v>43655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43655</v>
      </c>
      <c r="L144" s="41">
        <v>1526.9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43656</v>
      </c>
      <c r="B145" s="41">
        <v>8165.8</v>
      </c>
      <c r="C145" s="2">
        <f t="shared" si="21"/>
        <v>194.90000000000055</v>
      </c>
      <c r="D145" s="11" t="s">
        <v>21</v>
      </c>
      <c r="F145" s="40">
        <f>$A$16</f>
        <v>43656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43656</v>
      </c>
      <c r="L145" s="41">
        <v>1526.9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43657</v>
      </c>
      <c r="B146" s="41">
        <v>8294.5</v>
      </c>
      <c r="C146" s="2">
        <f t="shared" si="21"/>
        <v>128.69999999999982</v>
      </c>
      <c r="D146" s="11" t="str">
        <f t="shared" si="18"/>
        <v>Normal</v>
      </c>
      <c r="F146" s="40">
        <f>$A$17</f>
        <v>43657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43657</v>
      </c>
      <c r="L146" s="41">
        <v>1526.9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43658</v>
      </c>
      <c r="B147" s="41">
        <v>8403.4</v>
      </c>
      <c r="C147" s="2">
        <f t="shared" si="21"/>
        <v>108.89999999999964</v>
      </c>
      <c r="D147" s="11" t="str">
        <f t="shared" si="18"/>
        <v>Normal</v>
      </c>
      <c r="F147" s="40">
        <f>$A$18</f>
        <v>43658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43658</v>
      </c>
      <c r="L147" s="41">
        <v>1526.9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43659</v>
      </c>
      <c r="B148" s="41">
        <v>8403.4</v>
      </c>
      <c r="C148" s="2">
        <f t="shared" si="21"/>
        <v>0</v>
      </c>
      <c r="D148" s="11" t="str">
        <f t="shared" si="18"/>
        <v>Normal</v>
      </c>
      <c r="F148" s="40">
        <f>$A$19</f>
        <v>43659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43659</v>
      </c>
      <c r="L148" s="41">
        <v>1526.9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43660</v>
      </c>
      <c r="B149" s="41">
        <v>8403.4</v>
      </c>
      <c r="C149" s="2">
        <f t="shared" si="21"/>
        <v>0</v>
      </c>
      <c r="D149" s="11" t="str">
        <f t="shared" si="18"/>
        <v>Normal</v>
      </c>
      <c r="F149" s="40">
        <f>$A$20</f>
        <v>43660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43660</v>
      </c>
      <c r="L149" s="41">
        <v>1526.9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43661</v>
      </c>
      <c r="B150" s="41">
        <v>8784.7000000000007</v>
      </c>
      <c r="C150" s="2">
        <f t="shared" si="21"/>
        <v>381.30000000000109</v>
      </c>
      <c r="D150" s="11" t="s">
        <v>21</v>
      </c>
      <c r="F150" s="40">
        <f>$A$21</f>
        <v>43661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43661</v>
      </c>
      <c r="L150" s="41">
        <v>1526.9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43662</v>
      </c>
      <c r="B151" s="41">
        <v>8893.6</v>
      </c>
      <c r="C151" s="2">
        <f t="shared" si="21"/>
        <v>108.89999999999964</v>
      </c>
      <c r="D151" s="11" t="str">
        <f t="shared" si="18"/>
        <v>Normal</v>
      </c>
      <c r="F151" s="40">
        <f>$A$22</f>
        <v>43662</v>
      </c>
      <c r="G151" s="41">
        <v>2270</v>
      </c>
      <c r="H151" s="2">
        <f t="shared" si="22"/>
        <v>0</v>
      </c>
      <c r="I151" s="11" t="str">
        <f t="shared" si="20"/>
        <v>Normal</v>
      </c>
      <c r="K151" s="40">
        <f>$A$22</f>
        <v>43662</v>
      </c>
      <c r="L151" s="41">
        <v>1526.9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43663</v>
      </c>
      <c r="B152" s="41">
        <v>9045</v>
      </c>
      <c r="C152" s="2">
        <f t="shared" si="21"/>
        <v>151.39999999999964</v>
      </c>
      <c r="D152" s="11" t="str">
        <f t="shared" si="18"/>
        <v>Atenção</v>
      </c>
      <c r="F152" s="40">
        <f>$A$23</f>
        <v>43663</v>
      </c>
      <c r="G152" s="41">
        <v>2270</v>
      </c>
      <c r="H152" s="2">
        <f t="shared" si="22"/>
        <v>0</v>
      </c>
      <c r="I152" s="11" t="str">
        <f t="shared" si="20"/>
        <v>Normal</v>
      </c>
      <c r="K152" s="40">
        <f>$A$23</f>
        <v>43663</v>
      </c>
      <c r="L152" s="41">
        <v>1526.9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43664</v>
      </c>
      <c r="B153" s="41">
        <v>9144.7000000000007</v>
      </c>
      <c r="C153" s="2">
        <f>B153-B152</f>
        <v>99.700000000000728</v>
      </c>
      <c r="D153" s="11" t="str">
        <f t="shared" si="18"/>
        <v>Normal</v>
      </c>
      <c r="F153" s="40">
        <f>$A$24</f>
        <v>43664</v>
      </c>
      <c r="G153" s="41">
        <v>2270</v>
      </c>
      <c r="H153" s="2">
        <f>G153-G152</f>
        <v>0</v>
      </c>
      <c r="I153" s="11" t="str">
        <f t="shared" si="20"/>
        <v>Normal</v>
      </c>
      <c r="K153" s="40">
        <f>$A$24</f>
        <v>43664</v>
      </c>
      <c r="L153" s="41">
        <v>1526.9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43665</v>
      </c>
      <c r="B154" s="41">
        <v>9314.7000000000007</v>
      </c>
      <c r="C154" s="2">
        <f t="shared" si="21"/>
        <v>170</v>
      </c>
      <c r="D154" s="11" t="str">
        <f t="shared" si="18"/>
        <v>Atenção</v>
      </c>
      <c r="F154" s="40">
        <f>$A$25</f>
        <v>43665</v>
      </c>
      <c r="G154" s="41">
        <v>2270</v>
      </c>
      <c r="H154" s="2">
        <f t="shared" si="22"/>
        <v>0</v>
      </c>
      <c r="I154" s="11" t="str">
        <f t="shared" si="20"/>
        <v>Normal</v>
      </c>
      <c r="K154" s="40">
        <f>$A$25</f>
        <v>43665</v>
      </c>
      <c r="L154" s="41">
        <v>1526.9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43666</v>
      </c>
      <c r="B155" s="41">
        <v>9415.5</v>
      </c>
      <c r="C155" s="2">
        <f t="shared" si="21"/>
        <v>100.79999999999927</v>
      </c>
      <c r="D155" s="11" t="str">
        <f t="shared" si="18"/>
        <v>Normal</v>
      </c>
      <c r="F155" s="40">
        <f>$A$26</f>
        <v>43666</v>
      </c>
      <c r="G155" s="41">
        <v>2270</v>
      </c>
      <c r="H155" s="2">
        <f t="shared" si="22"/>
        <v>0</v>
      </c>
      <c r="I155" s="11" t="str">
        <f t="shared" si="20"/>
        <v>Normal</v>
      </c>
      <c r="K155" s="40">
        <f>$A$26</f>
        <v>43666</v>
      </c>
      <c r="L155" s="41">
        <v>1526.9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43667</v>
      </c>
      <c r="B156" s="41">
        <v>9415.5</v>
      </c>
      <c r="C156" s="2">
        <f t="shared" si="21"/>
        <v>0</v>
      </c>
      <c r="D156" s="11" t="str">
        <f t="shared" si="18"/>
        <v>Normal</v>
      </c>
      <c r="F156" s="40">
        <f>$A$27</f>
        <v>43667</v>
      </c>
      <c r="G156" s="41">
        <v>2270</v>
      </c>
      <c r="H156" s="2">
        <f t="shared" si="22"/>
        <v>0</v>
      </c>
      <c r="I156" s="11" t="str">
        <f t="shared" si="20"/>
        <v>Normal</v>
      </c>
      <c r="K156" s="40">
        <f>$A$27</f>
        <v>43667</v>
      </c>
      <c r="L156" s="41">
        <v>1526.9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43668</v>
      </c>
      <c r="B157" s="41">
        <v>9662.4</v>
      </c>
      <c r="C157" s="2">
        <f t="shared" si="21"/>
        <v>246.89999999999964</v>
      </c>
      <c r="D157" s="11" t="s">
        <v>21</v>
      </c>
      <c r="F157" s="40">
        <f>$A$28</f>
        <v>43668</v>
      </c>
      <c r="G157" s="41">
        <v>2270</v>
      </c>
      <c r="H157" s="2">
        <f t="shared" si="22"/>
        <v>0</v>
      </c>
      <c r="I157" s="11" t="str">
        <f t="shared" si="20"/>
        <v>Normal</v>
      </c>
      <c r="K157" s="40">
        <f>$A$28</f>
        <v>43668</v>
      </c>
      <c r="L157" s="41">
        <v>1541.2</v>
      </c>
      <c r="M157" s="2">
        <f t="shared" si="23"/>
        <v>14.299999999999955</v>
      </c>
      <c r="N157" s="11" t="str">
        <f t="shared" si="19"/>
        <v>Normal</v>
      </c>
    </row>
    <row r="158" spans="1:14" x14ac:dyDescent="0.25">
      <c r="A158" s="40">
        <f>$A$29</f>
        <v>43669</v>
      </c>
      <c r="B158" s="41">
        <v>9314.7000000000007</v>
      </c>
      <c r="C158" s="2">
        <f t="shared" si="21"/>
        <v>-347.69999999999891</v>
      </c>
      <c r="D158" s="11" t="str">
        <f t="shared" si="18"/>
        <v>Normal</v>
      </c>
      <c r="F158" s="40">
        <f>$A$29</f>
        <v>43669</v>
      </c>
      <c r="G158" s="41">
        <v>2271</v>
      </c>
      <c r="H158" s="2">
        <f t="shared" si="22"/>
        <v>1</v>
      </c>
      <c r="I158" s="11" t="str">
        <f t="shared" si="20"/>
        <v>Normal</v>
      </c>
      <c r="K158" s="40">
        <f>$A$29</f>
        <v>43669</v>
      </c>
      <c r="L158" s="41">
        <v>1541.2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43670</v>
      </c>
      <c r="B159" s="41">
        <v>10095</v>
      </c>
      <c r="C159" s="2">
        <f t="shared" si="21"/>
        <v>780.29999999999927</v>
      </c>
      <c r="D159" s="11" t="str">
        <f t="shared" si="18"/>
        <v>Atenção</v>
      </c>
      <c r="F159" s="40">
        <f>$A$30</f>
        <v>43670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43670</v>
      </c>
      <c r="L159" s="41">
        <v>1541.2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43671</v>
      </c>
      <c r="B160" s="41">
        <v>10114.6</v>
      </c>
      <c r="C160" s="2">
        <f>B160-B159</f>
        <v>19.600000000000364</v>
      </c>
      <c r="D160" s="11" t="str">
        <f t="shared" ref="D160:D166" si="24">IF(C160&gt;($D$134*1.2),"Atenção","Normal")</f>
        <v>Normal</v>
      </c>
      <c r="F160" s="40">
        <f>$A$31</f>
        <v>43671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43671</v>
      </c>
      <c r="L160" s="41">
        <v>1541.2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f>$A$32</f>
        <v>43672</v>
      </c>
      <c r="B161" s="41">
        <v>10249.6</v>
      </c>
      <c r="C161" s="2">
        <f>B161-B160</f>
        <v>135</v>
      </c>
      <c r="D161" s="11" t="str">
        <f t="shared" si="24"/>
        <v>Normal</v>
      </c>
      <c r="F161" s="40">
        <f>$A$32</f>
        <v>43672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43672</v>
      </c>
      <c r="L161" s="41">
        <v>1541.2</v>
      </c>
      <c r="M161" s="2">
        <f>L161-L160</f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43673</v>
      </c>
      <c r="B162" s="41">
        <v>10249.6</v>
      </c>
      <c r="C162" s="2">
        <f>B162-B161</f>
        <v>0</v>
      </c>
      <c r="D162" s="11" t="str">
        <f t="shared" si="24"/>
        <v>Normal</v>
      </c>
      <c r="F162" s="40">
        <f>$A$33</f>
        <v>43673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43673</v>
      </c>
      <c r="L162" s="41">
        <v>1541.2</v>
      </c>
      <c r="M162" s="2">
        <f>L162-L161</f>
        <v>0</v>
      </c>
      <c r="N162" s="11" t="str">
        <f t="shared" si="25"/>
        <v>Normal</v>
      </c>
    </row>
    <row r="163" spans="1:14" x14ac:dyDescent="0.25">
      <c r="A163" s="40">
        <f>$A$34</f>
        <v>43674</v>
      </c>
      <c r="B163" s="41">
        <v>10310.5</v>
      </c>
      <c r="C163" s="2">
        <f>B163-B162</f>
        <v>60.899999999999636</v>
      </c>
      <c r="D163" s="11" t="str">
        <f t="shared" si="24"/>
        <v>Normal</v>
      </c>
      <c r="F163" s="40">
        <f>$A$34</f>
        <v>43674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43674</v>
      </c>
      <c r="L163" s="41">
        <v>1541.2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43675</v>
      </c>
      <c r="B164" s="41">
        <v>10310.5</v>
      </c>
      <c r="C164" s="2">
        <f>B164-B163</f>
        <v>0</v>
      </c>
      <c r="D164" s="11" t="str">
        <f t="shared" si="24"/>
        <v>Normal</v>
      </c>
      <c r="F164" s="40">
        <f>$A$35</f>
        <v>43675</v>
      </c>
      <c r="G164" s="41">
        <v>2271</v>
      </c>
      <c r="H164" s="2">
        <f>G164-G163</f>
        <v>0</v>
      </c>
      <c r="I164" s="11" t="str">
        <f t="shared" si="20"/>
        <v>Normal</v>
      </c>
      <c r="K164" s="40">
        <f>$A$35</f>
        <v>43675</v>
      </c>
      <c r="L164" s="41">
        <v>1541.2</v>
      </c>
      <c r="M164" s="2">
        <f>L164-L163</f>
        <v>0</v>
      </c>
      <c r="N164" s="11" t="str">
        <f t="shared" si="25"/>
        <v>Normal</v>
      </c>
    </row>
    <row r="165" spans="1:14" x14ac:dyDescent="0.25">
      <c r="A165" s="40">
        <f>$A$36</f>
        <v>43676</v>
      </c>
      <c r="B165" s="36">
        <v>10447.1</v>
      </c>
      <c r="C165" s="2">
        <f t="shared" si="21"/>
        <v>136.60000000000036</v>
      </c>
      <c r="D165" s="11" t="str">
        <f t="shared" si="24"/>
        <v>Normal</v>
      </c>
      <c r="F165" s="40">
        <f>$A$36</f>
        <v>43676</v>
      </c>
      <c r="G165" s="36">
        <v>2270</v>
      </c>
      <c r="H165" s="2">
        <f t="shared" si="22"/>
        <v>-1</v>
      </c>
      <c r="I165" s="11" t="str">
        <f t="shared" si="20"/>
        <v>Normal</v>
      </c>
      <c r="K165" s="40">
        <f>$A$36</f>
        <v>43676</v>
      </c>
      <c r="L165" s="36">
        <v>1541.2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43677</v>
      </c>
      <c r="B166" s="36">
        <v>10609.6</v>
      </c>
      <c r="C166" s="2">
        <f t="shared" si="21"/>
        <v>162.5</v>
      </c>
      <c r="D166" s="11" t="str">
        <f t="shared" si="24"/>
        <v>Atenção</v>
      </c>
      <c r="F166" s="40">
        <f>$A$37</f>
        <v>43677</v>
      </c>
      <c r="G166" s="36">
        <v>2270</v>
      </c>
      <c r="H166" s="2">
        <f t="shared" si="22"/>
        <v>0</v>
      </c>
      <c r="I166" s="11" t="str">
        <f t="shared" si="20"/>
        <v>Normal</v>
      </c>
      <c r="K166" s="40">
        <f>$A$37</f>
        <v>43677</v>
      </c>
      <c r="L166" s="36">
        <v>1541.2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0" t="s">
        <v>6</v>
      </c>
      <c r="B167" s="121"/>
      <c r="C167" s="15">
        <f>SUM(C136:C166)</f>
        <v>3404.2000000000007</v>
      </c>
      <c r="D167" s="11"/>
      <c r="F167" s="120" t="s">
        <v>6</v>
      </c>
      <c r="G167" s="121"/>
      <c r="H167" s="2">
        <f>SUM(H136:H166)</f>
        <v>202</v>
      </c>
      <c r="I167" s="11"/>
      <c r="K167" s="120" t="s">
        <v>6</v>
      </c>
      <c r="L167" s="121"/>
      <c r="M167" s="15">
        <f>SUM(M136:M166)</f>
        <v>15.299999999999955</v>
      </c>
      <c r="N167" s="11"/>
    </row>
    <row r="168" spans="1:14" x14ac:dyDescent="0.25">
      <c r="A168" s="42" t="s">
        <v>7</v>
      </c>
      <c r="B168" s="113"/>
      <c r="C168" s="114"/>
      <c r="D168" s="115"/>
      <c r="E168" s="43"/>
      <c r="F168" s="42" t="s">
        <v>7</v>
      </c>
      <c r="G168" s="113"/>
      <c r="H168" s="114"/>
      <c r="I168" s="115"/>
      <c r="J168" s="43"/>
      <c r="K168" s="42" t="s">
        <v>7</v>
      </c>
      <c r="L168" s="113"/>
      <c r="M168" s="114"/>
      <c r="N168" s="115"/>
    </row>
    <row r="169" spans="1:14" x14ac:dyDescent="0.25">
      <c r="A169" s="113"/>
      <c r="B169" s="114"/>
      <c r="C169" s="114"/>
      <c r="D169" s="115"/>
      <c r="E169" s="43"/>
      <c r="F169" s="113"/>
      <c r="G169" s="114"/>
      <c r="H169" s="114"/>
      <c r="I169" s="115"/>
      <c r="J169" s="43"/>
      <c r="K169" s="113"/>
      <c r="L169" s="114"/>
      <c r="M169" s="114"/>
      <c r="N169" s="115"/>
    </row>
    <row r="170" spans="1:14" x14ac:dyDescent="0.25">
      <c r="A170" s="113"/>
      <c r="B170" s="114"/>
      <c r="C170" s="114"/>
      <c r="D170" s="115"/>
      <c r="E170" s="43"/>
      <c r="F170" s="113"/>
      <c r="G170" s="114"/>
      <c r="H170" s="114"/>
      <c r="I170" s="115"/>
      <c r="J170" s="43"/>
      <c r="K170" s="113"/>
      <c r="L170" s="114"/>
      <c r="M170" s="114"/>
      <c r="N170" s="115"/>
    </row>
    <row r="171" spans="1:14" x14ac:dyDescent="0.25">
      <c r="A171" s="110"/>
      <c r="B171" s="111"/>
      <c r="C171" s="111"/>
      <c r="D171" s="112"/>
      <c r="F171" s="110"/>
      <c r="G171" s="111"/>
      <c r="H171" s="111"/>
      <c r="I171" s="112"/>
      <c r="K171" s="110"/>
      <c r="L171" s="111"/>
      <c r="M171" s="111"/>
      <c r="N171" s="112"/>
    </row>
    <row r="172" spans="1:14" x14ac:dyDescent="0.25">
      <c r="A172" s="110"/>
      <c r="B172" s="111"/>
      <c r="C172" s="111"/>
      <c r="D172" s="112"/>
      <c r="F172" s="110"/>
      <c r="G172" s="111"/>
      <c r="H172" s="111"/>
      <c r="I172" s="112"/>
      <c r="K172" s="110"/>
      <c r="L172" s="111"/>
      <c r="M172" s="111"/>
      <c r="N172" s="112"/>
    </row>
    <row r="173" spans="1:14" x14ac:dyDescent="0.25">
      <c r="A173" s="110"/>
      <c r="B173" s="111"/>
      <c r="C173" s="111"/>
      <c r="D173" s="112"/>
      <c r="F173" s="110"/>
      <c r="G173" s="111"/>
      <c r="H173" s="111"/>
      <c r="I173" s="112"/>
      <c r="K173" s="110"/>
      <c r="L173" s="111"/>
      <c r="M173" s="111"/>
      <c r="N173" s="112"/>
    </row>
    <row r="175" spans="1:14" ht="58.5" customHeight="1" x14ac:dyDescent="0.25">
      <c r="A175" s="116" t="s">
        <v>31</v>
      </c>
      <c r="B175" s="117"/>
      <c r="C175" s="118"/>
      <c r="D175" s="33" t="s">
        <v>1</v>
      </c>
      <c r="F175" s="116" t="s">
        <v>32</v>
      </c>
      <c r="G175" s="117"/>
      <c r="H175" s="118"/>
      <c r="I175" s="33" t="s">
        <v>1</v>
      </c>
    </row>
    <row r="176" spans="1:14" ht="25.5" x14ac:dyDescent="0.25">
      <c r="A176" s="119" t="str">
        <f>A4</f>
        <v>Julho</v>
      </c>
      <c r="B176" s="119"/>
      <c r="C176" s="34" t="s">
        <v>2</v>
      </c>
      <c r="D176" s="35"/>
      <c r="F176" s="119" t="str">
        <f>A4</f>
        <v>Julho</v>
      </c>
      <c r="G176" s="119"/>
      <c r="H176" s="34" t="s">
        <v>2</v>
      </c>
      <c r="I176" s="35"/>
    </row>
    <row r="177" spans="1:9" x14ac:dyDescent="0.25">
      <c r="A177" s="119"/>
      <c r="B177" s="119"/>
      <c r="C177" s="36">
        <v>364.7</v>
      </c>
      <c r="D177" s="10">
        <v>10</v>
      </c>
      <c r="F177" s="119"/>
      <c r="G177" s="119"/>
      <c r="H177" s="36">
        <v>75.099999999999994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43647</v>
      </c>
      <c r="B179" s="36">
        <v>373.1</v>
      </c>
      <c r="C179" s="2">
        <f>B179-C177</f>
        <v>8.4000000000000341</v>
      </c>
      <c r="D179" s="11" t="str">
        <f>IF(C179&gt;($D$177*1.2),"Atenção","Normal")</f>
        <v>Normal</v>
      </c>
      <c r="F179" s="40">
        <f>$A$7</f>
        <v>43647</v>
      </c>
      <c r="G179" s="36">
        <v>75.099999999999994</v>
      </c>
      <c r="H179" s="2">
        <f>G179-H177</f>
        <v>0</v>
      </c>
      <c r="I179" s="11" t="str">
        <f>IF(H179&gt;($I$177*1.2),"Atenção","Normal")</f>
        <v>Normal</v>
      </c>
    </row>
    <row r="180" spans="1:9" x14ac:dyDescent="0.25">
      <c r="A180" s="40">
        <f>$A$8</f>
        <v>43648</v>
      </c>
      <c r="B180" s="36">
        <v>377.3</v>
      </c>
      <c r="C180" s="2">
        <f>B180-B179</f>
        <v>4.1999999999999886</v>
      </c>
      <c r="D180" s="11" t="str">
        <f t="shared" ref="D180:D209" si="26">IF(C180&gt;($D$177*1.2),"Atenção","Normal")</f>
        <v>Normal</v>
      </c>
      <c r="F180" s="40">
        <f>$A$8</f>
        <v>43648</v>
      </c>
      <c r="G180" s="36">
        <v>76.5</v>
      </c>
      <c r="H180" s="2">
        <f>G180-G179</f>
        <v>1.4000000000000057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43649</v>
      </c>
      <c r="B181" s="41">
        <v>378.9</v>
      </c>
      <c r="C181" s="2">
        <f>(B181-B180)</f>
        <v>1.5999999999999659</v>
      </c>
      <c r="D181" s="11" t="str">
        <f t="shared" si="26"/>
        <v>Normal</v>
      </c>
      <c r="E181" s="70"/>
      <c r="F181" s="40">
        <f>$A$9</f>
        <v>43649</v>
      </c>
      <c r="G181" s="41">
        <v>78.099999999999994</v>
      </c>
      <c r="H181" s="2">
        <f t="shared" ref="H181:H189" si="28">G181-G180</f>
        <v>1.5999999999999943</v>
      </c>
      <c r="I181" s="11" t="str">
        <f t="shared" si="27"/>
        <v>Normal</v>
      </c>
    </row>
    <row r="182" spans="1:9" x14ac:dyDescent="0.25">
      <c r="A182" s="40">
        <f>$A$10</f>
        <v>43650</v>
      </c>
      <c r="B182" s="41">
        <v>383.9</v>
      </c>
      <c r="C182" s="2">
        <f t="shared" ref="C182:C205" si="29">B182-B181</f>
        <v>5</v>
      </c>
      <c r="D182" s="11" t="str">
        <f t="shared" si="26"/>
        <v>Normal</v>
      </c>
      <c r="F182" s="40">
        <f>$A$10</f>
        <v>43650</v>
      </c>
      <c r="G182" s="41">
        <v>79.3</v>
      </c>
      <c r="H182" s="2">
        <f t="shared" si="28"/>
        <v>1.2000000000000028</v>
      </c>
      <c r="I182" s="11" t="str">
        <f t="shared" si="27"/>
        <v>Normal</v>
      </c>
    </row>
    <row r="183" spans="1:9" x14ac:dyDescent="0.25">
      <c r="A183" s="40">
        <f>$A$11</f>
        <v>43651</v>
      </c>
      <c r="B183" s="41">
        <v>384.4</v>
      </c>
      <c r="C183" s="2">
        <f t="shared" si="29"/>
        <v>0.5</v>
      </c>
      <c r="D183" s="11" t="str">
        <f t="shared" si="26"/>
        <v>Normal</v>
      </c>
      <c r="F183" s="40">
        <f>$A$11</f>
        <v>43651</v>
      </c>
      <c r="G183" s="41">
        <v>81.099999999999994</v>
      </c>
      <c r="H183" s="2">
        <f t="shared" si="28"/>
        <v>1.7999999999999972</v>
      </c>
      <c r="I183" s="11" t="str">
        <f t="shared" si="27"/>
        <v>Normal</v>
      </c>
    </row>
    <row r="184" spans="1:9" x14ac:dyDescent="0.25">
      <c r="A184" s="40">
        <f>$A$12</f>
        <v>43652</v>
      </c>
      <c r="B184" s="41">
        <v>384.5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43652</v>
      </c>
      <c r="G184" s="41">
        <v>81.8</v>
      </c>
      <c r="H184" s="2">
        <f t="shared" si="28"/>
        <v>0.70000000000000284</v>
      </c>
      <c r="I184" s="11" t="str">
        <f t="shared" si="27"/>
        <v>Normal</v>
      </c>
    </row>
    <row r="185" spans="1:9" x14ac:dyDescent="0.25">
      <c r="A185" s="40">
        <f>$A$13</f>
        <v>43653</v>
      </c>
      <c r="B185" s="41">
        <v>384.5</v>
      </c>
      <c r="C185" s="2">
        <f t="shared" si="29"/>
        <v>0</v>
      </c>
      <c r="D185" s="11" t="str">
        <f t="shared" si="26"/>
        <v>Normal</v>
      </c>
      <c r="F185" s="40">
        <f>$A$13</f>
        <v>43653</v>
      </c>
      <c r="G185" s="41">
        <v>81.8</v>
      </c>
      <c r="H185" s="2">
        <f t="shared" si="28"/>
        <v>0</v>
      </c>
      <c r="I185" s="11" t="str">
        <f t="shared" si="27"/>
        <v>Normal</v>
      </c>
    </row>
    <row r="186" spans="1:9" x14ac:dyDescent="0.25">
      <c r="A186" s="40">
        <f>$A$14</f>
        <v>43654</v>
      </c>
      <c r="B186" s="41">
        <v>385.1</v>
      </c>
      <c r="C186" s="2">
        <f>B186-B185</f>
        <v>0.60000000000002274</v>
      </c>
      <c r="D186" s="11" t="str">
        <f t="shared" si="26"/>
        <v>Normal</v>
      </c>
      <c r="F186" s="40">
        <f>$A$14</f>
        <v>43654</v>
      </c>
      <c r="G186" s="41">
        <v>82.2</v>
      </c>
      <c r="H186" s="2">
        <f>G186-G185</f>
        <v>0.40000000000000568</v>
      </c>
      <c r="I186" s="11" t="str">
        <f t="shared" si="27"/>
        <v>Normal</v>
      </c>
    </row>
    <row r="187" spans="1:9" x14ac:dyDescent="0.25">
      <c r="A187" s="40">
        <f>$A$15</f>
        <v>43655</v>
      </c>
      <c r="B187" s="41">
        <v>385.1</v>
      </c>
      <c r="C187" s="2">
        <f t="shared" si="29"/>
        <v>0</v>
      </c>
      <c r="D187" s="11" t="str">
        <f t="shared" si="26"/>
        <v>Normal</v>
      </c>
      <c r="F187" s="40">
        <f>$A$15</f>
        <v>43655</v>
      </c>
      <c r="G187" s="41">
        <v>82.2</v>
      </c>
      <c r="H187" s="2">
        <f t="shared" si="28"/>
        <v>0</v>
      </c>
      <c r="I187" s="11" t="str">
        <f t="shared" si="27"/>
        <v>Normal</v>
      </c>
    </row>
    <row r="188" spans="1:9" x14ac:dyDescent="0.25">
      <c r="A188" s="40">
        <f>$A$16</f>
        <v>43656</v>
      </c>
      <c r="B188" s="41">
        <v>385.2</v>
      </c>
      <c r="C188" s="2">
        <f t="shared" si="29"/>
        <v>9.9999999999965894E-2</v>
      </c>
      <c r="D188" s="11" t="str">
        <f t="shared" si="26"/>
        <v>Normal</v>
      </c>
      <c r="F188" s="40">
        <f>$A$16</f>
        <v>43656</v>
      </c>
      <c r="G188" s="41">
        <v>83.2</v>
      </c>
      <c r="H188" s="2">
        <f t="shared" si="28"/>
        <v>1</v>
      </c>
      <c r="I188" s="11" t="str">
        <f t="shared" si="27"/>
        <v>Normal</v>
      </c>
    </row>
    <row r="189" spans="1:9" x14ac:dyDescent="0.25">
      <c r="A189" s="40">
        <f>$A$17</f>
        <v>43657</v>
      </c>
      <c r="B189" s="41">
        <v>385.2</v>
      </c>
      <c r="C189" s="2">
        <f t="shared" si="29"/>
        <v>0</v>
      </c>
      <c r="D189" s="11" t="str">
        <f t="shared" si="26"/>
        <v>Normal</v>
      </c>
      <c r="F189" s="40">
        <f>$A$17</f>
        <v>43657</v>
      </c>
      <c r="G189" s="41">
        <v>84.9</v>
      </c>
      <c r="H189" s="2">
        <f t="shared" si="28"/>
        <v>1.7000000000000028</v>
      </c>
      <c r="I189" s="11" t="str">
        <f t="shared" si="27"/>
        <v>Normal</v>
      </c>
    </row>
    <row r="190" spans="1:9" x14ac:dyDescent="0.25">
      <c r="A190" s="40">
        <f>$A$18</f>
        <v>43658</v>
      </c>
      <c r="B190" s="41">
        <v>385.2</v>
      </c>
      <c r="C190" s="2">
        <f t="shared" si="29"/>
        <v>0</v>
      </c>
      <c r="D190" s="11" t="str">
        <f t="shared" si="26"/>
        <v>Normal</v>
      </c>
      <c r="F190" s="40">
        <f>$A$18</f>
        <v>43658</v>
      </c>
      <c r="G190" s="41">
        <v>85.9</v>
      </c>
      <c r="H190" s="2">
        <f t="shared" ref="H190:H209" si="30">G190-G189</f>
        <v>1</v>
      </c>
      <c r="I190" s="11" t="str">
        <f t="shared" si="27"/>
        <v>Normal</v>
      </c>
    </row>
    <row r="191" spans="1:9" x14ac:dyDescent="0.25">
      <c r="A191" s="40">
        <f>$A$19</f>
        <v>43659</v>
      </c>
      <c r="B191" s="41">
        <v>385.2</v>
      </c>
      <c r="C191" s="2">
        <f t="shared" si="29"/>
        <v>0</v>
      </c>
      <c r="D191" s="11" t="str">
        <f t="shared" si="26"/>
        <v>Normal</v>
      </c>
      <c r="F191" s="40">
        <f>$A$19</f>
        <v>43659</v>
      </c>
      <c r="G191" s="41">
        <v>85.9</v>
      </c>
      <c r="H191" s="2">
        <f t="shared" si="30"/>
        <v>0</v>
      </c>
      <c r="I191" s="11" t="str">
        <f t="shared" si="27"/>
        <v>Normal</v>
      </c>
    </row>
    <row r="192" spans="1:9" x14ac:dyDescent="0.25">
      <c r="A192" s="40">
        <f>$A$20</f>
        <v>43660</v>
      </c>
      <c r="B192" s="41">
        <v>385.2</v>
      </c>
      <c r="C192" s="2">
        <f t="shared" si="29"/>
        <v>0</v>
      </c>
      <c r="D192" s="11" t="str">
        <f t="shared" si="26"/>
        <v>Normal</v>
      </c>
      <c r="F192" s="40">
        <f>$A$20</f>
        <v>43660</v>
      </c>
      <c r="G192" s="41">
        <v>85.9</v>
      </c>
      <c r="H192" s="2">
        <f t="shared" si="30"/>
        <v>0</v>
      </c>
      <c r="I192" s="11" t="str">
        <f t="shared" si="27"/>
        <v>Normal</v>
      </c>
    </row>
    <row r="193" spans="1:9" x14ac:dyDescent="0.25">
      <c r="A193" s="40">
        <f>$A$21</f>
        <v>43661</v>
      </c>
      <c r="B193" s="41">
        <v>386.1</v>
      </c>
      <c r="C193" s="2">
        <f t="shared" si="29"/>
        <v>0.90000000000003411</v>
      </c>
      <c r="D193" s="11" t="str">
        <f t="shared" si="26"/>
        <v>Normal</v>
      </c>
      <c r="F193" s="40">
        <f>$A$21</f>
        <v>43661</v>
      </c>
      <c r="G193" s="41">
        <v>87.8</v>
      </c>
      <c r="H193" s="2">
        <f t="shared" si="30"/>
        <v>1.8999999999999915</v>
      </c>
      <c r="I193" s="11" t="str">
        <f t="shared" si="27"/>
        <v>Normal</v>
      </c>
    </row>
    <row r="194" spans="1:9" x14ac:dyDescent="0.25">
      <c r="A194" s="40">
        <f>$A$22</f>
        <v>43662</v>
      </c>
      <c r="B194" s="41">
        <v>386.3</v>
      </c>
      <c r="C194" s="2">
        <f t="shared" si="29"/>
        <v>0.19999999999998863</v>
      </c>
      <c r="D194" s="11" t="str">
        <f t="shared" si="26"/>
        <v>Normal</v>
      </c>
      <c r="F194" s="40">
        <f>$A$22</f>
        <v>43662</v>
      </c>
      <c r="G194" s="41">
        <v>88.7</v>
      </c>
      <c r="H194" s="2">
        <f t="shared" si="30"/>
        <v>0.90000000000000568</v>
      </c>
      <c r="I194" s="11" t="str">
        <f t="shared" si="27"/>
        <v>Normal</v>
      </c>
    </row>
    <row r="195" spans="1:9" x14ac:dyDescent="0.25">
      <c r="A195" s="40">
        <f>$A$23</f>
        <v>43663</v>
      </c>
      <c r="B195" s="41">
        <v>386.3</v>
      </c>
      <c r="C195" s="2">
        <f t="shared" si="29"/>
        <v>0</v>
      </c>
      <c r="D195" s="11" t="str">
        <f t="shared" si="26"/>
        <v>Normal</v>
      </c>
      <c r="F195" s="40">
        <f>$A$23</f>
        <v>43663</v>
      </c>
      <c r="G195" s="41">
        <v>90.6</v>
      </c>
      <c r="H195" s="2">
        <f t="shared" si="30"/>
        <v>1.8999999999999915</v>
      </c>
      <c r="I195" s="11" t="str">
        <f t="shared" si="27"/>
        <v>Normal</v>
      </c>
    </row>
    <row r="196" spans="1:9" x14ac:dyDescent="0.25">
      <c r="A196" s="40">
        <f>$A$24</f>
        <v>43664</v>
      </c>
      <c r="B196" s="41">
        <v>386.8</v>
      </c>
      <c r="C196" s="2">
        <f>B196-B195</f>
        <v>0.5</v>
      </c>
      <c r="D196" s="11" t="str">
        <f t="shared" si="26"/>
        <v>Normal</v>
      </c>
      <c r="F196" s="40">
        <f>$A$24</f>
        <v>43664</v>
      </c>
      <c r="G196" s="41">
        <v>91.2</v>
      </c>
      <c r="H196" s="2">
        <f t="shared" si="30"/>
        <v>0.60000000000000853</v>
      </c>
      <c r="I196" s="11" t="str">
        <f t="shared" si="27"/>
        <v>Normal</v>
      </c>
    </row>
    <row r="197" spans="1:9" x14ac:dyDescent="0.25">
      <c r="A197" s="40">
        <f>$A$25</f>
        <v>43665</v>
      </c>
      <c r="B197" s="41">
        <v>386.8</v>
      </c>
      <c r="C197" s="2">
        <f t="shared" si="29"/>
        <v>0</v>
      </c>
      <c r="D197" s="11" t="str">
        <f t="shared" si="26"/>
        <v>Normal</v>
      </c>
      <c r="F197" s="40">
        <f>$A$25</f>
        <v>43665</v>
      </c>
      <c r="G197" s="41">
        <v>92.8</v>
      </c>
      <c r="H197" s="2">
        <f t="shared" si="30"/>
        <v>1.5999999999999943</v>
      </c>
      <c r="I197" s="11" t="str">
        <f t="shared" si="27"/>
        <v>Normal</v>
      </c>
    </row>
    <row r="198" spans="1:9" x14ac:dyDescent="0.25">
      <c r="A198" s="40">
        <f>$A$26</f>
        <v>43666</v>
      </c>
      <c r="B198" s="41">
        <v>387</v>
      </c>
      <c r="C198" s="2">
        <f t="shared" si="29"/>
        <v>0.19999999999998863</v>
      </c>
      <c r="D198" s="11" t="str">
        <f t="shared" si="26"/>
        <v>Normal</v>
      </c>
      <c r="F198" s="40">
        <f>$A$26</f>
        <v>43666</v>
      </c>
      <c r="G198" s="41">
        <v>93.4</v>
      </c>
      <c r="H198" s="2">
        <f t="shared" si="30"/>
        <v>0.60000000000000853</v>
      </c>
      <c r="I198" s="11" t="str">
        <f t="shared" si="27"/>
        <v>Normal</v>
      </c>
    </row>
    <row r="199" spans="1:9" x14ac:dyDescent="0.25">
      <c r="A199" s="40">
        <f>$A$27</f>
        <v>43667</v>
      </c>
      <c r="B199" s="41">
        <v>387</v>
      </c>
      <c r="C199" s="2">
        <f t="shared" si="29"/>
        <v>0</v>
      </c>
      <c r="D199" s="11" t="str">
        <f t="shared" si="26"/>
        <v>Normal</v>
      </c>
      <c r="F199" s="40">
        <f>$A$27</f>
        <v>43667</v>
      </c>
      <c r="G199" s="41">
        <v>93.4</v>
      </c>
      <c r="H199" s="2">
        <f t="shared" si="30"/>
        <v>0</v>
      </c>
      <c r="I199" s="11" t="str">
        <f t="shared" si="27"/>
        <v>Normal</v>
      </c>
    </row>
    <row r="200" spans="1:9" x14ac:dyDescent="0.25">
      <c r="A200" s="40">
        <f>$A$28</f>
        <v>43668</v>
      </c>
      <c r="B200" s="41">
        <v>388.2</v>
      </c>
      <c r="C200" s="2">
        <f t="shared" si="29"/>
        <v>1.1999999999999886</v>
      </c>
      <c r="D200" s="11" t="str">
        <f t="shared" si="26"/>
        <v>Normal</v>
      </c>
      <c r="F200" s="40">
        <f>$A$28</f>
        <v>43668</v>
      </c>
      <c r="G200" s="41">
        <v>93.7</v>
      </c>
      <c r="H200" s="2">
        <f t="shared" si="30"/>
        <v>0.29999999999999716</v>
      </c>
      <c r="I200" s="11" t="str">
        <f t="shared" si="27"/>
        <v>Normal</v>
      </c>
    </row>
    <row r="201" spans="1:9" x14ac:dyDescent="0.25">
      <c r="A201" s="40">
        <f>$A$29</f>
        <v>43669</v>
      </c>
      <c r="B201" s="41">
        <v>390.9</v>
      </c>
      <c r="C201" s="2">
        <f t="shared" si="29"/>
        <v>2.6999999999999886</v>
      </c>
      <c r="D201" s="11" t="str">
        <f t="shared" si="26"/>
        <v>Normal</v>
      </c>
      <c r="F201" s="40">
        <f>$A$29</f>
        <v>43669</v>
      </c>
      <c r="G201" s="41">
        <v>97.6</v>
      </c>
      <c r="H201" s="2">
        <f t="shared" si="30"/>
        <v>3.8999999999999915</v>
      </c>
      <c r="I201" s="11" t="str">
        <f t="shared" si="27"/>
        <v>Normal</v>
      </c>
    </row>
    <row r="202" spans="1:9" x14ac:dyDescent="0.25">
      <c r="A202" s="40">
        <f>$A$30</f>
        <v>43670</v>
      </c>
      <c r="B202" s="41">
        <v>390.9</v>
      </c>
      <c r="C202" s="2">
        <f t="shared" si="29"/>
        <v>0</v>
      </c>
      <c r="D202" s="11" t="str">
        <f t="shared" si="26"/>
        <v>Normal</v>
      </c>
      <c r="F202" s="40">
        <f>$A$30</f>
        <v>43670</v>
      </c>
      <c r="G202" s="41">
        <v>98.9</v>
      </c>
      <c r="H202" s="2">
        <f t="shared" si="30"/>
        <v>1.3000000000000114</v>
      </c>
      <c r="I202" s="11" t="str">
        <f t="shared" si="27"/>
        <v>Normal</v>
      </c>
    </row>
    <row r="203" spans="1:9" x14ac:dyDescent="0.25">
      <c r="A203" s="40">
        <f>$A$31</f>
        <v>43671</v>
      </c>
      <c r="B203" s="41">
        <v>392.2</v>
      </c>
      <c r="C203" s="2">
        <f>B203-B202</f>
        <v>1.3000000000000114</v>
      </c>
      <c r="D203" s="11" t="str">
        <f t="shared" si="26"/>
        <v>Normal</v>
      </c>
      <c r="F203" s="40">
        <f>$A$31</f>
        <v>43671</v>
      </c>
      <c r="G203" s="41">
        <v>100.3</v>
      </c>
      <c r="H203" s="2">
        <f t="shared" si="30"/>
        <v>1.3999999999999915</v>
      </c>
      <c r="I203" s="11" t="str">
        <f t="shared" si="27"/>
        <v>Normal</v>
      </c>
    </row>
    <row r="204" spans="1:9" x14ac:dyDescent="0.25">
      <c r="A204" s="40">
        <f>$A$32</f>
        <v>43672</v>
      </c>
      <c r="B204" s="41">
        <v>392.2</v>
      </c>
      <c r="C204" s="2">
        <f t="shared" si="29"/>
        <v>0</v>
      </c>
      <c r="D204" s="11" t="str">
        <f t="shared" si="26"/>
        <v>Normal</v>
      </c>
      <c r="F204" s="40">
        <f>$A$32</f>
        <v>43672</v>
      </c>
      <c r="G204" s="41">
        <v>103.3</v>
      </c>
      <c r="H204" s="2">
        <f t="shared" si="30"/>
        <v>3</v>
      </c>
      <c r="I204" s="11" t="str">
        <f t="shared" si="27"/>
        <v>Normal</v>
      </c>
    </row>
    <row r="205" spans="1:9" x14ac:dyDescent="0.25">
      <c r="A205" s="40">
        <f>$A$33</f>
        <v>43673</v>
      </c>
      <c r="B205" s="41">
        <v>392.2</v>
      </c>
      <c r="C205" s="2">
        <f t="shared" si="29"/>
        <v>0</v>
      </c>
      <c r="D205" s="11" t="str">
        <f t="shared" si="26"/>
        <v>Normal</v>
      </c>
      <c r="F205" s="40">
        <f>$A$33</f>
        <v>43673</v>
      </c>
      <c r="G205" s="41">
        <v>103.3</v>
      </c>
      <c r="H205" s="2">
        <f t="shared" si="30"/>
        <v>0</v>
      </c>
      <c r="I205" s="11" t="str">
        <f t="shared" si="27"/>
        <v>Normal</v>
      </c>
    </row>
    <row r="206" spans="1:9" x14ac:dyDescent="0.25">
      <c r="A206" s="40">
        <f>$A$34</f>
        <v>43674</v>
      </c>
      <c r="B206" s="41">
        <v>392.8</v>
      </c>
      <c r="C206" s="2">
        <f>B206-B205</f>
        <v>0.60000000000002274</v>
      </c>
      <c r="D206" s="11" t="str">
        <f t="shared" si="26"/>
        <v>Normal</v>
      </c>
      <c r="F206" s="40">
        <f>$A$34</f>
        <v>43674</v>
      </c>
      <c r="G206" s="41">
        <v>105.8</v>
      </c>
      <c r="H206" s="2">
        <f t="shared" si="30"/>
        <v>2.5</v>
      </c>
      <c r="I206" s="11" t="str">
        <f t="shared" si="27"/>
        <v>Normal</v>
      </c>
    </row>
    <row r="207" spans="1:9" x14ac:dyDescent="0.25">
      <c r="A207" s="40">
        <f>$A$35</f>
        <v>43675</v>
      </c>
      <c r="B207" s="41">
        <v>392.8</v>
      </c>
      <c r="C207" s="2">
        <f>B207-B206</f>
        <v>0</v>
      </c>
      <c r="D207" s="11" t="str">
        <f t="shared" si="26"/>
        <v>Normal</v>
      </c>
      <c r="F207" s="40">
        <f>$A$35</f>
        <v>43675</v>
      </c>
      <c r="G207" s="41">
        <v>105.8</v>
      </c>
      <c r="H207" s="2">
        <f t="shared" si="30"/>
        <v>0</v>
      </c>
      <c r="I207" s="11" t="str">
        <f t="shared" si="27"/>
        <v>Normal</v>
      </c>
    </row>
    <row r="208" spans="1:9" x14ac:dyDescent="0.25">
      <c r="A208" s="40">
        <f>$A$36</f>
        <v>43676</v>
      </c>
      <c r="B208" s="41">
        <v>394</v>
      </c>
      <c r="C208" s="2">
        <f>B208-B207</f>
        <v>1.1999999999999886</v>
      </c>
      <c r="D208" s="11" t="str">
        <f t="shared" si="26"/>
        <v>Normal</v>
      </c>
      <c r="F208" s="40">
        <f>$A$36</f>
        <v>43676</v>
      </c>
      <c r="G208" s="41">
        <v>113.4</v>
      </c>
      <c r="H208" s="2">
        <f t="shared" si="30"/>
        <v>7.6000000000000085</v>
      </c>
      <c r="I208" s="11" t="s">
        <v>21</v>
      </c>
    </row>
    <row r="209" spans="1:9" x14ac:dyDescent="0.25">
      <c r="A209" s="40">
        <f>$A$37</f>
        <v>43677</v>
      </c>
      <c r="B209" s="41">
        <v>394.1</v>
      </c>
      <c r="C209" s="2">
        <f>B209-B208</f>
        <v>0.10000000000002274</v>
      </c>
      <c r="D209" s="11" t="str">
        <f t="shared" si="26"/>
        <v>Normal</v>
      </c>
      <c r="F209" s="40">
        <f>$A$37</f>
        <v>43677</v>
      </c>
      <c r="G209" s="36">
        <v>115</v>
      </c>
      <c r="H209" s="2">
        <f t="shared" si="30"/>
        <v>1.5999999999999943</v>
      </c>
      <c r="I209" s="11" t="str">
        <f t="shared" si="27"/>
        <v>Normal</v>
      </c>
    </row>
    <row r="210" spans="1:9" x14ac:dyDescent="0.25">
      <c r="A210" s="120" t="s">
        <v>6</v>
      </c>
      <c r="B210" s="121"/>
      <c r="C210" s="15">
        <f>SUM(C179:C209)</f>
        <v>29.400000000000034</v>
      </c>
      <c r="D210" s="11"/>
      <c r="F210" s="120" t="s">
        <v>6</v>
      </c>
      <c r="G210" s="121"/>
      <c r="H210" s="2">
        <f>SUM(H179:H209)</f>
        <v>39.900000000000006</v>
      </c>
      <c r="I210" s="11"/>
    </row>
    <row r="211" spans="1:9" x14ac:dyDescent="0.25">
      <c r="A211" s="42" t="s">
        <v>7</v>
      </c>
      <c r="B211" s="113"/>
      <c r="C211" s="114"/>
      <c r="D211" s="115"/>
      <c r="F211" s="42" t="s">
        <v>7</v>
      </c>
      <c r="G211" s="113"/>
      <c r="H211" s="114"/>
      <c r="I211" s="115"/>
    </row>
    <row r="212" spans="1:9" x14ac:dyDescent="0.25">
      <c r="A212" s="113"/>
      <c r="B212" s="114"/>
      <c r="C212" s="114"/>
      <c r="D212" s="115"/>
      <c r="F212" s="113"/>
      <c r="G212" s="114"/>
      <c r="H212" s="114"/>
      <c r="I212" s="115"/>
    </row>
    <row r="213" spans="1:9" x14ac:dyDescent="0.25">
      <c r="A213" s="113"/>
      <c r="B213" s="114"/>
      <c r="C213" s="114"/>
      <c r="D213" s="115"/>
      <c r="F213" s="113"/>
      <c r="G213" s="114"/>
      <c r="H213" s="114"/>
      <c r="I213" s="115"/>
    </row>
    <row r="214" spans="1:9" x14ac:dyDescent="0.25">
      <c r="A214" s="110"/>
      <c r="B214" s="111"/>
      <c r="C214" s="111"/>
      <c r="D214" s="112"/>
      <c r="F214" s="110"/>
      <c r="G214" s="111"/>
      <c r="H214" s="111"/>
      <c r="I214" s="112"/>
    </row>
    <row r="215" spans="1:9" x14ac:dyDescent="0.25">
      <c r="A215" s="110"/>
      <c r="B215" s="111"/>
      <c r="C215" s="111"/>
      <c r="D215" s="112"/>
      <c r="F215" s="110"/>
      <c r="G215" s="111"/>
      <c r="H215" s="111"/>
      <c r="I215" s="112"/>
    </row>
  </sheetData>
  <sheetProtection algorithmName="SHA-512" hashValue="elVXbUZADncEdwusFsAvJVekyYjtRFERIcYtUEfBgH6uy8NC6df4T3eZS5LKQa+TcnopIvNR0K8sUnJzZn1DEA==" saltValue="5NhPps/AoHXyemnGQ1WMlg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97" priority="13" operator="equal">
      <formula>"Atenção"</formula>
    </cfRule>
  </conditionalFormatting>
  <conditionalFormatting sqref="A1:P1 U1:XFD1 A2:XFD2 A3:Q3 U3:XFD3 T6:XFD9 L7:P7 Q7:S9 O8:P9 L8:N37 O10:XFD37 A38:XFD45 A46:O81 W46:XFD81 A82:XFD1048576">
    <cfRule type="cellIs" dxfId="96" priority="31" operator="equal">
      <formula>"Atenção"</formula>
    </cfRule>
  </conditionalFormatting>
  <conditionalFormatting sqref="A6:S6">
    <cfRule type="cellIs" dxfId="95" priority="15" operator="equal">
      <formula>"Atenção"</formula>
    </cfRule>
  </conditionalFormatting>
  <conditionalFormatting sqref="A4:XFD5">
    <cfRule type="cellIs" dxfId="94" priority="16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93" priority="14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A1:T210"/>
  <sheetViews>
    <sheetView showGridLines="0" zoomScale="90" zoomScaleNormal="90" zoomScaleSheetLayoutView="50" workbookViewId="0">
      <selection activeCell="G133" sqref="G133:G162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3" t="s">
        <v>9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20" ht="15.75" thickBot="1" x14ac:dyDescent="0.3">
      <c r="T2" s="32" t="s">
        <v>42</v>
      </c>
    </row>
    <row r="3" spans="1:20" ht="39.75" customHeight="1" thickBot="1" x14ac:dyDescent="0.3">
      <c r="A3" s="116" t="s">
        <v>11</v>
      </c>
      <c r="B3" s="117"/>
      <c r="C3" s="118"/>
      <c r="D3" s="33" t="s">
        <v>1</v>
      </c>
      <c r="F3" s="116" t="s">
        <v>12</v>
      </c>
      <c r="G3" s="117"/>
      <c r="H3" s="118"/>
      <c r="I3" s="33" t="s">
        <v>1</v>
      </c>
      <c r="K3" s="116" t="s">
        <v>13</v>
      </c>
      <c r="L3" s="117"/>
      <c r="M3" s="118"/>
      <c r="N3" s="33" t="s">
        <v>1</v>
      </c>
      <c r="Q3" s="124" t="s">
        <v>8</v>
      </c>
      <c r="R3" s="125"/>
      <c r="S3" s="125"/>
      <c r="T3" s="126"/>
    </row>
    <row r="4" spans="1:20" ht="28.5" customHeight="1" thickBot="1" x14ac:dyDescent="0.3">
      <c r="A4" s="119" t="s">
        <v>43</v>
      </c>
      <c r="B4" s="119"/>
      <c r="C4" s="34" t="s">
        <v>2</v>
      </c>
      <c r="D4" s="35"/>
      <c r="F4" s="119" t="str">
        <f>A4</f>
        <v>Junho</v>
      </c>
      <c r="G4" s="119"/>
      <c r="H4" s="34" t="s">
        <v>2</v>
      </c>
      <c r="I4" s="35"/>
      <c r="K4" s="119" t="str">
        <f>A4</f>
        <v>Junho</v>
      </c>
      <c r="L4" s="119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9"/>
      <c r="B5" s="119"/>
      <c r="C5" s="41">
        <f>'Maio 2019 '!B37</f>
        <v>180294</v>
      </c>
      <c r="D5" s="10">
        <v>140</v>
      </c>
      <c r="F5" s="119"/>
      <c r="G5" s="119"/>
      <c r="H5" s="36">
        <f>'Maio 2019 '!G37</f>
        <v>12348.9</v>
      </c>
      <c r="I5" s="10">
        <v>7</v>
      </c>
      <c r="K5" s="119"/>
      <c r="L5" s="119"/>
      <c r="M5" s="36">
        <f>'Maio 2019 '!L37</f>
        <v>13575.2</v>
      </c>
      <c r="N5" s="10">
        <v>20</v>
      </c>
      <c r="P5" s="38"/>
      <c r="Q5" s="71">
        <v>43622</v>
      </c>
      <c r="R5" s="48">
        <v>1</v>
      </c>
      <c r="S5" s="48">
        <v>40189094</v>
      </c>
      <c r="T5" s="49" t="s">
        <v>44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43622</v>
      </c>
      <c r="R6" s="51">
        <v>3</v>
      </c>
      <c r="S6" s="51">
        <v>40188927</v>
      </c>
      <c r="T6" s="52" t="s">
        <v>45</v>
      </c>
    </row>
    <row r="7" spans="1:20" x14ac:dyDescent="0.25">
      <c r="A7" s="40">
        <v>43617</v>
      </c>
      <c r="B7" s="41">
        <v>180294</v>
      </c>
      <c r="C7" s="2">
        <f>B7-C5</f>
        <v>0</v>
      </c>
      <c r="D7" s="11" t="str">
        <f>IF(C7&gt;($D$5*1.2),"Atenção","Normal")</f>
        <v>Normal</v>
      </c>
      <c r="F7" s="40">
        <v>43617</v>
      </c>
      <c r="G7" s="36">
        <v>12348.9</v>
      </c>
      <c r="H7" s="2">
        <f>G7-H5</f>
        <v>0</v>
      </c>
      <c r="I7" s="11" t="str">
        <f>IF(H7&gt;($I$5*1.2),"Atenção","Normal")</f>
        <v>Normal</v>
      </c>
      <c r="K7" s="40">
        <v>43617</v>
      </c>
      <c r="L7" s="36">
        <v>13575.2</v>
      </c>
      <c r="M7" s="2">
        <f>L7-M5</f>
        <v>0</v>
      </c>
      <c r="N7" s="11" t="str">
        <f>IF(M7&gt;($N$5*1.2),"Atenção","Normal")</f>
        <v>Normal</v>
      </c>
      <c r="Q7" s="72">
        <v>43622</v>
      </c>
      <c r="R7" s="51">
        <v>7</v>
      </c>
      <c r="S7" s="51">
        <v>40188928</v>
      </c>
      <c r="T7" s="52" t="s">
        <v>46</v>
      </c>
    </row>
    <row r="8" spans="1:20" x14ac:dyDescent="0.25">
      <c r="A8" s="40">
        <v>43618</v>
      </c>
      <c r="B8" s="41">
        <v>180538</v>
      </c>
      <c r="C8" s="27">
        <f>B8-B7</f>
        <v>244</v>
      </c>
      <c r="D8" s="11" t="s">
        <v>21</v>
      </c>
      <c r="F8" s="40">
        <v>43618</v>
      </c>
      <c r="G8" s="36">
        <v>12357.8</v>
      </c>
      <c r="H8" s="27">
        <f>G8-G7</f>
        <v>8.8999999999996362</v>
      </c>
      <c r="I8" s="11" t="s">
        <v>21</v>
      </c>
      <c r="K8" s="40">
        <v>43618</v>
      </c>
      <c r="L8" s="36">
        <v>13605.6</v>
      </c>
      <c r="M8" s="2">
        <f>L8-L7</f>
        <v>30.399999999999636</v>
      </c>
      <c r="N8" s="11" t="s">
        <v>21</v>
      </c>
      <c r="Q8" s="72">
        <v>43622</v>
      </c>
      <c r="R8" s="51">
        <v>8</v>
      </c>
      <c r="S8" s="51">
        <v>40189150</v>
      </c>
      <c r="T8" s="52" t="s">
        <v>47</v>
      </c>
    </row>
    <row r="9" spans="1:20" x14ac:dyDescent="0.25">
      <c r="A9" s="40">
        <v>43619</v>
      </c>
      <c r="B9" s="41">
        <v>180627</v>
      </c>
      <c r="C9" s="27">
        <f t="shared" ref="C9:C35" si="0">B9-B8</f>
        <v>89</v>
      </c>
      <c r="D9" s="11" t="str">
        <f t="shared" ref="D9:D36" si="1">IF(C9&gt;($D$5*1.2),"Atenção","Normal")</f>
        <v>Normal</v>
      </c>
      <c r="F9" s="40">
        <v>43619</v>
      </c>
      <c r="G9" s="41">
        <v>12358.7</v>
      </c>
      <c r="H9" s="27">
        <f t="shared" ref="H9:H35" si="2">G9-G8</f>
        <v>0.90000000000145519</v>
      </c>
      <c r="I9" s="11" t="str">
        <f t="shared" ref="I9:I36" si="3">IF(H9&gt;($I$5*1.2),"Atenção","Normal")</f>
        <v>Normal</v>
      </c>
      <c r="K9" s="40">
        <v>43619</v>
      </c>
      <c r="L9" s="36">
        <v>13625.4</v>
      </c>
      <c r="M9" s="2">
        <f t="shared" ref="M9:M35" si="4">L9-L8</f>
        <v>19.799999999999272</v>
      </c>
      <c r="N9" s="11" t="str">
        <f t="shared" ref="N9:N36" si="5">IF(M9&gt;($N$5*1.2),"Atenção","Normal")</f>
        <v>Normal</v>
      </c>
      <c r="Q9" s="72">
        <v>43622</v>
      </c>
      <c r="R9" s="51">
        <v>10</v>
      </c>
      <c r="S9" s="51">
        <v>40189151</v>
      </c>
      <c r="T9" s="52" t="s">
        <v>45</v>
      </c>
    </row>
    <row r="10" spans="1:20" x14ac:dyDescent="0.25">
      <c r="A10" s="40">
        <v>43620</v>
      </c>
      <c r="B10" s="41">
        <v>180742</v>
      </c>
      <c r="C10" s="27">
        <f t="shared" si="0"/>
        <v>115</v>
      </c>
      <c r="D10" s="11" t="str">
        <f t="shared" si="1"/>
        <v>Normal</v>
      </c>
      <c r="F10" s="40">
        <v>43620</v>
      </c>
      <c r="G10" s="41">
        <v>12366.5</v>
      </c>
      <c r="H10" s="27">
        <f t="shared" si="2"/>
        <v>7.7999999999992724</v>
      </c>
      <c r="I10" s="11" t="str">
        <f t="shared" si="3"/>
        <v>Normal</v>
      </c>
      <c r="K10" s="40">
        <v>43620</v>
      </c>
      <c r="L10" s="36">
        <v>13645.9</v>
      </c>
      <c r="M10" s="2">
        <f>L10-L9</f>
        <v>20.5</v>
      </c>
      <c r="N10" s="11" t="str">
        <f t="shared" si="5"/>
        <v>Normal</v>
      </c>
      <c r="Q10" s="72">
        <v>43626</v>
      </c>
      <c r="R10" s="51">
        <v>1</v>
      </c>
      <c r="S10" s="51" t="s">
        <v>48</v>
      </c>
      <c r="T10" s="52" t="s">
        <v>49</v>
      </c>
    </row>
    <row r="11" spans="1:20" x14ac:dyDescent="0.25">
      <c r="A11" s="40">
        <v>43621</v>
      </c>
      <c r="B11" s="41">
        <v>180947</v>
      </c>
      <c r="C11" s="27">
        <f t="shared" si="0"/>
        <v>205</v>
      </c>
      <c r="D11" s="11" t="str">
        <f t="shared" si="1"/>
        <v>Atenção</v>
      </c>
      <c r="F11" s="40">
        <v>43621</v>
      </c>
      <c r="G11" s="41">
        <v>12375.9</v>
      </c>
      <c r="H11" s="27">
        <f t="shared" si="2"/>
        <v>9.3999999999996362</v>
      </c>
      <c r="I11" s="11" t="str">
        <f>IF(H11&gt;($I$5*1.2),"Atenção","Normal")</f>
        <v>Atenção</v>
      </c>
      <c r="K11" s="40">
        <v>43621</v>
      </c>
      <c r="L11" s="36">
        <v>13675.4</v>
      </c>
      <c r="M11" s="2">
        <f t="shared" si="4"/>
        <v>29.5</v>
      </c>
      <c r="N11" s="11" t="str">
        <f t="shared" si="5"/>
        <v>Atenção</v>
      </c>
      <c r="Q11" s="72">
        <v>43627</v>
      </c>
      <c r="R11" s="51">
        <v>3</v>
      </c>
      <c r="S11" s="51">
        <v>40189432</v>
      </c>
      <c r="T11" s="52" t="s">
        <v>50</v>
      </c>
    </row>
    <row r="12" spans="1:20" x14ac:dyDescent="0.25">
      <c r="A12" s="40">
        <v>43622</v>
      </c>
      <c r="B12" s="41">
        <v>181167</v>
      </c>
      <c r="C12" s="27">
        <f t="shared" si="0"/>
        <v>220</v>
      </c>
      <c r="D12" s="11" t="str">
        <f t="shared" si="1"/>
        <v>Atenção</v>
      </c>
      <c r="F12" s="40">
        <v>43622</v>
      </c>
      <c r="G12" s="41">
        <v>12383.8</v>
      </c>
      <c r="H12" s="27">
        <f>G12-G11</f>
        <v>7.8999999999996362</v>
      </c>
      <c r="I12" s="11" t="str">
        <f t="shared" si="3"/>
        <v>Normal</v>
      </c>
      <c r="K12" s="40">
        <v>43622</v>
      </c>
      <c r="L12" s="41">
        <v>13698.9</v>
      </c>
      <c r="M12" s="2">
        <f t="shared" si="4"/>
        <v>23.5</v>
      </c>
      <c r="N12" s="11" t="str">
        <f t="shared" si="5"/>
        <v>Normal</v>
      </c>
      <c r="Q12" s="72">
        <v>43627</v>
      </c>
      <c r="R12" s="51">
        <v>4</v>
      </c>
      <c r="S12" s="51">
        <v>40189433</v>
      </c>
      <c r="T12" s="52" t="s">
        <v>51</v>
      </c>
    </row>
    <row r="13" spans="1:20" x14ac:dyDescent="0.25">
      <c r="A13" s="40">
        <v>43623</v>
      </c>
      <c r="B13" s="41">
        <v>181350</v>
      </c>
      <c r="C13" s="27">
        <f t="shared" si="0"/>
        <v>183</v>
      </c>
      <c r="D13" s="11" t="str">
        <f t="shared" si="1"/>
        <v>Atenção</v>
      </c>
      <c r="F13" s="40">
        <v>43623</v>
      </c>
      <c r="G13" s="41">
        <v>12392.8</v>
      </c>
      <c r="H13" s="27">
        <f t="shared" si="2"/>
        <v>9</v>
      </c>
      <c r="I13" s="11" t="str">
        <f t="shared" si="3"/>
        <v>Atenção</v>
      </c>
      <c r="K13" s="40">
        <v>43623</v>
      </c>
      <c r="L13" s="41">
        <v>13722.7</v>
      </c>
      <c r="M13" s="2">
        <f t="shared" si="4"/>
        <v>23.800000000001091</v>
      </c>
      <c r="N13" s="11" t="str">
        <f t="shared" si="5"/>
        <v>Normal</v>
      </c>
      <c r="Q13" s="72">
        <v>43627</v>
      </c>
      <c r="R13" s="51">
        <v>7</v>
      </c>
      <c r="S13" s="51">
        <v>40189434</v>
      </c>
      <c r="T13" s="52" t="s">
        <v>52</v>
      </c>
    </row>
    <row r="14" spans="1:20" x14ac:dyDescent="0.25">
      <c r="A14" s="40">
        <v>43624</v>
      </c>
      <c r="B14" s="41">
        <v>181415</v>
      </c>
      <c r="C14" s="27">
        <f t="shared" si="0"/>
        <v>65</v>
      </c>
      <c r="D14" s="11" t="str">
        <f t="shared" si="1"/>
        <v>Normal</v>
      </c>
      <c r="F14" s="40">
        <v>43624</v>
      </c>
      <c r="G14" s="41">
        <v>12399</v>
      </c>
      <c r="H14" s="27">
        <f t="shared" si="2"/>
        <v>6.2000000000007276</v>
      </c>
      <c r="I14" s="11" t="str">
        <f t="shared" si="3"/>
        <v>Normal</v>
      </c>
      <c r="K14" s="40">
        <v>43624</v>
      </c>
      <c r="L14" s="41">
        <v>13738.8</v>
      </c>
      <c r="M14" s="2">
        <f t="shared" si="4"/>
        <v>16.099999999998545</v>
      </c>
      <c r="N14" s="11" t="str">
        <f t="shared" si="5"/>
        <v>Normal</v>
      </c>
      <c r="Q14" s="72">
        <v>43627</v>
      </c>
      <c r="R14" s="51">
        <v>7</v>
      </c>
      <c r="S14" s="51">
        <v>40189434</v>
      </c>
      <c r="T14" s="52" t="s">
        <v>53</v>
      </c>
    </row>
    <row r="15" spans="1:20" x14ac:dyDescent="0.25">
      <c r="A15" s="40">
        <v>43625</v>
      </c>
      <c r="B15" s="41">
        <v>181415</v>
      </c>
      <c r="C15" s="27">
        <f t="shared" si="0"/>
        <v>0</v>
      </c>
      <c r="D15" s="11" t="str">
        <f t="shared" si="1"/>
        <v>Normal</v>
      </c>
      <c r="F15" s="40">
        <v>43625</v>
      </c>
      <c r="G15" s="41">
        <v>12399</v>
      </c>
      <c r="H15" s="27">
        <f t="shared" si="2"/>
        <v>0</v>
      </c>
      <c r="I15" s="11" t="str">
        <f t="shared" si="3"/>
        <v>Normal</v>
      </c>
      <c r="K15" s="40">
        <v>43625</v>
      </c>
      <c r="L15" s="41">
        <v>13738.8</v>
      </c>
      <c r="M15" s="2">
        <f t="shared" si="4"/>
        <v>0</v>
      </c>
      <c r="N15" s="11" t="str">
        <f>IF(M15&gt;($N$5*1.2),"Atenção","Normal")</f>
        <v>Normal</v>
      </c>
      <c r="Q15" s="72">
        <v>43629</v>
      </c>
      <c r="R15" s="51">
        <v>1</v>
      </c>
      <c r="S15" s="51" t="s">
        <v>48</v>
      </c>
      <c r="T15" s="52" t="s">
        <v>49</v>
      </c>
    </row>
    <row r="16" spans="1:20" x14ac:dyDescent="0.25">
      <c r="A16" s="40">
        <v>43626</v>
      </c>
      <c r="B16" s="41">
        <v>181675</v>
      </c>
      <c r="C16" s="27">
        <f>B16-B15</f>
        <v>260</v>
      </c>
      <c r="D16" s="11" t="s">
        <v>21</v>
      </c>
      <c r="F16" s="40">
        <v>43626</v>
      </c>
      <c r="G16" s="41">
        <v>12402.9</v>
      </c>
      <c r="H16" s="27">
        <f t="shared" si="2"/>
        <v>3.8999999999996362</v>
      </c>
      <c r="I16" s="11" t="str">
        <f t="shared" si="3"/>
        <v>Normal</v>
      </c>
      <c r="K16" s="40">
        <v>43626</v>
      </c>
      <c r="L16" s="41">
        <v>13758.5</v>
      </c>
      <c r="M16" s="2">
        <f t="shared" si="4"/>
        <v>19.700000000000728</v>
      </c>
      <c r="N16" s="11" t="str">
        <f t="shared" si="5"/>
        <v>Normal</v>
      </c>
      <c r="Q16" s="72">
        <v>43630</v>
      </c>
      <c r="R16" s="51">
        <v>1</v>
      </c>
      <c r="S16" s="51" t="s">
        <v>48</v>
      </c>
      <c r="T16" s="52" t="s">
        <v>49</v>
      </c>
    </row>
    <row r="17" spans="1:20" x14ac:dyDescent="0.25">
      <c r="A17" s="40">
        <v>43627</v>
      </c>
      <c r="B17" s="41">
        <v>181837</v>
      </c>
      <c r="C17" s="27">
        <f t="shared" si="0"/>
        <v>162</v>
      </c>
      <c r="D17" s="11" t="str">
        <f t="shared" si="1"/>
        <v>Normal</v>
      </c>
      <c r="F17" s="40">
        <v>43627</v>
      </c>
      <c r="G17" s="41">
        <v>12411.6</v>
      </c>
      <c r="H17" s="27">
        <f t="shared" si="2"/>
        <v>8.7000000000007276</v>
      </c>
      <c r="I17" s="11" t="str">
        <f t="shared" si="3"/>
        <v>Atenção</v>
      </c>
      <c r="K17" s="40">
        <v>43627</v>
      </c>
      <c r="L17" s="41">
        <v>13783.2</v>
      </c>
      <c r="M17" s="2">
        <f t="shared" si="4"/>
        <v>24.700000000000728</v>
      </c>
      <c r="N17" s="11" t="str">
        <f t="shared" si="5"/>
        <v>Atenção</v>
      </c>
      <c r="Q17" s="72">
        <v>43632</v>
      </c>
      <c r="R17" s="51">
        <v>1</v>
      </c>
      <c r="S17" s="51" t="s">
        <v>48</v>
      </c>
      <c r="T17" s="52" t="s">
        <v>49</v>
      </c>
    </row>
    <row r="18" spans="1:20" x14ac:dyDescent="0.25">
      <c r="A18" s="40">
        <v>43628</v>
      </c>
      <c r="B18" s="41">
        <v>181967</v>
      </c>
      <c r="C18" s="27">
        <f t="shared" si="0"/>
        <v>130</v>
      </c>
      <c r="D18" s="11" t="str">
        <f t="shared" si="1"/>
        <v>Normal</v>
      </c>
      <c r="F18" s="40">
        <v>43628</v>
      </c>
      <c r="G18" s="41">
        <v>12418.3</v>
      </c>
      <c r="H18" s="27">
        <f t="shared" si="2"/>
        <v>6.6999999999989086</v>
      </c>
      <c r="I18" s="11" t="str">
        <f t="shared" si="3"/>
        <v>Normal</v>
      </c>
      <c r="K18" s="40">
        <v>43628</v>
      </c>
      <c r="L18" s="41">
        <v>13804.7</v>
      </c>
      <c r="M18" s="2">
        <f t="shared" si="4"/>
        <v>21.5</v>
      </c>
      <c r="N18" s="11" t="str">
        <f t="shared" si="5"/>
        <v>Normal</v>
      </c>
      <c r="Q18" s="72">
        <v>43632</v>
      </c>
      <c r="R18" s="51">
        <v>10</v>
      </c>
      <c r="S18" s="51" t="s">
        <v>48</v>
      </c>
      <c r="T18" s="52" t="s">
        <v>49</v>
      </c>
    </row>
    <row r="19" spans="1:20" x14ac:dyDescent="0.25">
      <c r="A19" s="40">
        <v>43629</v>
      </c>
      <c r="B19" s="41">
        <v>182157</v>
      </c>
      <c r="C19" s="27">
        <f t="shared" si="0"/>
        <v>190</v>
      </c>
      <c r="D19" s="11" t="str">
        <f t="shared" si="1"/>
        <v>Atenção</v>
      </c>
      <c r="F19" s="40">
        <v>43629</v>
      </c>
      <c r="G19" s="41">
        <v>12427.7</v>
      </c>
      <c r="H19" s="27">
        <f t="shared" si="2"/>
        <v>9.4000000000014552</v>
      </c>
      <c r="I19" s="11" t="str">
        <f t="shared" si="3"/>
        <v>Atenção</v>
      </c>
      <c r="K19" s="40">
        <v>43629</v>
      </c>
      <c r="L19" s="41">
        <v>13833.7</v>
      </c>
      <c r="M19" s="2">
        <f t="shared" si="4"/>
        <v>29</v>
      </c>
      <c r="N19" s="11" t="str">
        <f t="shared" si="5"/>
        <v>Atenção</v>
      </c>
      <c r="Q19" s="72">
        <v>43634</v>
      </c>
      <c r="R19" s="51">
        <v>1</v>
      </c>
      <c r="S19" s="51" t="s">
        <v>48</v>
      </c>
      <c r="T19" s="52" t="s">
        <v>49</v>
      </c>
    </row>
    <row r="20" spans="1:20" x14ac:dyDescent="0.25">
      <c r="A20" s="40">
        <v>43630</v>
      </c>
      <c r="B20" s="41">
        <v>182349</v>
      </c>
      <c r="C20" s="27">
        <f t="shared" si="0"/>
        <v>192</v>
      </c>
      <c r="D20" s="11" t="str">
        <f t="shared" si="1"/>
        <v>Atenção</v>
      </c>
      <c r="F20" s="40">
        <v>43630</v>
      </c>
      <c r="G20" s="41">
        <v>12434.7</v>
      </c>
      <c r="H20" s="27">
        <f t="shared" si="2"/>
        <v>7</v>
      </c>
      <c r="I20" s="11" t="str">
        <f t="shared" si="3"/>
        <v>Normal</v>
      </c>
      <c r="K20" s="40">
        <v>43630</v>
      </c>
      <c r="L20" s="41">
        <v>13853.2</v>
      </c>
      <c r="M20" s="2">
        <f t="shared" si="4"/>
        <v>19.5</v>
      </c>
      <c r="N20" s="11" t="str">
        <f t="shared" si="5"/>
        <v>Normal</v>
      </c>
      <c r="Q20" s="72">
        <v>43634</v>
      </c>
      <c r="R20" s="51">
        <v>4</v>
      </c>
      <c r="S20" s="51">
        <v>40189895</v>
      </c>
      <c r="T20" s="52" t="s">
        <v>54</v>
      </c>
    </row>
    <row r="21" spans="1:20" x14ac:dyDescent="0.25">
      <c r="A21" s="40">
        <v>43631</v>
      </c>
      <c r="B21" s="41">
        <v>182349</v>
      </c>
      <c r="C21" s="27">
        <f t="shared" si="0"/>
        <v>0</v>
      </c>
      <c r="D21" s="11" t="str">
        <f t="shared" si="1"/>
        <v>Normal</v>
      </c>
      <c r="F21" s="40">
        <v>43631</v>
      </c>
      <c r="G21" s="41">
        <v>12434.7</v>
      </c>
      <c r="H21" s="27">
        <f t="shared" si="2"/>
        <v>0</v>
      </c>
      <c r="I21" s="11" t="str">
        <f t="shared" si="3"/>
        <v>Normal</v>
      </c>
      <c r="K21" s="40">
        <v>43631</v>
      </c>
      <c r="L21" s="41">
        <v>13853.2</v>
      </c>
      <c r="M21" s="2">
        <f t="shared" si="4"/>
        <v>0</v>
      </c>
      <c r="N21" s="11" t="str">
        <f t="shared" si="5"/>
        <v>Normal</v>
      </c>
      <c r="Q21" s="72">
        <v>43635</v>
      </c>
      <c r="R21" s="51">
        <v>1</v>
      </c>
      <c r="S21" s="51"/>
      <c r="T21" s="52" t="s">
        <v>49</v>
      </c>
    </row>
    <row r="22" spans="1:20" x14ac:dyDescent="0.25">
      <c r="A22" s="40">
        <v>43632</v>
      </c>
      <c r="B22" s="41">
        <v>182682</v>
      </c>
      <c r="C22" s="27">
        <f t="shared" si="0"/>
        <v>333</v>
      </c>
      <c r="D22" s="11" t="s">
        <v>21</v>
      </c>
      <c r="F22" s="40">
        <v>43632</v>
      </c>
      <c r="G22" s="41">
        <v>12442.7</v>
      </c>
      <c r="H22" s="27">
        <f t="shared" si="2"/>
        <v>8</v>
      </c>
      <c r="I22" s="11" t="str">
        <f t="shared" si="3"/>
        <v>Normal</v>
      </c>
      <c r="K22" s="40">
        <v>43632</v>
      </c>
      <c r="L22" s="41">
        <v>13876.8</v>
      </c>
      <c r="M22" s="2">
        <f t="shared" si="4"/>
        <v>23.599999999998545</v>
      </c>
      <c r="N22" s="11" t="str">
        <f t="shared" si="5"/>
        <v>Normal</v>
      </c>
      <c r="Q22" s="72">
        <v>43635</v>
      </c>
      <c r="R22" s="51">
        <v>10</v>
      </c>
      <c r="S22" s="51"/>
      <c r="T22" s="52" t="s">
        <v>49</v>
      </c>
    </row>
    <row r="23" spans="1:20" x14ac:dyDescent="0.25">
      <c r="A23" s="40">
        <v>43633</v>
      </c>
      <c r="B23" s="41">
        <v>182778</v>
      </c>
      <c r="C23" s="27">
        <f t="shared" si="0"/>
        <v>96</v>
      </c>
      <c r="D23" s="11" t="str">
        <f t="shared" si="1"/>
        <v>Normal</v>
      </c>
      <c r="F23" s="40">
        <v>43633</v>
      </c>
      <c r="G23" s="41">
        <v>12443.3</v>
      </c>
      <c r="H23" s="27">
        <f t="shared" si="2"/>
        <v>0.59999999999854481</v>
      </c>
      <c r="I23" s="11" t="str">
        <f t="shared" si="3"/>
        <v>Normal</v>
      </c>
      <c r="K23" s="40">
        <v>43633</v>
      </c>
      <c r="L23" s="41">
        <v>13887.4</v>
      </c>
      <c r="M23" s="2">
        <f t="shared" si="4"/>
        <v>10.600000000000364</v>
      </c>
      <c r="N23" s="11" t="str">
        <f t="shared" si="5"/>
        <v>Normal</v>
      </c>
      <c r="Q23" s="72">
        <v>43637</v>
      </c>
      <c r="R23" s="51">
        <v>1</v>
      </c>
      <c r="S23" s="51"/>
      <c r="T23" s="52" t="s">
        <v>49</v>
      </c>
    </row>
    <row r="24" spans="1:20" x14ac:dyDescent="0.25">
      <c r="A24" s="40">
        <v>43634</v>
      </c>
      <c r="B24" s="41">
        <v>182966</v>
      </c>
      <c r="C24" s="27">
        <f t="shared" si="0"/>
        <v>188</v>
      </c>
      <c r="D24" s="11" t="str">
        <f t="shared" si="1"/>
        <v>Atenção</v>
      </c>
      <c r="F24" s="40">
        <v>43634</v>
      </c>
      <c r="G24" s="41">
        <v>12452.7</v>
      </c>
      <c r="H24" s="27">
        <f>G24-G23</f>
        <v>9.4000000000014552</v>
      </c>
      <c r="I24" s="11" t="str">
        <f t="shared" si="3"/>
        <v>Atenção</v>
      </c>
      <c r="K24" s="40">
        <v>43634</v>
      </c>
      <c r="L24" s="41">
        <v>13909.8</v>
      </c>
      <c r="M24" s="2">
        <f>L24-L23</f>
        <v>22.399999999999636</v>
      </c>
      <c r="N24" s="11" t="str">
        <f t="shared" si="5"/>
        <v>Normal</v>
      </c>
      <c r="Q24" s="72">
        <v>43641</v>
      </c>
      <c r="R24" s="51"/>
      <c r="S24" s="51"/>
      <c r="T24" s="52" t="s">
        <v>55</v>
      </c>
    </row>
    <row r="25" spans="1:20" x14ac:dyDescent="0.25">
      <c r="A25" s="40">
        <v>43635</v>
      </c>
      <c r="B25" s="41">
        <v>183203</v>
      </c>
      <c r="C25" s="27">
        <f t="shared" si="0"/>
        <v>237</v>
      </c>
      <c r="D25" s="11" t="str">
        <f t="shared" si="1"/>
        <v>Atenção</v>
      </c>
      <c r="F25" s="40">
        <v>43635</v>
      </c>
      <c r="G25" s="41">
        <v>12460.8</v>
      </c>
      <c r="H25" s="27">
        <f t="shared" si="2"/>
        <v>8.0999999999985448</v>
      </c>
      <c r="I25" s="11" t="str">
        <f t="shared" si="3"/>
        <v>Normal</v>
      </c>
      <c r="K25" s="40">
        <v>43635</v>
      </c>
      <c r="L25" s="41">
        <v>13930.6</v>
      </c>
      <c r="M25" s="2">
        <f t="shared" si="4"/>
        <v>20.800000000001091</v>
      </c>
      <c r="N25" s="11" t="str">
        <f t="shared" si="5"/>
        <v>Normal</v>
      </c>
      <c r="Q25" s="72">
        <v>43643</v>
      </c>
      <c r="R25" s="51"/>
      <c r="S25" s="51"/>
      <c r="T25" s="52" t="s">
        <v>56</v>
      </c>
    </row>
    <row r="26" spans="1:20" x14ac:dyDescent="0.25">
      <c r="A26" s="40">
        <v>43636</v>
      </c>
      <c r="B26" s="41">
        <v>183203</v>
      </c>
      <c r="C26" s="27">
        <f t="shared" si="0"/>
        <v>0</v>
      </c>
      <c r="D26" s="11" t="str">
        <f t="shared" si="1"/>
        <v>Normal</v>
      </c>
      <c r="F26" s="40">
        <v>43636</v>
      </c>
      <c r="G26" s="41">
        <v>12460.8</v>
      </c>
      <c r="H26" s="27">
        <f t="shared" si="2"/>
        <v>0</v>
      </c>
      <c r="I26" s="11" t="str">
        <f t="shared" si="3"/>
        <v>Normal</v>
      </c>
      <c r="K26" s="40">
        <v>43636</v>
      </c>
      <c r="L26" s="41">
        <v>13930.6</v>
      </c>
      <c r="M26" s="2">
        <f t="shared" si="4"/>
        <v>0</v>
      </c>
      <c r="N26" s="11" t="str">
        <f t="shared" si="5"/>
        <v>Normal</v>
      </c>
      <c r="Q26" s="50"/>
      <c r="R26" s="51"/>
      <c r="S26" s="51"/>
      <c r="T26" s="52"/>
    </row>
    <row r="27" spans="1:20" x14ac:dyDescent="0.25">
      <c r="A27" s="40">
        <v>43637</v>
      </c>
      <c r="B27" s="41">
        <v>183552</v>
      </c>
      <c r="C27" s="27">
        <f t="shared" si="0"/>
        <v>349</v>
      </c>
      <c r="D27" s="11" t="str">
        <f t="shared" si="1"/>
        <v>Atenção</v>
      </c>
      <c r="F27" s="40">
        <v>43637</v>
      </c>
      <c r="G27" s="41">
        <v>12468.7</v>
      </c>
      <c r="H27" s="27">
        <f t="shared" si="2"/>
        <v>7.9000000000014552</v>
      </c>
      <c r="I27" s="11" t="str">
        <f t="shared" si="3"/>
        <v>Normal</v>
      </c>
      <c r="K27" s="40">
        <v>43637</v>
      </c>
      <c r="L27" s="41">
        <v>13954.7</v>
      </c>
      <c r="M27" s="2">
        <f t="shared" si="4"/>
        <v>24.100000000000364</v>
      </c>
      <c r="N27" s="11" t="str">
        <f t="shared" si="5"/>
        <v>Atenção</v>
      </c>
      <c r="Q27" s="50"/>
      <c r="R27" s="51"/>
      <c r="S27" s="51"/>
      <c r="T27" s="52"/>
    </row>
    <row r="28" spans="1:20" x14ac:dyDescent="0.25">
      <c r="A28" s="40">
        <v>43638</v>
      </c>
      <c r="B28" s="41">
        <v>183747</v>
      </c>
      <c r="C28" s="27">
        <f t="shared" si="0"/>
        <v>195</v>
      </c>
      <c r="D28" s="11" t="str">
        <f t="shared" si="1"/>
        <v>Atenção</v>
      </c>
      <c r="F28" s="40">
        <v>43638</v>
      </c>
      <c r="G28" s="41">
        <v>12471.3</v>
      </c>
      <c r="H28" s="27">
        <f t="shared" si="2"/>
        <v>2.5999999999985448</v>
      </c>
      <c r="I28" s="11" t="str">
        <f t="shared" si="3"/>
        <v>Normal</v>
      </c>
      <c r="K28" s="40">
        <v>43638</v>
      </c>
      <c r="L28" s="41">
        <v>13964.9</v>
      </c>
      <c r="M28" s="2">
        <f t="shared" si="4"/>
        <v>10.199999999998909</v>
      </c>
      <c r="N28" s="11" t="str">
        <f t="shared" si="5"/>
        <v>Normal</v>
      </c>
      <c r="Q28" s="50"/>
      <c r="R28" s="51"/>
      <c r="S28" s="51"/>
      <c r="T28" s="52"/>
    </row>
    <row r="29" spans="1:20" x14ac:dyDescent="0.25">
      <c r="A29" s="40">
        <v>43639</v>
      </c>
      <c r="B29" s="41">
        <v>183747</v>
      </c>
      <c r="C29" s="27">
        <f t="shared" si="0"/>
        <v>0</v>
      </c>
      <c r="D29" s="11" t="str">
        <f t="shared" si="1"/>
        <v>Normal</v>
      </c>
      <c r="F29" s="40">
        <v>43639</v>
      </c>
      <c r="G29" s="41">
        <v>12471.3</v>
      </c>
      <c r="H29" s="27">
        <f t="shared" si="2"/>
        <v>0</v>
      </c>
      <c r="I29" s="11" t="str">
        <f t="shared" si="3"/>
        <v>Normal</v>
      </c>
      <c r="K29" s="40">
        <v>43639</v>
      </c>
      <c r="L29" s="41">
        <v>13964.9</v>
      </c>
      <c r="M29" s="2">
        <f t="shared" si="4"/>
        <v>0</v>
      </c>
      <c r="N29" s="11" t="str">
        <f t="shared" si="5"/>
        <v>Normal</v>
      </c>
      <c r="Q29" s="50"/>
      <c r="R29" s="51"/>
      <c r="S29" s="51"/>
      <c r="T29" s="52"/>
    </row>
    <row r="30" spans="1:20" x14ac:dyDescent="0.25">
      <c r="A30" s="40">
        <v>43640</v>
      </c>
      <c r="B30" s="41">
        <v>183979</v>
      </c>
      <c r="C30" s="27">
        <f t="shared" si="0"/>
        <v>232</v>
      </c>
      <c r="D30" s="11" t="s">
        <v>21</v>
      </c>
      <c r="F30" s="40">
        <v>43640</v>
      </c>
      <c r="G30" s="41">
        <v>12474.6</v>
      </c>
      <c r="H30" s="27">
        <f t="shared" si="2"/>
        <v>3.3000000000010914</v>
      </c>
      <c r="I30" s="11" t="str">
        <f t="shared" si="3"/>
        <v>Normal</v>
      </c>
      <c r="K30" s="40">
        <v>43640</v>
      </c>
      <c r="L30" s="41">
        <v>13978.7</v>
      </c>
      <c r="M30" s="2">
        <f t="shared" si="4"/>
        <v>13.800000000001091</v>
      </c>
      <c r="N30" s="11" t="str">
        <f t="shared" si="5"/>
        <v>Normal</v>
      </c>
      <c r="Q30" s="50"/>
      <c r="R30" s="51"/>
      <c r="S30" s="51"/>
      <c r="T30" s="52"/>
    </row>
    <row r="31" spans="1:20" x14ac:dyDescent="0.25">
      <c r="A31" s="40">
        <v>43641</v>
      </c>
      <c r="B31" s="41">
        <v>184248</v>
      </c>
      <c r="C31" s="27">
        <f t="shared" si="0"/>
        <v>269</v>
      </c>
      <c r="D31" s="11" t="str">
        <f t="shared" si="1"/>
        <v>Atenção</v>
      </c>
      <c r="F31" s="40">
        <v>43641</v>
      </c>
      <c r="G31" s="41">
        <v>12483.8</v>
      </c>
      <c r="H31" s="27">
        <f t="shared" si="2"/>
        <v>9.1999999999989086</v>
      </c>
      <c r="I31" s="11" t="str">
        <f t="shared" si="3"/>
        <v>Atenção</v>
      </c>
      <c r="K31" s="40">
        <v>43641</v>
      </c>
      <c r="L31" s="41">
        <v>14011</v>
      </c>
      <c r="M31" s="2">
        <f t="shared" si="4"/>
        <v>32.299999999999272</v>
      </c>
      <c r="N31" s="11" t="str">
        <f t="shared" si="5"/>
        <v>Atenção</v>
      </c>
      <c r="Q31" s="50"/>
      <c r="R31" s="51"/>
      <c r="S31" s="51"/>
      <c r="T31" s="52"/>
    </row>
    <row r="32" spans="1:20" x14ac:dyDescent="0.25">
      <c r="A32" s="40">
        <v>43642</v>
      </c>
      <c r="B32" s="41">
        <v>184418</v>
      </c>
      <c r="C32" s="27">
        <f t="shared" si="0"/>
        <v>170</v>
      </c>
      <c r="D32" s="11" t="str">
        <f t="shared" si="1"/>
        <v>Atenção</v>
      </c>
      <c r="F32" s="40">
        <v>43642</v>
      </c>
      <c r="G32" s="41">
        <v>12491.1</v>
      </c>
      <c r="H32" s="27">
        <f t="shared" si="2"/>
        <v>7.3000000000010914</v>
      </c>
      <c r="I32" s="11" t="str">
        <f t="shared" si="3"/>
        <v>Normal</v>
      </c>
      <c r="K32" s="40">
        <v>43642</v>
      </c>
      <c r="L32" s="41">
        <v>14028.6</v>
      </c>
      <c r="M32" s="2">
        <f t="shared" si="4"/>
        <v>17.600000000000364</v>
      </c>
      <c r="N32" s="11" t="str">
        <f>IF(M32&gt;($N$5*1.2),"Atenção","Normal")</f>
        <v>Normal</v>
      </c>
      <c r="Q32" s="50"/>
      <c r="R32" s="51"/>
      <c r="S32" s="51"/>
      <c r="T32" s="52"/>
    </row>
    <row r="33" spans="1:20" x14ac:dyDescent="0.25">
      <c r="A33" s="40">
        <v>43643</v>
      </c>
      <c r="B33" s="41">
        <v>184665</v>
      </c>
      <c r="C33" s="27">
        <f t="shared" si="0"/>
        <v>247</v>
      </c>
      <c r="D33" s="11" t="str">
        <f t="shared" si="1"/>
        <v>Atenção</v>
      </c>
      <c r="F33" s="40">
        <v>43643</v>
      </c>
      <c r="G33" s="41">
        <v>12500.9</v>
      </c>
      <c r="H33" s="27">
        <f t="shared" si="2"/>
        <v>9.7999999999992724</v>
      </c>
      <c r="I33" s="11" t="str">
        <f t="shared" si="3"/>
        <v>Atenção</v>
      </c>
      <c r="K33" s="40">
        <v>43643</v>
      </c>
      <c r="L33" s="41">
        <v>14056.8</v>
      </c>
      <c r="M33" s="2">
        <f t="shared" si="4"/>
        <v>28.199999999998909</v>
      </c>
      <c r="N33" s="11" t="str">
        <f t="shared" si="5"/>
        <v>Atenção</v>
      </c>
      <c r="Q33" s="50"/>
      <c r="R33" s="51"/>
      <c r="S33" s="51"/>
      <c r="T33" s="52"/>
    </row>
    <row r="34" spans="1:20" x14ac:dyDescent="0.25">
      <c r="A34" s="40">
        <v>43644</v>
      </c>
      <c r="B34" s="41">
        <v>184852</v>
      </c>
      <c r="C34" s="27">
        <f t="shared" si="0"/>
        <v>187</v>
      </c>
      <c r="D34" s="11" t="str">
        <f t="shared" si="1"/>
        <v>Atenção</v>
      </c>
      <c r="F34" s="40">
        <v>43644</v>
      </c>
      <c r="G34" s="41">
        <v>12509.3</v>
      </c>
      <c r="H34" s="27">
        <f>G34-G33</f>
        <v>8.3999999999996362</v>
      </c>
      <c r="I34" s="11" t="str">
        <f t="shared" si="3"/>
        <v>Normal</v>
      </c>
      <c r="K34" s="40">
        <v>43644</v>
      </c>
      <c r="L34" s="41">
        <v>14076.8</v>
      </c>
      <c r="M34" s="2">
        <f>L34-L33</f>
        <v>20</v>
      </c>
      <c r="N34" s="11" t="str">
        <f t="shared" si="5"/>
        <v>Normal</v>
      </c>
      <c r="Q34" s="50"/>
      <c r="R34" s="51"/>
      <c r="S34" s="51"/>
      <c r="T34" s="52"/>
    </row>
    <row r="35" spans="1:20" x14ac:dyDescent="0.25">
      <c r="A35" s="40">
        <v>43645</v>
      </c>
      <c r="B35" s="41">
        <v>184852</v>
      </c>
      <c r="C35" s="27">
        <f t="shared" si="0"/>
        <v>0</v>
      </c>
      <c r="D35" s="11" t="str">
        <f t="shared" si="1"/>
        <v>Normal</v>
      </c>
      <c r="F35" s="40">
        <v>43645</v>
      </c>
      <c r="G35" s="41">
        <v>12509.3</v>
      </c>
      <c r="H35" s="27">
        <f t="shared" si="2"/>
        <v>0</v>
      </c>
      <c r="I35" s="11" t="str">
        <f t="shared" si="3"/>
        <v>Normal</v>
      </c>
      <c r="K35" s="40">
        <v>43645</v>
      </c>
      <c r="L35" s="41">
        <v>14076.8</v>
      </c>
      <c r="M35" s="2">
        <f t="shared" si="4"/>
        <v>0</v>
      </c>
      <c r="N35" s="11" t="str">
        <f t="shared" si="5"/>
        <v>Normal</v>
      </c>
      <c r="Q35" s="50"/>
      <c r="R35" s="51"/>
      <c r="S35" s="51"/>
      <c r="T35" s="52"/>
    </row>
    <row r="36" spans="1:20" x14ac:dyDescent="0.25">
      <c r="A36" s="40">
        <v>43646</v>
      </c>
      <c r="B36" s="36">
        <v>185191</v>
      </c>
      <c r="C36" s="27">
        <f>B36-B35</f>
        <v>339</v>
      </c>
      <c r="D36" s="11" t="str">
        <f t="shared" si="1"/>
        <v>Atenção</v>
      </c>
      <c r="F36" s="40">
        <v>43646</v>
      </c>
      <c r="G36" s="36">
        <v>12519.1</v>
      </c>
      <c r="H36" s="27">
        <f>G36-G35</f>
        <v>9.8000000000010914</v>
      </c>
      <c r="I36" s="11" t="str">
        <f t="shared" si="3"/>
        <v>Atenção</v>
      </c>
      <c r="K36" s="40">
        <v>43646</v>
      </c>
      <c r="L36" s="36">
        <v>14108.7</v>
      </c>
      <c r="M36" s="2">
        <f>L36-L35</f>
        <v>31.900000000001455</v>
      </c>
      <c r="N36" s="11" t="str">
        <f t="shared" si="5"/>
        <v>Atenção</v>
      </c>
      <c r="Q36" s="50"/>
      <c r="R36" s="51"/>
      <c r="S36" s="51"/>
      <c r="T36" s="52"/>
    </row>
    <row r="37" spans="1:20" x14ac:dyDescent="0.25">
      <c r="A37" s="120" t="s">
        <v>6</v>
      </c>
      <c r="B37" s="121"/>
      <c r="C37" s="27">
        <f>SUM(C7:C36)</f>
        <v>4897</v>
      </c>
      <c r="D37" s="12"/>
      <c r="F37" s="120" t="s">
        <v>6</v>
      </c>
      <c r="G37" s="121"/>
      <c r="H37" s="15">
        <f>SUM(H7:H36)</f>
        <v>170.20000000000073</v>
      </c>
      <c r="I37" s="11"/>
      <c r="K37" s="120" t="s">
        <v>6</v>
      </c>
      <c r="L37" s="121"/>
      <c r="M37" s="15">
        <f>SUM(M7:M36)</f>
        <v>533.5</v>
      </c>
      <c r="N37" s="11"/>
      <c r="Q37" s="50"/>
      <c r="R37" s="51"/>
      <c r="S37" s="51"/>
      <c r="T37" s="52"/>
    </row>
    <row r="38" spans="1:20" x14ac:dyDescent="0.25">
      <c r="A38" s="42" t="s">
        <v>7</v>
      </c>
      <c r="B38" s="113"/>
      <c r="C38" s="114"/>
      <c r="D38" s="115"/>
      <c r="E38" s="43"/>
      <c r="F38" s="42" t="s">
        <v>7</v>
      </c>
      <c r="G38" s="113"/>
      <c r="H38" s="114"/>
      <c r="I38" s="115"/>
      <c r="J38" s="43"/>
      <c r="K38" s="42" t="s">
        <v>7</v>
      </c>
      <c r="L38" s="113"/>
      <c r="M38" s="114"/>
      <c r="N38" s="115"/>
      <c r="Q38" s="50"/>
      <c r="R38" s="51"/>
      <c r="S38" s="51"/>
      <c r="T38" s="52"/>
    </row>
    <row r="39" spans="1:20" x14ac:dyDescent="0.25">
      <c r="A39" s="113"/>
      <c r="B39" s="114"/>
      <c r="C39" s="114"/>
      <c r="D39" s="115"/>
      <c r="E39" s="43"/>
      <c r="F39" s="113"/>
      <c r="G39" s="114"/>
      <c r="H39" s="114"/>
      <c r="I39" s="115"/>
      <c r="J39" s="43"/>
      <c r="K39" s="113"/>
      <c r="L39" s="114"/>
      <c r="M39" s="114"/>
      <c r="N39" s="115"/>
      <c r="Q39" s="50"/>
      <c r="R39" s="51"/>
      <c r="S39" s="51"/>
      <c r="T39" s="52"/>
    </row>
    <row r="40" spans="1:20" x14ac:dyDescent="0.25">
      <c r="A40" s="113"/>
      <c r="B40" s="114"/>
      <c r="C40" s="114"/>
      <c r="D40" s="115"/>
      <c r="E40" s="43"/>
      <c r="F40" s="113"/>
      <c r="G40" s="114"/>
      <c r="H40" s="114"/>
      <c r="I40" s="115"/>
      <c r="J40" s="43"/>
      <c r="K40" s="113"/>
      <c r="L40" s="114"/>
      <c r="M40" s="114"/>
      <c r="N40" s="115"/>
      <c r="Q40" s="50"/>
      <c r="R40" s="51"/>
      <c r="S40" s="51"/>
      <c r="T40" s="52"/>
    </row>
    <row r="41" spans="1:20" x14ac:dyDescent="0.25">
      <c r="A41" s="110"/>
      <c r="B41" s="111"/>
      <c r="C41" s="111"/>
      <c r="D41" s="112"/>
      <c r="F41" s="110"/>
      <c r="G41" s="111"/>
      <c r="H41" s="111"/>
      <c r="I41" s="112"/>
      <c r="K41" s="110"/>
      <c r="L41" s="111"/>
      <c r="M41" s="111"/>
      <c r="N41" s="112"/>
      <c r="Q41" s="50"/>
      <c r="R41" s="51"/>
      <c r="S41" s="51"/>
      <c r="T41" s="52"/>
    </row>
    <row r="42" spans="1:20" x14ac:dyDescent="0.25">
      <c r="A42" s="110"/>
      <c r="B42" s="111"/>
      <c r="C42" s="111"/>
      <c r="D42" s="112"/>
      <c r="F42" s="110"/>
      <c r="G42" s="111"/>
      <c r="H42" s="111"/>
      <c r="I42" s="112"/>
      <c r="K42" s="110"/>
      <c r="L42" s="111"/>
      <c r="M42" s="111"/>
      <c r="N42" s="112"/>
      <c r="Q42" s="50"/>
      <c r="R42" s="51"/>
      <c r="S42" s="51"/>
      <c r="T42" s="52"/>
    </row>
    <row r="43" spans="1:20" ht="15.75" thickBot="1" x14ac:dyDescent="0.3">
      <c r="A43" s="110"/>
      <c r="B43" s="111"/>
      <c r="C43" s="111"/>
      <c r="D43" s="112"/>
      <c r="F43" s="110"/>
      <c r="G43" s="111"/>
      <c r="H43" s="111"/>
      <c r="I43" s="112"/>
      <c r="K43" s="110"/>
      <c r="L43" s="111"/>
      <c r="M43" s="111"/>
      <c r="N43" s="112"/>
      <c r="Q43" s="53"/>
      <c r="R43" s="54"/>
      <c r="S43" s="54"/>
      <c r="T43" s="55"/>
    </row>
    <row r="44" spans="1:20" s="122" customFormat="1" x14ac:dyDescent="0.25"/>
    <row r="45" spans="1:20" ht="49.5" customHeight="1" x14ac:dyDescent="0.25">
      <c r="A45" s="116" t="s">
        <v>22</v>
      </c>
      <c r="B45" s="117"/>
      <c r="C45" s="118"/>
      <c r="D45" s="33" t="s">
        <v>1</v>
      </c>
      <c r="F45" s="116" t="s">
        <v>23</v>
      </c>
      <c r="G45" s="117"/>
      <c r="H45" s="118"/>
      <c r="I45" s="33" t="s">
        <v>1</v>
      </c>
      <c r="K45" s="116" t="s">
        <v>24</v>
      </c>
      <c r="L45" s="117"/>
      <c r="M45" s="118"/>
      <c r="N45" s="33" t="s">
        <v>1</v>
      </c>
    </row>
    <row r="46" spans="1:20" ht="30.75" customHeight="1" x14ac:dyDescent="0.25">
      <c r="A46" s="119" t="str">
        <f>A4</f>
        <v>Junho</v>
      </c>
      <c r="B46" s="119"/>
      <c r="C46" s="34" t="s">
        <v>2</v>
      </c>
      <c r="D46" s="35"/>
      <c r="F46" s="119" t="str">
        <f>A4</f>
        <v>Junho</v>
      </c>
      <c r="G46" s="119"/>
      <c r="H46" s="34" t="s">
        <v>2</v>
      </c>
      <c r="I46" s="35"/>
      <c r="K46" s="119" t="str">
        <f>A4</f>
        <v>Junho</v>
      </c>
      <c r="L46" s="119"/>
      <c r="M46" s="34" t="s">
        <v>2</v>
      </c>
      <c r="N46" s="35"/>
    </row>
    <row r="47" spans="1:20" x14ac:dyDescent="0.25">
      <c r="A47" s="119"/>
      <c r="B47" s="119"/>
      <c r="C47" s="36">
        <f>'Maio 2019 '!B80</f>
        <v>5701</v>
      </c>
      <c r="D47" s="10">
        <v>20</v>
      </c>
      <c r="F47" s="119"/>
      <c r="G47" s="119"/>
      <c r="H47" s="36">
        <f>'Maio 2019 '!G80</f>
        <v>10697.8</v>
      </c>
      <c r="I47" s="10">
        <v>7</v>
      </c>
      <c r="K47" s="119"/>
      <c r="L47" s="119"/>
      <c r="M47" s="36">
        <f>'Maio 2019 '!L80</f>
        <v>21834.21</v>
      </c>
      <c r="N47" s="10">
        <v>12</v>
      </c>
    </row>
    <row r="48" spans="1:20" x14ac:dyDescent="0.25">
      <c r="A48" s="41" t="s">
        <v>3</v>
      </c>
      <c r="B48" s="41" t="s">
        <v>4</v>
      </c>
      <c r="C48" s="41" t="s">
        <v>5</v>
      </c>
      <c r="D48" s="39"/>
      <c r="F48" s="41" t="s">
        <v>3</v>
      </c>
      <c r="G48" s="41" t="s">
        <v>4</v>
      </c>
      <c r="H48" s="41" t="s">
        <v>5</v>
      </c>
      <c r="I48" s="39"/>
      <c r="K48" s="41" t="s">
        <v>3</v>
      </c>
      <c r="L48" s="41" t="s">
        <v>4</v>
      </c>
      <c r="M48" s="41" t="s">
        <v>5</v>
      </c>
      <c r="N48" s="39"/>
    </row>
    <row r="49" spans="1:14" x14ac:dyDescent="0.25">
      <c r="A49" s="40">
        <v>43617</v>
      </c>
      <c r="B49" s="36">
        <v>5701</v>
      </c>
      <c r="C49" s="2">
        <f>B49-C47</f>
        <v>0</v>
      </c>
      <c r="D49" s="11" t="str">
        <f>IF(C49&gt;($D$47*1.2),"Atenção","Normal")</f>
        <v>Normal</v>
      </c>
      <c r="F49" s="40">
        <v>43617</v>
      </c>
      <c r="G49" s="36">
        <v>10697.8</v>
      </c>
      <c r="H49" s="2">
        <f>G49-H47</f>
        <v>0</v>
      </c>
      <c r="I49" s="11" t="str">
        <f>IF(H49&gt;($I$47*1.2),"Atenção","Normal")</f>
        <v>Normal</v>
      </c>
      <c r="K49" s="40">
        <v>43617</v>
      </c>
      <c r="L49" s="36">
        <v>21834.21</v>
      </c>
      <c r="M49" s="2">
        <f>L49-M47</f>
        <v>0</v>
      </c>
      <c r="N49" s="11" t="str">
        <f>IF(M49&gt;($N$47*1.2),"Atenção","Normal")</f>
        <v>Normal</v>
      </c>
    </row>
    <row r="50" spans="1:14" x14ac:dyDescent="0.25">
      <c r="A50" s="40">
        <v>43618</v>
      </c>
      <c r="B50" s="36">
        <v>5737</v>
      </c>
      <c r="C50" s="2">
        <f>B50-B49</f>
        <v>36</v>
      </c>
      <c r="D50" s="11" t="s">
        <v>21</v>
      </c>
      <c r="F50" s="40">
        <v>43618</v>
      </c>
      <c r="G50" s="36">
        <v>10705.8</v>
      </c>
      <c r="H50" s="2">
        <f>G50-G49</f>
        <v>8</v>
      </c>
      <c r="I50" s="11" t="str">
        <f t="shared" ref="I50:I78" si="6">IF(H50&gt;($I$47*1.2),"Atenção","Normal")</f>
        <v>Normal</v>
      </c>
      <c r="K50" s="40">
        <v>43618</v>
      </c>
      <c r="L50" s="36">
        <v>21853.05</v>
      </c>
      <c r="M50" s="2">
        <f>L50-L49</f>
        <v>18.840000000000146</v>
      </c>
      <c r="N50" s="11" t="s">
        <v>21</v>
      </c>
    </row>
    <row r="51" spans="1:14" x14ac:dyDescent="0.25">
      <c r="A51" s="40">
        <v>43619</v>
      </c>
      <c r="B51" s="36">
        <v>5742</v>
      </c>
      <c r="C51" s="2">
        <f t="shared" ref="C51:C78" si="7">B51-B50</f>
        <v>5</v>
      </c>
      <c r="D51" s="11" t="str">
        <f t="shared" ref="D51:D78" si="8">IF(C51&gt;($D$47*1.2),"Atenção","Normal")</f>
        <v>Normal</v>
      </c>
      <c r="E51" s="43"/>
      <c r="F51" s="40">
        <v>43619</v>
      </c>
      <c r="G51" s="36">
        <v>10706.9</v>
      </c>
      <c r="H51" s="2">
        <f t="shared" ref="H51:H78" si="9">G51-G50</f>
        <v>1.1000000000003638</v>
      </c>
      <c r="I51" s="11" t="str">
        <f t="shared" si="6"/>
        <v>Normal</v>
      </c>
      <c r="J51" s="43"/>
      <c r="K51" s="40">
        <v>43619</v>
      </c>
      <c r="L51" s="36">
        <v>21855.41</v>
      </c>
      <c r="M51" s="2">
        <f t="shared" ref="M51:M78" si="10">L51-L50</f>
        <v>2.3600000000005821</v>
      </c>
      <c r="N51" s="11" t="str">
        <f t="shared" ref="N51:N78" si="11">IF(M51&gt;($N$47*1.2),"Atenção","Normal")</f>
        <v>Normal</v>
      </c>
    </row>
    <row r="52" spans="1:14" x14ac:dyDescent="0.25">
      <c r="A52" s="40">
        <v>43620</v>
      </c>
      <c r="B52" s="41">
        <v>5758</v>
      </c>
      <c r="C52" s="2">
        <f t="shared" si="7"/>
        <v>16</v>
      </c>
      <c r="D52" s="11" t="str">
        <f t="shared" si="8"/>
        <v>Normal</v>
      </c>
      <c r="F52" s="40">
        <v>43620</v>
      </c>
      <c r="G52" s="36">
        <v>10712.1</v>
      </c>
      <c r="H52" s="2">
        <f t="shared" si="9"/>
        <v>5.2000000000007276</v>
      </c>
      <c r="I52" s="11" t="str">
        <f t="shared" si="6"/>
        <v>Normal</v>
      </c>
      <c r="K52" s="40">
        <v>43620</v>
      </c>
      <c r="L52" s="36">
        <v>21864.68</v>
      </c>
      <c r="M52" s="2">
        <f t="shared" si="10"/>
        <v>9.2700000000004366</v>
      </c>
      <c r="N52" s="11" t="str">
        <f t="shared" si="11"/>
        <v>Normal</v>
      </c>
    </row>
    <row r="53" spans="1:14" x14ac:dyDescent="0.25">
      <c r="A53" s="40">
        <v>43621</v>
      </c>
      <c r="B53" s="41">
        <v>5781</v>
      </c>
      <c r="C53" s="2">
        <f t="shared" si="7"/>
        <v>23</v>
      </c>
      <c r="D53" s="11" t="str">
        <f t="shared" si="8"/>
        <v>Normal</v>
      </c>
      <c r="F53" s="40">
        <v>43621</v>
      </c>
      <c r="G53" s="36">
        <v>10719.2</v>
      </c>
      <c r="H53" s="2">
        <f t="shared" si="9"/>
        <v>7.1000000000003638</v>
      </c>
      <c r="I53" s="11" t="str">
        <f t="shared" si="6"/>
        <v>Normal</v>
      </c>
      <c r="K53" s="40">
        <v>43621</v>
      </c>
      <c r="L53" s="41">
        <v>21877.68</v>
      </c>
      <c r="M53" s="2">
        <f t="shared" si="10"/>
        <v>13</v>
      </c>
      <c r="N53" s="11" t="str">
        <f t="shared" si="11"/>
        <v>Normal</v>
      </c>
    </row>
    <row r="54" spans="1:14" x14ac:dyDescent="0.25">
      <c r="A54" s="40">
        <v>43622</v>
      </c>
      <c r="B54" s="41">
        <v>5805</v>
      </c>
      <c r="C54" s="2">
        <f t="shared" si="7"/>
        <v>24</v>
      </c>
      <c r="D54" s="11" t="str">
        <f t="shared" si="8"/>
        <v>Normal</v>
      </c>
      <c r="F54" s="40">
        <v>43622</v>
      </c>
      <c r="G54" s="36">
        <v>10725.3</v>
      </c>
      <c r="H54" s="2">
        <f t="shared" si="9"/>
        <v>6.0999999999985448</v>
      </c>
      <c r="I54" s="11" t="str">
        <f t="shared" si="6"/>
        <v>Normal</v>
      </c>
      <c r="K54" s="40">
        <v>43622</v>
      </c>
      <c r="L54" s="41">
        <v>21888.81</v>
      </c>
      <c r="M54" s="2">
        <f t="shared" si="10"/>
        <v>11.130000000001019</v>
      </c>
      <c r="N54" s="11" t="str">
        <f t="shared" si="11"/>
        <v>Normal</v>
      </c>
    </row>
    <row r="55" spans="1:14" x14ac:dyDescent="0.25">
      <c r="A55" s="40">
        <v>43623</v>
      </c>
      <c r="B55" s="41">
        <v>5830</v>
      </c>
      <c r="C55" s="2">
        <f t="shared" si="7"/>
        <v>25</v>
      </c>
      <c r="D55" s="11" t="str">
        <f t="shared" si="8"/>
        <v>Atenção</v>
      </c>
      <c r="F55" s="40">
        <v>43623</v>
      </c>
      <c r="G55" s="36">
        <v>10732</v>
      </c>
      <c r="H55" s="2">
        <f t="shared" si="9"/>
        <v>6.7000000000007276</v>
      </c>
      <c r="I55" s="11" t="str">
        <f t="shared" si="6"/>
        <v>Normal</v>
      </c>
      <c r="K55" s="40">
        <v>43623</v>
      </c>
      <c r="L55" s="41">
        <v>21900.7</v>
      </c>
      <c r="M55" s="2">
        <f t="shared" si="10"/>
        <v>11.889999999999418</v>
      </c>
      <c r="N55" s="11" t="str">
        <f t="shared" si="11"/>
        <v>Normal</v>
      </c>
    </row>
    <row r="56" spans="1:14" x14ac:dyDescent="0.25">
      <c r="A56" s="40">
        <v>43624</v>
      </c>
      <c r="B56" s="41">
        <v>5858</v>
      </c>
      <c r="C56" s="2">
        <f t="shared" si="7"/>
        <v>28</v>
      </c>
      <c r="D56" s="11" t="str">
        <f t="shared" si="8"/>
        <v>Atenção</v>
      </c>
      <c r="F56" s="40">
        <v>43624</v>
      </c>
      <c r="G56" s="41">
        <v>10737.8</v>
      </c>
      <c r="H56" s="2">
        <f t="shared" si="9"/>
        <v>5.7999999999992724</v>
      </c>
      <c r="I56" s="11" t="str">
        <f t="shared" si="6"/>
        <v>Normal</v>
      </c>
      <c r="K56" s="40">
        <v>43624</v>
      </c>
      <c r="L56" s="41">
        <v>21914.49</v>
      </c>
      <c r="M56" s="2">
        <f t="shared" si="10"/>
        <v>13.790000000000873</v>
      </c>
      <c r="N56" s="11" t="str">
        <f t="shared" si="11"/>
        <v>Normal</v>
      </c>
    </row>
    <row r="57" spans="1:14" x14ac:dyDescent="0.25">
      <c r="A57" s="40">
        <v>43625</v>
      </c>
      <c r="B57" s="41">
        <v>5858</v>
      </c>
      <c r="C57" s="2">
        <f t="shared" si="7"/>
        <v>0</v>
      </c>
      <c r="D57" s="11" t="str">
        <f t="shared" si="8"/>
        <v>Normal</v>
      </c>
      <c r="F57" s="40">
        <v>43625</v>
      </c>
      <c r="G57" s="41">
        <v>10737.8</v>
      </c>
      <c r="H57" s="2">
        <f t="shared" si="9"/>
        <v>0</v>
      </c>
      <c r="I57" s="11" t="str">
        <f t="shared" si="6"/>
        <v>Normal</v>
      </c>
      <c r="K57" s="40">
        <v>43625</v>
      </c>
      <c r="L57" s="41">
        <v>21914.49</v>
      </c>
      <c r="M57" s="2">
        <f t="shared" si="10"/>
        <v>0</v>
      </c>
      <c r="N57" s="11" t="str">
        <f t="shared" si="11"/>
        <v>Normal</v>
      </c>
    </row>
    <row r="58" spans="1:14" x14ac:dyDescent="0.25">
      <c r="A58" s="40">
        <v>43626</v>
      </c>
      <c r="B58" s="41">
        <v>5867</v>
      </c>
      <c r="C58" s="2">
        <f t="shared" si="7"/>
        <v>9</v>
      </c>
      <c r="D58" s="11" t="str">
        <f t="shared" si="8"/>
        <v>Normal</v>
      </c>
      <c r="E58" s="43"/>
      <c r="F58" s="40">
        <v>43626</v>
      </c>
      <c r="G58" s="41">
        <v>10740.8</v>
      </c>
      <c r="H58" s="2">
        <f t="shared" si="9"/>
        <v>3</v>
      </c>
      <c r="I58" s="11" t="str">
        <f t="shared" si="6"/>
        <v>Normal</v>
      </c>
      <c r="J58" s="43"/>
      <c r="K58" s="40">
        <v>43626</v>
      </c>
      <c r="L58" s="41">
        <v>21918.78</v>
      </c>
      <c r="M58" s="2">
        <f t="shared" si="10"/>
        <v>4.2899999999972351</v>
      </c>
      <c r="N58" s="11" t="str">
        <f t="shared" si="11"/>
        <v>Normal</v>
      </c>
    </row>
    <row r="59" spans="1:14" x14ac:dyDescent="0.25">
      <c r="A59" s="40">
        <v>43627</v>
      </c>
      <c r="B59" s="41">
        <v>5895</v>
      </c>
      <c r="C59" s="2">
        <f t="shared" si="7"/>
        <v>28</v>
      </c>
      <c r="D59" s="11" t="str">
        <f t="shared" si="8"/>
        <v>Atenção</v>
      </c>
      <c r="F59" s="40">
        <v>43627</v>
      </c>
      <c r="G59" s="41">
        <v>10748.6</v>
      </c>
      <c r="H59" s="2">
        <f t="shared" si="9"/>
        <v>7.8000000000010914</v>
      </c>
      <c r="I59" s="11" t="str">
        <f t="shared" si="6"/>
        <v>Normal</v>
      </c>
      <c r="K59" s="40">
        <v>43627</v>
      </c>
      <c r="L59" s="41">
        <v>21930.77</v>
      </c>
      <c r="M59" s="2">
        <f t="shared" si="10"/>
        <v>11.990000000001601</v>
      </c>
      <c r="N59" s="11" t="str">
        <f t="shared" si="11"/>
        <v>Normal</v>
      </c>
    </row>
    <row r="60" spans="1:14" x14ac:dyDescent="0.25">
      <c r="A60" s="40">
        <v>43628</v>
      </c>
      <c r="B60" s="41">
        <v>5919</v>
      </c>
      <c r="C60" s="2">
        <f t="shared" si="7"/>
        <v>24</v>
      </c>
      <c r="D60" s="11" t="str">
        <f t="shared" si="8"/>
        <v>Normal</v>
      </c>
      <c r="F60" s="40">
        <v>43628</v>
      </c>
      <c r="G60" s="41">
        <v>10754.3</v>
      </c>
      <c r="H60" s="2">
        <f t="shared" si="9"/>
        <v>5.6999999999989086</v>
      </c>
      <c r="I60" s="11" t="str">
        <f t="shared" si="6"/>
        <v>Normal</v>
      </c>
      <c r="K60" s="40">
        <v>43628</v>
      </c>
      <c r="L60" s="41">
        <v>21940.9</v>
      </c>
      <c r="M60" s="2">
        <f t="shared" si="10"/>
        <v>10.130000000001019</v>
      </c>
      <c r="N60" s="11" t="str">
        <f t="shared" si="11"/>
        <v>Normal</v>
      </c>
    </row>
    <row r="61" spans="1:14" x14ac:dyDescent="0.25">
      <c r="A61" s="40">
        <v>43629</v>
      </c>
      <c r="B61" s="41">
        <v>5942</v>
      </c>
      <c r="C61" s="2">
        <f t="shared" si="7"/>
        <v>23</v>
      </c>
      <c r="D61" s="11" t="str">
        <f t="shared" si="8"/>
        <v>Normal</v>
      </c>
      <c r="F61" s="40">
        <v>43629</v>
      </c>
      <c r="G61" s="41">
        <v>10761.3</v>
      </c>
      <c r="H61" s="2">
        <f t="shared" si="9"/>
        <v>7</v>
      </c>
      <c r="I61" s="11" t="str">
        <f t="shared" si="6"/>
        <v>Normal</v>
      </c>
      <c r="K61" s="40">
        <v>43629</v>
      </c>
      <c r="L61" s="41">
        <v>21952.97</v>
      </c>
      <c r="M61" s="2">
        <f t="shared" si="10"/>
        <v>12.069999999999709</v>
      </c>
      <c r="N61" s="11" t="str">
        <f t="shared" si="11"/>
        <v>Normal</v>
      </c>
    </row>
    <row r="62" spans="1:14" x14ac:dyDescent="0.25">
      <c r="A62" s="40">
        <v>43630</v>
      </c>
      <c r="B62" s="41">
        <v>5963</v>
      </c>
      <c r="C62" s="2">
        <f t="shared" si="7"/>
        <v>21</v>
      </c>
      <c r="D62" s="11" t="str">
        <f t="shared" si="8"/>
        <v>Normal</v>
      </c>
      <c r="F62" s="40">
        <v>43630</v>
      </c>
      <c r="G62" s="41">
        <v>10768.9</v>
      </c>
      <c r="H62" s="2">
        <f t="shared" si="9"/>
        <v>7.6000000000003638</v>
      </c>
      <c r="I62" s="11" t="str">
        <f t="shared" si="6"/>
        <v>Normal</v>
      </c>
      <c r="K62" s="40">
        <v>43630</v>
      </c>
      <c r="L62" s="41">
        <v>21963.02</v>
      </c>
      <c r="M62" s="2">
        <f t="shared" si="10"/>
        <v>10.049999999999272</v>
      </c>
      <c r="N62" s="11" t="str">
        <f t="shared" si="11"/>
        <v>Normal</v>
      </c>
    </row>
    <row r="63" spans="1:14" x14ac:dyDescent="0.25">
      <c r="A63" s="40">
        <v>43631</v>
      </c>
      <c r="B63" s="41">
        <v>5963</v>
      </c>
      <c r="C63" s="2">
        <f t="shared" si="7"/>
        <v>0</v>
      </c>
      <c r="D63" s="11" t="str">
        <f t="shared" si="8"/>
        <v>Normal</v>
      </c>
      <c r="F63" s="40">
        <v>43631</v>
      </c>
      <c r="G63" s="41">
        <v>10768.9</v>
      </c>
      <c r="H63" s="2">
        <f t="shared" si="9"/>
        <v>0</v>
      </c>
      <c r="I63" s="11" t="str">
        <f t="shared" si="6"/>
        <v>Normal</v>
      </c>
      <c r="K63" s="40">
        <v>43631</v>
      </c>
      <c r="L63" s="41">
        <v>21963.02</v>
      </c>
      <c r="M63" s="2">
        <f t="shared" si="10"/>
        <v>0</v>
      </c>
      <c r="N63" s="11" t="str">
        <f t="shared" si="11"/>
        <v>Normal</v>
      </c>
    </row>
    <row r="64" spans="1:14" x14ac:dyDescent="0.25">
      <c r="A64" s="40">
        <v>43632</v>
      </c>
      <c r="B64" s="41">
        <v>5979</v>
      </c>
      <c r="C64" s="2">
        <f t="shared" si="7"/>
        <v>16</v>
      </c>
      <c r="D64" s="11" t="str">
        <f t="shared" si="8"/>
        <v>Normal</v>
      </c>
      <c r="F64" s="40">
        <v>43632</v>
      </c>
      <c r="G64" s="41">
        <v>10779</v>
      </c>
      <c r="H64" s="2">
        <f t="shared" si="9"/>
        <v>10.100000000000364</v>
      </c>
      <c r="I64" s="11" t="s">
        <v>21</v>
      </c>
      <c r="K64" s="40">
        <v>43632</v>
      </c>
      <c r="L64" s="41">
        <v>21974.45</v>
      </c>
      <c r="M64" s="2">
        <f t="shared" si="10"/>
        <v>11.430000000000291</v>
      </c>
      <c r="N64" s="11" t="str">
        <f t="shared" si="11"/>
        <v>Normal</v>
      </c>
    </row>
    <row r="65" spans="1:14" x14ac:dyDescent="0.25">
      <c r="A65" s="40">
        <v>43633</v>
      </c>
      <c r="B65" s="41">
        <v>5993</v>
      </c>
      <c r="C65" s="2">
        <f t="shared" si="7"/>
        <v>14</v>
      </c>
      <c r="D65" s="11" t="str">
        <f t="shared" si="8"/>
        <v>Normal</v>
      </c>
      <c r="E65" s="43"/>
      <c r="F65" s="40">
        <v>43633</v>
      </c>
      <c r="G65" s="41">
        <v>10780.7</v>
      </c>
      <c r="H65" s="2">
        <f t="shared" si="9"/>
        <v>1.7000000000007276</v>
      </c>
      <c r="I65" s="11" t="str">
        <f t="shared" si="6"/>
        <v>Normal</v>
      </c>
      <c r="J65" s="43"/>
      <c r="K65" s="40">
        <v>43633</v>
      </c>
      <c r="L65" s="41">
        <v>21976.99</v>
      </c>
      <c r="M65" s="2">
        <f t="shared" si="10"/>
        <v>2.5400000000008731</v>
      </c>
      <c r="N65" s="11" t="str">
        <f t="shared" si="11"/>
        <v>Normal</v>
      </c>
    </row>
    <row r="66" spans="1:14" x14ac:dyDescent="0.25">
      <c r="A66" s="40">
        <v>43634</v>
      </c>
      <c r="B66" s="41">
        <v>6042</v>
      </c>
      <c r="C66" s="2">
        <f>B66-B65</f>
        <v>49</v>
      </c>
      <c r="D66" s="11" t="str">
        <f t="shared" si="8"/>
        <v>Atenção</v>
      </c>
      <c r="F66" s="40">
        <v>43634</v>
      </c>
      <c r="G66" s="41">
        <v>10786.3</v>
      </c>
      <c r="H66" s="2">
        <f>G66-G65</f>
        <v>5.5999999999985448</v>
      </c>
      <c r="I66" s="11" t="str">
        <f t="shared" si="6"/>
        <v>Normal</v>
      </c>
      <c r="K66" s="40">
        <v>43634</v>
      </c>
      <c r="L66" s="41">
        <v>21985.599999999999</v>
      </c>
      <c r="M66" s="2">
        <f>L66-L65</f>
        <v>8.6099999999969441</v>
      </c>
      <c r="N66" s="11" t="str">
        <f t="shared" si="11"/>
        <v>Normal</v>
      </c>
    </row>
    <row r="67" spans="1:14" x14ac:dyDescent="0.25">
      <c r="A67" s="40">
        <v>43635</v>
      </c>
      <c r="B67" s="41">
        <v>6097</v>
      </c>
      <c r="C67" s="2">
        <f t="shared" si="7"/>
        <v>55</v>
      </c>
      <c r="D67" s="11" t="str">
        <f t="shared" si="8"/>
        <v>Atenção</v>
      </c>
      <c r="F67" s="40">
        <v>43635</v>
      </c>
      <c r="G67" s="41">
        <v>10793.9</v>
      </c>
      <c r="H67" s="2">
        <f t="shared" si="9"/>
        <v>7.6000000000003638</v>
      </c>
      <c r="I67" s="11" t="str">
        <f t="shared" si="6"/>
        <v>Normal</v>
      </c>
      <c r="K67" s="40">
        <v>43635</v>
      </c>
      <c r="L67" s="41">
        <v>21999.3</v>
      </c>
      <c r="M67" s="2">
        <f t="shared" si="10"/>
        <v>13.700000000000728</v>
      </c>
      <c r="N67" s="11" t="str">
        <f t="shared" si="11"/>
        <v>Normal</v>
      </c>
    </row>
    <row r="68" spans="1:14" x14ac:dyDescent="0.25">
      <c r="A68" s="40">
        <v>43636</v>
      </c>
      <c r="B68" s="41">
        <v>6097</v>
      </c>
      <c r="C68" s="2">
        <f t="shared" si="7"/>
        <v>0</v>
      </c>
      <c r="D68" s="11" t="str">
        <f t="shared" si="8"/>
        <v>Normal</v>
      </c>
      <c r="F68" s="40">
        <v>43636</v>
      </c>
      <c r="G68" s="41">
        <v>10793.9</v>
      </c>
      <c r="H68" s="2">
        <f t="shared" si="9"/>
        <v>0</v>
      </c>
      <c r="I68" s="11" t="str">
        <f t="shared" si="6"/>
        <v>Normal</v>
      </c>
      <c r="K68" s="40">
        <v>43636</v>
      </c>
      <c r="L68" s="41">
        <v>21999.3</v>
      </c>
      <c r="M68" s="2">
        <f t="shared" si="10"/>
        <v>0</v>
      </c>
      <c r="N68" s="11" t="str">
        <f t="shared" si="11"/>
        <v>Normal</v>
      </c>
    </row>
    <row r="69" spans="1:14" x14ac:dyDescent="0.25">
      <c r="A69" s="40">
        <v>43637</v>
      </c>
      <c r="B69" s="41">
        <v>6171</v>
      </c>
      <c r="C69" s="2">
        <f t="shared" si="7"/>
        <v>74</v>
      </c>
      <c r="D69" s="11" t="str">
        <f t="shared" si="8"/>
        <v>Atenção</v>
      </c>
      <c r="F69" s="40">
        <v>43637</v>
      </c>
      <c r="G69" s="41">
        <v>10800.4</v>
      </c>
      <c r="H69" s="2">
        <f t="shared" si="9"/>
        <v>6.5</v>
      </c>
      <c r="I69" s="11" t="str">
        <f t="shared" si="6"/>
        <v>Normal</v>
      </c>
      <c r="K69" s="40">
        <v>43637</v>
      </c>
      <c r="L69" s="41">
        <v>22011.1</v>
      </c>
      <c r="M69" s="2">
        <f t="shared" si="10"/>
        <v>11.799999999999272</v>
      </c>
      <c r="N69" s="11" t="str">
        <f t="shared" si="11"/>
        <v>Normal</v>
      </c>
    </row>
    <row r="70" spans="1:14" x14ac:dyDescent="0.25">
      <c r="A70" s="40">
        <v>43638</v>
      </c>
      <c r="B70" s="41">
        <v>6194</v>
      </c>
      <c r="C70" s="2">
        <f t="shared" si="7"/>
        <v>23</v>
      </c>
      <c r="D70" s="11" t="str">
        <f t="shared" si="8"/>
        <v>Normal</v>
      </c>
      <c r="F70" s="40">
        <v>43638</v>
      </c>
      <c r="G70" s="41">
        <v>10806.5</v>
      </c>
      <c r="H70" s="2">
        <f t="shared" si="9"/>
        <v>6.1000000000003638</v>
      </c>
      <c r="I70" s="11" t="str">
        <f t="shared" si="6"/>
        <v>Normal</v>
      </c>
      <c r="K70" s="40">
        <v>43638</v>
      </c>
      <c r="L70" s="41">
        <v>22019.55</v>
      </c>
      <c r="M70" s="2">
        <f t="shared" si="10"/>
        <v>8.4500000000007276</v>
      </c>
      <c r="N70" s="11" t="str">
        <f>IF(M70&gt;($N$47*1.2),"Atenção","Normal")</f>
        <v>Normal</v>
      </c>
    </row>
    <row r="71" spans="1:14" x14ac:dyDescent="0.25">
      <c r="A71" s="40">
        <v>43639</v>
      </c>
      <c r="B71" s="41">
        <v>6194</v>
      </c>
      <c r="C71" s="2">
        <f t="shared" si="7"/>
        <v>0</v>
      </c>
      <c r="D71" s="11" t="str">
        <f t="shared" si="8"/>
        <v>Normal</v>
      </c>
      <c r="F71" s="40">
        <v>43639</v>
      </c>
      <c r="G71" s="41">
        <v>10806.5</v>
      </c>
      <c r="H71" s="2">
        <f t="shared" si="9"/>
        <v>0</v>
      </c>
      <c r="I71" s="11" t="str">
        <f t="shared" si="6"/>
        <v>Normal</v>
      </c>
      <c r="K71" s="40">
        <v>43639</v>
      </c>
      <c r="L71" s="41">
        <v>22019.55</v>
      </c>
      <c r="M71" s="2">
        <f t="shared" si="10"/>
        <v>0</v>
      </c>
      <c r="N71" s="11" t="str">
        <f t="shared" si="11"/>
        <v>Normal</v>
      </c>
    </row>
    <row r="72" spans="1:14" x14ac:dyDescent="0.25">
      <c r="A72" s="40">
        <v>43640</v>
      </c>
      <c r="B72" s="41">
        <v>6202</v>
      </c>
      <c r="C72" s="2">
        <f t="shared" si="7"/>
        <v>8</v>
      </c>
      <c r="D72" s="11" t="str">
        <f t="shared" si="8"/>
        <v>Normal</v>
      </c>
      <c r="E72" s="43"/>
      <c r="F72" s="40">
        <v>43640</v>
      </c>
      <c r="G72" s="41">
        <v>10813.9</v>
      </c>
      <c r="H72" s="2">
        <f t="shared" si="9"/>
        <v>7.3999999999996362</v>
      </c>
      <c r="I72" s="11" t="str">
        <f>IF(H72&gt;($I$47*1.2),"Atenção","Normal")</f>
        <v>Normal</v>
      </c>
      <c r="J72" s="43"/>
      <c r="K72" s="40">
        <v>43640</v>
      </c>
      <c r="L72" s="41">
        <v>22038.49</v>
      </c>
      <c r="M72" s="2">
        <f t="shared" si="10"/>
        <v>18.940000000002328</v>
      </c>
      <c r="N72" s="11" t="s">
        <v>21</v>
      </c>
    </row>
    <row r="73" spans="1:14" x14ac:dyDescent="0.25">
      <c r="A73" s="40">
        <v>43641</v>
      </c>
      <c r="B73" s="41">
        <v>6236</v>
      </c>
      <c r="C73" s="2">
        <f t="shared" si="7"/>
        <v>34</v>
      </c>
      <c r="D73" s="11" t="str">
        <f t="shared" si="8"/>
        <v>Atenção</v>
      </c>
      <c r="F73" s="40">
        <v>43641</v>
      </c>
      <c r="G73" s="41">
        <v>10821.9</v>
      </c>
      <c r="H73" s="2">
        <f t="shared" si="9"/>
        <v>8</v>
      </c>
      <c r="I73" s="11" t="str">
        <f t="shared" si="6"/>
        <v>Normal</v>
      </c>
      <c r="K73" s="40">
        <v>43641</v>
      </c>
      <c r="L73" s="41">
        <v>22041.4</v>
      </c>
      <c r="M73" s="2">
        <f t="shared" si="10"/>
        <v>2.9099999999998545</v>
      </c>
      <c r="N73" s="11" t="str">
        <f t="shared" si="11"/>
        <v>Normal</v>
      </c>
    </row>
    <row r="74" spans="1:14" x14ac:dyDescent="0.25">
      <c r="A74" s="40">
        <v>43642</v>
      </c>
      <c r="B74" s="41">
        <v>6260</v>
      </c>
      <c r="C74" s="2">
        <f t="shared" si="7"/>
        <v>24</v>
      </c>
      <c r="D74" s="11" t="str">
        <f t="shared" si="8"/>
        <v>Normal</v>
      </c>
      <c r="F74" s="40">
        <v>43642</v>
      </c>
      <c r="G74" s="41">
        <v>10828.3</v>
      </c>
      <c r="H74" s="2">
        <f t="shared" si="9"/>
        <v>6.3999999999996362</v>
      </c>
      <c r="I74" s="11" t="str">
        <f t="shared" si="6"/>
        <v>Normal</v>
      </c>
      <c r="K74" s="40">
        <v>43642</v>
      </c>
      <c r="L74" s="41">
        <v>22049.01</v>
      </c>
      <c r="M74" s="2">
        <f t="shared" si="10"/>
        <v>7.6099999999969441</v>
      </c>
      <c r="N74" s="11" t="str">
        <f t="shared" si="11"/>
        <v>Normal</v>
      </c>
    </row>
    <row r="75" spans="1:14" x14ac:dyDescent="0.25">
      <c r="A75" s="40">
        <v>43643</v>
      </c>
      <c r="B75" s="41">
        <v>6292</v>
      </c>
      <c r="C75" s="2">
        <f t="shared" si="7"/>
        <v>32</v>
      </c>
      <c r="D75" s="11" t="str">
        <f t="shared" si="8"/>
        <v>Atenção</v>
      </c>
      <c r="F75" s="40">
        <v>43643</v>
      </c>
      <c r="G75" s="36">
        <v>10837.2</v>
      </c>
      <c r="H75" s="2">
        <f t="shared" si="9"/>
        <v>8.9000000000014552</v>
      </c>
      <c r="I75" s="11" t="str">
        <f t="shared" si="6"/>
        <v>Atenção</v>
      </c>
      <c r="K75" s="40">
        <v>43643</v>
      </c>
      <c r="L75" s="41">
        <v>22063.599999999999</v>
      </c>
      <c r="M75" s="2">
        <f t="shared" si="10"/>
        <v>14.590000000000146</v>
      </c>
      <c r="N75" s="11" t="str">
        <f t="shared" si="11"/>
        <v>Atenção</v>
      </c>
    </row>
    <row r="76" spans="1:14" x14ac:dyDescent="0.25">
      <c r="A76" s="40">
        <v>43644</v>
      </c>
      <c r="B76" s="41">
        <v>6315</v>
      </c>
      <c r="C76" s="2">
        <f>B76-B75</f>
        <v>23</v>
      </c>
      <c r="D76" s="11" t="str">
        <f t="shared" si="8"/>
        <v>Normal</v>
      </c>
      <c r="F76" s="40">
        <v>43644</v>
      </c>
      <c r="G76" s="36">
        <v>10844.6</v>
      </c>
      <c r="H76" s="2">
        <f>G76-G75</f>
        <v>7.3999999999996362</v>
      </c>
      <c r="I76" s="11" t="str">
        <f>IF(H76&gt;($I$47*1.2),"Atenção","Normal")</f>
        <v>Normal</v>
      </c>
      <c r="K76" s="40">
        <v>43644</v>
      </c>
      <c r="L76" s="36">
        <v>22073.3</v>
      </c>
      <c r="M76" s="2">
        <f>L76-L75</f>
        <v>9.7000000000007276</v>
      </c>
      <c r="N76" s="11" t="str">
        <f t="shared" si="11"/>
        <v>Normal</v>
      </c>
    </row>
    <row r="77" spans="1:14" x14ac:dyDescent="0.25">
      <c r="A77" s="40">
        <v>43645</v>
      </c>
      <c r="B77" s="41">
        <v>6315</v>
      </c>
      <c r="C77" s="2">
        <f t="shared" si="7"/>
        <v>0</v>
      </c>
      <c r="D77" s="11" t="str">
        <f t="shared" si="8"/>
        <v>Normal</v>
      </c>
      <c r="F77" s="40">
        <v>43645</v>
      </c>
      <c r="G77" s="36">
        <v>10844.6</v>
      </c>
      <c r="H77" s="2">
        <f t="shared" si="9"/>
        <v>0</v>
      </c>
      <c r="I77" s="11" t="str">
        <f t="shared" si="6"/>
        <v>Normal</v>
      </c>
      <c r="K77" s="40">
        <v>43645</v>
      </c>
      <c r="L77" s="36">
        <v>22073.3</v>
      </c>
      <c r="M77" s="2">
        <f>L77-L76</f>
        <v>0</v>
      </c>
      <c r="N77" s="11" t="str">
        <f t="shared" si="11"/>
        <v>Normal</v>
      </c>
    </row>
    <row r="78" spans="1:14" x14ac:dyDescent="0.25">
      <c r="A78" s="40">
        <v>43646</v>
      </c>
      <c r="B78" s="36">
        <v>6337</v>
      </c>
      <c r="C78" s="2">
        <f t="shared" si="7"/>
        <v>22</v>
      </c>
      <c r="D78" s="11" t="str">
        <f t="shared" si="8"/>
        <v>Normal</v>
      </c>
      <c r="F78" s="40">
        <v>43646</v>
      </c>
      <c r="G78" s="36">
        <v>10859.6</v>
      </c>
      <c r="H78" s="2">
        <f t="shared" si="9"/>
        <v>15</v>
      </c>
      <c r="I78" s="11" t="str">
        <f t="shared" si="6"/>
        <v>Atenção</v>
      </c>
      <c r="K78" s="40">
        <v>43646</v>
      </c>
      <c r="L78" s="36">
        <v>22090.6</v>
      </c>
      <c r="M78" s="2">
        <f t="shared" si="10"/>
        <v>17.299999999999272</v>
      </c>
      <c r="N78" s="11" t="str">
        <f t="shared" si="11"/>
        <v>Atenção</v>
      </c>
    </row>
    <row r="79" spans="1:14" x14ac:dyDescent="0.25">
      <c r="A79" s="120" t="s">
        <v>6</v>
      </c>
      <c r="B79" s="121"/>
      <c r="C79" s="15">
        <f>SUM(C49:C78)</f>
        <v>636</v>
      </c>
      <c r="D79" s="11"/>
      <c r="F79" s="120" t="s">
        <v>6</v>
      </c>
      <c r="G79" s="121"/>
      <c r="H79" s="15">
        <f>SUM(H49:H78)</f>
        <v>161.80000000000109</v>
      </c>
      <c r="I79" s="11"/>
      <c r="K79" s="120" t="s">
        <v>6</v>
      </c>
      <c r="L79" s="121"/>
      <c r="M79" s="15">
        <f>SUM(M49:M78)</f>
        <v>256.38999999999942</v>
      </c>
      <c r="N79" s="11"/>
    </row>
    <row r="80" spans="1:14" s="43" customFormat="1" x14ac:dyDescent="0.25">
      <c r="A80" s="42" t="s">
        <v>7</v>
      </c>
      <c r="B80" s="113"/>
      <c r="C80" s="114"/>
      <c r="D80" s="115"/>
      <c r="F80" s="42" t="s">
        <v>7</v>
      </c>
      <c r="G80" s="113"/>
      <c r="H80" s="114"/>
      <c r="I80" s="115"/>
      <c r="K80" s="42" t="s">
        <v>7</v>
      </c>
      <c r="L80" s="113"/>
      <c r="M80" s="114"/>
      <c r="N80" s="115"/>
    </row>
    <row r="81" spans="1:14" x14ac:dyDescent="0.25">
      <c r="A81" s="113"/>
      <c r="B81" s="114"/>
      <c r="C81" s="114"/>
      <c r="D81" s="115"/>
      <c r="E81" s="43"/>
      <c r="F81" s="113"/>
      <c r="G81" s="114"/>
      <c r="H81" s="114"/>
      <c r="I81" s="115"/>
      <c r="J81" s="43"/>
      <c r="K81" s="113"/>
      <c r="L81" s="114"/>
      <c r="M81" s="114"/>
      <c r="N81" s="115"/>
    </row>
    <row r="82" spans="1:14" x14ac:dyDescent="0.25">
      <c r="A82" s="113"/>
      <c r="B82" s="114"/>
      <c r="C82" s="114"/>
      <c r="D82" s="115"/>
      <c r="E82" s="43"/>
      <c r="F82" s="113"/>
      <c r="G82" s="114"/>
      <c r="H82" s="114"/>
      <c r="I82" s="115"/>
      <c r="J82" s="43"/>
      <c r="K82" s="113"/>
      <c r="L82" s="114"/>
      <c r="M82" s="114"/>
      <c r="N82" s="115"/>
    </row>
    <row r="83" spans="1:14" x14ac:dyDescent="0.25">
      <c r="A83" s="110"/>
      <c r="B83" s="111"/>
      <c r="C83" s="111"/>
      <c r="D83" s="112"/>
      <c r="F83" s="110"/>
      <c r="G83" s="111"/>
      <c r="H83" s="111"/>
      <c r="I83" s="112"/>
      <c r="K83" s="110"/>
      <c r="L83" s="111"/>
      <c r="M83" s="111"/>
      <c r="N83" s="112"/>
    </row>
    <row r="84" spans="1:14" x14ac:dyDescent="0.25">
      <c r="A84" s="110"/>
      <c r="B84" s="111"/>
      <c r="C84" s="111"/>
      <c r="D84" s="112"/>
      <c r="F84" s="110"/>
      <c r="G84" s="111"/>
      <c r="H84" s="111"/>
      <c r="I84" s="112"/>
      <c r="K84" s="110"/>
      <c r="L84" s="111"/>
      <c r="M84" s="111"/>
      <c r="N84" s="112"/>
    </row>
    <row r="85" spans="1:14" x14ac:dyDescent="0.25">
      <c r="A85" s="110"/>
      <c r="B85" s="111"/>
      <c r="C85" s="111"/>
      <c r="D85" s="112"/>
      <c r="F85" s="110"/>
      <c r="G85" s="111"/>
      <c r="H85" s="111"/>
      <c r="I85" s="112"/>
      <c r="K85" s="110"/>
      <c r="L85" s="111"/>
      <c r="M85" s="111"/>
      <c r="N85" s="112"/>
    </row>
    <row r="86" spans="1:14" x14ac:dyDescent="0.25">
      <c r="A86" s="44"/>
    </row>
    <row r="87" spans="1:14" ht="45" customHeight="1" x14ac:dyDescent="0.25">
      <c r="A87" s="116" t="s">
        <v>25</v>
      </c>
      <c r="B87" s="117"/>
      <c r="C87" s="118"/>
      <c r="D87" s="33" t="s">
        <v>1</v>
      </c>
      <c r="F87" s="116" t="s">
        <v>26</v>
      </c>
      <c r="G87" s="117"/>
      <c r="H87" s="118"/>
      <c r="I87" s="33" t="s">
        <v>1</v>
      </c>
      <c r="K87" s="116" t="s">
        <v>27</v>
      </c>
      <c r="L87" s="117"/>
      <c r="M87" s="118"/>
      <c r="N87" s="33" t="s">
        <v>1</v>
      </c>
    </row>
    <row r="88" spans="1:14" ht="25.5" x14ac:dyDescent="0.25">
      <c r="A88" s="119" t="str">
        <f>A4</f>
        <v>Junho</v>
      </c>
      <c r="B88" s="119"/>
      <c r="C88" s="34" t="s">
        <v>2</v>
      </c>
      <c r="D88" s="35"/>
      <c r="F88" s="119" t="str">
        <f>A4</f>
        <v>Junho</v>
      </c>
      <c r="G88" s="119"/>
      <c r="H88" s="34" t="s">
        <v>2</v>
      </c>
      <c r="I88" s="35"/>
      <c r="K88" s="119" t="str">
        <f>A4</f>
        <v>Junho</v>
      </c>
      <c r="L88" s="119"/>
      <c r="M88" s="34" t="s">
        <v>2</v>
      </c>
      <c r="N88" s="35"/>
    </row>
    <row r="89" spans="1:14" x14ac:dyDescent="0.25">
      <c r="A89" s="119"/>
      <c r="B89" s="119"/>
      <c r="C89" s="36">
        <f>'Maio 2019 '!B123</f>
        <v>4101.6000000000004</v>
      </c>
      <c r="D89" s="10">
        <v>14</v>
      </c>
      <c r="F89" s="119"/>
      <c r="G89" s="119"/>
      <c r="H89" s="36">
        <f>'Maio 2019 '!G123</f>
        <v>14590</v>
      </c>
      <c r="I89" s="10">
        <v>25</v>
      </c>
      <c r="K89" s="119"/>
      <c r="L89" s="119"/>
      <c r="M89" s="36">
        <f>'Maio 2019 '!L123</f>
        <v>2779.7</v>
      </c>
      <c r="N89" s="10">
        <v>6</v>
      </c>
    </row>
    <row r="90" spans="1:14" x14ac:dyDescent="0.25">
      <c r="A90" s="41" t="s">
        <v>3</v>
      </c>
      <c r="B90" s="41" t="s">
        <v>4</v>
      </c>
      <c r="C90" s="41" t="s">
        <v>5</v>
      </c>
      <c r="D90" s="39"/>
      <c r="F90" s="41" t="s">
        <v>3</v>
      </c>
      <c r="G90" s="41" t="s">
        <v>4</v>
      </c>
      <c r="H90" s="41" t="s">
        <v>5</v>
      </c>
      <c r="I90" s="39"/>
      <c r="K90" s="41" t="s">
        <v>3</v>
      </c>
      <c r="L90" s="41" t="s">
        <v>4</v>
      </c>
      <c r="M90" s="41" t="s">
        <v>5</v>
      </c>
      <c r="N90" s="39"/>
    </row>
    <row r="91" spans="1:14" x14ac:dyDescent="0.25">
      <c r="A91" s="40">
        <v>43617</v>
      </c>
      <c r="B91" s="36">
        <v>4101.6000000000004</v>
      </c>
      <c r="C91" s="2">
        <f>B91-C89</f>
        <v>0</v>
      </c>
      <c r="D91" s="11" t="str">
        <f>IF(C91&gt;($D$89*1.2),"Atenção","Normal")</f>
        <v>Normal</v>
      </c>
      <c r="E91" s="70"/>
      <c r="F91" s="40">
        <v>43617</v>
      </c>
      <c r="G91" s="36">
        <v>14590</v>
      </c>
      <c r="H91" s="2">
        <f>G91-H89</f>
        <v>0</v>
      </c>
      <c r="I91" s="11" t="str">
        <f>IF(H91&gt;($I$89*1.2),"Atenção","Normal")</f>
        <v>Normal</v>
      </c>
      <c r="K91" s="40">
        <v>43617</v>
      </c>
      <c r="L91" s="36">
        <v>2779.7</v>
      </c>
      <c r="M91" s="2">
        <f>L91-M89</f>
        <v>0</v>
      </c>
      <c r="N91" s="11" t="str">
        <f>IF(M91&gt;($N$89*1.2),"Atenção","Normal")</f>
        <v>Normal</v>
      </c>
    </row>
    <row r="92" spans="1:14" x14ac:dyDescent="0.25">
      <c r="A92" s="40">
        <v>43618</v>
      </c>
      <c r="B92" s="36">
        <v>4130.2</v>
      </c>
      <c r="C92" s="2">
        <f>B92-B91</f>
        <v>28.599999999999454</v>
      </c>
      <c r="D92" s="11" t="s">
        <v>21</v>
      </c>
      <c r="E92" s="70"/>
      <c r="F92" s="40">
        <v>43618</v>
      </c>
      <c r="G92" s="36">
        <v>14625</v>
      </c>
      <c r="H92" s="2">
        <f>G92-G91</f>
        <v>35</v>
      </c>
      <c r="I92" s="11" t="s">
        <v>21</v>
      </c>
      <c r="K92" s="40">
        <v>43618</v>
      </c>
      <c r="L92" s="36">
        <v>2788.1</v>
      </c>
      <c r="M92" s="2">
        <f>L92-L91</f>
        <v>8.4000000000000909</v>
      </c>
      <c r="N92" s="11" t="s">
        <v>21</v>
      </c>
    </row>
    <row r="93" spans="1:14" x14ac:dyDescent="0.25">
      <c r="A93" s="40">
        <v>43619</v>
      </c>
      <c r="B93" s="41">
        <v>4136.3</v>
      </c>
      <c r="C93" s="2">
        <f t="shared" ref="C93:C120" si="12">B93-B92</f>
        <v>6.1000000000003638</v>
      </c>
      <c r="D93" s="11" t="str">
        <f t="shared" ref="D93:D120" si="13">IF(C93&gt;($D$89*1.2),"Atenção","Normal")</f>
        <v>Normal</v>
      </c>
      <c r="E93" s="70"/>
      <c r="F93" s="40">
        <v>43619</v>
      </c>
      <c r="G93" s="36">
        <v>14629</v>
      </c>
      <c r="H93" s="2">
        <f t="shared" ref="H93:H119" si="14">G93-G92</f>
        <v>4</v>
      </c>
      <c r="I93" s="11" t="str">
        <f t="shared" ref="I93:I119" si="15">IF(H93&gt;($I$89*1.2),"Atenção","Normal")</f>
        <v>Normal</v>
      </c>
      <c r="J93" s="43"/>
      <c r="K93" s="40">
        <v>43619</v>
      </c>
      <c r="L93" s="36">
        <v>2790.1</v>
      </c>
      <c r="M93" s="2">
        <f t="shared" ref="M93:M119" si="16">L93-L92</f>
        <v>2</v>
      </c>
      <c r="N93" s="11" t="str">
        <f t="shared" ref="N93:N120" si="17">IF(M93&gt;($N$89*1.2),"Atenção","Normal")</f>
        <v>Normal</v>
      </c>
    </row>
    <row r="94" spans="1:14" x14ac:dyDescent="0.25">
      <c r="A94" s="40">
        <v>43620</v>
      </c>
      <c r="B94" s="41">
        <v>4152.6000000000004</v>
      </c>
      <c r="C94" s="2">
        <f t="shared" si="12"/>
        <v>16.300000000000182</v>
      </c>
      <c r="D94" s="11" t="str">
        <f t="shared" si="13"/>
        <v>Normal</v>
      </c>
      <c r="F94" s="40">
        <v>43620</v>
      </c>
      <c r="G94" s="36">
        <v>14674</v>
      </c>
      <c r="H94" s="2">
        <f t="shared" si="14"/>
        <v>45</v>
      </c>
      <c r="I94" s="11" t="str">
        <f t="shared" si="15"/>
        <v>Atenção</v>
      </c>
      <c r="K94" s="40">
        <v>43620</v>
      </c>
      <c r="L94" s="36">
        <v>2794.8</v>
      </c>
      <c r="M94" s="2">
        <f t="shared" si="16"/>
        <v>4.7000000000002728</v>
      </c>
      <c r="N94" s="11" t="str">
        <f t="shared" si="17"/>
        <v>Normal</v>
      </c>
    </row>
    <row r="95" spans="1:14" x14ac:dyDescent="0.25">
      <c r="A95" s="40">
        <v>43621</v>
      </c>
      <c r="B95" s="41">
        <v>4173.2</v>
      </c>
      <c r="C95" s="2">
        <f t="shared" si="12"/>
        <v>20.599999999999454</v>
      </c>
      <c r="D95" s="11" t="str">
        <f t="shared" si="13"/>
        <v>Atenção</v>
      </c>
      <c r="F95" s="40">
        <v>43621</v>
      </c>
      <c r="G95" s="36">
        <v>14725</v>
      </c>
      <c r="H95" s="2">
        <f t="shared" si="14"/>
        <v>51</v>
      </c>
      <c r="I95" s="11" t="str">
        <f t="shared" si="15"/>
        <v>Atenção</v>
      </c>
      <c r="K95" s="40">
        <v>43621</v>
      </c>
      <c r="L95" s="36">
        <v>2801.8</v>
      </c>
      <c r="M95" s="2">
        <f t="shared" si="16"/>
        <v>7</v>
      </c>
      <c r="N95" s="11" t="str">
        <f t="shared" si="17"/>
        <v>Normal</v>
      </c>
    </row>
    <row r="96" spans="1:14" x14ac:dyDescent="0.25">
      <c r="A96" s="40">
        <v>43622</v>
      </c>
      <c r="B96" s="41">
        <v>4191.8</v>
      </c>
      <c r="C96" s="2">
        <f t="shared" si="12"/>
        <v>18.600000000000364</v>
      </c>
      <c r="D96" s="11" t="str">
        <f t="shared" si="13"/>
        <v>Atenção</v>
      </c>
      <c r="F96" s="40">
        <v>43622</v>
      </c>
      <c r="G96" s="36">
        <v>14792</v>
      </c>
      <c r="H96" s="2">
        <f>G96-G95</f>
        <v>67</v>
      </c>
      <c r="I96" s="11" t="str">
        <f>IF(H96&gt;($I$89*1.2),"Atenção","Normal")</f>
        <v>Atenção</v>
      </c>
      <c r="K96" s="40">
        <v>43622</v>
      </c>
      <c r="L96" s="36">
        <v>2807.5</v>
      </c>
      <c r="M96" s="2">
        <f t="shared" si="16"/>
        <v>5.6999999999998181</v>
      </c>
      <c r="N96" s="11" t="str">
        <f t="shared" si="17"/>
        <v>Normal</v>
      </c>
    </row>
    <row r="97" spans="1:14" x14ac:dyDescent="0.25">
      <c r="A97" s="40">
        <v>43623</v>
      </c>
      <c r="B97" s="41">
        <v>4214.5</v>
      </c>
      <c r="C97" s="2">
        <f t="shared" si="12"/>
        <v>22.699999999999818</v>
      </c>
      <c r="D97" s="11" t="str">
        <f t="shared" si="13"/>
        <v>Atenção</v>
      </c>
      <c r="F97" s="40">
        <v>43623</v>
      </c>
      <c r="G97" s="41">
        <v>14858</v>
      </c>
      <c r="H97" s="2">
        <f>G97-G96</f>
        <v>66</v>
      </c>
      <c r="I97" s="11" t="str">
        <f t="shared" si="15"/>
        <v>Atenção</v>
      </c>
      <c r="K97" s="40">
        <v>43623</v>
      </c>
      <c r="L97" s="41">
        <v>2814</v>
      </c>
      <c r="M97" s="2">
        <f t="shared" si="16"/>
        <v>6.5</v>
      </c>
      <c r="N97" s="11" t="str">
        <f t="shared" si="17"/>
        <v>Normal</v>
      </c>
    </row>
    <row r="98" spans="1:14" x14ac:dyDescent="0.25">
      <c r="A98" s="40">
        <v>43624</v>
      </c>
      <c r="B98" s="41">
        <v>4230.3999999999996</v>
      </c>
      <c r="C98" s="2">
        <f>B98-B97</f>
        <v>15.899999999999636</v>
      </c>
      <c r="D98" s="11" t="str">
        <f t="shared" si="13"/>
        <v>Normal</v>
      </c>
      <c r="F98" s="40">
        <v>43624</v>
      </c>
      <c r="G98" s="41">
        <v>14881</v>
      </c>
      <c r="H98" s="2">
        <f>G98-G97</f>
        <v>23</v>
      </c>
      <c r="I98" s="11" t="str">
        <f t="shared" si="15"/>
        <v>Normal</v>
      </c>
      <c r="K98" s="40">
        <v>43624</v>
      </c>
      <c r="L98" s="41">
        <v>2818.3</v>
      </c>
      <c r="M98" s="2">
        <f>L98-L97</f>
        <v>4.3000000000001819</v>
      </c>
      <c r="N98" s="11" t="str">
        <f t="shared" si="17"/>
        <v>Normal</v>
      </c>
    </row>
    <row r="99" spans="1:14" x14ac:dyDescent="0.25">
      <c r="A99" s="40">
        <v>43625</v>
      </c>
      <c r="B99" s="41">
        <v>4230.3999999999996</v>
      </c>
      <c r="C99" s="2">
        <f t="shared" si="12"/>
        <v>0</v>
      </c>
      <c r="D99" s="11" t="str">
        <f t="shared" si="13"/>
        <v>Normal</v>
      </c>
      <c r="F99" s="40">
        <v>43625</v>
      </c>
      <c r="G99" s="41">
        <v>14881</v>
      </c>
      <c r="H99" s="2">
        <f t="shared" si="14"/>
        <v>0</v>
      </c>
      <c r="I99" s="11" t="str">
        <f t="shared" si="15"/>
        <v>Normal</v>
      </c>
      <c r="K99" s="40">
        <v>43625</v>
      </c>
      <c r="L99" s="41">
        <v>2818.3</v>
      </c>
      <c r="M99" s="2">
        <f t="shared" si="16"/>
        <v>0</v>
      </c>
      <c r="N99" s="11" t="str">
        <f t="shared" si="17"/>
        <v>Normal</v>
      </c>
    </row>
    <row r="100" spans="1:14" x14ac:dyDescent="0.25">
      <c r="A100" s="40">
        <v>43626</v>
      </c>
      <c r="B100" s="41">
        <v>4247.3</v>
      </c>
      <c r="C100" s="2">
        <f t="shared" si="12"/>
        <v>16.900000000000546</v>
      </c>
      <c r="D100" s="11" t="s">
        <v>21</v>
      </c>
      <c r="E100" s="43"/>
      <c r="F100" s="40">
        <v>43626</v>
      </c>
      <c r="G100" s="41">
        <v>14893</v>
      </c>
      <c r="H100" s="2">
        <f t="shared" si="14"/>
        <v>12</v>
      </c>
      <c r="I100" s="11" t="str">
        <f t="shared" si="15"/>
        <v>Normal</v>
      </c>
      <c r="J100" s="43"/>
      <c r="K100" s="40">
        <v>43626</v>
      </c>
      <c r="L100" s="41">
        <v>2824.3</v>
      </c>
      <c r="M100" s="2">
        <f t="shared" si="16"/>
        <v>6</v>
      </c>
      <c r="N100" s="11" t="str">
        <f t="shared" si="17"/>
        <v>Normal</v>
      </c>
    </row>
    <row r="101" spans="1:14" x14ac:dyDescent="0.25">
      <c r="A101" s="40">
        <v>43627</v>
      </c>
      <c r="B101" s="41">
        <v>4265.7</v>
      </c>
      <c r="C101" s="2">
        <f t="shared" si="12"/>
        <v>18.399999999999636</v>
      </c>
      <c r="D101" s="11" t="str">
        <f t="shared" si="13"/>
        <v>Atenção</v>
      </c>
      <c r="F101" s="40">
        <v>43627</v>
      </c>
      <c r="G101" s="41">
        <v>14922</v>
      </c>
      <c r="H101" s="2">
        <f t="shared" si="14"/>
        <v>29</v>
      </c>
      <c r="I101" s="11" t="str">
        <f t="shared" si="15"/>
        <v>Normal</v>
      </c>
      <c r="K101" s="40">
        <v>43627</v>
      </c>
      <c r="L101" s="41">
        <v>2831.3</v>
      </c>
      <c r="M101" s="2">
        <f t="shared" si="16"/>
        <v>7</v>
      </c>
      <c r="N101" s="11" t="str">
        <f t="shared" si="17"/>
        <v>Normal</v>
      </c>
    </row>
    <row r="102" spans="1:14" x14ac:dyDescent="0.25">
      <c r="A102" s="40">
        <v>43628</v>
      </c>
      <c r="B102" s="41">
        <v>4285.7</v>
      </c>
      <c r="C102" s="2">
        <f t="shared" si="12"/>
        <v>20</v>
      </c>
      <c r="D102" s="11" t="str">
        <f t="shared" si="13"/>
        <v>Atenção</v>
      </c>
      <c r="F102" s="40">
        <v>43628</v>
      </c>
      <c r="G102" s="41">
        <v>14949</v>
      </c>
      <c r="H102" s="2">
        <f t="shared" si="14"/>
        <v>27</v>
      </c>
      <c r="I102" s="11" t="str">
        <f t="shared" si="15"/>
        <v>Normal</v>
      </c>
      <c r="K102" s="40">
        <v>43628</v>
      </c>
      <c r="L102" s="41">
        <v>2837</v>
      </c>
      <c r="M102" s="2">
        <f t="shared" si="16"/>
        <v>5.6999999999998181</v>
      </c>
      <c r="N102" s="11" t="str">
        <f t="shared" si="17"/>
        <v>Normal</v>
      </c>
    </row>
    <row r="103" spans="1:14" x14ac:dyDescent="0.25">
      <c r="A103" s="40">
        <v>43629</v>
      </c>
      <c r="B103" s="41">
        <v>4307.7</v>
      </c>
      <c r="C103" s="2">
        <f t="shared" si="12"/>
        <v>22</v>
      </c>
      <c r="D103" s="11" t="str">
        <f t="shared" si="13"/>
        <v>Atenção</v>
      </c>
      <c r="F103" s="40">
        <v>43629</v>
      </c>
      <c r="G103" s="41">
        <v>14986</v>
      </c>
      <c r="H103" s="2">
        <f t="shared" si="14"/>
        <v>37</v>
      </c>
      <c r="I103" s="11" t="str">
        <f t="shared" si="15"/>
        <v>Atenção</v>
      </c>
      <c r="K103" s="40">
        <v>43629</v>
      </c>
      <c r="L103" s="41">
        <v>2847.9</v>
      </c>
      <c r="M103" s="2">
        <f t="shared" si="16"/>
        <v>10.900000000000091</v>
      </c>
      <c r="N103" s="11" t="str">
        <f t="shared" si="17"/>
        <v>Atenção</v>
      </c>
    </row>
    <row r="104" spans="1:14" x14ac:dyDescent="0.25">
      <c r="A104" s="40">
        <v>43630</v>
      </c>
      <c r="B104" s="41">
        <v>4323.8</v>
      </c>
      <c r="C104" s="2">
        <f t="shared" si="12"/>
        <v>16.100000000000364</v>
      </c>
      <c r="D104" s="11" t="str">
        <f t="shared" si="13"/>
        <v>Normal</v>
      </c>
      <c r="F104" s="40">
        <v>43630</v>
      </c>
      <c r="G104" s="41">
        <v>15012</v>
      </c>
      <c r="H104" s="2">
        <f t="shared" si="14"/>
        <v>26</v>
      </c>
      <c r="I104" s="11" t="str">
        <f t="shared" si="15"/>
        <v>Normal</v>
      </c>
      <c r="K104" s="40">
        <v>43630</v>
      </c>
      <c r="L104" s="41">
        <v>2853.6</v>
      </c>
      <c r="M104" s="2">
        <f t="shared" si="16"/>
        <v>5.6999999999998181</v>
      </c>
      <c r="N104" s="11" t="str">
        <f t="shared" si="17"/>
        <v>Normal</v>
      </c>
    </row>
    <row r="105" spans="1:14" x14ac:dyDescent="0.25">
      <c r="A105" s="40">
        <v>43631</v>
      </c>
      <c r="B105" s="41">
        <v>4323.8</v>
      </c>
      <c r="C105" s="2">
        <f t="shared" si="12"/>
        <v>0</v>
      </c>
      <c r="D105" s="11" t="str">
        <f t="shared" si="13"/>
        <v>Normal</v>
      </c>
      <c r="F105" s="40">
        <v>43631</v>
      </c>
      <c r="G105" s="41">
        <v>15012</v>
      </c>
      <c r="H105" s="2">
        <f t="shared" si="14"/>
        <v>0</v>
      </c>
      <c r="I105" s="11" t="str">
        <f t="shared" si="15"/>
        <v>Normal</v>
      </c>
      <c r="K105" s="40">
        <v>43631</v>
      </c>
      <c r="L105" s="41">
        <v>2853.6</v>
      </c>
      <c r="M105" s="2">
        <f t="shared" si="16"/>
        <v>0</v>
      </c>
      <c r="N105" s="11" t="str">
        <f t="shared" si="17"/>
        <v>Normal</v>
      </c>
    </row>
    <row r="106" spans="1:14" x14ac:dyDescent="0.25">
      <c r="A106" s="40">
        <v>43632</v>
      </c>
      <c r="B106" s="41">
        <v>4352.3999999999996</v>
      </c>
      <c r="C106" s="2">
        <f t="shared" si="12"/>
        <v>28.599999999999454</v>
      </c>
      <c r="D106" s="11" t="str">
        <f t="shared" si="13"/>
        <v>Atenção</v>
      </c>
      <c r="F106" s="40">
        <v>43632</v>
      </c>
      <c r="G106" s="41">
        <v>15036</v>
      </c>
      <c r="H106" s="2">
        <f t="shared" si="14"/>
        <v>24</v>
      </c>
      <c r="I106" s="11" t="str">
        <f t="shared" si="15"/>
        <v>Normal</v>
      </c>
      <c r="K106" s="40">
        <v>43632</v>
      </c>
      <c r="L106" s="41">
        <v>2858.2</v>
      </c>
      <c r="M106" s="2">
        <f t="shared" si="16"/>
        <v>4.5999999999999091</v>
      </c>
      <c r="N106" s="11" t="str">
        <f t="shared" si="17"/>
        <v>Normal</v>
      </c>
    </row>
    <row r="107" spans="1:14" x14ac:dyDescent="0.25">
      <c r="A107" s="40">
        <v>43633</v>
      </c>
      <c r="B107" s="41">
        <v>4362.2</v>
      </c>
      <c r="C107" s="2">
        <f t="shared" si="12"/>
        <v>9.8000000000001819</v>
      </c>
      <c r="D107" s="11" t="str">
        <f t="shared" si="13"/>
        <v>Normal</v>
      </c>
      <c r="E107" s="43"/>
      <c r="F107" s="40">
        <v>43633</v>
      </c>
      <c r="G107" s="41">
        <v>15048</v>
      </c>
      <c r="H107" s="2">
        <f t="shared" si="14"/>
        <v>12</v>
      </c>
      <c r="I107" s="11" t="str">
        <f t="shared" si="15"/>
        <v>Normal</v>
      </c>
      <c r="J107" s="43"/>
      <c r="K107" s="40">
        <v>43633</v>
      </c>
      <c r="L107" s="41">
        <v>2860.5</v>
      </c>
      <c r="M107" s="2">
        <f t="shared" si="16"/>
        <v>2.3000000000001819</v>
      </c>
      <c r="N107" s="11" t="str">
        <f t="shared" si="17"/>
        <v>Normal</v>
      </c>
    </row>
    <row r="108" spans="1:14" x14ac:dyDescent="0.25">
      <c r="A108" s="40">
        <v>43634</v>
      </c>
      <c r="B108" s="41">
        <v>4378.6000000000004</v>
      </c>
      <c r="C108" s="2">
        <f>B108-B107</f>
        <v>16.400000000000546</v>
      </c>
      <c r="D108" s="11" t="str">
        <f t="shared" si="13"/>
        <v>Normal</v>
      </c>
      <c r="F108" s="40">
        <v>43634</v>
      </c>
      <c r="G108" s="41">
        <v>15074</v>
      </c>
      <c r="H108" s="2">
        <f>G108-G107</f>
        <v>26</v>
      </c>
      <c r="I108" s="11" t="str">
        <f t="shared" si="15"/>
        <v>Normal</v>
      </c>
      <c r="K108" s="40">
        <v>43634</v>
      </c>
      <c r="L108" s="41">
        <v>2867.6</v>
      </c>
      <c r="M108" s="2">
        <f>L108-L107</f>
        <v>7.0999999999999091</v>
      </c>
      <c r="N108" s="11" t="str">
        <f t="shared" si="17"/>
        <v>Normal</v>
      </c>
    </row>
    <row r="109" spans="1:14" x14ac:dyDescent="0.25">
      <c r="A109" s="40">
        <v>43635</v>
      </c>
      <c r="B109" s="41">
        <v>4398.2</v>
      </c>
      <c r="C109" s="2">
        <f t="shared" si="12"/>
        <v>19.599999999999454</v>
      </c>
      <c r="D109" s="11" t="str">
        <f t="shared" si="13"/>
        <v>Atenção</v>
      </c>
      <c r="F109" s="40">
        <v>43635</v>
      </c>
      <c r="G109" s="41">
        <v>15108</v>
      </c>
      <c r="H109" s="2">
        <f t="shared" si="14"/>
        <v>34</v>
      </c>
      <c r="I109" s="11" t="str">
        <f t="shared" si="15"/>
        <v>Atenção</v>
      </c>
      <c r="K109" s="40">
        <v>43635</v>
      </c>
      <c r="L109" s="41">
        <v>2875.6</v>
      </c>
      <c r="M109" s="2">
        <f t="shared" si="16"/>
        <v>8</v>
      </c>
      <c r="N109" s="11" t="str">
        <f t="shared" si="17"/>
        <v>Atenção</v>
      </c>
    </row>
    <row r="110" spans="1:14" x14ac:dyDescent="0.25">
      <c r="A110" s="40">
        <v>43636</v>
      </c>
      <c r="B110" s="41">
        <v>4398.2</v>
      </c>
      <c r="C110" s="2">
        <f t="shared" si="12"/>
        <v>0</v>
      </c>
      <c r="D110" s="11" t="str">
        <f t="shared" si="13"/>
        <v>Normal</v>
      </c>
      <c r="F110" s="40">
        <v>43636</v>
      </c>
      <c r="G110" s="41">
        <v>15108</v>
      </c>
      <c r="H110" s="2">
        <f t="shared" si="14"/>
        <v>0</v>
      </c>
      <c r="I110" s="11" t="str">
        <f t="shared" si="15"/>
        <v>Normal</v>
      </c>
      <c r="K110" s="40">
        <v>43636</v>
      </c>
      <c r="L110" s="41">
        <v>2875.6</v>
      </c>
      <c r="M110" s="2">
        <f t="shared" si="16"/>
        <v>0</v>
      </c>
      <c r="N110" s="11" t="str">
        <f t="shared" si="17"/>
        <v>Normal</v>
      </c>
    </row>
    <row r="111" spans="1:14" x14ac:dyDescent="0.25">
      <c r="A111" s="40">
        <v>43637</v>
      </c>
      <c r="B111" s="41">
        <v>4421.8999999999996</v>
      </c>
      <c r="C111" s="2">
        <f t="shared" si="12"/>
        <v>23.699999999999818</v>
      </c>
      <c r="D111" s="11" t="str">
        <f t="shared" si="13"/>
        <v>Atenção</v>
      </c>
      <c r="F111" s="40">
        <v>43637</v>
      </c>
      <c r="G111" s="41">
        <v>15151</v>
      </c>
      <c r="H111" s="2">
        <f t="shared" si="14"/>
        <v>43</v>
      </c>
      <c r="I111" s="11" t="str">
        <f t="shared" si="15"/>
        <v>Atenção</v>
      </c>
      <c r="K111" s="40">
        <v>43637</v>
      </c>
      <c r="L111" s="41">
        <v>2882.7</v>
      </c>
      <c r="M111" s="2">
        <f t="shared" si="16"/>
        <v>7.0999999999999091</v>
      </c>
      <c r="N111" s="11" t="str">
        <f t="shared" si="17"/>
        <v>Normal</v>
      </c>
    </row>
    <row r="112" spans="1:14" x14ac:dyDescent="0.25">
      <c r="A112" s="40">
        <v>43638</v>
      </c>
      <c r="B112" s="41">
        <v>4432.3999999999996</v>
      </c>
      <c r="C112" s="2">
        <f t="shared" si="12"/>
        <v>10.5</v>
      </c>
      <c r="D112" s="11" t="str">
        <f t="shared" si="13"/>
        <v>Normal</v>
      </c>
      <c r="F112" s="40">
        <v>43638</v>
      </c>
      <c r="G112" s="41">
        <v>15212</v>
      </c>
      <c r="H112" s="2">
        <f t="shared" si="14"/>
        <v>61</v>
      </c>
      <c r="I112" s="11" t="str">
        <f t="shared" si="15"/>
        <v>Atenção</v>
      </c>
      <c r="K112" s="40">
        <v>43638</v>
      </c>
      <c r="L112" s="41">
        <v>2884.3</v>
      </c>
      <c r="M112" s="2">
        <f t="shared" si="16"/>
        <v>1.6000000000003638</v>
      </c>
      <c r="N112" s="11" t="str">
        <f>IF(M112&gt;($N$89*1.2),"Atenção","Normal")</f>
        <v>Normal</v>
      </c>
    </row>
    <row r="113" spans="1:15" x14ac:dyDescent="0.25">
      <c r="A113" s="40">
        <v>43639</v>
      </c>
      <c r="B113" s="41">
        <v>4432.3999999999996</v>
      </c>
      <c r="C113" s="2">
        <f t="shared" si="12"/>
        <v>0</v>
      </c>
      <c r="D113" s="11" t="str">
        <f t="shared" si="13"/>
        <v>Normal</v>
      </c>
      <c r="F113" s="40">
        <v>43639</v>
      </c>
      <c r="G113" s="41">
        <v>15212</v>
      </c>
      <c r="H113" s="2">
        <f t="shared" si="14"/>
        <v>0</v>
      </c>
      <c r="I113" s="11" t="str">
        <f t="shared" si="15"/>
        <v>Normal</v>
      </c>
      <c r="K113" s="40">
        <v>43639</v>
      </c>
      <c r="L113" s="41">
        <v>2884.3</v>
      </c>
      <c r="M113" s="2">
        <f t="shared" si="16"/>
        <v>0</v>
      </c>
      <c r="N113" s="11" t="str">
        <f t="shared" si="17"/>
        <v>Normal</v>
      </c>
    </row>
    <row r="114" spans="1:15" x14ac:dyDescent="0.25">
      <c r="A114" s="40">
        <v>43640</v>
      </c>
      <c r="B114" s="41">
        <v>4450.7</v>
      </c>
      <c r="C114" s="2">
        <f t="shared" si="12"/>
        <v>18.300000000000182</v>
      </c>
      <c r="D114" s="11" t="s">
        <v>21</v>
      </c>
      <c r="E114" s="43"/>
      <c r="F114" s="40">
        <v>43640</v>
      </c>
      <c r="G114" s="41">
        <v>15225</v>
      </c>
      <c r="H114" s="2">
        <f t="shared" si="14"/>
        <v>13</v>
      </c>
      <c r="I114" s="11" t="str">
        <f t="shared" si="15"/>
        <v>Normal</v>
      </c>
      <c r="J114" s="43"/>
      <c r="K114" s="40">
        <v>43640</v>
      </c>
      <c r="L114" s="41">
        <v>2886.2</v>
      </c>
      <c r="M114" s="2">
        <f t="shared" si="16"/>
        <v>1.8999999999996362</v>
      </c>
      <c r="N114" s="11" t="str">
        <f t="shared" si="17"/>
        <v>Normal</v>
      </c>
    </row>
    <row r="115" spans="1:15" x14ac:dyDescent="0.25">
      <c r="A115" s="40">
        <v>43641</v>
      </c>
      <c r="B115" s="41">
        <v>4472</v>
      </c>
      <c r="C115" s="2">
        <f t="shared" si="12"/>
        <v>21.300000000000182</v>
      </c>
      <c r="D115" s="11" t="str">
        <f t="shared" si="13"/>
        <v>Atenção</v>
      </c>
      <c r="F115" s="40">
        <v>43641</v>
      </c>
      <c r="G115" s="41">
        <v>15276</v>
      </c>
      <c r="H115" s="2">
        <f t="shared" si="14"/>
        <v>51</v>
      </c>
      <c r="I115" s="11" t="str">
        <f t="shared" si="15"/>
        <v>Atenção</v>
      </c>
      <c r="K115" s="40">
        <v>43641</v>
      </c>
      <c r="L115" s="41">
        <v>2894.6</v>
      </c>
      <c r="M115" s="2">
        <f>L115-L114</f>
        <v>8.4000000000000909</v>
      </c>
      <c r="N115" s="11" t="str">
        <f t="shared" si="17"/>
        <v>Atenção</v>
      </c>
    </row>
    <row r="116" spans="1:15" x14ac:dyDescent="0.25">
      <c r="A116" s="40">
        <v>43642</v>
      </c>
      <c r="B116" s="41">
        <v>4490.1000000000004</v>
      </c>
      <c r="C116" s="2">
        <f t="shared" si="12"/>
        <v>18.100000000000364</v>
      </c>
      <c r="D116" s="11" t="str">
        <f t="shared" si="13"/>
        <v>Atenção</v>
      </c>
      <c r="F116" s="40">
        <v>43642</v>
      </c>
      <c r="G116" s="41">
        <v>15304</v>
      </c>
      <c r="H116" s="2">
        <f t="shared" si="14"/>
        <v>28</v>
      </c>
      <c r="I116" s="11" t="str">
        <f t="shared" si="15"/>
        <v>Normal</v>
      </c>
      <c r="K116" s="40">
        <v>43642</v>
      </c>
      <c r="L116" s="41">
        <v>2899.2</v>
      </c>
      <c r="M116" s="2">
        <f t="shared" si="16"/>
        <v>4.5999999999999091</v>
      </c>
      <c r="N116" s="11" t="str">
        <f t="shared" si="17"/>
        <v>Normal</v>
      </c>
    </row>
    <row r="117" spans="1:15" x14ac:dyDescent="0.25">
      <c r="A117" s="40">
        <v>43643</v>
      </c>
      <c r="B117" s="41">
        <v>4512.6000000000004</v>
      </c>
      <c r="C117" s="2">
        <f t="shared" si="12"/>
        <v>22.5</v>
      </c>
      <c r="D117" s="11" t="str">
        <f t="shared" si="13"/>
        <v>Atenção</v>
      </c>
      <c r="F117" s="40">
        <v>43643</v>
      </c>
      <c r="G117" s="41">
        <v>15361</v>
      </c>
      <c r="H117" s="2">
        <f t="shared" si="14"/>
        <v>57</v>
      </c>
      <c r="I117" s="11" t="str">
        <f t="shared" si="15"/>
        <v>Atenção</v>
      </c>
      <c r="K117" s="40">
        <v>43643</v>
      </c>
      <c r="L117" s="41">
        <v>2906.5</v>
      </c>
      <c r="M117" s="2">
        <f t="shared" si="16"/>
        <v>7.3000000000001819</v>
      </c>
      <c r="N117" s="11" t="str">
        <f t="shared" si="17"/>
        <v>Atenção</v>
      </c>
    </row>
    <row r="118" spans="1:15" x14ac:dyDescent="0.25">
      <c r="A118" s="40">
        <v>43644</v>
      </c>
      <c r="B118" s="36">
        <v>4531.7</v>
      </c>
      <c r="C118" s="2">
        <f>B118-B117</f>
        <v>19.099999999999454</v>
      </c>
      <c r="D118" s="11" t="str">
        <f>IF(C118&gt;($D$89*1.2),"Atenção","Normal")</f>
        <v>Atenção</v>
      </c>
      <c r="F118" s="40">
        <v>43644</v>
      </c>
      <c r="G118" s="36">
        <v>15405</v>
      </c>
      <c r="H118" s="2">
        <f>G118-G117</f>
        <v>44</v>
      </c>
      <c r="I118" s="11" t="str">
        <f t="shared" si="15"/>
        <v>Atenção</v>
      </c>
      <c r="K118" s="40">
        <v>43644</v>
      </c>
      <c r="L118" s="36">
        <v>2911.9</v>
      </c>
      <c r="M118" s="2">
        <f>L118-L117</f>
        <v>5.4000000000000909</v>
      </c>
      <c r="N118" s="11" t="str">
        <f t="shared" si="17"/>
        <v>Normal</v>
      </c>
    </row>
    <row r="119" spans="1:15" x14ac:dyDescent="0.25">
      <c r="A119" s="40">
        <v>43645</v>
      </c>
      <c r="B119" s="36">
        <v>4531.7</v>
      </c>
      <c r="C119" s="2">
        <f t="shared" si="12"/>
        <v>0</v>
      </c>
      <c r="D119" s="11" t="str">
        <f t="shared" si="13"/>
        <v>Normal</v>
      </c>
      <c r="F119" s="40">
        <v>43645</v>
      </c>
      <c r="G119" s="36">
        <v>15405</v>
      </c>
      <c r="H119" s="2">
        <f t="shared" si="14"/>
        <v>0</v>
      </c>
      <c r="I119" s="11" t="str">
        <f t="shared" si="15"/>
        <v>Normal</v>
      </c>
      <c r="K119" s="40">
        <v>43645</v>
      </c>
      <c r="L119" s="36">
        <v>2911.9</v>
      </c>
      <c r="M119" s="2">
        <f t="shared" si="16"/>
        <v>0</v>
      </c>
      <c r="N119" s="11" t="str">
        <f t="shared" si="17"/>
        <v>Normal</v>
      </c>
    </row>
    <row r="120" spans="1:15" x14ac:dyDescent="0.25">
      <c r="A120" s="40">
        <v>43646</v>
      </c>
      <c r="B120" s="36">
        <v>4562.8</v>
      </c>
      <c r="C120" s="2">
        <f t="shared" si="12"/>
        <v>31.100000000000364</v>
      </c>
      <c r="D120" s="11" t="str">
        <f t="shared" si="13"/>
        <v>Atenção</v>
      </c>
      <c r="F120" s="40">
        <v>43646</v>
      </c>
      <c r="G120" s="36">
        <v>15481</v>
      </c>
      <c r="H120" s="2">
        <f>G120-G119</f>
        <v>76</v>
      </c>
      <c r="I120" s="11" t="str">
        <f>IF(H120&gt;($I$89*1.2),"Atenção","Normal")</f>
        <v>Atenção</v>
      </c>
      <c r="K120" s="40">
        <v>43646</v>
      </c>
      <c r="L120" s="36">
        <v>2918.6</v>
      </c>
      <c r="M120" s="2">
        <f>L120-L119</f>
        <v>6.6999999999998181</v>
      </c>
      <c r="N120" s="11" t="str">
        <f t="shared" si="17"/>
        <v>Normal</v>
      </c>
    </row>
    <row r="121" spans="1:15" x14ac:dyDescent="0.25">
      <c r="A121" s="120" t="s">
        <v>6</v>
      </c>
      <c r="B121" s="121"/>
      <c r="C121" s="15">
        <f>SUM(C91:C120)</f>
        <v>461.19999999999982</v>
      </c>
      <c r="D121" s="11"/>
      <c r="F121" s="120" t="s">
        <v>6</v>
      </c>
      <c r="G121" s="121"/>
      <c r="H121" s="15">
        <f>SUM(H91:H120)</f>
        <v>891</v>
      </c>
      <c r="I121" s="11"/>
      <c r="K121" s="120" t="s">
        <v>6</v>
      </c>
      <c r="L121" s="121"/>
      <c r="M121" s="15">
        <f>SUM(M91:M120)</f>
        <v>138.90000000000009</v>
      </c>
      <c r="N121" s="11"/>
    </row>
    <row r="122" spans="1:15" x14ac:dyDescent="0.25">
      <c r="A122" s="42" t="s">
        <v>7</v>
      </c>
      <c r="B122" s="113"/>
      <c r="C122" s="114"/>
      <c r="D122" s="115"/>
      <c r="E122" s="43"/>
      <c r="F122" s="42" t="s">
        <v>7</v>
      </c>
      <c r="G122" s="113"/>
      <c r="H122" s="114"/>
      <c r="I122" s="115"/>
      <c r="J122" s="43"/>
      <c r="K122" s="42" t="s">
        <v>7</v>
      </c>
      <c r="L122" s="113"/>
      <c r="M122" s="114"/>
      <c r="N122" s="115"/>
      <c r="O122" s="43"/>
    </row>
    <row r="123" spans="1:15" x14ac:dyDescent="0.25">
      <c r="A123" s="113"/>
      <c r="B123" s="114"/>
      <c r="C123" s="114"/>
      <c r="D123" s="115"/>
      <c r="E123" s="43"/>
      <c r="F123" s="113"/>
      <c r="G123" s="114"/>
      <c r="H123" s="114"/>
      <c r="I123" s="115"/>
      <c r="J123" s="43"/>
      <c r="K123" s="113"/>
      <c r="L123" s="114"/>
      <c r="M123" s="114"/>
      <c r="N123" s="115"/>
      <c r="O123" s="43"/>
    </row>
    <row r="124" spans="1:15" x14ac:dyDescent="0.25">
      <c r="A124" s="113"/>
      <c r="B124" s="114"/>
      <c r="C124" s="114"/>
      <c r="D124" s="115"/>
      <c r="E124" s="43"/>
      <c r="F124" s="113"/>
      <c r="G124" s="114"/>
      <c r="H124" s="114"/>
      <c r="I124" s="115"/>
      <c r="J124" s="43"/>
      <c r="K124" s="113"/>
      <c r="L124" s="114"/>
      <c r="M124" s="114"/>
      <c r="N124" s="115"/>
      <c r="O124" s="43"/>
    </row>
    <row r="125" spans="1:15" x14ac:dyDescent="0.25">
      <c r="A125" s="110"/>
      <c r="B125" s="111"/>
      <c r="C125" s="111"/>
      <c r="D125" s="112"/>
      <c r="F125" s="110"/>
      <c r="G125" s="111"/>
      <c r="H125" s="111"/>
      <c r="I125" s="112"/>
      <c r="K125" s="110"/>
      <c r="L125" s="111"/>
      <c r="M125" s="111"/>
      <c r="N125" s="112"/>
      <c r="O125" s="43"/>
    </row>
    <row r="126" spans="1:15" x14ac:dyDescent="0.25">
      <c r="A126" s="110"/>
      <c r="B126" s="111"/>
      <c r="C126" s="111"/>
      <c r="D126" s="112"/>
      <c r="F126" s="110"/>
      <c r="G126" s="111"/>
      <c r="H126" s="111"/>
      <c r="I126" s="112"/>
      <c r="K126" s="110"/>
      <c r="L126" s="111"/>
      <c r="M126" s="111"/>
      <c r="N126" s="112"/>
      <c r="O126" s="43"/>
    </row>
    <row r="127" spans="1:15" x14ac:dyDescent="0.25">
      <c r="A127" s="110"/>
      <c r="B127" s="111"/>
      <c r="C127" s="111"/>
      <c r="D127" s="112"/>
      <c r="F127" s="110"/>
      <c r="G127" s="111"/>
      <c r="H127" s="111"/>
      <c r="I127" s="112"/>
      <c r="K127" s="110"/>
      <c r="L127" s="111"/>
      <c r="M127" s="111"/>
      <c r="N127" s="112"/>
      <c r="O127" s="43"/>
    </row>
    <row r="128" spans="1:15" x14ac:dyDescent="0.25">
      <c r="A128" s="44"/>
    </row>
    <row r="129" spans="1:14" ht="49.5" customHeight="1" x14ac:dyDescent="0.25">
      <c r="A129" s="116" t="s">
        <v>28</v>
      </c>
      <c r="B129" s="117"/>
      <c r="C129" s="118"/>
      <c r="D129" s="33" t="s">
        <v>1</v>
      </c>
      <c r="F129" s="116" t="s">
        <v>29</v>
      </c>
      <c r="G129" s="117"/>
      <c r="H129" s="118"/>
      <c r="I129" s="33" t="s">
        <v>1</v>
      </c>
      <c r="K129" s="116" t="s">
        <v>30</v>
      </c>
      <c r="L129" s="117"/>
      <c r="M129" s="118"/>
      <c r="N129" s="33" t="s">
        <v>1</v>
      </c>
    </row>
    <row r="130" spans="1:14" ht="31.5" customHeight="1" x14ac:dyDescent="0.25">
      <c r="A130" s="119" t="str">
        <f>A4</f>
        <v>Junho</v>
      </c>
      <c r="B130" s="119"/>
      <c r="C130" s="34" t="s">
        <v>2</v>
      </c>
      <c r="D130" s="35"/>
      <c r="F130" s="119" t="str">
        <f>A4</f>
        <v>Junho</v>
      </c>
      <c r="G130" s="119"/>
      <c r="H130" s="34" t="s">
        <v>2</v>
      </c>
      <c r="I130" s="35"/>
      <c r="K130" s="119" t="str">
        <f>A4</f>
        <v>Junho</v>
      </c>
      <c r="L130" s="119"/>
      <c r="M130" s="34" t="s">
        <v>2</v>
      </c>
      <c r="N130" s="35"/>
    </row>
    <row r="131" spans="1:14" x14ac:dyDescent="0.25">
      <c r="A131" s="119"/>
      <c r="B131" s="119"/>
      <c r="C131" s="36">
        <f>'Maio 2019 '!B166</f>
        <v>3965.7</v>
      </c>
      <c r="D131" s="10">
        <v>125</v>
      </c>
      <c r="F131" s="119"/>
      <c r="G131" s="119"/>
      <c r="H131" s="36">
        <f>'Maio 2019 '!G166</f>
        <v>2013</v>
      </c>
      <c r="I131" s="10">
        <v>1</v>
      </c>
      <c r="K131" s="119"/>
      <c r="L131" s="119"/>
      <c r="M131" s="36">
        <f>'Maio 2019 '!L166</f>
        <v>1094.9000000000001</v>
      </c>
      <c r="N131" s="10">
        <v>50</v>
      </c>
    </row>
    <row r="132" spans="1:14" x14ac:dyDescent="0.25">
      <c r="A132" s="41" t="s">
        <v>3</v>
      </c>
      <c r="B132" s="41" t="s">
        <v>4</v>
      </c>
      <c r="C132" s="41" t="s">
        <v>5</v>
      </c>
      <c r="D132" s="39"/>
      <c r="F132" s="41" t="s">
        <v>3</v>
      </c>
      <c r="G132" s="41" t="s">
        <v>4</v>
      </c>
      <c r="H132" s="41" t="s">
        <v>5</v>
      </c>
      <c r="I132" s="39"/>
      <c r="K132" s="41" t="s">
        <v>3</v>
      </c>
      <c r="L132" s="41" t="s">
        <v>4</v>
      </c>
      <c r="M132" s="41" t="s">
        <v>5</v>
      </c>
      <c r="N132" s="39"/>
    </row>
    <row r="133" spans="1:14" x14ac:dyDescent="0.25">
      <c r="A133" s="40">
        <v>43617</v>
      </c>
      <c r="B133" s="36">
        <v>3965.7</v>
      </c>
      <c r="C133" s="2">
        <f>B133-C131</f>
        <v>0</v>
      </c>
      <c r="D133" s="11" t="str">
        <f t="shared" ref="D133:D162" si="18">IF(C133&gt;($D$131*1.2),"Atenção","Normal")</f>
        <v>Normal</v>
      </c>
      <c r="F133" s="40">
        <v>43617</v>
      </c>
      <c r="G133" s="36">
        <v>2013</v>
      </c>
      <c r="H133" s="2">
        <f>G133-H131</f>
        <v>0</v>
      </c>
      <c r="I133" s="11" t="str">
        <f>IF(H133&gt;($I$131*1.2),"Atenção","Normal")</f>
        <v>Normal</v>
      </c>
      <c r="K133" s="40">
        <v>43617</v>
      </c>
      <c r="L133" s="36">
        <v>1094.9000000000001</v>
      </c>
      <c r="M133" s="2">
        <f>L133-M131</f>
        <v>0</v>
      </c>
      <c r="N133" s="11" t="str">
        <f t="shared" ref="N133:N162" si="19">IF(M133&gt;($N$131*1.2),"Atenção","Normal")</f>
        <v>Normal</v>
      </c>
    </row>
    <row r="134" spans="1:14" x14ac:dyDescent="0.25">
      <c r="A134" s="40">
        <v>43618</v>
      </c>
      <c r="B134" s="41">
        <v>4119.7</v>
      </c>
      <c r="C134" s="2">
        <f>B134-B133</f>
        <v>154</v>
      </c>
      <c r="D134" s="11" t="s">
        <v>21</v>
      </c>
      <c r="F134" s="40">
        <v>43618</v>
      </c>
      <c r="G134" s="36">
        <v>2013</v>
      </c>
      <c r="H134" s="2">
        <f>G134-G133</f>
        <v>0</v>
      </c>
      <c r="I134" s="11" t="str">
        <f t="shared" ref="I134:I162" si="20">IF(H134&gt;($I$131*1.2),"Atenção","Normal")</f>
        <v>Normal</v>
      </c>
      <c r="K134" s="40">
        <v>43618</v>
      </c>
      <c r="L134" s="36">
        <v>1124.5999999999999</v>
      </c>
      <c r="M134" s="2">
        <f>L134-L133</f>
        <v>29.699999999999818</v>
      </c>
      <c r="N134" s="11" t="str">
        <f t="shared" si="19"/>
        <v>Normal</v>
      </c>
    </row>
    <row r="135" spans="1:14" x14ac:dyDescent="0.25">
      <c r="A135" s="40">
        <v>43619</v>
      </c>
      <c r="B135" s="41">
        <v>4162.8</v>
      </c>
      <c r="C135" s="2">
        <f t="shared" ref="C135:C162" si="21">B135-B134</f>
        <v>43.100000000000364</v>
      </c>
      <c r="D135" s="11" t="str">
        <f t="shared" si="18"/>
        <v>Normal</v>
      </c>
      <c r="F135" s="40">
        <v>43619</v>
      </c>
      <c r="G135" s="36">
        <v>2026</v>
      </c>
      <c r="H135" s="2">
        <f t="shared" ref="H135:H162" si="22">G135-G134</f>
        <v>13</v>
      </c>
      <c r="I135" s="11" t="s">
        <v>21</v>
      </c>
      <c r="K135" s="40">
        <v>43619</v>
      </c>
      <c r="L135" s="36">
        <v>1124.8</v>
      </c>
      <c r="M135" s="2">
        <f t="shared" ref="M135:M162" si="23">L135-L134</f>
        <v>0.20000000000004547</v>
      </c>
      <c r="N135" s="11" t="str">
        <f t="shared" si="19"/>
        <v>Normal</v>
      </c>
    </row>
    <row r="136" spans="1:14" x14ac:dyDescent="0.25">
      <c r="A136" s="40">
        <v>43620</v>
      </c>
      <c r="B136" s="41">
        <v>4212.7</v>
      </c>
      <c r="C136" s="2">
        <f t="shared" si="21"/>
        <v>49.899999999999636</v>
      </c>
      <c r="D136" s="11" t="str">
        <f t="shared" si="18"/>
        <v>Normal</v>
      </c>
      <c r="F136" s="40">
        <v>43620</v>
      </c>
      <c r="G136" s="36">
        <v>2068</v>
      </c>
      <c r="H136" s="2">
        <f t="shared" si="22"/>
        <v>42</v>
      </c>
      <c r="I136" s="11" t="str">
        <f t="shared" si="20"/>
        <v>Atenção</v>
      </c>
      <c r="K136" s="40">
        <v>43620</v>
      </c>
      <c r="L136" s="36">
        <v>1157.5999999999999</v>
      </c>
      <c r="M136" s="2">
        <f t="shared" si="23"/>
        <v>32.799999999999955</v>
      </c>
      <c r="N136" s="11" t="str">
        <f t="shared" si="19"/>
        <v>Normal</v>
      </c>
    </row>
    <row r="137" spans="1:14" x14ac:dyDescent="0.25">
      <c r="A137" s="40">
        <v>43621</v>
      </c>
      <c r="B137" s="41">
        <v>4326.3</v>
      </c>
      <c r="C137" s="2">
        <f t="shared" si="21"/>
        <v>113.60000000000036</v>
      </c>
      <c r="D137" s="11" t="str">
        <f t="shared" si="18"/>
        <v>Normal</v>
      </c>
      <c r="F137" s="40">
        <v>43621</v>
      </c>
      <c r="G137" s="41">
        <v>2068</v>
      </c>
      <c r="H137" s="2">
        <f t="shared" si="22"/>
        <v>0</v>
      </c>
      <c r="I137" s="11" t="str">
        <f t="shared" si="20"/>
        <v>Normal</v>
      </c>
      <c r="K137" s="40">
        <v>43621</v>
      </c>
      <c r="L137" s="36">
        <v>1194</v>
      </c>
      <c r="M137" s="2">
        <f t="shared" si="23"/>
        <v>36.400000000000091</v>
      </c>
      <c r="N137" s="11" t="str">
        <f t="shared" si="19"/>
        <v>Normal</v>
      </c>
    </row>
    <row r="138" spans="1:14" x14ac:dyDescent="0.25">
      <c r="A138" s="40">
        <v>43622</v>
      </c>
      <c r="B138" s="41">
        <v>4494</v>
      </c>
      <c r="C138" s="2">
        <f t="shared" si="21"/>
        <v>167.69999999999982</v>
      </c>
      <c r="D138" s="11" t="str">
        <f t="shared" si="18"/>
        <v>Atenção</v>
      </c>
      <c r="F138" s="40">
        <v>43622</v>
      </c>
      <c r="G138" s="41">
        <v>2068</v>
      </c>
      <c r="H138" s="2">
        <f t="shared" si="22"/>
        <v>0</v>
      </c>
      <c r="I138" s="11" t="str">
        <f t="shared" si="20"/>
        <v>Normal</v>
      </c>
      <c r="K138" s="40">
        <v>43622</v>
      </c>
      <c r="L138" s="36">
        <v>1213.4000000000001</v>
      </c>
      <c r="M138" s="2">
        <f t="shared" si="23"/>
        <v>19.400000000000091</v>
      </c>
      <c r="N138" s="11" t="str">
        <f t="shared" si="19"/>
        <v>Normal</v>
      </c>
    </row>
    <row r="139" spans="1:14" x14ac:dyDescent="0.25">
      <c r="A139" s="40">
        <v>43623</v>
      </c>
      <c r="B139" s="41">
        <v>4593.5</v>
      </c>
      <c r="C139" s="2">
        <f t="shared" si="21"/>
        <v>99.5</v>
      </c>
      <c r="D139" s="11" t="str">
        <f t="shared" si="18"/>
        <v>Normal</v>
      </c>
      <c r="F139" s="40">
        <v>43623</v>
      </c>
      <c r="G139" s="41">
        <v>2068</v>
      </c>
      <c r="H139" s="2">
        <f t="shared" si="22"/>
        <v>0</v>
      </c>
      <c r="I139" s="11" t="str">
        <f t="shared" si="20"/>
        <v>Normal</v>
      </c>
      <c r="K139" s="40">
        <v>43623</v>
      </c>
      <c r="L139" s="41">
        <v>1242.9000000000001</v>
      </c>
      <c r="M139" s="2">
        <f t="shared" si="23"/>
        <v>29.5</v>
      </c>
      <c r="N139" s="11" t="str">
        <f t="shared" si="19"/>
        <v>Normal</v>
      </c>
    </row>
    <row r="140" spans="1:14" x14ac:dyDescent="0.25">
      <c r="A140" s="40">
        <v>43624</v>
      </c>
      <c r="B140" s="41">
        <v>4600.3999999999996</v>
      </c>
      <c r="C140" s="2">
        <f>B140-B139</f>
        <v>6.8999999999996362</v>
      </c>
      <c r="D140" s="11" t="str">
        <f t="shared" si="18"/>
        <v>Normal</v>
      </c>
      <c r="F140" s="40">
        <v>43624</v>
      </c>
      <c r="G140" s="41">
        <v>2068</v>
      </c>
      <c r="H140" s="2">
        <f>G140-G139</f>
        <v>0</v>
      </c>
      <c r="I140" s="11" t="str">
        <f t="shared" si="20"/>
        <v>Normal</v>
      </c>
      <c r="K140" s="40">
        <v>43624</v>
      </c>
      <c r="L140" s="41">
        <v>1281.4000000000001</v>
      </c>
      <c r="M140" s="2">
        <f>L140-L139</f>
        <v>38.5</v>
      </c>
      <c r="N140" s="11" t="str">
        <f t="shared" si="19"/>
        <v>Normal</v>
      </c>
    </row>
    <row r="141" spans="1:14" x14ac:dyDescent="0.25">
      <c r="A141" s="40">
        <v>43625</v>
      </c>
      <c r="B141" s="41">
        <v>4600.3999999999996</v>
      </c>
      <c r="C141" s="2">
        <f t="shared" si="21"/>
        <v>0</v>
      </c>
      <c r="D141" s="11" t="str">
        <f t="shared" si="18"/>
        <v>Normal</v>
      </c>
      <c r="F141" s="40">
        <v>43625</v>
      </c>
      <c r="G141" s="41">
        <v>2068</v>
      </c>
      <c r="H141" s="2">
        <f t="shared" si="22"/>
        <v>0</v>
      </c>
      <c r="I141" s="11" t="str">
        <f t="shared" si="20"/>
        <v>Normal</v>
      </c>
      <c r="K141" s="40">
        <v>43625</v>
      </c>
      <c r="L141" s="41">
        <v>1281.4000000000001</v>
      </c>
      <c r="M141" s="2">
        <f t="shared" si="23"/>
        <v>0</v>
      </c>
      <c r="N141" s="11" t="str">
        <f t="shared" si="19"/>
        <v>Normal</v>
      </c>
    </row>
    <row r="142" spans="1:14" x14ac:dyDescent="0.25">
      <c r="A142" s="40">
        <v>43626</v>
      </c>
      <c r="B142" s="41">
        <v>4807.5</v>
      </c>
      <c r="C142" s="2">
        <f t="shared" si="21"/>
        <v>207.10000000000036</v>
      </c>
      <c r="D142" s="11" t="s">
        <v>21</v>
      </c>
      <c r="F142" s="40">
        <v>43626</v>
      </c>
      <c r="G142" s="41">
        <v>2068</v>
      </c>
      <c r="H142" s="2">
        <f>G142-G141</f>
        <v>0</v>
      </c>
      <c r="I142" s="11" t="str">
        <f t="shared" si="20"/>
        <v>Normal</v>
      </c>
      <c r="K142" s="40">
        <v>43626</v>
      </c>
      <c r="L142" s="41">
        <v>1281.4000000000001</v>
      </c>
      <c r="M142" s="2">
        <f>L142-L141</f>
        <v>0</v>
      </c>
      <c r="N142" s="11" t="str">
        <f t="shared" si="19"/>
        <v>Normal</v>
      </c>
    </row>
    <row r="143" spans="1:14" x14ac:dyDescent="0.25">
      <c r="A143" s="40">
        <v>43627</v>
      </c>
      <c r="B143" s="41">
        <v>4807.5</v>
      </c>
      <c r="C143" s="2">
        <f t="shared" si="21"/>
        <v>0</v>
      </c>
      <c r="D143" s="11" t="str">
        <f t="shared" si="18"/>
        <v>Normal</v>
      </c>
      <c r="F143" s="40">
        <v>43627</v>
      </c>
      <c r="G143" s="41">
        <v>2068</v>
      </c>
      <c r="H143" s="2">
        <f t="shared" si="22"/>
        <v>0</v>
      </c>
      <c r="I143" s="11" t="str">
        <f t="shared" si="20"/>
        <v>Normal</v>
      </c>
      <c r="K143" s="40">
        <v>43627</v>
      </c>
      <c r="L143" s="41">
        <v>1319.3</v>
      </c>
      <c r="M143" s="2">
        <f t="shared" si="23"/>
        <v>37.899999999999864</v>
      </c>
      <c r="N143" s="11" t="str">
        <f t="shared" si="19"/>
        <v>Normal</v>
      </c>
    </row>
    <row r="144" spans="1:14" x14ac:dyDescent="0.25">
      <c r="A144" s="40">
        <v>43628</v>
      </c>
      <c r="B144" s="41">
        <v>4965.7</v>
      </c>
      <c r="C144" s="2">
        <f t="shared" si="21"/>
        <v>158.19999999999982</v>
      </c>
      <c r="D144" s="11" t="s">
        <v>21</v>
      </c>
      <c r="F144" s="40">
        <v>43628</v>
      </c>
      <c r="G144" s="41">
        <v>2068</v>
      </c>
      <c r="H144" s="2">
        <f t="shared" si="22"/>
        <v>0</v>
      </c>
      <c r="I144" s="11" t="str">
        <f t="shared" si="20"/>
        <v>Normal</v>
      </c>
      <c r="K144" s="40">
        <v>43628</v>
      </c>
      <c r="L144" s="41">
        <v>1336.2</v>
      </c>
      <c r="M144" s="2">
        <f t="shared" si="23"/>
        <v>16.900000000000091</v>
      </c>
      <c r="N144" s="11" t="str">
        <f t="shared" si="19"/>
        <v>Normal</v>
      </c>
    </row>
    <row r="145" spans="1:14" x14ac:dyDescent="0.25">
      <c r="A145" s="40">
        <v>43629</v>
      </c>
      <c r="B145" s="41">
        <v>5087.8</v>
      </c>
      <c r="C145" s="2">
        <f t="shared" si="21"/>
        <v>122.10000000000036</v>
      </c>
      <c r="D145" s="11" t="str">
        <f t="shared" si="18"/>
        <v>Normal</v>
      </c>
      <c r="F145" s="40">
        <v>43629</v>
      </c>
      <c r="G145" s="41">
        <v>2068</v>
      </c>
      <c r="H145" s="2">
        <f t="shared" si="22"/>
        <v>0</v>
      </c>
      <c r="I145" s="11" t="str">
        <f t="shared" si="20"/>
        <v>Normal</v>
      </c>
      <c r="K145" s="40">
        <v>43629</v>
      </c>
      <c r="L145" s="41">
        <v>1356.9</v>
      </c>
      <c r="M145" s="2">
        <f t="shared" si="23"/>
        <v>20.700000000000045</v>
      </c>
      <c r="N145" s="11" t="str">
        <f t="shared" si="19"/>
        <v>Normal</v>
      </c>
    </row>
    <row r="146" spans="1:14" x14ac:dyDescent="0.25">
      <c r="A146" s="40">
        <v>43630</v>
      </c>
      <c r="B146" s="41">
        <v>5205.8999999999996</v>
      </c>
      <c r="C146" s="2">
        <f t="shared" si="21"/>
        <v>118.09999999999945</v>
      </c>
      <c r="D146" s="11" t="str">
        <f t="shared" si="18"/>
        <v>Normal</v>
      </c>
      <c r="F146" s="40">
        <v>43630</v>
      </c>
      <c r="G146" s="41">
        <v>2068</v>
      </c>
      <c r="H146" s="2">
        <f t="shared" si="22"/>
        <v>0</v>
      </c>
      <c r="I146" s="11" t="str">
        <f t="shared" si="20"/>
        <v>Normal</v>
      </c>
      <c r="K146" s="40">
        <v>43630</v>
      </c>
      <c r="L146" s="41">
        <v>1365</v>
      </c>
      <c r="M146" s="2">
        <f t="shared" si="23"/>
        <v>8.0999999999999091</v>
      </c>
      <c r="N146" s="11" t="str">
        <f t="shared" si="19"/>
        <v>Normal</v>
      </c>
    </row>
    <row r="147" spans="1:14" x14ac:dyDescent="0.25">
      <c r="A147" s="40">
        <v>43631</v>
      </c>
      <c r="B147" s="41">
        <v>5205.8999999999996</v>
      </c>
      <c r="C147" s="2">
        <f t="shared" si="21"/>
        <v>0</v>
      </c>
      <c r="D147" s="11" t="str">
        <f t="shared" si="18"/>
        <v>Normal</v>
      </c>
      <c r="F147" s="40">
        <v>43631</v>
      </c>
      <c r="G147" s="41">
        <v>2068</v>
      </c>
      <c r="H147" s="2">
        <f t="shared" si="22"/>
        <v>0</v>
      </c>
      <c r="I147" s="11" t="str">
        <f t="shared" si="20"/>
        <v>Normal</v>
      </c>
      <c r="K147" s="40">
        <v>43631</v>
      </c>
      <c r="L147" s="41">
        <v>1365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v>43632</v>
      </c>
      <c r="B148" s="41">
        <v>5449.1</v>
      </c>
      <c r="C148" s="2">
        <f t="shared" si="21"/>
        <v>243.20000000000073</v>
      </c>
      <c r="D148" s="11" t="s">
        <v>21</v>
      </c>
      <c r="F148" s="40">
        <v>43632</v>
      </c>
      <c r="G148" s="41">
        <v>2068</v>
      </c>
      <c r="H148" s="2">
        <f t="shared" si="22"/>
        <v>0</v>
      </c>
      <c r="I148" s="11" t="str">
        <f t="shared" si="20"/>
        <v>Normal</v>
      </c>
      <c r="K148" s="40">
        <v>43632</v>
      </c>
      <c r="L148" s="41">
        <v>1412.9</v>
      </c>
      <c r="M148" s="2">
        <f t="shared" si="23"/>
        <v>47.900000000000091</v>
      </c>
      <c r="N148" s="11" t="str">
        <f t="shared" si="19"/>
        <v>Normal</v>
      </c>
    </row>
    <row r="149" spans="1:14" x14ac:dyDescent="0.25">
      <c r="A149" s="40">
        <v>43633</v>
      </c>
      <c r="B149" s="41">
        <v>5535.1</v>
      </c>
      <c r="C149" s="2">
        <f t="shared" si="21"/>
        <v>86</v>
      </c>
      <c r="D149" s="11" t="str">
        <f t="shared" si="18"/>
        <v>Normal</v>
      </c>
      <c r="F149" s="40">
        <v>43633</v>
      </c>
      <c r="G149" s="41">
        <v>2068</v>
      </c>
      <c r="H149" s="2">
        <f t="shared" si="22"/>
        <v>0</v>
      </c>
      <c r="I149" s="11" t="str">
        <f t="shared" si="20"/>
        <v>Normal</v>
      </c>
      <c r="K149" s="40">
        <v>43633</v>
      </c>
      <c r="L149" s="41">
        <v>1429.6</v>
      </c>
      <c r="M149" s="2">
        <f t="shared" si="23"/>
        <v>16.699999999999818</v>
      </c>
      <c r="N149" s="11" t="str">
        <f t="shared" si="19"/>
        <v>Normal</v>
      </c>
    </row>
    <row r="150" spans="1:14" x14ac:dyDescent="0.25">
      <c r="A150" s="40">
        <v>43634</v>
      </c>
      <c r="B150" s="41">
        <v>5662.1</v>
      </c>
      <c r="C150" s="2">
        <f>B150-B149</f>
        <v>127</v>
      </c>
      <c r="D150" s="11" t="str">
        <f t="shared" si="18"/>
        <v>Normal</v>
      </c>
      <c r="F150" s="40">
        <v>43634</v>
      </c>
      <c r="G150" s="41">
        <v>2068</v>
      </c>
      <c r="H150" s="2">
        <f>G150-G149</f>
        <v>0</v>
      </c>
      <c r="I150" s="11" t="str">
        <f t="shared" si="20"/>
        <v>Normal</v>
      </c>
      <c r="K150" s="40">
        <v>43634</v>
      </c>
      <c r="L150" s="41">
        <v>1450.3</v>
      </c>
      <c r="M150" s="2">
        <f>L150-L149</f>
        <v>20.700000000000045</v>
      </c>
      <c r="N150" s="11" t="str">
        <f>IF(M150&gt;($N$131*1.2),"Atenção","Normal")</f>
        <v>Normal</v>
      </c>
    </row>
    <row r="151" spans="1:14" x14ac:dyDescent="0.25">
      <c r="A151" s="40">
        <v>43635</v>
      </c>
      <c r="B151" s="41">
        <v>5814.6</v>
      </c>
      <c r="C151" s="2">
        <f t="shared" si="21"/>
        <v>152.5</v>
      </c>
      <c r="D151" s="11" t="str">
        <f t="shared" si="18"/>
        <v>Atenção</v>
      </c>
      <c r="F151" s="40">
        <v>43635</v>
      </c>
      <c r="G151" s="41">
        <v>2068</v>
      </c>
      <c r="H151" s="2">
        <f t="shared" si="22"/>
        <v>0</v>
      </c>
      <c r="I151" s="11" t="str">
        <f t="shared" si="20"/>
        <v>Normal</v>
      </c>
      <c r="K151" s="40">
        <v>43635</v>
      </c>
      <c r="L151" s="41">
        <v>1489.1</v>
      </c>
      <c r="M151" s="2">
        <f t="shared" si="23"/>
        <v>38.799999999999955</v>
      </c>
      <c r="N151" s="11" t="str">
        <f t="shared" si="19"/>
        <v>Normal</v>
      </c>
    </row>
    <row r="152" spans="1:14" x14ac:dyDescent="0.25">
      <c r="A152" s="40">
        <v>43636</v>
      </c>
      <c r="B152" s="41">
        <v>5814.6</v>
      </c>
      <c r="C152" s="2">
        <f t="shared" si="21"/>
        <v>0</v>
      </c>
      <c r="D152" s="11" t="str">
        <f t="shared" si="18"/>
        <v>Normal</v>
      </c>
      <c r="F152" s="40">
        <v>43636</v>
      </c>
      <c r="G152" s="41">
        <v>2068</v>
      </c>
      <c r="H152" s="2">
        <f t="shared" si="22"/>
        <v>0</v>
      </c>
      <c r="I152" s="11" t="str">
        <f t="shared" si="20"/>
        <v>Normal</v>
      </c>
      <c r="K152" s="40">
        <v>43636</v>
      </c>
      <c r="L152" s="41">
        <v>1489.1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v>43637</v>
      </c>
      <c r="B153" s="41">
        <v>6076</v>
      </c>
      <c r="C153" s="2">
        <f t="shared" si="21"/>
        <v>261.39999999999964</v>
      </c>
      <c r="D153" s="11" t="str">
        <f t="shared" si="18"/>
        <v>Atenção</v>
      </c>
      <c r="F153" s="40">
        <v>43637</v>
      </c>
      <c r="G153" s="41">
        <v>2068</v>
      </c>
      <c r="H153" s="2">
        <f t="shared" si="22"/>
        <v>0</v>
      </c>
      <c r="I153" s="11" t="str">
        <f t="shared" si="20"/>
        <v>Normal</v>
      </c>
      <c r="K153" s="40">
        <v>43637</v>
      </c>
      <c r="L153" s="41">
        <v>1525.9</v>
      </c>
      <c r="M153" s="2">
        <f t="shared" si="23"/>
        <v>36.800000000000182</v>
      </c>
      <c r="N153" s="11" t="str">
        <f t="shared" si="19"/>
        <v>Normal</v>
      </c>
    </row>
    <row r="154" spans="1:14" x14ac:dyDescent="0.25">
      <c r="A154" s="40">
        <v>43638</v>
      </c>
      <c r="B154" s="41">
        <v>6224.3</v>
      </c>
      <c r="C154" s="2">
        <f t="shared" si="21"/>
        <v>148.30000000000018</v>
      </c>
      <c r="D154" s="11" t="str">
        <f>IF(C154&gt;($D$131*1.2),"Atenção","Normal")</f>
        <v>Normal</v>
      </c>
      <c r="F154" s="40">
        <v>43638</v>
      </c>
      <c r="G154" s="41">
        <v>2068</v>
      </c>
      <c r="H154" s="2">
        <f t="shared" si="22"/>
        <v>0</v>
      </c>
      <c r="I154" s="11" t="str">
        <f t="shared" si="20"/>
        <v>Normal</v>
      </c>
      <c r="K154" s="40">
        <v>43638</v>
      </c>
      <c r="L154" s="41">
        <v>1525.9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v>43639</v>
      </c>
      <c r="B155" s="41">
        <v>6224.3</v>
      </c>
      <c r="C155" s="2">
        <f t="shared" si="21"/>
        <v>0</v>
      </c>
      <c r="D155" s="11" t="str">
        <f t="shared" si="18"/>
        <v>Normal</v>
      </c>
      <c r="F155" s="40">
        <v>43639</v>
      </c>
      <c r="G155" s="41">
        <v>2068</v>
      </c>
      <c r="H155" s="2">
        <f t="shared" si="22"/>
        <v>0</v>
      </c>
      <c r="I155" s="11" t="str">
        <f t="shared" si="20"/>
        <v>Normal</v>
      </c>
      <c r="K155" s="40">
        <v>43639</v>
      </c>
      <c r="L155" s="41">
        <v>1525.9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v>43640</v>
      </c>
      <c r="B156" s="41">
        <v>6411.1</v>
      </c>
      <c r="C156" s="2">
        <f t="shared" si="21"/>
        <v>186.80000000000018</v>
      </c>
      <c r="D156" s="11" t="s">
        <v>21</v>
      </c>
      <c r="F156" s="40">
        <v>43640</v>
      </c>
      <c r="G156" s="41">
        <v>2068</v>
      </c>
      <c r="H156" s="2">
        <f t="shared" si="22"/>
        <v>0</v>
      </c>
      <c r="I156" s="11" t="str">
        <f t="shared" si="20"/>
        <v>Normal</v>
      </c>
      <c r="K156" s="40">
        <v>43640</v>
      </c>
      <c r="L156" s="41">
        <v>1525.9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v>43641</v>
      </c>
      <c r="B157" s="41">
        <v>6609.8</v>
      </c>
      <c r="C157" s="2">
        <f>B157-B156</f>
        <v>198.69999999999982</v>
      </c>
      <c r="D157" s="11" t="str">
        <f t="shared" si="18"/>
        <v>Atenção</v>
      </c>
      <c r="F157" s="40">
        <v>43641</v>
      </c>
      <c r="G157" s="41">
        <v>2068</v>
      </c>
      <c r="H157" s="2">
        <f>G157-G156</f>
        <v>0</v>
      </c>
      <c r="I157" s="11" t="str">
        <f t="shared" si="20"/>
        <v>Normal</v>
      </c>
      <c r="K157" s="40">
        <v>43641</v>
      </c>
      <c r="L157" s="41">
        <v>1525.9</v>
      </c>
      <c r="M157" s="2">
        <f>L157-L156</f>
        <v>0</v>
      </c>
      <c r="N157" s="11" t="str">
        <f t="shared" si="19"/>
        <v>Normal</v>
      </c>
    </row>
    <row r="158" spans="1:14" x14ac:dyDescent="0.25">
      <c r="A158" s="40">
        <v>43642</v>
      </c>
      <c r="B158" s="41">
        <v>6706.2</v>
      </c>
      <c r="C158" s="2">
        <f t="shared" si="21"/>
        <v>96.399999999999636</v>
      </c>
      <c r="D158" s="11" t="str">
        <f t="shared" si="18"/>
        <v>Normal</v>
      </c>
      <c r="F158" s="40">
        <v>43642</v>
      </c>
      <c r="G158" s="41">
        <v>2068</v>
      </c>
      <c r="H158" s="2">
        <f t="shared" si="22"/>
        <v>0</v>
      </c>
      <c r="I158" s="11" t="str">
        <f t="shared" si="20"/>
        <v>Normal</v>
      </c>
      <c r="K158" s="40">
        <v>43642</v>
      </c>
      <c r="L158" s="41">
        <v>1525.9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v>43643</v>
      </c>
      <c r="B159" s="41">
        <v>6857.4</v>
      </c>
      <c r="C159" s="2">
        <f t="shared" si="21"/>
        <v>151.19999999999982</v>
      </c>
      <c r="D159" s="11" t="str">
        <f t="shared" si="18"/>
        <v>Atenção</v>
      </c>
      <c r="F159" s="40">
        <v>43643</v>
      </c>
      <c r="G159" s="41">
        <v>2068</v>
      </c>
      <c r="H159" s="2">
        <f t="shared" si="22"/>
        <v>0</v>
      </c>
      <c r="I159" s="11" t="str">
        <f t="shared" si="20"/>
        <v>Normal</v>
      </c>
      <c r="K159" s="40">
        <v>43643</v>
      </c>
      <c r="L159" s="41">
        <v>1525.9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v>43644</v>
      </c>
      <c r="B160" s="36">
        <v>6976.2</v>
      </c>
      <c r="C160" s="2">
        <f>B160-B159</f>
        <v>118.80000000000018</v>
      </c>
      <c r="D160" s="11" t="str">
        <f t="shared" si="18"/>
        <v>Normal</v>
      </c>
      <c r="F160" s="40">
        <v>43644</v>
      </c>
      <c r="G160" s="36">
        <v>2068</v>
      </c>
      <c r="H160" s="2">
        <f>G160-G159</f>
        <v>0</v>
      </c>
      <c r="I160" s="11" t="str">
        <f t="shared" si="20"/>
        <v>Normal</v>
      </c>
      <c r="K160" s="40">
        <v>43644</v>
      </c>
      <c r="L160" s="36">
        <v>1525.9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v>43645</v>
      </c>
      <c r="B161" s="36">
        <v>6976.2</v>
      </c>
      <c r="C161" s="2">
        <f t="shared" si="21"/>
        <v>0</v>
      </c>
      <c r="D161" s="11" t="str">
        <f t="shared" si="18"/>
        <v>Normal</v>
      </c>
      <c r="F161" s="40">
        <v>43645</v>
      </c>
      <c r="G161" s="36">
        <v>2068</v>
      </c>
      <c r="H161" s="2">
        <f t="shared" si="22"/>
        <v>0</v>
      </c>
      <c r="I161" s="11" t="str">
        <f t="shared" si="20"/>
        <v>Normal</v>
      </c>
      <c r="K161" s="40">
        <v>43645</v>
      </c>
      <c r="L161" s="36">
        <v>1525.9</v>
      </c>
      <c r="M161" s="2">
        <f t="shared" si="23"/>
        <v>0</v>
      </c>
      <c r="N161" s="11" t="str">
        <f t="shared" si="19"/>
        <v>Normal</v>
      </c>
    </row>
    <row r="162" spans="1:14" x14ac:dyDescent="0.25">
      <c r="A162" s="40">
        <v>43646</v>
      </c>
      <c r="B162" s="36">
        <v>7205.4</v>
      </c>
      <c r="C162" s="2">
        <f t="shared" si="21"/>
        <v>229.19999999999982</v>
      </c>
      <c r="D162" s="11" t="str">
        <f t="shared" si="18"/>
        <v>Atenção</v>
      </c>
      <c r="F162" s="40">
        <v>43646</v>
      </c>
      <c r="G162" s="36">
        <v>2068</v>
      </c>
      <c r="H162" s="2">
        <f t="shared" si="22"/>
        <v>0</v>
      </c>
      <c r="I162" s="11" t="str">
        <f t="shared" si="20"/>
        <v>Normal</v>
      </c>
      <c r="K162" s="40">
        <v>43646</v>
      </c>
      <c r="L162" s="36">
        <v>1525.9</v>
      </c>
      <c r="M162" s="2">
        <f t="shared" si="23"/>
        <v>0</v>
      </c>
      <c r="N162" s="11" t="str">
        <f t="shared" si="19"/>
        <v>Normal</v>
      </c>
    </row>
    <row r="163" spans="1:14" x14ac:dyDescent="0.25">
      <c r="A163" s="120" t="s">
        <v>6</v>
      </c>
      <c r="B163" s="121"/>
      <c r="C163" s="15">
        <f>SUM(C133:C162)</f>
        <v>3239.7</v>
      </c>
      <c r="D163" s="11"/>
      <c r="F163" s="120" t="s">
        <v>6</v>
      </c>
      <c r="G163" s="121"/>
      <c r="H163" s="2">
        <f>SUM(H133:H162)</f>
        <v>55</v>
      </c>
      <c r="I163" s="11" t="str">
        <f>IF(H163&gt;($I$131*1.2),"Atenção","Normal")</f>
        <v>Atenção</v>
      </c>
      <c r="K163" s="120" t="s">
        <v>6</v>
      </c>
      <c r="L163" s="121"/>
      <c r="M163" s="15">
        <f>SUM(M133:M162)</f>
        <v>431</v>
      </c>
      <c r="N163" s="11"/>
    </row>
    <row r="164" spans="1:14" x14ac:dyDescent="0.25">
      <c r="A164" s="42" t="s">
        <v>7</v>
      </c>
      <c r="B164" s="113"/>
      <c r="C164" s="114"/>
      <c r="D164" s="115"/>
      <c r="E164" s="43"/>
      <c r="F164" s="42" t="s">
        <v>7</v>
      </c>
      <c r="G164" s="113"/>
      <c r="H164" s="114"/>
      <c r="I164" s="115"/>
      <c r="J164" s="43"/>
      <c r="K164" s="42" t="s">
        <v>7</v>
      </c>
      <c r="L164" s="113"/>
      <c r="M164" s="114"/>
      <c r="N164" s="115"/>
    </row>
    <row r="165" spans="1:14" x14ac:dyDescent="0.25">
      <c r="A165" s="113"/>
      <c r="B165" s="114"/>
      <c r="C165" s="114"/>
      <c r="D165" s="115"/>
      <c r="E165" s="43"/>
      <c r="F165" s="113"/>
      <c r="G165" s="114"/>
      <c r="H165" s="114"/>
      <c r="I165" s="115"/>
      <c r="J165" s="43"/>
      <c r="K165" s="113"/>
      <c r="L165" s="114"/>
      <c r="M165" s="114"/>
      <c r="N165" s="115"/>
    </row>
    <row r="166" spans="1:14" x14ac:dyDescent="0.25">
      <c r="A166" s="113"/>
      <c r="B166" s="114"/>
      <c r="C166" s="114"/>
      <c r="D166" s="115"/>
      <c r="E166" s="43"/>
      <c r="F166" s="113"/>
      <c r="G166" s="114"/>
      <c r="H166" s="114"/>
      <c r="I166" s="115"/>
      <c r="J166" s="43"/>
      <c r="K166" s="113"/>
      <c r="L166" s="114"/>
      <c r="M166" s="114"/>
      <c r="N166" s="115"/>
    </row>
    <row r="167" spans="1:14" x14ac:dyDescent="0.25">
      <c r="A167" s="110"/>
      <c r="B167" s="111"/>
      <c r="C167" s="111"/>
      <c r="D167" s="112"/>
      <c r="F167" s="110"/>
      <c r="G167" s="111"/>
      <c r="H167" s="111"/>
      <c r="I167" s="112"/>
      <c r="K167" s="110"/>
      <c r="L167" s="111"/>
      <c r="M167" s="111"/>
      <c r="N167" s="112"/>
    </row>
    <row r="168" spans="1:14" x14ac:dyDescent="0.25">
      <c r="A168" s="110"/>
      <c r="B168" s="111"/>
      <c r="C168" s="111"/>
      <c r="D168" s="112"/>
      <c r="F168" s="110"/>
      <c r="G168" s="111"/>
      <c r="H168" s="111"/>
      <c r="I168" s="112"/>
      <c r="K168" s="110"/>
      <c r="L168" s="111"/>
      <c r="M168" s="111"/>
      <c r="N168" s="112"/>
    </row>
    <row r="169" spans="1:14" x14ac:dyDescent="0.25">
      <c r="A169" s="110"/>
      <c r="B169" s="111"/>
      <c r="C169" s="111"/>
      <c r="D169" s="112"/>
      <c r="F169" s="110"/>
      <c r="G169" s="111"/>
      <c r="H169" s="111"/>
      <c r="I169" s="112"/>
      <c r="K169" s="110"/>
      <c r="L169" s="111"/>
      <c r="M169" s="111"/>
      <c r="N169" s="112"/>
    </row>
    <row r="171" spans="1:14" ht="58.5" customHeight="1" x14ac:dyDescent="0.25">
      <c r="A171" s="116" t="s">
        <v>31</v>
      </c>
      <c r="B171" s="117"/>
      <c r="C171" s="118"/>
      <c r="D171" s="33" t="s">
        <v>1</v>
      </c>
      <c r="F171" s="116" t="s">
        <v>32</v>
      </c>
      <c r="G171" s="117"/>
      <c r="H171" s="118"/>
      <c r="I171" s="33" t="s">
        <v>1</v>
      </c>
    </row>
    <row r="172" spans="1:14" ht="25.5" x14ac:dyDescent="0.25">
      <c r="A172" s="119" t="str">
        <f>A4</f>
        <v>Junho</v>
      </c>
      <c r="B172" s="119"/>
      <c r="C172" s="34" t="s">
        <v>2</v>
      </c>
      <c r="D172" s="35"/>
      <c r="F172" s="119" t="str">
        <f>A4</f>
        <v>Junho</v>
      </c>
      <c r="G172" s="119"/>
      <c r="H172" s="34" t="s">
        <v>2</v>
      </c>
      <c r="I172" s="35"/>
    </row>
    <row r="173" spans="1:14" x14ac:dyDescent="0.25">
      <c r="A173" s="119"/>
      <c r="B173" s="119"/>
      <c r="C173" s="36">
        <f>'Maio 2019 '!B214</f>
        <v>265.89999999999998</v>
      </c>
      <c r="D173" s="10">
        <v>10</v>
      </c>
      <c r="F173" s="119"/>
      <c r="G173" s="119"/>
      <c r="H173" s="36">
        <f>'Maio 2019 '!G214</f>
        <v>48.1</v>
      </c>
      <c r="I173" s="10">
        <v>5</v>
      </c>
    </row>
    <row r="174" spans="1:14" x14ac:dyDescent="0.25">
      <c r="A174" s="41" t="s">
        <v>3</v>
      </c>
      <c r="B174" s="41" t="s">
        <v>4</v>
      </c>
      <c r="C174" s="41" t="s">
        <v>5</v>
      </c>
      <c r="D174" s="39"/>
      <c r="F174" s="41" t="s">
        <v>3</v>
      </c>
      <c r="G174" s="41" t="s">
        <v>4</v>
      </c>
      <c r="H174" s="41" t="s">
        <v>5</v>
      </c>
      <c r="I174" s="39"/>
    </row>
    <row r="175" spans="1:14" x14ac:dyDescent="0.25">
      <c r="A175" s="40">
        <v>43617</v>
      </c>
      <c r="B175" s="36">
        <v>265.89999999999998</v>
      </c>
      <c r="C175" s="2">
        <f>B175-C173</f>
        <v>0</v>
      </c>
      <c r="D175" s="11" t="str">
        <f>IF(C175&gt;($D$173*1.2),"Atenção","Normal")</f>
        <v>Normal</v>
      </c>
      <c r="F175" s="40">
        <v>43617</v>
      </c>
      <c r="G175" s="36">
        <v>48.1</v>
      </c>
      <c r="H175" s="2">
        <f>G175-H173</f>
        <v>0</v>
      </c>
      <c r="I175" s="11" t="str">
        <f>IF(H175&gt;($I$173*1.2),"Atenção","Normal")</f>
        <v>Normal</v>
      </c>
    </row>
    <row r="176" spans="1:14" x14ac:dyDescent="0.25">
      <c r="A176" s="40">
        <v>43618</v>
      </c>
      <c r="B176" s="36">
        <v>276.5</v>
      </c>
      <c r="C176" s="2">
        <f>B176-B175</f>
        <v>10.600000000000023</v>
      </c>
      <c r="D176" s="11" t="str">
        <f t="shared" ref="D176:D204" si="24">IF(C176&gt;($D$173*1.2),"Atenção","Normal")</f>
        <v>Normal</v>
      </c>
      <c r="F176" s="40">
        <v>43618</v>
      </c>
      <c r="G176" s="36">
        <v>48.8</v>
      </c>
      <c r="H176" s="2">
        <f>G176-G175</f>
        <v>0.69999999999999574</v>
      </c>
      <c r="I176" s="11" t="str">
        <f t="shared" ref="I176:I204" si="25">IF(H176&gt;($I$173*1.2),"Atenção","Normal")</f>
        <v>Normal</v>
      </c>
    </row>
    <row r="177" spans="1:9" x14ac:dyDescent="0.25">
      <c r="A177" s="40">
        <v>43619</v>
      </c>
      <c r="B177" s="41">
        <v>291.39999999999998</v>
      </c>
      <c r="C177" s="2">
        <f>(B177-B176)</f>
        <v>14.899999999999977</v>
      </c>
      <c r="D177" s="11" t="str">
        <f>IF(C177&gt;($D$173*1.2),"Atenção","Normal")</f>
        <v>Atenção</v>
      </c>
      <c r="E177" s="70"/>
      <c r="F177" s="40">
        <v>43619</v>
      </c>
      <c r="G177" s="41">
        <v>49.2</v>
      </c>
      <c r="H177" s="2">
        <f t="shared" ref="H177:H204" si="26">G177-G176</f>
        <v>0.40000000000000568</v>
      </c>
      <c r="I177" s="11" t="str">
        <f t="shared" si="25"/>
        <v>Normal</v>
      </c>
    </row>
    <row r="178" spans="1:9" x14ac:dyDescent="0.25">
      <c r="A178" s="40">
        <v>43620</v>
      </c>
      <c r="B178" s="41">
        <v>299.39999999999998</v>
      </c>
      <c r="C178" s="2">
        <f t="shared" ref="C178:C204" si="27">B178-B177</f>
        <v>8</v>
      </c>
      <c r="D178" s="11" t="str">
        <f t="shared" si="24"/>
        <v>Normal</v>
      </c>
      <c r="F178" s="40">
        <v>43620</v>
      </c>
      <c r="G178" s="41">
        <v>50.4</v>
      </c>
      <c r="H178" s="2">
        <f t="shared" si="26"/>
        <v>1.1999999999999957</v>
      </c>
      <c r="I178" s="11" t="str">
        <f t="shared" si="25"/>
        <v>Normal</v>
      </c>
    </row>
    <row r="179" spans="1:9" x14ac:dyDescent="0.25">
      <c r="A179" s="40">
        <v>43621</v>
      </c>
      <c r="B179" s="41">
        <v>304.8</v>
      </c>
      <c r="C179" s="2">
        <f t="shared" si="27"/>
        <v>5.4000000000000341</v>
      </c>
      <c r="D179" s="11" t="str">
        <f t="shared" si="24"/>
        <v>Normal</v>
      </c>
      <c r="F179" s="40">
        <v>43621</v>
      </c>
      <c r="G179" s="41">
        <v>52</v>
      </c>
      <c r="H179" s="2">
        <f t="shared" si="26"/>
        <v>1.6000000000000014</v>
      </c>
      <c r="I179" s="11" t="str">
        <f t="shared" si="25"/>
        <v>Normal</v>
      </c>
    </row>
    <row r="180" spans="1:9" x14ac:dyDescent="0.25">
      <c r="A180" s="40">
        <v>43622</v>
      </c>
      <c r="B180" s="41">
        <v>304.8</v>
      </c>
      <c r="C180" s="2">
        <f t="shared" si="27"/>
        <v>0</v>
      </c>
      <c r="D180" s="11" t="str">
        <f t="shared" si="24"/>
        <v>Normal</v>
      </c>
      <c r="F180" s="40">
        <v>43622</v>
      </c>
      <c r="G180" s="41">
        <v>53.1</v>
      </c>
      <c r="H180" s="2">
        <f t="shared" si="26"/>
        <v>1.1000000000000014</v>
      </c>
      <c r="I180" s="11" t="str">
        <f t="shared" si="25"/>
        <v>Normal</v>
      </c>
    </row>
    <row r="181" spans="1:9" x14ac:dyDescent="0.25">
      <c r="A181" s="40">
        <v>43623</v>
      </c>
      <c r="B181" s="41">
        <v>305.10000000000002</v>
      </c>
      <c r="C181" s="2">
        <f t="shared" si="27"/>
        <v>0.30000000000001137</v>
      </c>
      <c r="D181" s="11" t="str">
        <f t="shared" si="24"/>
        <v>Normal</v>
      </c>
      <c r="F181" s="40">
        <v>43623</v>
      </c>
      <c r="G181" s="41">
        <v>54.5</v>
      </c>
      <c r="H181" s="2">
        <f t="shared" si="26"/>
        <v>1.3999999999999986</v>
      </c>
      <c r="I181" s="11" t="str">
        <f>IF(H181&gt;($I$173*1.2),"Atenção","Normal")</f>
        <v>Normal</v>
      </c>
    </row>
    <row r="182" spans="1:9" x14ac:dyDescent="0.25">
      <c r="A182" s="40">
        <v>43624</v>
      </c>
      <c r="B182" s="41">
        <v>305.8</v>
      </c>
      <c r="C182" s="2">
        <f>B182-B181</f>
        <v>0.69999999999998863</v>
      </c>
      <c r="D182" s="11" t="str">
        <f t="shared" si="24"/>
        <v>Normal</v>
      </c>
      <c r="F182" s="40">
        <v>43624</v>
      </c>
      <c r="G182" s="41">
        <v>55.1</v>
      </c>
      <c r="H182" s="2">
        <f>G182-G181</f>
        <v>0.60000000000000142</v>
      </c>
      <c r="I182" s="11" t="str">
        <f t="shared" si="25"/>
        <v>Normal</v>
      </c>
    </row>
    <row r="183" spans="1:9" x14ac:dyDescent="0.25">
      <c r="A183" s="40">
        <v>43625</v>
      </c>
      <c r="B183" s="41">
        <v>305.8</v>
      </c>
      <c r="C183" s="2">
        <f t="shared" si="27"/>
        <v>0</v>
      </c>
      <c r="D183" s="11" t="str">
        <f t="shared" si="24"/>
        <v>Normal</v>
      </c>
      <c r="F183" s="40">
        <v>43625</v>
      </c>
      <c r="G183" s="41">
        <v>55.1</v>
      </c>
      <c r="H183" s="2">
        <f t="shared" si="26"/>
        <v>0</v>
      </c>
      <c r="I183" s="11" t="str">
        <f t="shared" si="25"/>
        <v>Normal</v>
      </c>
    </row>
    <row r="184" spans="1:9" x14ac:dyDescent="0.25">
      <c r="A184" s="40">
        <v>43626</v>
      </c>
      <c r="B184" s="41">
        <v>306.8</v>
      </c>
      <c r="C184" s="2">
        <f t="shared" si="27"/>
        <v>1</v>
      </c>
      <c r="D184" s="11" t="str">
        <f t="shared" si="24"/>
        <v>Normal</v>
      </c>
      <c r="F184" s="40">
        <v>43626</v>
      </c>
      <c r="G184" s="41">
        <v>55.4</v>
      </c>
      <c r="H184" s="2">
        <f t="shared" si="26"/>
        <v>0.29999999999999716</v>
      </c>
      <c r="I184" s="11" t="str">
        <f t="shared" si="25"/>
        <v>Normal</v>
      </c>
    </row>
    <row r="185" spans="1:9" x14ac:dyDescent="0.25">
      <c r="A185" s="40">
        <v>43627</v>
      </c>
      <c r="B185" s="41">
        <v>307.3</v>
      </c>
      <c r="C185" s="2">
        <f t="shared" si="27"/>
        <v>0.5</v>
      </c>
      <c r="D185" s="11" t="str">
        <f t="shared" si="24"/>
        <v>Normal</v>
      </c>
      <c r="F185" s="40">
        <v>43627</v>
      </c>
      <c r="G185" s="41">
        <v>56.8</v>
      </c>
      <c r="H185" s="2">
        <f t="shared" si="26"/>
        <v>1.3999999999999986</v>
      </c>
      <c r="I185" s="11" t="str">
        <f t="shared" si="25"/>
        <v>Normal</v>
      </c>
    </row>
    <row r="186" spans="1:9" x14ac:dyDescent="0.25">
      <c r="A186" s="40">
        <v>43628</v>
      </c>
      <c r="B186" s="41">
        <v>307.5</v>
      </c>
      <c r="C186" s="2">
        <f t="shared" si="27"/>
        <v>0.19999999999998863</v>
      </c>
      <c r="D186" s="11" t="str">
        <f t="shared" si="24"/>
        <v>Normal</v>
      </c>
      <c r="F186" s="40">
        <v>43628</v>
      </c>
      <c r="G186" s="41">
        <v>58</v>
      </c>
      <c r="H186" s="2">
        <f t="shared" si="26"/>
        <v>1.2000000000000028</v>
      </c>
      <c r="I186" s="11" t="str">
        <f t="shared" si="25"/>
        <v>Normal</v>
      </c>
    </row>
    <row r="187" spans="1:9" x14ac:dyDescent="0.25">
      <c r="A187" s="40">
        <v>43629</v>
      </c>
      <c r="B187" s="41">
        <v>309.60000000000002</v>
      </c>
      <c r="C187" s="2">
        <f t="shared" si="27"/>
        <v>2.1000000000000227</v>
      </c>
      <c r="D187" s="11" t="str">
        <f t="shared" si="24"/>
        <v>Normal</v>
      </c>
      <c r="F187" s="40">
        <v>43629</v>
      </c>
      <c r="G187" s="41">
        <v>59.2</v>
      </c>
      <c r="H187" s="2">
        <f t="shared" si="26"/>
        <v>1.2000000000000028</v>
      </c>
      <c r="I187" s="11" t="str">
        <f t="shared" si="25"/>
        <v>Normal</v>
      </c>
    </row>
    <row r="188" spans="1:9" x14ac:dyDescent="0.25">
      <c r="A188" s="40">
        <v>43630</v>
      </c>
      <c r="B188" s="41">
        <v>309.7</v>
      </c>
      <c r="C188" s="2">
        <f t="shared" si="27"/>
        <v>9.9999999999965894E-2</v>
      </c>
      <c r="D188" s="11" t="str">
        <f t="shared" si="24"/>
        <v>Normal</v>
      </c>
      <c r="F188" s="40">
        <v>43630</v>
      </c>
      <c r="G188" s="41">
        <v>60.4</v>
      </c>
      <c r="H188" s="2">
        <f t="shared" si="26"/>
        <v>1.1999999999999957</v>
      </c>
      <c r="I188" s="11" t="str">
        <f t="shared" si="25"/>
        <v>Normal</v>
      </c>
    </row>
    <row r="189" spans="1:9" x14ac:dyDescent="0.25">
      <c r="A189" s="40">
        <v>43631</v>
      </c>
      <c r="B189" s="41">
        <v>309.7</v>
      </c>
      <c r="C189" s="2">
        <f t="shared" si="27"/>
        <v>0</v>
      </c>
      <c r="D189" s="11" t="str">
        <f t="shared" si="24"/>
        <v>Normal</v>
      </c>
      <c r="F189" s="40">
        <v>43631</v>
      </c>
      <c r="G189" s="41">
        <v>60.4</v>
      </c>
      <c r="H189" s="2">
        <f t="shared" si="26"/>
        <v>0</v>
      </c>
      <c r="I189" s="11" t="str">
        <f t="shared" si="25"/>
        <v>Normal</v>
      </c>
    </row>
    <row r="190" spans="1:9" x14ac:dyDescent="0.25">
      <c r="A190" s="40">
        <v>43632</v>
      </c>
      <c r="B190" s="41">
        <v>314.60000000000002</v>
      </c>
      <c r="C190" s="2">
        <f t="shared" si="27"/>
        <v>4.9000000000000341</v>
      </c>
      <c r="D190" s="11" t="str">
        <f t="shared" si="24"/>
        <v>Normal</v>
      </c>
      <c r="F190" s="40">
        <v>43632</v>
      </c>
      <c r="G190" s="41">
        <v>61.1</v>
      </c>
      <c r="H190" s="2">
        <f t="shared" si="26"/>
        <v>0.70000000000000284</v>
      </c>
      <c r="I190" s="11" t="str">
        <f t="shared" si="25"/>
        <v>Normal</v>
      </c>
    </row>
    <row r="191" spans="1:9" x14ac:dyDescent="0.25">
      <c r="A191" s="40">
        <v>43633</v>
      </c>
      <c r="B191" s="41">
        <v>323.5</v>
      </c>
      <c r="C191" s="2">
        <f t="shared" si="27"/>
        <v>8.8999999999999773</v>
      </c>
      <c r="D191" s="11" t="str">
        <f t="shared" si="24"/>
        <v>Normal</v>
      </c>
      <c r="F191" s="40">
        <v>43633</v>
      </c>
      <c r="G191" s="41">
        <v>61.5</v>
      </c>
      <c r="H191" s="2">
        <f t="shared" si="26"/>
        <v>0.39999999999999858</v>
      </c>
      <c r="I191" s="11" t="str">
        <f t="shared" si="25"/>
        <v>Normal</v>
      </c>
    </row>
    <row r="192" spans="1:9" x14ac:dyDescent="0.25">
      <c r="A192" s="40">
        <v>43634</v>
      </c>
      <c r="B192" s="41">
        <v>323.5</v>
      </c>
      <c r="C192" s="2">
        <f>B192-B191</f>
        <v>0</v>
      </c>
      <c r="D192" s="11" t="str">
        <f t="shared" si="24"/>
        <v>Normal</v>
      </c>
      <c r="F192" s="40">
        <v>43634</v>
      </c>
      <c r="G192" s="41">
        <v>62.6</v>
      </c>
      <c r="H192" s="2">
        <f>G192-G191</f>
        <v>1.1000000000000014</v>
      </c>
      <c r="I192" s="11" t="str">
        <f t="shared" si="25"/>
        <v>Normal</v>
      </c>
    </row>
    <row r="193" spans="1:9" x14ac:dyDescent="0.25">
      <c r="A193" s="40">
        <v>43635</v>
      </c>
      <c r="B193" s="41">
        <v>327.60000000000002</v>
      </c>
      <c r="C193" s="2">
        <f t="shared" si="27"/>
        <v>4.1000000000000227</v>
      </c>
      <c r="D193" s="11" t="str">
        <f t="shared" si="24"/>
        <v>Normal</v>
      </c>
      <c r="F193" s="40">
        <v>43635</v>
      </c>
      <c r="G193" s="41">
        <v>65</v>
      </c>
      <c r="H193" s="2">
        <f t="shared" si="26"/>
        <v>2.3999999999999986</v>
      </c>
      <c r="I193" s="11" t="str">
        <f t="shared" si="25"/>
        <v>Normal</v>
      </c>
    </row>
    <row r="194" spans="1:9" x14ac:dyDescent="0.25">
      <c r="A194" s="40">
        <v>43636</v>
      </c>
      <c r="B194" s="41">
        <v>327.60000000000002</v>
      </c>
      <c r="C194" s="2">
        <f t="shared" si="27"/>
        <v>0</v>
      </c>
      <c r="D194" s="11" t="str">
        <f t="shared" si="24"/>
        <v>Normal</v>
      </c>
      <c r="F194" s="40">
        <v>43636</v>
      </c>
      <c r="G194" s="41">
        <v>65</v>
      </c>
      <c r="H194" s="2">
        <f t="shared" si="26"/>
        <v>0</v>
      </c>
      <c r="I194" s="11" t="str">
        <f t="shared" si="25"/>
        <v>Normal</v>
      </c>
    </row>
    <row r="195" spans="1:9" x14ac:dyDescent="0.25">
      <c r="A195" s="40">
        <v>43637</v>
      </c>
      <c r="B195" s="41">
        <v>334.2</v>
      </c>
      <c r="C195" s="2">
        <f t="shared" si="27"/>
        <v>6.5999999999999659</v>
      </c>
      <c r="D195" s="11" t="str">
        <f t="shared" si="24"/>
        <v>Normal</v>
      </c>
      <c r="F195" s="40">
        <v>43637</v>
      </c>
      <c r="G195" s="41">
        <v>65.7</v>
      </c>
      <c r="H195" s="2">
        <f t="shared" si="26"/>
        <v>0.70000000000000284</v>
      </c>
      <c r="I195" s="11" t="str">
        <f t="shared" si="25"/>
        <v>Normal</v>
      </c>
    </row>
    <row r="196" spans="1:9" x14ac:dyDescent="0.25">
      <c r="A196" s="40">
        <v>43638</v>
      </c>
      <c r="B196" s="41">
        <v>335.1</v>
      </c>
      <c r="C196" s="2">
        <f t="shared" si="27"/>
        <v>0.90000000000003411</v>
      </c>
      <c r="D196" s="11" t="str">
        <f t="shared" si="24"/>
        <v>Normal</v>
      </c>
      <c r="F196" s="40">
        <v>43638</v>
      </c>
      <c r="G196" s="41">
        <v>67.099999999999994</v>
      </c>
      <c r="H196" s="2">
        <f t="shared" si="26"/>
        <v>1.3999999999999915</v>
      </c>
      <c r="I196" s="11" t="str">
        <f t="shared" si="25"/>
        <v>Normal</v>
      </c>
    </row>
    <row r="197" spans="1:9" x14ac:dyDescent="0.25">
      <c r="A197" s="40">
        <v>43639</v>
      </c>
      <c r="B197" s="41">
        <v>335.1</v>
      </c>
      <c r="C197" s="2">
        <f t="shared" si="27"/>
        <v>0</v>
      </c>
      <c r="D197" s="11" t="str">
        <f t="shared" si="24"/>
        <v>Normal</v>
      </c>
      <c r="F197" s="40">
        <v>43639</v>
      </c>
      <c r="G197" s="41">
        <v>67.099999999999994</v>
      </c>
      <c r="H197" s="2">
        <f t="shared" si="26"/>
        <v>0</v>
      </c>
      <c r="I197" s="11" t="str">
        <f t="shared" si="25"/>
        <v>Normal</v>
      </c>
    </row>
    <row r="198" spans="1:9" x14ac:dyDescent="0.25">
      <c r="A198" s="40">
        <v>43640</v>
      </c>
      <c r="B198" s="41">
        <v>345.8</v>
      </c>
      <c r="C198" s="2">
        <f t="shared" si="27"/>
        <v>10.699999999999989</v>
      </c>
      <c r="D198" s="11" t="str">
        <f t="shared" si="24"/>
        <v>Normal</v>
      </c>
      <c r="F198" s="40">
        <v>43640</v>
      </c>
      <c r="G198" s="41">
        <v>67.099999999999994</v>
      </c>
      <c r="H198" s="2">
        <f t="shared" si="26"/>
        <v>0</v>
      </c>
      <c r="I198" s="11" t="str">
        <f t="shared" si="25"/>
        <v>Normal</v>
      </c>
    </row>
    <row r="199" spans="1:9" x14ac:dyDescent="0.25">
      <c r="A199" s="40">
        <v>43641</v>
      </c>
      <c r="B199" s="41">
        <v>348</v>
      </c>
      <c r="C199" s="2">
        <f>B199-B198</f>
        <v>2.1999999999999886</v>
      </c>
      <c r="D199" s="11" t="str">
        <f t="shared" si="24"/>
        <v>Normal</v>
      </c>
      <c r="F199" s="40">
        <v>43641</v>
      </c>
      <c r="G199" s="41">
        <v>69.3</v>
      </c>
      <c r="H199" s="2">
        <f>G199-G198</f>
        <v>2.2000000000000028</v>
      </c>
      <c r="I199" s="11" t="str">
        <f t="shared" si="25"/>
        <v>Normal</v>
      </c>
    </row>
    <row r="200" spans="1:9" x14ac:dyDescent="0.25">
      <c r="A200" s="40">
        <v>43642</v>
      </c>
      <c r="B200" s="41">
        <v>349.7</v>
      </c>
      <c r="C200" s="2">
        <f t="shared" si="27"/>
        <v>1.6999999999999886</v>
      </c>
      <c r="D200" s="11" t="str">
        <f t="shared" si="24"/>
        <v>Normal</v>
      </c>
      <c r="F200" s="40">
        <v>43642</v>
      </c>
      <c r="G200" s="41">
        <v>70.099999999999994</v>
      </c>
      <c r="H200" s="2">
        <f t="shared" si="26"/>
        <v>0.79999999999999716</v>
      </c>
      <c r="I200" s="11" t="str">
        <f t="shared" si="25"/>
        <v>Normal</v>
      </c>
    </row>
    <row r="201" spans="1:9" x14ac:dyDescent="0.25">
      <c r="A201" s="40">
        <v>43643</v>
      </c>
      <c r="B201" s="41">
        <v>354.1</v>
      </c>
      <c r="C201" s="2">
        <f t="shared" si="27"/>
        <v>4.4000000000000341</v>
      </c>
      <c r="D201" s="11" t="str">
        <f t="shared" si="24"/>
        <v>Normal</v>
      </c>
      <c r="F201" s="40">
        <v>43643</v>
      </c>
      <c r="G201" s="41">
        <v>71.2</v>
      </c>
      <c r="H201" s="2">
        <f t="shared" si="26"/>
        <v>1.1000000000000085</v>
      </c>
      <c r="I201" s="11" t="str">
        <f t="shared" si="25"/>
        <v>Normal</v>
      </c>
    </row>
    <row r="202" spans="1:9" x14ac:dyDescent="0.25">
      <c r="A202" s="40">
        <v>43644</v>
      </c>
      <c r="B202" s="41">
        <v>354.7</v>
      </c>
      <c r="C202" s="2">
        <f>B202-B201</f>
        <v>0.59999999999996589</v>
      </c>
      <c r="D202" s="11" t="str">
        <f t="shared" si="24"/>
        <v>Normal</v>
      </c>
      <c r="F202" s="40">
        <v>43644</v>
      </c>
      <c r="G202" s="41">
        <v>72.2</v>
      </c>
      <c r="H202" s="2">
        <f>G202-G201</f>
        <v>1</v>
      </c>
      <c r="I202" s="11" t="str">
        <f t="shared" si="25"/>
        <v>Normal</v>
      </c>
    </row>
    <row r="203" spans="1:9" x14ac:dyDescent="0.25">
      <c r="A203" s="40">
        <v>43645</v>
      </c>
      <c r="B203" s="41">
        <v>354.7</v>
      </c>
      <c r="C203" s="2">
        <f t="shared" si="27"/>
        <v>0</v>
      </c>
      <c r="D203" s="11" t="str">
        <f t="shared" si="24"/>
        <v>Normal</v>
      </c>
      <c r="F203" s="40">
        <v>43645</v>
      </c>
      <c r="G203" s="36">
        <v>72.2</v>
      </c>
      <c r="H203" s="2">
        <f t="shared" si="26"/>
        <v>0</v>
      </c>
      <c r="I203" s="11" t="str">
        <f t="shared" si="25"/>
        <v>Normal</v>
      </c>
    </row>
    <row r="204" spans="1:9" x14ac:dyDescent="0.25">
      <c r="A204" s="40">
        <v>43646</v>
      </c>
      <c r="B204" s="36">
        <v>364.7</v>
      </c>
      <c r="C204" s="2">
        <f t="shared" si="27"/>
        <v>10</v>
      </c>
      <c r="D204" s="11" t="str">
        <f t="shared" si="24"/>
        <v>Normal</v>
      </c>
      <c r="F204" s="40">
        <v>43646</v>
      </c>
      <c r="G204" s="36">
        <v>75.099999999999994</v>
      </c>
      <c r="H204" s="2">
        <f t="shared" si="26"/>
        <v>2.8999999999999915</v>
      </c>
      <c r="I204" s="11" t="str">
        <f t="shared" si="25"/>
        <v>Normal</v>
      </c>
    </row>
    <row r="205" spans="1:9" x14ac:dyDescent="0.25">
      <c r="A205" s="120" t="s">
        <v>6</v>
      </c>
      <c r="B205" s="121"/>
      <c r="C205" s="15">
        <f>SUM(C175:C204)</f>
        <v>98.800000000000011</v>
      </c>
      <c r="D205" s="11"/>
      <c r="F205" s="120" t="s">
        <v>6</v>
      </c>
      <c r="G205" s="121"/>
      <c r="H205" s="2">
        <f>SUM(H175:H204)</f>
        <v>26.999999999999993</v>
      </c>
      <c r="I205" s="11"/>
    </row>
    <row r="206" spans="1:9" x14ac:dyDescent="0.25">
      <c r="A206" s="42" t="s">
        <v>7</v>
      </c>
      <c r="B206" s="113"/>
      <c r="C206" s="114"/>
      <c r="D206" s="115"/>
      <c r="F206" s="42" t="s">
        <v>7</v>
      </c>
      <c r="G206" s="113"/>
      <c r="H206" s="114"/>
      <c r="I206" s="115"/>
    </row>
    <row r="207" spans="1:9" x14ac:dyDescent="0.25">
      <c r="A207" s="113"/>
      <c r="B207" s="114"/>
      <c r="C207" s="114"/>
      <c r="D207" s="115"/>
      <c r="F207" s="113"/>
      <c r="G207" s="114"/>
      <c r="H207" s="114"/>
      <c r="I207" s="115"/>
    </row>
    <row r="208" spans="1:9" x14ac:dyDescent="0.25">
      <c r="A208" s="113"/>
      <c r="B208" s="114"/>
      <c r="C208" s="114"/>
      <c r="D208" s="115"/>
      <c r="F208" s="113"/>
      <c r="G208" s="114"/>
      <c r="H208" s="114"/>
      <c r="I208" s="115"/>
    </row>
    <row r="209" spans="1:9" x14ac:dyDescent="0.25">
      <c r="A209" s="110"/>
      <c r="B209" s="111"/>
      <c r="C209" s="111"/>
      <c r="D209" s="112"/>
      <c r="F209" s="110"/>
      <c r="G209" s="111"/>
      <c r="H209" s="111"/>
      <c r="I209" s="112"/>
    </row>
    <row r="210" spans="1:9" x14ac:dyDescent="0.25">
      <c r="A210" s="110"/>
      <c r="B210" s="111"/>
      <c r="C210" s="111"/>
      <c r="D210" s="112"/>
      <c r="F210" s="110"/>
      <c r="G210" s="111"/>
      <c r="H210" s="111"/>
      <c r="I210" s="112"/>
    </row>
  </sheetData>
  <mergeCells count="127">
    <mergeCell ref="A208:D208"/>
    <mergeCell ref="F208:I208"/>
    <mergeCell ref="A209:D209"/>
    <mergeCell ref="F209:I209"/>
    <mergeCell ref="A210:D210"/>
    <mergeCell ref="F210:I210"/>
    <mergeCell ref="Q3:T3"/>
    <mergeCell ref="A171:C171"/>
    <mergeCell ref="F171:H171"/>
    <mergeCell ref="A172:B173"/>
    <mergeCell ref="F172:G173"/>
    <mergeCell ref="A205:B205"/>
    <mergeCell ref="F205:G205"/>
    <mergeCell ref="B206:D206"/>
    <mergeCell ref="G206:I206"/>
    <mergeCell ref="A207:D207"/>
    <mergeCell ref="F207:I207"/>
    <mergeCell ref="A168:D168"/>
    <mergeCell ref="F168:I168"/>
    <mergeCell ref="K168:N168"/>
    <mergeCell ref="A169:D169"/>
    <mergeCell ref="F169:I169"/>
    <mergeCell ref="K169:N169"/>
    <mergeCell ref="A166:D166"/>
    <mergeCell ref="F166:I166"/>
    <mergeCell ref="K166:N166"/>
    <mergeCell ref="A167:D167"/>
    <mergeCell ref="F167:I167"/>
    <mergeCell ref="K167:N167"/>
    <mergeCell ref="B164:D164"/>
    <mergeCell ref="G164:I164"/>
    <mergeCell ref="L164:N164"/>
    <mergeCell ref="A165:D165"/>
    <mergeCell ref="F165:I165"/>
    <mergeCell ref="K165:N165"/>
    <mergeCell ref="A126:D126"/>
    <mergeCell ref="F126:I126"/>
    <mergeCell ref="K126:N126"/>
    <mergeCell ref="A127:D127"/>
    <mergeCell ref="F127:I127"/>
    <mergeCell ref="K127:N127"/>
    <mergeCell ref="A163:B163"/>
    <mergeCell ref="F163:G163"/>
    <mergeCell ref="A129:C129"/>
    <mergeCell ref="F129:H129"/>
    <mergeCell ref="A130:B131"/>
    <mergeCell ref="F130:G131"/>
    <mergeCell ref="K129:M129"/>
    <mergeCell ref="K130:L131"/>
    <mergeCell ref="K163:L163"/>
    <mergeCell ref="F124:I124"/>
    <mergeCell ref="K124:N124"/>
    <mergeCell ref="A125:D125"/>
    <mergeCell ref="F125:I125"/>
    <mergeCell ref="K125:N125"/>
    <mergeCell ref="A85:D85"/>
    <mergeCell ref="F85:I85"/>
    <mergeCell ref="K85:N85"/>
    <mergeCell ref="B122:D122"/>
    <mergeCell ref="G122:I122"/>
    <mergeCell ref="L122:N122"/>
    <mergeCell ref="A121:B121"/>
    <mergeCell ref="F121:G121"/>
    <mergeCell ref="K121:L121"/>
    <mergeCell ref="A123:D123"/>
    <mergeCell ref="F123:I123"/>
    <mergeCell ref="K123:N123"/>
    <mergeCell ref="A124:D124"/>
    <mergeCell ref="A87:C87"/>
    <mergeCell ref="F87:H87"/>
    <mergeCell ref="K87:M87"/>
    <mergeCell ref="A88:B89"/>
    <mergeCell ref="F88:G89"/>
    <mergeCell ref="A83:D83"/>
    <mergeCell ref="F83:I83"/>
    <mergeCell ref="K83:N83"/>
    <mergeCell ref="A84:D84"/>
    <mergeCell ref="F84:I84"/>
    <mergeCell ref="K84:N84"/>
    <mergeCell ref="A81:D81"/>
    <mergeCell ref="F81:I81"/>
    <mergeCell ref="K81:N81"/>
    <mergeCell ref="A82:D82"/>
    <mergeCell ref="F82:I82"/>
    <mergeCell ref="K82:N82"/>
    <mergeCell ref="A44:XFD44"/>
    <mergeCell ref="B80:D80"/>
    <mergeCell ref="G80:I80"/>
    <mergeCell ref="L80:N80"/>
    <mergeCell ref="F41:I41"/>
    <mergeCell ref="K41:N41"/>
    <mergeCell ref="A42:D42"/>
    <mergeCell ref="F42:I42"/>
    <mergeCell ref="K42:N42"/>
    <mergeCell ref="F39:I39"/>
    <mergeCell ref="K39:N39"/>
    <mergeCell ref="A40:D40"/>
    <mergeCell ref="F40:I40"/>
    <mergeCell ref="K40:N40"/>
    <mergeCell ref="A41:D41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K88:L89"/>
    <mergeCell ref="A46:B47"/>
    <mergeCell ref="F46:G47"/>
    <mergeCell ref="K46:L47"/>
    <mergeCell ref="A79:B79"/>
    <mergeCell ref="F79:G79"/>
    <mergeCell ref="K79:L79"/>
    <mergeCell ref="A37:B37"/>
    <mergeCell ref="F37:G37"/>
    <mergeCell ref="K37:L37"/>
    <mergeCell ref="A45:C45"/>
    <mergeCell ref="F45:H45"/>
    <mergeCell ref="K45:M45"/>
    <mergeCell ref="B38:D38"/>
    <mergeCell ref="G38:I38"/>
    <mergeCell ref="L38:N38"/>
    <mergeCell ref="A39:D39"/>
  </mergeCells>
  <conditionalFormatting sqref="A1:P1 U1:XFD1 A2:XFD2 A3:Q3 U3:XFD3 A6:P9 S6:XFD9 Q7:S9 A10:XFD44 A45:O79 W45:XFD79 A80:XFD1048576">
    <cfRule type="cellIs" dxfId="92" priority="20" operator="equal">
      <formula>"Atenção"</formula>
    </cfRule>
  </conditionalFormatting>
  <conditionalFormatting sqref="A4:XFD5">
    <cfRule type="cellIs" dxfId="91" priority="5" operator="equal">
      <formula>"Atenção"</formula>
    </cfRule>
  </conditionalFormatting>
  <conditionalFormatting sqref="C7:C36 H7:H36 M7:M36 C49:C78 H49:H78 M49:M78 C91:C120 H91:H120 M91:M120 C133:C162 H133:H162 M133:M162 C175:C204 H175:H204">
    <cfRule type="cellIs" dxfId="90" priority="1" operator="lessThan">
      <formula>0</formula>
    </cfRule>
  </conditionalFormatting>
  <conditionalFormatting sqref="Q6:R6">
    <cfRule type="cellIs" dxfId="89" priority="2" operator="equal">
      <formula>"Atenção"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T220"/>
  <sheetViews>
    <sheetView topLeftCell="A91" workbookViewId="0">
      <selection activeCell="H213" sqref="H213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9" width="16.140625" style="32" customWidth="1"/>
    <col min="20" max="20" width="47.42578125" style="32" customWidth="1"/>
    <col min="21" max="16384" width="9.140625" style="32"/>
  </cols>
  <sheetData>
    <row r="1" spans="1:16" x14ac:dyDescent="0.25">
      <c r="B1" s="123" t="s">
        <v>9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3" spans="1:16" ht="39.75" customHeight="1" x14ac:dyDescent="0.25">
      <c r="A3" s="116" t="s">
        <v>11</v>
      </c>
      <c r="B3" s="117"/>
      <c r="C3" s="118"/>
      <c r="D3" s="33" t="s">
        <v>1</v>
      </c>
      <c r="F3" s="116" t="s">
        <v>12</v>
      </c>
      <c r="G3" s="117"/>
      <c r="H3" s="118"/>
      <c r="I3" s="33" t="s">
        <v>1</v>
      </c>
      <c r="K3" s="116" t="s">
        <v>13</v>
      </c>
      <c r="L3" s="117"/>
      <c r="M3" s="118"/>
      <c r="N3" s="33" t="s">
        <v>1</v>
      </c>
    </row>
    <row r="4" spans="1:16" ht="28.5" customHeight="1" x14ac:dyDescent="0.25">
      <c r="A4" s="119" t="s">
        <v>57</v>
      </c>
      <c r="B4" s="119"/>
      <c r="C4" s="34" t="s">
        <v>2</v>
      </c>
      <c r="D4" s="35"/>
      <c r="F4" s="119" t="s">
        <v>57</v>
      </c>
      <c r="G4" s="119"/>
      <c r="H4" s="34" t="s">
        <v>2</v>
      </c>
      <c r="I4" s="35"/>
      <c r="K4" s="119" t="s">
        <v>57</v>
      </c>
      <c r="L4" s="119"/>
      <c r="M4" s="34" t="s">
        <v>2</v>
      </c>
      <c r="N4" s="35"/>
    </row>
    <row r="5" spans="1:16" x14ac:dyDescent="0.25">
      <c r="A5" s="119"/>
      <c r="B5" s="119"/>
      <c r="C5" s="36">
        <v>175973</v>
      </c>
      <c r="D5" s="37">
        <v>140</v>
      </c>
      <c r="F5" s="119"/>
      <c r="G5" s="119"/>
      <c r="H5" s="36">
        <v>12150.8</v>
      </c>
      <c r="I5" s="37">
        <v>7</v>
      </c>
      <c r="K5" s="119"/>
      <c r="L5" s="119"/>
      <c r="M5" s="36">
        <v>12866.3</v>
      </c>
      <c r="N5" s="37">
        <v>20</v>
      </c>
      <c r="P5" s="38"/>
    </row>
    <row r="6" spans="1:16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</row>
    <row r="7" spans="1:16" x14ac:dyDescent="0.25">
      <c r="A7" s="40">
        <v>43586</v>
      </c>
      <c r="B7" s="36">
        <v>176108</v>
      </c>
      <c r="C7" s="56">
        <f>B7-C5</f>
        <v>135</v>
      </c>
      <c r="D7" s="39" t="str">
        <f>IF(C7&gt;($D$5*1.2),"Atenção","Normal")</f>
        <v>Normal</v>
      </c>
      <c r="F7" s="40">
        <v>43586</v>
      </c>
      <c r="G7" s="36">
        <v>12157.3</v>
      </c>
      <c r="H7" s="56">
        <f>G7-H5</f>
        <v>6.5</v>
      </c>
      <c r="I7" s="39" t="str">
        <f>IF(H7&gt;($I$5*1.2),"Atenção","Normal")</f>
        <v>Normal</v>
      </c>
      <c r="K7" s="40">
        <v>43586</v>
      </c>
      <c r="L7" s="36">
        <v>12888</v>
      </c>
      <c r="M7" s="56">
        <f>L7-M5</f>
        <v>21.700000000000728</v>
      </c>
      <c r="N7" s="39" t="str">
        <f>IF(M7&gt;($N$5*1.2),"Atenção","Normal")</f>
        <v>Normal</v>
      </c>
    </row>
    <row r="8" spans="1:16" x14ac:dyDescent="0.25">
      <c r="A8" s="40">
        <v>43587</v>
      </c>
      <c r="B8" s="36">
        <v>176264</v>
      </c>
      <c r="C8" s="57">
        <f>B8-B7</f>
        <v>156</v>
      </c>
      <c r="D8" s="39" t="str">
        <f t="shared" ref="D8:D37" si="0">IF(C8&gt;($D$5*1.2),"Atenção","Normal")</f>
        <v>Normal</v>
      </c>
      <c r="F8" s="40">
        <v>43587</v>
      </c>
      <c r="G8" s="36">
        <v>12158.3</v>
      </c>
      <c r="H8" s="57">
        <f>G8-G7</f>
        <v>1</v>
      </c>
      <c r="I8" s="39" t="str">
        <f t="shared" ref="I8:I37" si="1">IF(H8&gt;($I$5*1.2),"Atenção","Normal")</f>
        <v>Normal</v>
      </c>
      <c r="K8" s="40">
        <v>43587</v>
      </c>
      <c r="L8" s="36">
        <v>12895.9</v>
      </c>
      <c r="M8" s="56">
        <f>L8-L7</f>
        <v>7.8999999999996362</v>
      </c>
      <c r="N8" s="39" t="str">
        <f>IF(M8&gt;($N$5*1.2),"Atenção","Normal")</f>
        <v>Normal</v>
      </c>
    </row>
    <row r="9" spans="1:16" x14ac:dyDescent="0.25">
      <c r="A9" s="40">
        <v>43588</v>
      </c>
      <c r="B9" s="36">
        <v>176395</v>
      </c>
      <c r="C9" s="57">
        <f t="shared" ref="C9:C37" si="2">B9-B8</f>
        <v>131</v>
      </c>
      <c r="D9" s="39" t="str">
        <f t="shared" si="0"/>
        <v>Normal</v>
      </c>
      <c r="F9" s="40">
        <v>43588</v>
      </c>
      <c r="G9" s="36">
        <v>12167.2</v>
      </c>
      <c r="H9" s="57">
        <f t="shared" ref="H9:H37" si="3">G9-G8</f>
        <v>8.9000000000014552</v>
      </c>
      <c r="I9" s="39" t="str">
        <f t="shared" si="1"/>
        <v>Atenção</v>
      </c>
      <c r="K9" s="40">
        <v>43588</v>
      </c>
      <c r="L9" s="36">
        <v>12925.9</v>
      </c>
      <c r="M9" s="56">
        <f t="shared" ref="M9:M37" si="4">L9-L8</f>
        <v>30</v>
      </c>
      <c r="N9" s="39" t="str">
        <f t="shared" ref="N9:N37" si="5">IF(M9&gt;($N$5*1.2),"Atenção","Normal")</f>
        <v>Atenção</v>
      </c>
    </row>
    <row r="10" spans="1:16" x14ac:dyDescent="0.25">
      <c r="A10" s="58">
        <v>43589</v>
      </c>
      <c r="B10" s="36">
        <v>176395</v>
      </c>
      <c r="C10" s="57">
        <f t="shared" si="2"/>
        <v>0</v>
      </c>
      <c r="D10" s="39" t="str">
        <f t="shared" si="0"/>
        <v>Normal</v>
      </c>
      <c r="F10" s="58">
        <v>43589</v>
      </c>
      <c r="G10" s="36">
        <v>12167.2</v>
      </c>
      <c r="H10" s="57">
        <f t="shared" si="3"/>
        <v>0</v>
      </c>
      <c r="I10" s="39" t="str">
        <f t="shared" si="1"/>
        <v>Normal</v>
      </c>
      <c r="K10" s="58">
        <v>43589</v>
      </c>
      <c r="L10" s="36">
        <v>12925.9</v>
      </c>
      <c r="M10" s="56">
        <f t="shared" si="4"/>
        <v>0</v>
      </c>
      <c r="N10" s="39" t="str">
        <f t="shared" si="5"/>
        <v>Normal</v>
      </c>
    </row>
    <row r="11" spans="1:16" x14ac:dyDescent="0.25">
      <c r="A11" s="40">
        <v>43590</v>
      </c>
      <c r="B11" s="36">
        <v>176614</v>
      </c>
      <c r="C11" s="57">
        <f t="shared" si="2"/>
        <v>219</v>
      </c>
      <c r="D11" s="39" t="str">
        <f t="shared" si="0"/>
        <v>Atenção</v>
      </c>
      <c r="F11" s="40">
        <v>43590</v>
      </c>
      <c r="G11" s="36">
        <v>12176</v>
      </c>
      <c r="H11" s="57">
        <f t="shared" si="3"/>
        <v>8.7999999999992724</v>
      </c>
      <c r="I11" s="39" t="str">
        <f t="shared" si="1"/>
        <v>Atenção</v>
      </c>
      <c r="K11" s="40">
        <v>43590</v>
      </c>
      <c r="L11" s="36">
        <v>12950.9</v>
      </c>
      <c r="M11" s="56">
        <f t="shared" si="4"/>
        <v>25</v>
      </c>
      <c r="N11" s="39" t="str">
        <f t="shared" si="5"/>
        <v>Atenção</v>
      </c>
      <c r="O11" s="32" t="s">
        <v>58</v>
      </c>
    </row>
    <row r="12" spans="1:16" x14ac:dyDescent="0.25">
      <c r="A12" s="40">
        <v>43591</v>
      </c>
      <c r="B12" s="36">
        <v>176699</v>
      </c>
      <c r="C12" s="57">
        <f t="shared" si="2"/>
        <v>85</v>
      </c>
      <c r="D12" s="39" t="str">
        <f t="shared" si="0"/>
        <v>Normal</v>
      </c>
      <c r="F12" s="40">
        <v>43591</v>
      </c>
      <c r="G12" s="36">
        <v>12177.2</v>
      </c>
      <c r="H12" s="57">
        <f t="shared" si="3"/>
        <v>1.2000000000007276</v>
      </c>
      <c r="I12" s="39" t="str">
        <f t="shared" si="1"/>
        <v>Normal</v>
      </c>
      <c r="K12" s="40">
        <v>43591</v>
      </c>
      <c r="L12" s="36">
        <v>12963.9</v>
      </c>
      <c r="M12" s="56">
        <f t="shared" si="4"/>
        <v>13</v>
      </c>
      <c r="N12" s="39" t="str">
        <f t="shared" si="5"/>
        <v>Normal</v>
      </c>
    </row>
    <row r="13" spans="1:16" x14ac:dyDescent="0.25">
      <c r="A13" s="40">
        <v>43592</v>
      </c>
      <c r="B13" s="36">
        <v>176832</v>
      </c>
      <c r="C13" s="57">
        <f t="shared" si="2"/>
        <v>133</v>
      </c>
      <c r="D13" s="39" t="str">
        <f t="shared" si="0"/>
        <v>Normal</v>
      </c>
      <c r="F13" s="40">
        <v>43592</v>
      </c>
      <c r="G13" s="36">
        <v>12185.3</v>
      </c>
      <c r="H13" s="57">
        <f t="shared" si="3"/>
        <v>8.0999999999985448</v>
      </c>
      <c r="I13" s="39" t="str">
        <f t="shared" si="1"/>
        <v>Normal</v>
      </c>
      <c r="K13" s="40">
        <v>43592</v>
      </c>
      <c r="L13" s="36">
        <v>12985</v>
      </c>
      <c r="M13" s="56">
        <f t="shared" si="4"/>
        <v>21.100000000000364</v>
      </c>
      <c r="N13" s="39" t="str">
        <f t="shared" si="5"/>
        <v>Normal</v>
      </c>
    </row>
    <row r="14" spans="1:16" x14ac:dyDescent="0.25">
      <c r="A14" s="40">
        <v>43593</v>
      </c>
      <c r="B14" s="36">
        <v>177010</v>
      </c>
      <c r="C14" s="57">
        <f t="shared" si="2"/>
        <v>178</v>
      </c>
      <c r="D14" s="39" t="str">
        <f t="shared" si="0"/>
        <v>Atenção</v>
      </c>
      <c r="F14" s="40">
        <v>43593</v>
      </c>
      <c r="G14" s="36">
        <v>12196</v>
      </c>
      <c r="H14" s="57">
        <f t="shared" si="3"/>
        <v>10.700000000000728</v>
      </c>
      <c r="I14" s="39" t="str">
        <f t="shared" si="1"/>
        <v>Atenção</v>
      </c>
      <c r="K14" s="40">
        <v>43593</v>
      </c>
      <c r="L14" s="36">
        <v>13018.1</v>
      </c>
      <c r="M14" s="56">
        <f t="shared" si="4"/>
        <v>33.100000000000364</v>
      </c>
      <c r="N14" s="39" t="str">
        <f t="shared" si="5"/>
        <v>Atenção</v>
      </c>
    </row>
    <row r="15" spans="1:16" x14ac:dyDescent="0.25">
      <c r="A15" s="40">
        <v>43594</v>
      </c>
      <c r="B15" s="36">
        <v>177145</v>
      </c>
      <c r="C15" s="57">
        <f t="shared" si="2"/>
        <v>135</v>
      </c>
      <c r="D15" s="39" t="str">
        <f t="shared" si="0"/>
        <v>Normal</v>
      </c>
      <c r="F15" s="40">
        <v>43594</v>
      </c>
      <c r="G15" s="36">
        <v>12202.7</v>
      </c>
      <c r="H15" s="57">
        <f t="shared" si="3"/>
        <v>6.7000000000007276</v>
      </c>
      <c r="I15" s="39" t="str">
        <f t="shared" si="1"/>
        <v>Normal</v>
      </c>
      <c r="K15" s="40">
        <v>43594</v>
      </c>
      <c r="L15" s="36">
        <v>13043.6</v>
      </c>
      <c r="M15" s="56">
        <f t="shared" si="4"/>
        <v>25.5</v>
      </c>
      <c r="N15" s="39" t="str">
        <f>IF(M15&gt;($N$5*1.2),"Atenção","Normal")</f>
        <v>Atenção</v>
      </c>
    </row>
    <row r="16" spans="1:16" x14ac:dyDescent="0.25">
      <c r="A16" s="40">
        <v>43595</v>
      </c>
      <c r="B16" s="36">
        <v>177329</v>
      </c>
      <c r="C16" s="57">
        <f t="shared" si="2"/>
        <v>184</v>
      </c>
      <c r="D16" s="39" t="str">
        <f t="shared" si="0"/>
        <v>Atenção</v>
      </c>
      <c r="F16" s="40">
        <v>43595</v>
      </c>
      <c r="G16" s="36">
        <v>12212.2</v>
      </c>
      <c r="H16" s="57">
        <f t="shared" si="3"/>
        <v>9.5</v>
      </c>
      <c r="I16" s="39" t="str">
        <f t="shared" si="1"/>
        <v>Atenção</v>
      </c>
      <c r="K16" s="40">
        <v>43595</v>
      </c>
      <c r="L16" s="36">
        <v>13075.4</v>
      </c>
      <c r="M16" s="56">
        <f t="shared" si="4"/>
        <v>31.799999999999272</v>
      </c>
      <c r="N16" s="39" t="str">
        <f t="shared" si="5"/>
        <v>Atenção</v>
      </c>
    </row>
    <row r="17" spans="1:15" x14ac:dyDescent="0.25">
      <c r="A17" s="58">
        <v>43596</v>
      </c>
      <c r="B17" s="59">
        <v>177472</v>
      </c>
      <c r="C17" s="57">
        <f t="shared" si="2"/>
        <v>143</v>
      </c>
      <c r="D17" s="39" t="str">
        <f t="shared" si="0"/>
        <v>Normal</v>
      </c>
      <c r="F17" s="58">
        <v>43596</v>
      </c>
      <c r="G17" s="59">
        <v>12218.6</v>
      </c>
      <c r="H17" s="57">
        <f>G17-G16</f>
        <v>6.3999999999996362</v>
      </c>
      <c r="I17" s="39" t="str">
        <f t="shared" si="1"/>
        <v>Normal</v>
      </c>
      <c r="K17" s="58">
        <v>43596</v>
      </c>
      <c r="L17" s="59">
        <v>13093.5</v>
      </c>
      <c r="M17" s="56">
        <f t="shared" si="4"/>
        <v>18.100000000000364</v>
      </c>
      <c r="N17" s="39" t="str">
        <f t="shared" si="5"/>
        <v>Normal</v>
      </c>
    </row>
    <row r="18" spans="1:15" x14ac:dyDescent="0.25">
      <c r="A18" s="40">
        <v>43597</v>
      </c>
      <c r="B18" s="36">
        <v>177472</v>
      </c>
      <c r="C18" s="57">
        <f t="shared" si="2"/>
        <v>0</v>
      </c>
      <c r="D18" s="39" t="str">
        <f t="shared" si="0"/>
        <v>Normal</v>
      </c>
      <c r="F18" s="40">
        <v>43597</v>
      </c>
      <c r="G18" s="36">
        <v>12218.6</v>
      </c>
      <c r="H18" s="57">
        <f>G18-G17</f>
        <v>0</v>
      </c>
      <c r="I18" s="39" t="str">
        <f>IF(H18&gt;($I$5*1.2),"Atenção","Normal")</f>
        <v>Normal</v>
      </c>
      <c r="K18" s="40">
        <v>43597</v>
      </c>
      <c r="L18" s="36">
        <v>13093.5</v>
      </c>
      <c r="M18" s="56">
        <f t="shared" si="4"/>
        <v>0</v>
      </c>
      <c r="N18" s="39" t="str">
        <f t="shared" si="5"/>
        <v>Normal</v>
      </c>
    </row>
    <row r="19" spans="1:15" x14ac:dyDescent="0.25">
      <c r="A19" s="40">
        <v>43598</v>
      </c>
      <c r="B19" s="36">
        <v>177601</v>
      </c>
      <c r="C19" s="57">
        <f t="shared" si="2"/>
        <v>129</v>
      </c>
      <c r="D19" s="39" t="str">
        <f t="shared" si="0"/>
        <v>Normal</v>
      </c>
      <c r="F19" s="40">
        <v>43598</v>
      </c>
      <c r="G19" s="36">
        <v>12221.9</v>
      </c>
      <c r="H19" s="57">
        <f t="shared" si="3"/>
        <v>3.2999999999992724</v>
      </c>
      <c r="I19" s="39" t="str">
        <f t="shared" si="1"/>
        <v>Normal</v>
      </c>
      <c r="K19" s="40">
        <v>43598</v>
      </c>
      <c r="L19" s="36">
        <v>13115.9</v>
      </c>
      <c r="M19" s="56">
        <f t="shared" si="4"/>
        <v>22.399999999999636</v>
      </c>
      <c r="N19" s="39" t="str">
        <f t="shared" si="5"/>
        <v>Normal</v>
      </c>
    </row>
    <row r="20" spans="1:15" x14ac:dyDescent="0.25">
      <c r="A20" s="40">
        <v>43599</v>
      </c>
      <c r="B20" s="36">
        <v>177766</v>
      </c>
      <c r="C20" s="57">
        <f t="shared" si="2"/>
        <v>165</v>
      </c>
      <c r="D20" s="39" t="str">
        <f t="shared" si="0"/>
        <v>Normal</v>
      </c>
      <c r="F20" s="40">
        <v>43599</v>
      </c>
      <c r="G20" s="36">
        <v>12231.3</v>
      </c>
      <c r="H20" s="57">
        <f t="shared" si="3"/>
        <v>9.3999999999996362</v>
      </c>
      <c r="I20" s="39" t="str">
        <f t="shared" si="1"/>
        <v>Atenção</v>
      </c>
      <c r="K20" s="40">
        <v>43599</v>
      </c>
      <c r="L20" s="36">
        <v>13147.7</v>
      </c>
      <c r="M20" s="56">
        <f t="shared" si="4"/>
        <v>31.800000000001091</v>
      </c>
      <c r="N20" s="39" t="str">
        <f t="shared" si="5"/>
        <v>Atenção</v>
      </c>
    </row>
    <row r="21" spans="1:15" x14ac:dyDescent="0.25">
      <c r="A21" s="40">
        <v>43600</v>
      </c>
      <c r="B21" s="36">
        <v>177934</v>
      </c>
      <c r="C21" s="57">
        <f t="shared" si="2"/>
        <v>168</v>
      </c>
      <c r="D21" s="39" t="str">
        <f t="shared" si="0"/>
        <v>Normal</v>
      </c>
      <c r="F21" s="40">
        <v>43600</v>
      </c>
      <c r="G21" s="36">
        <v>12240.7</v>
      </c>
      <c r="H21" s="57">
        <f t="shared" si="3"/>
        <v>9.4000000000014552</v>
      </c>
      <c r="I21" s="39" t="str">
        <f t="shared" si="1"/>
        <v>Atenção</v>
      </c>
      <c r="K21" s="40">
        <v>43600</v>
      </c>
      <c r="L21" s="36">
        <v>13176.4</v>
      </c>
      <c r="M21" s="56">
        <f t="shared" si="4"/>
        <v>28.699999999998909</v>
      </c>
      <c r="N21" s="39" t="str">
        <f t="shared" si="5"/>
        <v>Atenção</v>
      </c>
    </row>
    <row r="22" spans="1:15" x14ac:dyDescent="0.25">
      <c r="A22" s="40">
        <v>43601</v>
      </c>
      <c r="B22" s="36">
        <v>178119</v>
      </c>
      <c r="C22" s="57">
        <f t="shared" si="2"/>
        <v>185</v>
      </c>
      <c r="D22" s="39" t="str">
        <f t="shared" si="0"/>
        <v>Atenção</v>
      </c>
      <c r="F22" s="40">
        <v>43601</v>
      </c>
      <c r="G22" s="36">
        <v>12249.4</v>
      </c>
      <c r="H22" s="57">
        <f t="shared" si="3"/>
        <v>8.6999999999989086</v>
      </c>
      <c r="I22" s="39" t="str">
        <f t="shared" si="1"/>
        <v>Atenção</v>
      </c>
      <c r="K22" s="40">
        <v>43601</v>
      </c>
      <c r="L22" s="36">
        <v>13203.5</v>
      </c>
      <c r="M22" s="56">
        <f t="shared" si="4"/>
        <v>27.100000000000364</v>
      </c>
      <c r="N22" s="39" t="str">
        <f t="shared" si="5"/>
        <v>Atenção</v>
      </c>
    </row>
    <row r="23" spans="1:15" x14ac:dyDescent="0.25">
      <c r="A23" s="40">
        <v>43602</v>
      </c>
      <c r="B23" s="36">
        <v>178265</v>
      </c>
      <c r="C23" s="57">
        <f t="shared" si="2"/>
        <v>146</v>
      </c>
      <c r="D23" s="39" t="str">
        <f t="shared" si="0"/>
        <v>Normal</v>
      </c>
      <c r="F23" s="40">
        <v>43602</v>
      </c>
      <c r="G23" s="36">
        <v>12257.8</v>
      </c>
      <c r="H23" s="57">
        <f t="shared" si="3"/>
        <v>8.3999999999996362</v>
      </c>
      <c r="I23" s="39" t="str">
        <f t="shared" si="1"/>
        <v>Normal</v>
      </c>
      <c r="K23" s="40">
        <v>43602</v>
      </c>
      <c r="L23" s="36">
        <v>13228.1</v>
      </c>
      <c r="M23" s="56">
        <f t="shared" si="4"/>
        <v>24.600000000000364</v>
      </c>
      <c r="N23" s="39" t="str">
        <f t="shared" si="5"/>
        <v>Atenção</v>
      </c>
    </row>
    <row r="24" spans="1:15" x14ac:dyDescent="0.25">
      <c r="A24" s="58">
        <v>43603</v>
      </c>
      <c r="B24" s="59">
        <v>178423</v>
      </c>
      <c r="C24" s="57">
        <f t="shared" si="2"/>
        <v>158</v>
      </c>
      <c r="D24" s="39" t="str">
        <f t="shared" si="0"/>
        <v>Normal</v>
      </c>
      <c r="F24" s="58">
        <v>43603</v>
      </c>
      <c r="G24" s="59">
        <v>12265.2</v>
      </c>
      <c r="H24" s="57">
        <f>G24-G23</f>
        <v>7.4000000000014552</v>
      </c>
      <c r="I24" s="39" t="str">
        <f t="shared" si="1"/>
        <v>Normal</v>
      </c>
      <c r="K24" s="58">
        <v>43603</v>
      </c>
      <c r="L24" s="59">
        <v>13253.1</v>
      </c>
      <c r="M24" s="56">
        <f>L24-L23</f>
        <v>25</v>
      </c>
      <c r="N24" s="39" t="str">
        <f t="shared" si="5"/>
        <v>Atenção</v>
      </c>
    </row>
    <row r="25" spans="1:15" x14ac:dyDescent="0.25">
      <c r="A25" s="40">
        <v>43604</v>
      </c>
      <c r="B25" s="36">
        <v>178484</v>
      </c>
      <c r="C25" s="57">
        <f t="shared" si="2"/>
        <v>61</v>
      </c>
      <c r="D25" s="39" t="str">
        <f t="shared" si="0"/>
        <v>Normal</v>
      </c>
      <c r="F25" s="40">
        <v>43604</v>
      </c>
      <c r="G25" s="36">
        <v>12267.6</v>
      </c>
      <c r="H25" s="57">
        <f t="shared" si="3"/>
        <v>2.3999999999996362</v>
      </c>
      <c r="I25" s="39" t="str">
        <f t="shared" si="1"/>
        <v>Normal</v>
      </c>
      <c r="K25" s="40">
        <v>43604</v>
      </c>
      <c r="L25" s="36">
        <v>13285.9</v>
      </c>
      <c r="M25" s="56">
        <f t="shared" si="4"/>
        <v>32.799999999999272</v>
      </c>
      <c r="N25" s="39" t="str">
        <f t="shared" si="5"/>
        <v>Atenção</v>
      </c>
    </row>
    <row r="26" spans="1:15" x14ac:dyDescent="0.25">
      <c r="A26" s="40">
        <v>43605</v>
      </c>
      <c r="B26" s="36">
        <v>178657</v>
      </c>
      <c r="C26" s="57">
        <f t="shared" si="2"/>
        <v>173</v>
      </c>
      <c r="D26" s="39" t="str">
        <f t="shared" si="0"/>
        <v>Atenção</v>
      </c>
      <c r="F26" s="40">
        <v>43605</v>
      </c>
      <c r="G26" s="36">
        <v>12268.5</v>
      </c>
      <c r="H26" s="57">
        <f t="shared" si="3"/>
        <v>0.8999999999996362</v>
      </c>
      <c r="I26" s="39" t="str">
        <f t="shared" si="1"/>
        <v>Normal</v>
      </c>
      <c r="K26" s="40">
        <v>43605</v>
      </c>
      <c r="L26" s="36">
        <v>13315.1</v>
      </c>
      <c r="M26" s="56">
        <f t="shared" si="4"/>
        <v>29.200000000000728</v>
      </c>
      <c r="N26" s="39" t="str">
        <f t="shared" si="5"/>
        <v>Atenção</v>
      </c>
      <c r="O26" s="32" t="s">
        <v>59</v>
      </c>
    </row>
    <row r="27" spans="1:15" x14ac:dyDescent="0.25">
      <c r="A27" s="40">
        <v>43606</v>
      </c>
      <c r="B27" s="36">
        <v>178761</v>
      </c>
      <c r="C27" s="57">
        <f t="shared" si="2"/>
        <v>104</v>
      </c>
      <c r="D27" s="39" t="str">
        <f t="shared" si="0"/>
        <v>Normal</v>
      </c>
      <c r="F27" s="40">
        <v>43606</v>
      </c>
      <c r="G27" s="36">
        <v>12276.9</v>
      </c>
      <c r="H27" s="57">
        <f t="shared" si="3"/>
        <v>8.3999999999996362</v>
      </c>
      <c r="I27" s="39" t="str">
        <f t="shared" si="1"/>
        <v>Normal</v>
      </c>
      <c r="K27" s="40">
        <v>43606</v>
      </c>
      <c r="L27" s="36">
        <v>13338.2</v>
      </c>
      <c r="M27" s="56">
        <f t="shared" si="4"/>
        <v>23.100000000000364</v>
      </c>
      <c r="N27" s="39" t="str">
        <f t="shared" si="5"/>
        <v>Normal</v>
      </c>
    </row>
    <row r="28" spans="1:15" x14ac:dyDescent="0.25">
      <c r="A28" s="40">
        <v>43607</v>
      </c>
      <c r="B28" s="36">
        <v>178995</v>
      </c>
      <c r="C28" s="57">
        <f t="shared" si="2"/>
        <v>234</v>
      </c>
      <c r="D28" s="39" t="str">
        <f t="shared" si="0"/>
        <v>Atenção</v>
      </c>
      <c r="F28" s="40">
        <v>43607</v>
      </c>
      <c r="G28" s="36">
        <v>12285.8</v>
      </c>
      <c r="H28" s="57">
        <f t="shared" si="3"/>
        <v>8.8999999999996362</v>
      </c>
      <c r="I28" s="39" t="str">
        <f t="shared" si="1"/>
        <v>Atenção</v>
      </c>
      <c r="K28" s="40">
        <v>43607</v>
      </c>
      <c r="L28" s="36">
        <v>13371.2</v>
      </c>
      <c r="M28" s="56">
        <f t="shared" si="4"/>
        <v>33</v>
      </c>
      <c r="N28" s="39" t="str">
        <f t="shared" si="5"/>
        <v>Atenção</v>
      </c>
      <c r="O28" s="32" t="s">
        <v>60</v>
      </c>
    </row>
    <row r="29" spans="1:15" x14ac:dyDescent="0.25">
      <c r="A29" s="40">
        <v>43608</v>
      </c>
      <c r="B29" s="36">
        <v>179126</v>
      </c>
      <c r="C29" s="57">
        <f t="shared" si="2"/>
        <v>131</v>
      </c>
      <c r="D29" s="39" t="str">
        <f t="shared" si="0"/>
        <v>Normal</v>
      </c>
      <c r="F29" s="40">
        <v>43608</v>
      </c>
      <c r="G29" s="36">
        <v>12294.3</v>
      </c>
      <c r="H29" s="57">
        <f t="shared" si="3"/>
        <v>8.5</v>
      </c>
      <c r="I29" s="39" t="str">
        <f t="shared" si="1"/>
        <v>Atenção</v>
      </c>
      <c r="K29" s="40">
        <v>43608</v>
      </c>
      <c r="L29" s="36">
        <v>13396.3</v>
      </c>
      <c r="M29" s="56">
        <f t="shared" si="4"/>
        <v>25.099999999998545</v>
      </c>
      <c r="N29" s="39" t="str">
        <f t="shared" si="5"/>
        <v>Atenção</v>
      </c>
    </row>
    <row r="30" spans="1:15" x14ac:dyDescent="0.25">
      <c r="A30" s="40">
        <v>43609</v>
      </c>
      <c r="B30" s="36">
        <v>179293</v>
      </c>
      <c r="C30" s="57">
        <f t="shared" si="2"/>
        <v>167</v>
      </c>
      <c r="D30" s="39" t="str">
        <f t="shared" si="0"/>
        <v>Normal</v>
      </c>
      <c r="F30" s="40">
        <v>43609</v>
      </c>
      <c r="G30" s="36">
        <v>12304.1</v>
      </c>
      <c r="H30" s="57">
        <f t="shared" si="3"/>
        <v>9.8000000000010914</v>
      </c>
      <c r="I30" s="39" t="str">
        <f t="shared" si="1"/>
        <v>Atenção</v>
      </c>
      <c r="K30" s="40">
        <v>43609</v>
      </c>
      <c r="L30" s="36">
        <v>13428.2</v>
      </c>
      <c r="M30" s="56">
        <f t="shared" si="4"/>
        <v>31.900000000001455</v>
      </c>
      <c r="N30" s="39" t="str">
        <f t="shared" si="5"/>
        <v>Atenção</v>
      </c>
    </row>
    <row r="31" spans="1:15" x14ac:dyDescent="0.25">
      <c r="A31" s="58">
        <v>43610</v>
      </c>
      <c r="B31" s="59">
        <v>179413</v>
      </c>
      <c r="C31" s="57">
        <f t="shared" si="2"/>
        <v>120</v>
      </c>
      <c r="D31" s="39" t="str">
        <f t="shared" si="0"/>
        <v>Normal</v>
      </c>
      <c r="F31" s="58">
        <v>43610</v>
      </c>
      <c r="G31" s="59">
        <v>12310.1</v>
      </c>
      <c r="H31" s="57">
        <f t="shared" si="3"/>
        <v>6</v>
      </c>
      <c r="I31" s="39" t="str">
        <f t="shared" si="1"/>
        <v>Normal</v>
      </c>
      <c r="K31" s="58">
        <v>43610</v>
      </c>
      <c r="L31" s="59">
        <v>13445.9</v>
      </c>
      <c r="M31" s="56">
        <f t="shared" si="4"/>
        <v>17.699999999998909</v>
      </c>
      <c r="N31" s="39" t="str">
        <f t="shared" si="5"/>
        <v>Normal</v>
      </c>
    </row>
    <row r="32" spans="1:15" x14ac:dyDescent="0.25">
      <c r="A32" s="40">
        <v>43611</v>
      </c>
      <c r="B32" s="36">
        <v>179413</v>
      </c>
      <c r="C32" s="57">
        <f t="shared" si="2"/>
        <v>0</v>
      </c>
      <c r="D32" s="39" t="str">
        <f t="shared" si="0"/>
        <v>Normal</v>
      </c>
      <c r="F32" s="40">
        <v>43611</v>
      </c>
      <c r="G32" s="36">
        <v>12310.1</v>
      </c>
      <c r="H32" s="57">
        <f t="shared" si="3"/>
        <v>0</v>
      </c>
      <c r="I32" s="39" t="str">
        <f t="shared" si="1"/>
        <v>Normal</v>
      </c>
      <c r="K32" s="40">
        <v>43611</v>
      </c>
      <c r="L32" s="36">
        <v>13445.9</v>
      </c>
      <c r="M32" s="56">
        <f t="shared" si="4"/>
        <v>0</v>
      </c>
      <c r="N32" s="39" t="str">
        <f>IF(M32&gt;($N$5*1.2),"Atenção","Normal")</f>
        <v>Normal</v>
      </c>
    </row>
    <row r="33" spans="1:20" x14ac:dyDescent="0.25">
      <c r="A33" s="40">
        <v>43612</v>
      </c>
      <c r="B33" s="36">
        <v>179602</v>
      </c>
      <c r="C33" s="57">
        <f t="shared" si="2"/>
        <v>189</v>
      </c>
      <c r="D33" s="39" t="str">
        <f t="shared" si="0"/>
        <v>Atenção</v>
      </c>
      <c r="F33" s="40">
        <v>43612</v>
      </c>
      <c r="G33" s="36">
        <v>12313.5</v>
      </c>
      <c r="H33" s="57">
        <f t="shared" si="3"/>
        <v>3.3999999999996362</v>
      </c>
      <c r="I33" s="39" t="str">
        <f t="shared" si="1"/>
        <v>Normal</v>
      </c>
      <c r="K33" s="40">
        <v>43612</v>
      </c>
      <c r="L33" s="36">
        <v>13469.5</v>
      </c>
      <c r="M33" s="56">
        <f t="shared" si="4"/>
        <v>23.600000000000364</v>
      </c>
      <c r="N33" s="39" t="str">
        <f t="shared" si="5"/>
        <v>Normal</v>
      </c>
    </row>
    <row r="34" spans="1:20" x14ac:dyDescent="0.25">
      <c r="A34" s="40">
        <v>43613</v>
      </c>
      <c r="B34" s="36">
        <v>179787</v>
      </c>
      <c r="C34" s="57">
        <f t="shared" si="2"/>
        <v>185</v>
      </c>
      <c r="D34" s="39" t="str">
        <f t="shared" si="0"/>
        <v>Atenção</v>
      </c>
      <c r="F34" s="40">
        <v>43613</v>
      </c>
      <c r="G34" s="36">
        <v>12323.5</v>
      </c>
      <c r="H34" s="57">
        <f>G34-G33</f>
        <v>10</v>
      </c>
      <c r="I34" s="39" t="str">
        <f t="shared" si="1"/>
        <v>Atenção</v>
      </c>
      <c r="K34" s="40">
        <v>43613</v>
      </c>
      <c r="L34" s="36">
        <v>13500.1</v>
      </c>
      <c r="M34" s="56">
        <f>L34-L33</f>
        <v>30.600000000000364</v>
      </c>
      <c r="N34" s="39" t="str">
        <f t="shared" si="5"/>
        <v>Atenção</v>
      </c>
    </row>
    <row r="35" spans="1:20" x14ac:dyDescent="0.25">
      <c r="A35" s="40">
        <v>43614</v>
      </c>
      <c r="B35" s="36">
        <v>179915</v>
      </c>
      <c r="C35" s="57">
        <f t="shared" si="2"/>
        <v>128</v>
      </c>
      <c r="D35" s="39" t="str">
        <f t="shared" si="0"/>
        <v>Normal</v>
      </c>
      <c r="F35" s="40">
        <v>43614</v>
      </c>
      <c r="G35" s="36">
        <v>12331.5</v>
      </c>
      <c r="H35" s="57">
        <f t="shared" si="3"/>
        <v>8</v>
      </c>
      <c r="I35" s="39" t="str">
        <f t="shared" si="1"/>
        <v>Normal</v>
      </c>
      <c r="K35" s="40">
        <v>43614</v>
      </c>
      <c r="L35" s="36">
        <v>13522.3</v>
      </c>
      <c r="M35" s="56">
        <f t="shared" si="4"/>
        <v>22.199999999998909</v>
      </c>
      <c r="N35" s="39" t="str">
        <f>IF(M35&gt;($N$5*1.2),"Atenção","Normal")</f>
        <v>Normal</v>
      </c>
    </row>
    <row r="36" spans="1:20" x14ac:dyDescent="0.25">
      <c r="A36" s="40">
        <v>43615</v>
      </c>
      <c r="B36" s="36">
        <v>180081</v>
      </c>
      <c r="C36" s="57">
        <f t="shared" si="2"/>
        <v>166</v>
      </c>
      <c r="D36" s="39" t="str">
        <f t="shared" si="0"/>
        <v>Normal</v>
      </c>
      <c r="F36" s="40">
        <v>43615</v>
      </c>
      <c r="G36" s="36">
        <v>12340.4</v>
      </c>
      <c r="H36" s="57">
        <f t="shared" si="3"/>
        <v>8.8999999999996362</v>
      </c>
      <c r="I36" s="39" t="str">
        <f>IF(H36&gt;($I$5*1.2),"Atenção","Normal")</f>
        <v>Atenção</v>
      </c>
      <c r="K36" s="40">
        <v>43615</v>
      </c>
      <c r="L36" s="36">
        <v>13552.7</v>
      </c>
      <c r="M36" s="56">
        <f t="shared" si="4"/>
        <v>30.400000000001455</v>
      </c>
      <c r="N36" s="39" t="str">
        <f t="shared" si="5"/>
        <v>Atenção</v>
      </c>
    </row>
    <row r="37" spans="1:20" x14ac:dyDescent="0.25">
      <c r="A37" s="40">
        <v>43616</v>
      </c>
      <c r="B37" s="41">
        <v>180294</v>
      </c>
      <c r="C37" s="57">
        <f t="shared" si="2"/>
        <v>213</v>
      </c>
      <c r="D37" s="39" t="str">
        <f t="shared" si="0"/>
        <v>Atenção</v>
      </c>
      <c r="F37" s="40">
        <v>43616</v>
      </c>
      <c r="G37" s="41">
        <v>12348.9</v>
      </c>
      <c r="H37" s="57">
        <f t="shared" si="3"/>
        <v>8.5</v>
      </c>
      <c r="I37" s="39" t="str">
        <f t="shared" si="1"/>
        <v>Atenção</v>
      </c>
      <c r="K37" s="40">
        <v>43616</v>
      </c>
      <c r="L37" s="41">
        <v>13575.2</v>
      </c>
      <c r="M37" s="56">
        <f t="shared" si="4"/>
        <v>22.5</v>
      </c>
      <c r="N37" s="39" t="str">
        <f t="shared" si="5"/>
        <v>Normal</v>
      </c>
    </row>
    <row r="38" spans="1:20" x14ac:dyDescent="0.25">
      <c r="A38" s="120" t="s">
        <v>6</v>
      </c>
      <c r="B38" s="121"/>
      <c r="C38" s="57">
        <f>SUM(C7:C37)</f>
        <v>4321</v>
      </c>
      <c r="D38" s="60"/>
      <c r="F38" s="120" t="s">
        <v>6</v>
      </c>
      <c r="G38" s="121"/>
      <c r="H38" s="61">
        <f>SUM(H7:H37)</f>
        <v>198.10000000000036</v>
      </c>
      <c r="I38" s="39"/>
      <c r="K38" s="120" t="s">
        <v>6</v>
      </c>
      <c r="L38" s="121"/>
      <c r="M38" s="61">
        <f>SUM(M7:M37)</f>
        <v>708.90000000000146</v>
      </c>
      <c r="N38" s="39"/>
    </row>
    <row r="39" spans="1:20" x14ac:dyDescent="0.25">
      <c r="A39" s="42" t="s">
        <v>7</v>
      </c>
      <c r="B39" s="113"/>
      <c r="C39" s="114"/>
      <c r="D39" s="115"/>
      <c r="E39" s="43"/>
      <c r="F39" s="42" t="s">
        <v>7</v>
      </c>
      <c r="G39" s="113"/>
      <c r="H39" s="114"/>
      <c r="I39" s="115"/>
      <c r="J39" s="43"/>
      <c r="K39" s="42" t="s">
        <v>7</v>
      </c>
      <c r="L39" s="113"/>
      <c r="M39" s="114"/>
      <c r="N39" s="115"/>
    </row>
    <row r="40" spans="1:20" x14ac:dyDescent="0.25">
      <c r="A40" s="113"/>
      <c r="B40" s="114"/>
      <c r="C40" s="114"/>
      <c r="D40" s="115"/>
      <c r="E40" s="43"/>
      <c r="F40" s="113"/>
      <c r="G40" s="114"/>
      <c r="H40" s="114"/>
      <c r="I40" s="115"/>
      <c r="J40" s="43"/>
      <c r="K40" s="113"/>
      <c r="L40" s="114"/>
      <c r="M40" s="114"/>
      <c r="N40" s="115"/>
    </row>
    <row r="41" spans="1:20" x14ac:dyDescent="0.25">
      <c r="A41" s="113"/>
      <c r="B41" s="114"/>
      <c r="C41" s="114"/>
      <c r="D41" s="115"/>
      <c r="E41" s="43"/>
      <c r="F41" s="113"/>
      <c r="G41" s="114"/>
      <c r="H41" s="114"/>
      <c r="I41" s="115"/>
      <c r="J41" s="43"/>
      <c r="K41" s="113"/>
      <c r="L41" s="114"/>
      <c r="M41" s="114"/>
      <c r="N41" s="115"/>
    </row>
    <row r="42" spans="1:20" x14ac:dyDescent="0.25">
      <c r="A42" s="110"/>
      <c r="B42" s="111"/>
      <c r="C42" s="111"/>
      <c r="D42" s="112"/>
      <c r="F42" s="110"/>
      <c r="G42" s="111"/>
      <c r="H42" s="111"/>
      <c r="I42" s="112"/>
      <c r="K42" s="110"/>
      <c r="L42" s="111"/>
      <c r="M42" s="111"/>
      <c r="N42" s="112"/>
    </row>
    <row r="43" spans="1:20" x14ac:dyDescent="0.25">
      <c r="A43" s="110"/>
      <c r="B43" s="111"/>
      <c r="C43" s="111"/>
      <c r="D43" s="112"/>
      <c r="F43" s="110"/>
      <c r="G43" s="111"/>
      <c r="H43" s="111"/>
      <c r="I43" s="112"/>
      <c r="K43" s="110"/>
      <c r="L43" s="111"/>
      <c r="M43" s="111"/>
      <c r="N43" s="112"/>
    </row>
    <row r="44" spans="1:20" x14ac:dyDescent="0.25">
      <c r="A44" s="110"/>
      <c r="B44" s="111"/>
      <c r="C44" s="111"/>
      <c r="D44" s="112"/>
      <c r="F44" s="110"/>
      <c r="G44" s="111"/>
      <c r="H44" s="111"/>
      <c r="I44" s="112"/>
      <c r="K44" s="110"/>
      <c r="L44" s="111"/>
      <c r="M44" s="111"/>
      <c r="N44" s="112"/>
    </row>
    <row r="45" spans="1:20" s="122" customFormat="1" x14ac:dyDescent="0.25"/>
    <row r="46" spans="1:20" ht="49.5" customHeight="1" thickBot="1" x14ac:dyDescent="0.3">
      <c r="A46" s="116" t="s">
        <v>22</v>
      </c>
      <c r="B46" s="117"/>
      <c r="C46" s="118"/>
      <c r="D46" s="33" t="s">
        <v>1</v>
      </c>
      <c r="F46" s="116" t="s">
        <v>23</v>
      </c>
      <c r="G46" s="117"/>
      <c r="H46" s="118"/>
      <c r="I46" s="33" t="s">
        <v>1</v>
      </c>
      <c r="K46" s="116" t="s">
        <v>61</v>
      </c>
      <c r="L46" s="117"/>
      <c r="M46" s="118"/>
      <c r="N46" s="33" t="s">
        <v>1</v>
      </c>
    </row>
    <row r="47" spans="1:20" ht="30.75" customHeight="1" thickBot="1" x14ac:dyDescent="0.3">
      <c r="A47" s="119" t="s">
        <v>57</v>
      </c>
      <c r="B47" s="119"/>
      <c r="C47" s="34" t="s">
        <v>2</v>
      </c>
      <c r="D47" s="35"/>
      <c r="F47" s="119" t="s">
        <v>57</v>
      </c>
      <c r="G47" s="119"/>
      <c r="H47" s="34" t="s">
        <v>2</v>
      </c>
      <c r="I47" s="35"/>
      <c r="K47" s="119" t="s">
        <v>57</v>
      </c>
      <c r="L47" s="119"/>
      <c r="M47" s="34" t="s">
        <v>2</v>
      </c>
      <c r="N47" s="35"/>
      <c r="Q47" s="124" t="s">
        <v>8</v>
      </c>
      <c r="R47" s="125"/>
      <c r="S47" s="125"/>
      <c r="T47" s="126"/>
    </row>
    <row r="48" spans="1:20" ht="15.75" thickBot="1" x14ac:dyDescent="0.3">
      <c r="A48" s="119"/>
      <c r="B48" s="119"/>
      <c r="C48" s="36">
        <v>5130</v>
      </c>
      <c r="D48" s="37">
        <v>20</v>
      </c>
      <c r="F48" s="119"/>
      <c r="G48" s="119"/>
      <c r="H48" s="36">
        <v>10534.3</v>
      </c>
      <c r="I48" s="37">
        <v>7</v>
      </c>
      <c r="K48" s="119"/>
      <c r="L48" s="119"/>
      <c r="M48" s="36">
        <v>21540.25</v>
      </c>
      <c r="N48" s="37">
        <v>12</v>
      </c>
      <c r="Q48" s="45" t="s">
        <v>15</v>
      </c>
      <c r="R48" s="46" t="s">
        <v>62</v>
      </c>
      <c r="S48" s="46" t="s">
        <v>17</v>
      </c>
      <c r="T48" s="47" t="s">
        <v>18</v>
      </c>
    </row>
    <row r="49" spans="1:20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  <c r="Q49" s="63" t="s">
        <v>63</v>
      </c>
      <c r="R49" s="64" t="s">
        <v>64</v>
      </c>
      <c r="S49" s="64" t="s">
        <v>48</v>
      </c>
      <c r="T49" s="68" t="s">
        <v>65</v>
      </c>
    </row>
    <row r="50" spans="1:20" x14ac:dyDescent="0.25">
      <c r="A50" s="40">
        <v>43586</v>
      </c>
      <c r="B50" s="36">
        <v>5150</v>
      </c>
      <c r="C50" s="56">
        <f>B50-C48</f>
        <v>20</v>
      </c>
      <c r="D50" s="39" t="str">
        <f>IF(C50&gt;($D$48*1.2),"Atenção","Normal")</f>
        <v>Normal</v>
      </c>
      <c r="F50" s="40">
        <v>43586</v>
      </c>
      <c r="G50" s="36">
        <v>10540.2</v>
      </c>
      <c r="H50" s="56">
        <f>G50-H48</f>
        <v>5.9000000000014552</v>
      </c>
      <c r="I50" s="39" t="str">
        <f>IF(H50&gt;($I$48*1.2),"Atenção","Normal")</f>
        <v>Normal</v>
      </c>
      <c r="K50" s="40">
        <v>43586</v>
      </c>
      <c r="L50" s="36">
        <v>21550.560000000001</v>
      </c>
      <c r="M50" s="56">
        <f>L50-M48</f>
        <v>10.31000000000131</v>
      </c>
      <c r="N50" s="39" t="str">
        <f>IF(M50&gt;($N$48*1.2),"Atenção","Normal")</f>
        <v>Normal</v>
      </c>
      <c r="Q50" s="65">
        <v>43613</v>
      </c>
      <c r="R50" s="66" t="s">
        <v>66</v>
      </c>
      <c r="S50" s="66" t="s">
        <v>48</v>
      </c>
      <c r="T50" s="69" t="s">
        <v>67</v>
      </c>
    </row>
    <row r="51" spans="1:20" x14ac:dyDescent="0.25">
      <c r="A51" s="40">
        <v>43587</v>
      </c>
      <c r="B51" s="36">
        <v>5155</v>
      </c>
      <c r="C51" s="56">
        <f>B51-B50</f>
        <v>5</v>
      </c>
      <c r="D51" s="39" t="str">
        <f t="shared" ref="D51:D78" si="6">IF(C51&gt;($D$48*1.2),"Atenção","Normal")</f>
        <v>Normal</v>
      </c>
      <c r="F51" s="40">
        <v>43587</v>
      </c>
      <c r="G51" s="36">
        <v>10541.6</v>
      </c>
      <c r="H51" s="56">
        <f>G51-G50</f>
        <v>1.3999999999996362</v>
      </c>
      <c r="I51" s="39" t="str">
        <f t="shared" ref="I51:I80" si="7">IF(H51&gt;($I$48*1.2),"Atenção","Normal")</f>
        <v>Normal</v>
      </c>
      <c r="K51" s="40">
        <v>43587</v>
      </c>
      <c r="L51" s="36">
        <v>21552.3</v>
      </c>
      <c r="M51" s="56">
        <f>L51-L50</f>
        <v>1.7399999999979627</v>
      </c>
      <c r="N51" s="39" t="str">
        <f t="shared" ref="N51:N80" si="8">IF(M51&gt;($N$48*1.2),"Atenção","Normal")</f>
        <v>Normal</v>
      </c>
      <c r="Q51" s="67"/>
      <c r="R51" s="66"/>
      <c r="S51" s="66"/>
      <c r="T51" s="69"/>
    </row>
    <row r="52" spans="1:20" x14ac:dyDescent="0.25">
      <c r="A52" s="40">
        <v>43588</v>
      </c>
      <c r="B52" s="36">
        <v>5177</v>
      </c>
      <c r="C52" s="56">
        <f t="shared" ref="C52:C70" si="9">B52-B51</f>
        <v>22</v>
      </c>
      <c r="D52" s="39" t="str">
        <f t="shared" si="6"/>
        <v>Normal</v>
      </c>
      <c r="E52" s="43"/>
      <c r="F52" s="40">
        <v>43588</v>
      </c>
      <c r="G52" s="36">
        <v>10549.5</v>
      </c>
      <c r="H52" s="56">
        <f t="shared" ref="H52:H80" si="10">G52-G51</f>
        <v>7.8999999999996362</v>
      </c>
      <c r="I52" s="39" t="str">
        <f t="shared" si="7"/>
        <v>Normal</v>
      </c>
      <c r="J52" s="43"/>
      <c r="K52" s="40">
        <v>43588</v>
      </c>
      <c r="L52" s="36">
        <v>21565.73</v>
      </c>
      <c r="M52" s="56">
        <f t="shared" ref="M52:M80" si="11">L52-L51</f>
        <v>13.430000000000291</v>
      </c>
      <c r="N52" s="39" t="str">
        <f t="shared" si="8"/>
        <v>Normal</v>
      </c>
      <c r="Q52" s="67"/>
      <c r="R52" s="66"/>
      <c r="S52" s="66"/>
      <c r="T52" s="69"/>
    </row>
    <row r="53" spans="1:20" x14ac:dyDescent="0.25">
      <c r="A53" s="58">
        <v>43589</v>
      </c>
      <c r="B53" s="36">
        <v>5177</v>
      </c>
      <c r="C53" s="56">
        <f t="shared" si="9"/>
        <v>0</v>
      </c>
      <c r="D53" s="39" t="str">
        <f t="shared" si="6"/>
        <v>Normal</v>
      </c>
      <c r="F53" s="58">
        <v>43589</v>
      </c>
      <c r="G53" s="36">
        <v>10549.5</v>
      </c>
      <c r="H53" s="56">
        <f t="shared" si="10"/>
        <v>0</v>
      </c>
      <c r="I53" s="39" t="str">
        <f t="shared" si="7"/>
        <v>Normal</v>
      </c>
      <c r="K53" s="58">
        <v>43589</v>
      </c>
      <c r="L53" s="36">
        <v>21565.73</v>
      </c>
      <c r="M53" s="56">
        <f t="shared" si="11"/>
        <v>0</v>
      </c>
      <c r="N53" s="39" t="str">
        <f t="shared" si="8"/>
        <v>Normal</v>
      </c>
      <c r="Q53" s="67"/>
      <c r="R53" s="66"/>
      <c r="S53" s="66"/>
      <c r="T53" s="69"/>
    </row>
    <row r="54" spans="1:20" x14ac:dyDescent="0.25">
      <c r="A54" s="40">
        <v>43590</v>
      </c>
      <c r="B54" s="36">
        <v>5194</v>
      </c>
      <c r="C54" s="56">
        <f t="shared" si="9"/>
        <v>17</v>
      </c>
      <c r="D54" s="39" t="str">
        <f t="shared" si="6"/>
        <v>Normal</v>
      </c>
      <c r="F54" s="40">
        <v>43590</v>
      </c>
      <c r="G54" s="36">
        <v>10558.4</v>
      </c>
      <c r="H54" s="56">
        <f t="shared" si="10"/>
        <v>8.8999999999996362</v>
      </c>
      <c r="I54" s="39" t="str">
        <f t="shared" si="7"/>
        <v>Atenção</v>
      </c>
      <c r="K54" s="40">
        <v>43590</v>
      </c>
      <c r="L54" s="36">
        <v>21578.35</v>
      </c>
      <c r="M54" s="56">
        <f t="shared" si="11"/>
        <v>12.619999999998981</v>
      </c>
      <c r="N54" s="39" t="str">
        <f t="shared" si="8"/>
        <v>Normal</v>
      </c>
      <c r="Q54" s="67"/>
      <c r="R54" s="66"/>
      <c r="S54" s="66"/>
      <c r="T54" s="69"/>
    </row>
    <row r="55" spans="1:20" x14ac:dyDescent="0.25">
      <c r="A55" s="40">
        <v>43591</v>
      </c>
      <c r="B55" s="36">
        <v>5199</v>
      </c>
      <c r="C55" s="56">
        <f t="shared" si="9"/>
        <v>5</v>
      </c>
      <c r="D55" s="39" t="str">
        <f t="shared" si="6"/>
        <v>Normal</v>
      </c>
      <c r="F55" s="40">
        <v>43591</v>
      </c>
      <c r="G55" s="36">
        <v>10559.8</v>
      </c>
      <c r="H55" s="56">
        <f t="shared" si="10"/>
        <v>1.3999999999996362</v>
      </c>
      <c r="I55" s="39" t="str">
        <f t="shared" si="7"/>
        <v>Normal</v>
      </c>
      <c r="K55" s="40">
        <v>43591</v>
      </c>
      <c r="L55" s="36">
        <v>21580.68</v>
      </c>
      <c r="M55" s="56">
        <f t="shared" si="11"/>
        <v>2.3300000000017462</v>
      </c>
      <c r="N55" s="39" t="str">
        <f t="shared" si="8"/>
        <v>Normal</v>
      </c>
      <c r="Q55" s="67"/>
      <c r="R55" s="66"/>
      <c r="S55" s="66"/>
      <c r="T55" s="69"/>
    </row>
    <row r="56" spans="1:20" x14ac:dyDescent="0.25">
      <c r="A56" s="40">
        <v>43592</v>
      </c>
      <c r="B56" s="36">
        <v>5218</v>
      </c>
      <c r="C56" s="56">
        <f t="shared" si="9"/>
        <v>19</v>
      </c>
      <c r="D56" s="39" t="str">
        <f t="shared" si="6"/>
        <v>Normal</v>
      </c>
      <c r="F56" s="40">
        <v>43592</v>
      </c>
      <c r="G56" s="36">
        <v>10565.8</v>
      </c>
      <c r="H56" s="56">
        <f t="shared" si="10"/>
        <v>6</v>
      </c>
      <c r="I56" s="39" t="str">
        <f t="shared" si="7"/>
        <v>Normal</v>
      </c>
      <c r="K56" s="40">
        <v>43592</v>
      </c>
      <c r="L56" s="36">
        <v>21590.63</v>
      </c>
      <c r="M56" s="56">
        <f t="shared" si="11"/>
        <v>9.9500000000007276</v>
      </c>
      <c r="N56" s="39" t="str">
        <f t="shared" si="8"/>
        <v>Normal</v>
      </c>
      <c r="Q56" s="67"/>
      <c r="R56" s="66"/>
      <c r="S56" s="66"/>
      <c r="T56" s="69"/>
    </row>
    <row r="57" spans="1:20" x14ac:dyDescent="0.25">
      <c r="A57" s="40">
        <v>43593</v>
      </c>
      <c r="B57" s="36">
        <v>5244</v>
      </c>
      <c r="C57" s="56">
        <f t="shared" si="9"/>
        <v>26</v>
      </c>
      <c r="D57" s="39" t="str">
        <f t="shared" si="6"/>
        <v>Atenção</v>
      </c>
      <c r="F57" s="40">
        <v>43593</v>
      </c>
      <c r="G57" s="36">
        <v>10573.6</v>
      </c>
      <c r="H57" s="56">
        <f t="shared" si="10"/>
        <v>7.8000000000010914</v>
      </c>
      <c r="I57" s="39" t="str">
        <f t="shared" si="7"/>
        <v>Normal</v>
      </c>
      <c r="K57" s="40">
        <v>43593</v>
      </c>
      <c r="L57" s="36">
        <v>21603.61</v>
      </c>
      <c r="M57" s="56">
        <f t="shared" si="11"/>
        <v>12.979999999999563</v>
      </c>
      <c r="N57" s="39" t="str">
        <f t="shared" si="8"/>
        <v>Normal</v>
      </c>
      <c r="Q57" s="67"/>
      <c r="R57" s="66"/>
      <c r="S57" s="66"/>
      <c r="T57" s="69"/>
    </row>
    <row r="58" spans="1:20" x14ac:dyDescent="0.25">
      <c r="A58" s="40">
        <v>43594</v>
      </c>
      <c r="B58" s="36">
        <v>5265</v>
      </c>
      <c r="C58" s="56">
        <f t="shared" si="9"/>
        <v>21</v>
      </c>
      <c r="D58" s="39" t="str">
        <f t="shared" si="6"/>
        <v>Normal</v>
      </c>
      <c r="F58" s="40">
        <v>43594</v>
      </c>
      <c r="G58" s="36">
        <v>10579.6</v>
      </c>
      <c r="H58" s="56">
        <f t="shared" si="10"/>
        <v>6</v>
      </c>
      <c r="I58" s="39" t="str">
        <f t="shared" si="7"/>
        <v>Normal</v>
      </c>
      <c r="K58" s="40">
        <v>43594</v>
      </c>
      <c r="L58" s="36">
        <v>21615.119999999999</v>
      </c>
      <c r="M58" s="56">
        <f t="shared" si="11"/>
        <v>11.509999999998399</v>
      </c>
      <c r="N58" s="39" t="str">
        <f t="shared" si="8"/>
        <v>Normal</v>
      </c>
      <c r="Q58" s="67"/>
      <c r="R58" s="66"/>
      <c r="S58" s="66"/>
      <c r="T58" s="69"/>
    </row>
    <row r="59" spans="1:20" x14ac:dyDescent="0.25">
      <c r="A59" s="40">
        <v>43595</v>
      </c>
      <c r="B59" s="36">
        <v>5295</v>
      </c>
      <c r="C59" s="56">
        <f t="shared" si="9"/>
        <v>30</v>
      </c>
      <c r="D59" s="39" t="str">
        <f t="shared" si="6"/>
        <v>Atenção</v>
      </c>
      <c r="E59" s="43"/>
      <c r="F59" s="40">
        <v>43595</v>
      </c>
      <c r="G59" s="36">
        <v>10587.8</v>
      </c>
      <c r="H59" s="56">
        <f t="shared" si="10"/>
        <v>8.1999999999989086</v>
      </c>
      <c r="I59" s="39" t="str">
        <f t="shared" si="7"/>
        <v>Normal</v>
      </c>
      <c r="J59" s="43"/>
      <c r="K59" s="40">
        <v>43595</v>
      </c>
      <c r="L59" s="36">
        <v>21629.41</v>
      </c>
      <c r="M59" s="56">
        <f t="shared" si="11"/>
        <v>14.290000000000873</v>
      </c>
      <c r="N59" s="39" t="str">
        <f t="shared" si="8"/>
        <v>Normal</v>
      </c>
    </row>
    <row r="60" spans="1:20" x14ac:dyDescent="0.25">
      <c r="A60" s="58">
        <v>43596</v>
      </c>
      <c r="B60" s="59">
        <v>5313</v>
      </c>
      <c r="C60" s="56">
        <f t="shared" si="9"/>
        <v>18</v>
      </c>
      <c r="D60" s="39" t="str">
        <f t="shared" si="6"/>
        <v>Normal</v>
      </c>
      <c r="F60" s="58">
        <v>43596</v>
      </c>
      <c r="G60" s="59">
        <v>10593.7</v>
      </c>
      <c r="H60" s="56">
        <f t="shared" si="10"/>
        <v>5.9000000000014552</v>
      </c>
      <c r="I60" s="39" t="str">
        <f t="shared" si="7"/>
        <v>Normal</v>
      </c>
      <c r="K60" s="58">
        <v>43596</v>
      </c>
      <c r="L60" s="59">
        <v>21639.01</v>
      </c>
      <c r="M60" s="56">
        <f t="shared" si="11"/>
        <v>9.5999999999985448</v>
      </c>
      <c r="N60" s="39" t="str">
        <f t="shared" si="8"/>
        <v>Normal</v>
      </c>
    </row>
    <row r="61" spans="1:20" x14ac:dyDescent="0.25">
      <c r="A61" s="40">
        <v>43597</v>
      </c>
      <c r="B61" s="36">
        <v>5313</v>
      </c>
      <c r="C61" s="56">
        <f t="shared" si="9"/>
        <v>0</v>
      </c>
      <c r="D61" s="39" t="str">
        <f t="shared" si="6"/>
        <v>Normal</v>
      </c>
      <c r="F61" s="40">
        <v>43597</v>
      </c>
      <c r="G61" s="36">
        <v>10593.7</v>
      </c>
      <c r="H61" s="56">
        <f t="shared" si="10"/>
        <v>0</v>
      </c>
      <c r="I61" s="39" t="str">
        <f t="shared" si="7"/>
        <v>Normal</v>
      </c>
      <c r="K61" s="40">
        <v>43597</v>
      </c>
      <c r="L61" s="36">
        <v>21639.01</v>
      </c>
      <c r="M61" s="56">
        <f t="shared" si="11"/>
        <v>0</v>
      </c>
      <c r="N61" s="39" t="str">
        <f t="shared" si="8"/>
        <v>Normal</v>
      </c>
    </row>
    <row r="62" spans="1:20" x14ac:dyDescent="0.25">
      <c r="A62" s="40">
        <v>43598</v>
      </c>
      <c r="B62" s="36">
        <v>5319</v>
      </c>
      <c r="C62" s="56">
        <f t="shared" si="9"/>
        <v>6</v>
      </c>
      <c r="D62" s="39" t="str">
        <f t="shared" si="6"/>
        <v>Normal</v>
      </c>
      <c r="F62" s="40">
        <v>43598</v>
      </c>
      <c r="G62" s="36">
        <v>10597.5</v>
      </c>
      <c r="H62" s="56">
        <f t="shared" si="10"/>
        <v>3.7999999999992724</v>
      </c>
      <c r="I62" s="39" t="str">
        <f t="shared" si="7"/>
        <v>Normal</v>
      </c>
      <c r="K62" s="40">
        <v>43598</v>
      </c>
      <c r="L62" s="36">
        <v>21642.639999999999</v>
      </c>
      <c r="M62" s="56">
        <f t="shared" si="11"/>
        <v>3.6300000000010186</v>
      </c>
      <c r="N62" s="39" t="str">
        <f t="shared" si="8"/>
        <v>Normal</v>
      </c>
    </row>
    <row r="63" spans="1:20" x14ac:dyDescent="0.25">
      <c r="A63" s="40">
        <v>43599</v>
      </c>
      <c r="B63" s="36">
        <v>5342</v>
      </c>
      <c r="C63" s="56">
        <f t="shared" si="9"/>
        <v>23</v>
      </c>
      <c r="D63" s="39" t="str">
        <f t="shared" si="6"/>
        <v>Normal</v>
      </c>
      <c r="F63" s="40">
        <v>43599</v>
      </c>
      <c r="G63" s="36">
        <v>10605</v>
      </c>
      <c r="H63" s="56">
        <f t="shared" si="10"/>
        <v>7.5</v>
      </c>
      <c r="I63" s="39" t="str">
        <f t="shared" si="7"/>
        <v>Normal</v>
      </c>
      <c r="K63" s="40">
        <v>43599</v>
      </c>
      <c r="L63" s="36">
        <v>21656.06</v>
      </c>
      <c r="M63" s="56">
        <f t="shared" si="11"/>
        <v>13.420000000001892</v>
      </c>
      <c r="N63" s="39" t="str">
        <f t="shared" si="8"/>
        <v>Normal</v>
      </c>
    </row>
    <row r="64" spans="1:20" x14ac:dyDescent="0.25">
      <c r="A64" s="40">
        <v>43600</v>
      </c>
      <c r="B64" s="36">
        <v>5365</v>
      </c>
      <c r="C64" s="56">
        <f t="shared" si="9"/>
        <v>23</v>
      </c>
      <c r="D64" s="39" t="str">
        <f t="shared" si="6"/>
        <v>Normal</v>
      </c>
      <c r="F64" s="40">
        <v>43600</v>
      </c>
      <c r="G64" s="36">
        <v>10612.3</v>
      </c>
      <c r="H64" s="56">
        <f t="shared" si="10"/>
        <v>7.2999999999992724</v>
      </c>
      <c r="I64" s="39" t="str">
        <f t="shared" si="7"/>
        <v>Normal</v>
      </c>
      <c r="K64" s="40">
        <v>43600</v>
      </c>
      <c r="L64" s="36">
        <v>21669.51</v>
      </c>
      <c r="M64" s="56">
        <f t="shared" si="11"/>
        <v>13.44999999999709</v>
      </c>
      <c r="N64" s="39" t="str">
        <f t="shared" si="8"/>
        <v>Normal</v>
      </c>
    </row>
    <row r="65" spans="1:14" x14ac:dyDescent="0.25">
      <c r="A65" s="40">
        <v>43601</v>
      </c>
      <c r="B65" s="36">
        <v>5387</v>
      </c>
      <c r="C65" s="56">
        <f t="shared" si="9"/>
        <v>22</v>
      </c>
      <c r="D65" s="39" t="str">
        <f t="shared" si="6"/>
        <v>Normal</v>
      </c>
      <c r="F65" s="40">
        <v>43601</v>
      </c>
      <c r="G65" s="36">
        <v>10618.7</v>
      </c>
      <c r="H65" s="56">
        <f t="shared" si="10"/>
        <v>6.4000000000014552</v>
      </c>
      <c r="I65" s="39" t="str">
        <f t="shared" si="7"/>
        <v>Normal</v>
      </c>
      <c r="K65" s="40">
        <v>43601</v>
      </c>
      <c r="L65" s="36">
        <v>21681.16</v>
      </c>
      <c r="M65" s="56">
        <f t="shared" si="11"/>
        <v>11.650000000001455</v>
      </c>
      <c r="N65" s="39" t="str">
        <f t="shared" si="8"/>
        <v>Normal</v>
      </c>
    </row>
    <row r="66" spans="1:14" x14ac:dyDescent="0.25">
      <c r="A66" s="40">
        <v>43602</v>
      </c>
      <c r="B66" s="36">
        <v>5407</v>
      </c>
      <c r="C66" s="56">
        <f t="shared" si="9"/>
        <v>20</v>
      </c>
      <c r="D66" s="39" t="str">
        <f t="shared" si="6"/>
        <v>Normal</v>
      </c>
      <c r="E66" s="43"/>
      <c r="F66" s="40">
        <v>43602</v>
      </c>
      <c r="G66" s="36">
        <v>10624.5</v>
      </c>
      <c r="H66" s="56">
        <f t="shared" si="10"/>
        <v>5.7999999999992724</v>
      </c>
      <c r="I66" s="39" t="str">
        <f t="shared" si="7"/>
        <v>Normal</v>
      </c>
      <c r="J66" s="43"/>
      <c r="K66" s="40">
        <v>43602</v>
      </c>
      <c r="L66" s="36">
        <v>21692.14</v>
      </c>
      <c r="M66" s="56">
        <f t="shared" si="11"/>
        <v>10.979999999999563</v>
      </c>
      <c r="N66" s="39" t="str">
        <f t="shared" si="8"/>
        <v>Normal</v>
      </c>
    </row>
    <row r="67" spans="1:14" x14ac:dyDescent="0.25">
      <c r="A67" s="58">
        <v>43603</v>
      </c>
      <c r="B67" s="59">
        <v>5427</v>
      </c>
      <c r="C67" s="56">
        <f>B67-B66</f>
        <v>20</v>
      </c>
      <c r="D67" s="39" t="str">
        <f t="shared" si="6"/>
        <v>Normal</v>
      </c>
      <c r="F67" s="58">
        <v>43603</v>
      </c>
      <c r="G67" s="59">
        <v>10631.2</v>
      </c>
      <c r="H67" s="56">
        <f>G67-G66</f>
        <v>6.7000000000007276</v>
      </c>
      <c r="I67" s="39" t="str">
        <f t="shared" si="7"/>
        <v>Normal</v>
      </c>
      <c r="K67" s="58">
        <v>43603</v>
      </c>
      <c r="L67" s="59">
        <v>21704.97</v>
      </c>
      <c r="M67" s="56">
        <f>L67-L66</f>
        <v>12.830000000001746</v>
      </c>
      <c r="N67" s="39" t="str">
        <f t="shared" si="8"/>
        <v>Normal</v>
      </c>
    </row>
    <row r="68" spans="1:14" x14ac:dyDescent="0.25">
      <c r="A68" s="40">
        <v>43604</v>
      </c>
      <c r="B68" s="36">
        <v>5430</v>
      </c>
      <c r="C68" s="56">
        <f t="shared" si="9"/>
        <v>3</v>
      </c>
      <c r="D68" s="39" t="str">
        <f t="shared" si="6"/>
        <v>Normal</v>
      </c>
      <c r="F68" s="40">
        <v>43604</v>
      </c>
      <c r="G68" s="36">
        <v>10633</v>
      </c>
      <c r="H68" s="56">
        <f t="shared" si="10"/>
        <v>1.7999999999992724</v>
      </c>
      <c r="I68" s="39" t="str">
        <f t="shared" si="7"/>
        <v>Normal</v>
      </c>
      <c r="K68" s="40">
        <v>43604</v>
      </c>
      <c r="L68" s="36">
        <v>21710.51</v>
      </c>
      <c r="M68" s="56">
        <f t="shared" si="11"/>
        <v>5.5399999999972351</v>
      </c>
      <c r="N68" s="39" t="str">
        <f t="shared" si="8"/>
        <v>Normal</v>
      </c>
    </row>
    <row r="69" spans="1:14" x14ac:dyDescent="0.25">
      <c r="A69" s="40">
        <v>43605</v>
      </c>
      <c r="B69" s="36">
        <v>5437</v>
      </c>
      <c r="C69" s="56">
        <f t="shared" si="9"/>
        <v>7</v>
      </c>
      <c r="D69" s="39" t="str">
        <f t="shared" si="6"/>
        <v>Normal</v>
      </c>
      <c r="F69" s="40">
        <v>43605</v>
      </c>
      <c r="G69" s="36">
        <v>10634</v>
      </c>
      <c r="H69" s="56">
        <f t="shared" si="10"/>
        <v>1</v>
      </c>
      <c r="I69" s="39" t="str">
        <f t="shared" si="7"/>
        <v>Normal</v>
      </c>
      <c r="K69" s="40">
        <v>43605</v>
      </c>
      <c r="L69" s="36">
        <v>21712</v>
      </c>
      <c r="M69" s="56">
        <f t="shared" si="11"/>
        <v>1.4900000000016007</v>
      </c>
      <c r="N69" s="39" t="str">
        <f t="shared" si="8"/>
        <v>Normal</v>
      </c>
    </row>
    <row r="70" spans="1:14" x14ac:dyDescent="0.25">
      <c r="A70" s="40">
        <v>43606</v>
      </c>
      <c r="B70" s="36">
        <v>5461</v>
      </c>
      <c r="C70" s="56">
        <f t="shared" si="9"/>
        <v>24</v>
      </c>
      <c r="D70" s="39" t="str">
        <f t="shared" si="6"/>
        <v>Normal</v>
      </c>
      <c r="F70" s="40">
        <v>43606</v>
      </c>
      <c r="G70" s="36">
        <v>10640.2</v>
      </c>
      <c r="H70" s="56">
        <f t="shared" si="10"/>
        <v>6.2000000000007276</v>
      </c>
      <c r="I70" s="39" t="str">
        <f t="shared" si="7"/>
        <v>Normal</v>
      </c>
      <c r="K70" s="40">
        <v>43606</v>
      </c>
      <c r="L70" s="36">
        <v>21723.74</v>
      </c>
      <c r="M70" s="56">
        <f t="shared" si="11"/>
        <v>11.740000000001601</v>
      </c>
      <c r="N70" s="39" t="str">
        <f t="shared" si="8"/>
        <v>Normal</v>
      </c>
    </row>
    <row r="71" spans="1:14" x14ac:dyDescent="0.25">
      <c r="A71" s="40">
        <v>43607</v>
      </c>
      <c r="B71" s="36">
        <v>5501</v>
      </c>
      <c r="C71" s="56">
        <f>B71-B70</f>
        <v>40</v>
      </c>
      <c r="D71" s="39" t="str">
        <f t="shared" si="6"/>
        <v>Atenção</v>
      </c>
      <c r="F71" s="40">
        <v>43607</v>
      </c>
      <c r="G71" s="36">
        <v>10648.1</v>
      </c>
      <c r="H71" s="56">
        <f t="shared" si="10"/>
        <v>7.8999999999996362</v>
      </c>
      <c r="I71" s="39" t="str">
        <f t="shared" si="7"/>
        <v>Normal</v>
      </c>
      <c r="K71" s="40">
        <v>43607</v>
      </c>
      <c r="L71" s="36">
        <v>21742.6</v>
      </c>
      <c r="M71" s="56">
        <f t="shared" si="11"/>
        <v>18.859999999996944</v>
      </c>
      <c r="N71" s="39" t="str">
        <f>IF(M71&gt;($N$48*1.2),"Atenção","Normal")</f>
        <v>Atenção</v>
      </c>
    </row>
    <row r="72" spans="1:14" x14ac:dyDescent="0.25">
      <c r="A72" s="40">
        <v>43608</v>
      </c>
      <c r="B72" s="36">
        <v>5523</v>
      </c>
      <c r="C72" s="56">
        <f t="shared" ref="C72:C80" si="12">B72-B71</f>
        <v>22</v>
      </c>
      <c r="D72" s="39" t="str">
        <f t="shared" si="6"/>
        <v>Normal</v>
      </c>
      <c r="F72" s="40">
        <v>43608</v>
      </c>
      <c r="G72" s="36">
        <v>10654.2</v>
      </c>
      <c r="H72" s="56">
        <f t="shared" si="10"/>
        <v>6.1000000000003638</v>
      </c>
      <c r="I72" s="39" t="str">
        <f t="shared" si="7"/>
        <v>Normal</v>
      </c>
      <c r="K72" s="40">
        <v>43608</v>
      </c>
      <c r="L72" s="36">
        <v>21757.9</v>
      </c>
      <c r="M72" s="56">
        <f t="shared" si="11"/>
        <v>15.30000000000291</v>
      </c>
      <c r="N72" s="39" t="str">
        <f t="shared" si="8"/>
        <v>Atenção</v>
      </c>
    </row>
    <row r="73" spans="1:14" x14ac:dyDescent="0.25">
      <c r="A73" s="40">
        <v>43609</v>
      </c>
      <c r="B73" s="36">
        <v>5550</v>
      </c>
      <c r="C73" s="56">
        <f t="shared" si="12"/>
        <v>27</v>
      </c>
      <c r="D73" s="39" t="str">
        <f t="shared" si="6"/>
        <v>Atenção</v>
      </c>
      <c r="E73" s="43"/>
      <c r="F73" s="40">
        <v>43609</v>
      </c>
      <c r="G73" s="36">
        <v>10662.2</v>
      </c>
      <c r="H73" s="56">
        <f t="shared" si="10"/>
        <v>8</v>
      </c>
      <c r="I73" s="39" t="str">
        <f>IF(H73&gt;($I$48*1.2),"Atenção","Normal")</f>
        <v>Normal</v>
      </c>
      <c r="J73" s="43"/>
      <c r="K73" s="40">
        <v>43609</v>
      </c>
      <c r="L73" s="36">
        <v>21772.95</v>
      </c>
      <c r="M73" s="56">
        <f t="shared" si="11"/>
        <v>15.049999999999272</v>
      </c>
      <c r="N73" s="39" t="str">
        <f t="shared" si="8"/>
        <v>Atenção</v>
      </c>
    </row>
    <row r="74" spans="1:14" x14ac:dyDescent="0.25">
      <c r="A74" s="58">
        <v>43610</v>
      </c>
      <c r="B74" s="59">
        <v>5564</v>
      </c>
      <c r="C74" s="56">
        <f t="shared" si="12"/>
        <v>14</v>
      </c>
      <c r="D74" s="39" t="str">
        <f t="shared" si="6"/>
        <v>Normal</v>
      </c>
      <c r="F74" s="58">
        <v>43610</v>
      </c>
      <c r="G74" s="59">
        <v>10667.7</v>
      </c>
      <c r="H74" s="56">
        <f t="shared" si="10"/>
        <v>5.5</v>
      </c>
      <c r="I74" s="39" t="str">
        <f t="shared" si="7"/>
        <v>Normal</v>
      </c>
      <c r="K74" s="58">
        <v>43610</v>
      </c>
      <c r="L74" s="59">
        <v>21781.68</v>
      </c>
      <c r="M74" s="56">
        <f t="shared" si="11"/>
        <v>8.7299999999995634</v>
      </c>
      <c r="N74" s="39" t="str">
        <f t="shared" si="8"/>
        <v>Normal</v>
      </c>
    </row>
    <row r="75" spans="1:14" x14ac:dyDescent="0.25">
      <c r="A75" s="40">
        <v>43611</v>
      </c>
      <c r="B75" s="36">
        <v>5564</v>
      </c>
      <c r="C75" s="56">
        <f t="shared" si="12"/>
        <v>0</v>
      </c>
      <c r="D75" s="39" t="str">
        <f t="shared" si="6"/>
        <v>Normal</v>
      </c>
      <c r="F75" s="40">
        <v>43611</v>
      </c>
      <c r="G75" s="36">
        <v>10667.7</v>
      </c>
      <c r="H75" s="56">
        <f t="shared" si="10"/>
        <v>0</v>
      </c>
      <c r="I75" s="39" t="str">
        <f t="shared" si="7"/>
        <v>Normal</v>
      </c>
      <c r="K75" s="40">
        <v>43611</v>
      </c>
      <c r="L75" s="36">
        <v>21781.68</v>
      </c>
      <c r="M75" s="56">
        <f t="shared" si="11"/>
        <v>0</v>
      </c>
      <c r="N75" s="39" t="str">
        <f t="shared" si="8"/>
        <v>Normal</v>
      </c>
    </row>
    <row r="76" spans="1:14" x14ac:dyDescent="0.25">
      <c r="A76" s="40">
        <v>43612</v>
      </c>
      <c r="B76" s="36">
        <v>5564</v>
      </c>
      <c r="C76" s="56">
        <f>B76-B75</f>
        <v>0</v>
      </c>
      <c r="D76" s="39" t="str">
        <f t="shared" si="6"/>
        <v>Normal</v>
      </c>
      <c r="F76" s="40">
        <v>43612</v>
      </c>
      <c r="G76" s="36">
        <v>10667.7</v>
      </c>
      <c r="H76" s="56">
        <f t="shared" si="10"/>
        <v>0</v>
      </c>
      <c r="I76" s="39" t="str">
        <f t="shared" si="7"/>
        <v>Normal</v>
      </c>
      <c r="K76" s="40">
        <v>43612</v>
      </c>
      <c r="L76" s="36">
        <v>21785.14</v>
      </c>
      <c r="M76" s="56">
        <f t="shared" si="11"/>
        <v>3.4599999999991269</v>
      </c>
      <c r="N76" s="39" t="str">
        <f t="shared" si="8"/>
        <v>Normal</v>
      </c>
    </row>
    <row r="77" spans="1:14" x14ac:dyDescent="0.25">
      <c r="A77" s="40">
        <v>43613</v>
      </c>
      <c r="B77" s="36">
        <v>5598.8</v>
      </c>
      <c r="C77" s="56">
        <f>B77-B76</f>
        <v>34.800000000000182</v>
      </c>
      <c r="D77" s="39" t="str">
        <f t="shared" si="6"/>
        <v>Atenção</v>
      </c>
      <c r="F77" s="40">
        <v>43613</v>
      </c>
      <c r="G77" s="36">
        <v>10678</v>
      </c>
      <c r="H77" s="56">
        <f>G77-G76</f>
        <v>10.299999999999272</v>
      </c>
      <c r="I77" s="39" t="str">
        <f>IF(H77&gt;($I$48*1.2),"Atenção","Normal")</f>
        <v>Atenção</v>
      </c>
      <c r="K77" s="40">
        <v>43613</v>
      </c>
      <c r="L77" s="36">
        <v>21800.45</v>
      </c>
      <c r="M77" s="56">
        <f>L77-L76</f>
        <v>15.31000000000131</v>
      </c>
      <c r="N77" s="39" t="str">
        <f>IF(M77&gt;($N$48*1.2),"Atenção","Normal")</f>
        <v>Atenção</v>
      </c>
    </row>
    <row r="78" spans="1:14" x14ac:dyDescent="0.25">
      <c r="A78" s="40">
        <v>43614</v>
      </c>
      <c r="B78" s="36">
        <v>5629</v>
      </c>
      <c r="C78" s="56">
        <f t="shared" si="12"/>
        <v>30.199999999999818</v>
      </c>
      <c r="D78" s="39" t="str">
        <f t="shared" si="6"/>
        <v>Atenção</v>
      </c>
      <c r="F78" s="40">
        <v>43614</v>
      </c>
      <c r="G78" s="36">
        <v>10684.6</v>
      </c>
      <c r="H78" s="56">
        <f t="shared" si="10"/>
        <v>6.6000000000003638</v>
      </c>
      <c r="I78" s="39" t="str">
        <f t="shared" si="7"/>
        <v>Normal</v>
      </c>
      <c r="K78" s="40">
        <v>43614</v>
      </c>
      <c r="L78" s="36">
        <v>21810.77</v>
      </c>
      <c r="M78" s="56">
        <f>L78-L77</f>
        <v>10.319999999999709</v>
      </c>
      <c r="N78" s="39" t="str">
        <f t="shared" si="8"/>
        <v>Normal</v>
      </c>
    </row>
    <row r="79" spans="1:14" x14ac:dyDescent="0.25">
      <c r="A79" s="40">
        <v>43615</v>
      </c>
      <c r="B79" s="36">
        <v>5665</v>
      </c>
      <c r="C79" s="56">
        <f>B79-B78</f>
        <v>36</v>
      </c>
      <c r="D79" s="39" t="str">
        <f>IF(C79&gt;($D$48*1.2),"Atenção","Normal")</f>
        <v>Atenção</v>
      </c>
      <c r="F79" s="40">
        <v>43615</v>
      </c>
      <c r="G79" s="36">
        <v>10691.7</v>
      </c>
      <c r="H79" s="56">
        <f t="shared" si="10"/>
        <v>7.1000000000003638</v>
      </c>
      <c r="I79" s="39" t="str">
        <f t="shared" si="7"/>
        <v>Normal</v>
      </c>
      <c r="K79" s="40">
        <v>43615</v>
      </c>
      <c r="L79" s="36">
        <v>21823.79</v>
      </c>
      <c r="M79" s="56">
        <f t="shared" si="11"/>
        <v>13.020000000000437</v>
      </c>
      <c r="N79" s="39" t="str">
        <f t="shared" si="8"/>
        <v>Normal</v>
      </c>
    </row>
    <row r="80" spans="1:14" x14ac:dyDescent="0.25">
      <c r="A80" s="40">
        <v>43616</v>
      </c>
      <c r="B80" s="41">
        <v>5701</v>
      </c>
      <c r="C80" s="56">
        <f t="shared" si="12"/>
        <v>36</v>
      </c>
      <c r="D80" s="39" t="str">
        <f>IF(C80&gt;($D$48*1.2),"Atenção","Normal")</f>
        <v>Atenção</v>
      </c>
      <c r="F80" s="40">
        <v>43616</v>
      </c>
      <c r="G80" s="41">
        <v>10697.8</v>
      </c>
      <c r="H80" s="56">
        <f t="shared" si="10"/>
        <v>6.0999999999985448</v>
      </c>
      <c r="I80" s="39" t="str">
        <f t="shared" si="7"/>
        <v>Normal</v>
      </c>
      <c r="K80" s="40">
        <v>43616</v>
      </c>
      <c r="L80" s="41">
        <v>21834.21</v>
      </c>
      <c r="M80" s="56">
        <f t="shared" si="11"/>
        <v>10.419999999998254</v>
      </c>
      <c r="N80" s="39" t="str">
        <f t="shared" si="8"/>
        <v>Normal</v>
      </c>
    </row>
    <row r="81" spans="1:16" x14ac:dyDescent="0.25">
      <c r="A81" s="120" t="s">
        <v>6</v>
      </c>
      <c r="B81" s="121"/>
      <c r="C81" s="61">
        <f>SUM(C50:C80)</f>
        <v>571</v>
      </c>
      <c r="D81" s="39"/>
      <c r="F81" s="120" t="s">
        <v>6</v>
      </c>
      <c r="G81" s="121"/>
      <c r="H81" s="61">
        <f>SUM(H50:H80)</f>
        <v>163.5</v>
      </c>
      <c r="I81" s="39"/>
      <c r="K81" s="120" t="s">
        <v>6</v>
      </c>
      <c r="L81" s="121"/>
      <c r="M81" s="61">
        <f>SUM(M50:M80)</f>
        <v>293.95999999999913</v>
      </c>
      <c r="N81" s="39"/>
    </row>
    <row r="82" spans="1:16" s="43" customFormat="1" x14ac:dyDescent="0.25">
      <c r="A82" s="42" t="s">
        <v>7</v>
      </c>
      <c r="B82" s="113"/>
      <c r="C82" s="114"/>
      <c r="D82" s="115"/>
      <c r="F82" s="42" t="s">
        <v>7</v>
      </c>
      <c r="G82" s="113"/>
      <c r="H82" s="114"/>
      <c r="I82" s="115"/>
      <c r="K82" s="42" t="s">
        <v>7</v>
      </c>
      <c r="L82" s="113"/>
      <c r="M82" s="114"/>
      <c r="N82" s="115"/>
    </row>
    <row r="83" spans="1:16" x14ac:dyDescent="0.25">
      <c r="A83" s="113"/>
      <c r="B83" s="114"/>
      <c r="C83" s="114"/>
      <c r="D83" s="115"/>
      <c r="E83" s="43"/>
      <c r="F83" s="113"/>
      <c r="G83" s="114"/>
      <c r="H83" s="114"/>
      <c r="I83" s="115"/>
      <c r="J83" s="43"/>
      <c r="K83" s="113" t="s">
        <v>68</v>
      </c>
      <c r="L83" s="114"/>
      <c r="M83" s="114"/>
      <c r="N83" s="115"/>
    </row>
    <row r="84" spans="1:16" x14ac:dyDescent="0.25">
      <c r="A84" s="113"/>
      <c r="B84" s="114"/>
      <c r="C84" s="114"/>
      <c r="D84" s="115"/>
      <c r="E84" s="43"/>
      <c r="F84" s="113"/>
      <c r="G84" s="114"/>
      <c r="H84" s="114"/>
      <c r="I84" s="115"/>
      <c r="J84" s="43"/>
      <c r="K84" s="113"/>
      <c r="L84" s="114"/>
      <c r="M84" s="114"/>
      <c r="N84" s="115"/>
    </row>
    <row r="85" spans="1:16" x14ac:dyDescent="0.25">
      <c r="A85" s="110"/>
      <c r="B85" s="111"/>
      <c r="C85" s="111"/>
      <c r="D85" s="112"/>
      <c r="F85" s="110"/>
      <c r="G85" s="111"/>
      <c r="H85" s="111"/>
      <c r="I85" s="112"/>
      <c r="K85" s="110"/>
      <c r="L85" s="111"/>
      <c r="M85" s="111"/>
      <c r="N85" s="112"/>
    </row>
    <row r="86" spans="1:16" x14ac:dyDescent="0.25">
      <c r="A86" s="110"/>
      <c r="B86" s="111"/>
      <c r="C86" s="111"/>
      <c r="D86" s="112"/>
      <c r="F86" s="110"/>
      <c r="G86" s="111"/>
      <c r="H86" s="111"/>
      <c r="I86" s="112"/>
      <c r="K86" s="110"/>
      <c r="L86" s="111"/>
      <c r="M86" s="111"/>
      <c r="N86" s="112"/>
    </row>
    <row r="87" spans="1:16" x14ac:dyDescent="0.25">
      <c r="A87" s="110"/>
      <c r="B87" s="111"/>
      <c r="C87" s="111"/>
      <c r="D87" s="112"/>
      <c r="F87" s="110"/>
      <c r="G87" s="111"/>
      <c r="H87" s="111"/>
      <c r="I87" s="112"/>
      <c r="K87" s="110"/>
      <c r="L87" s="111"/>
      <c r="M87" s="111"/>
      <c r="N87" s="112"/>
    </row>
    <row r="88" spans="1:16" s="110" customFormat="1" x14ac:dyDescent="0.25">
      <c r="A88" s="127"/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</row>
    <row r="89" spans="1:16" ht="45" customHeight="1" x14ac:dyDescent="0.25">
      <c r="A89" s="116" t="s">
        <v>25</v>
      </c>
      <c r="B89" s="117"/>
      <c r="C89" s="118"/>
      <c r="D89" s="33" t="s">
        <v>1</v>
      </c>
      <c r="F89" s="116" t="s">
        <v>26</v>
      </c>
      <c r="G89" s="117"/>
      <c r="H89" s="118"/>
      <c r="I89" s="33" t="s">
        <v>1</v>
      </c>
      <c r="K89" s="116" t="s">
        <v>27</v>
      </c>
      <c r="L89" s="117"/>
      <c r="M89" s="118"/>
      <c r="N89" s="33" t="s">
        <v>1</v>
      </c>
    </row>
    <row r="90" spans="1:16" ht="25.5" x14ac:dyDescent="0.25">
      <c r="A90" s="119" t="s">
        <v>57</v>
      </c>
      <c r="B90" s="119"/>
      <c r="C90" s="34" t="s">
        <v>2</v>
      </c>
      <c r="D90" s="35"/>
      <c r="F90" s="119" t="s">
        <v>57</v>
      </c>
      <c r="G90" s="119"/>
      <c r="H90" s="34" t="s">
        <v>2</v>
      </c>
      <c r="I90" s="35"/>
      <c r="K90" s="119" t="s">
        <v>57</v>
      </c>
      <c r="L90" s="119"/>
      <c r="M90" s="34" t="s">
        <v>2</v>
      </c>
      <c r="N90" s="35"/>
    </row>
    <row r="91" spans="1:16" x14ac:dyDescent="0.25">
      <c r="A91" s="119"/>
      <c r="B91" s="119"/>
      <c r="C91" s="36">
        <v>3653.7</v>
      </c>
      <c r="D91" s="37">
        <v>14</v>
      </c>
      <c r="F91" s="119"/>
      <c r="G91" s="119"/>
      <c r="H91" s="36">
        <v>13926</v>
      </c>
      <c r="I91" s="37">
        <v>25</v>
      </c>
      <c r="K91" s="119"/>
      <c r="L91" s="119"/>
      <c r="M91" s="36">
        <v>2610.6</v>
      </c>
      <c r="N91" s="37">
        <v>6</v>
      </c>
    </row>
    <row r="92" spans="1:16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6" x14ac:dyDescent="0.25">
      <c r="A93" s="40">
        <v>43586</v>
      </c>
      <c r="B93" s="36">
        <v>3670.2</v>
      </c>
      <c r="C93" s="56">
        <f>B93-C91</f>
        <v>16.5</v>
      </c>
      <c r="D93" s="39" t="str">
        <f>IF(C93&gt;($D$91*1.2),"Atenção","Normal")</f>
        <v>Normal</v>
      </c>
      <c r="F93" s="40">
        <v>43586</v>
      </c>
      <c r="G93" s="36">
        <v>13960</v>
      </c>
      <c r="H93" s="56">
        <f>G93-H91</f>
        <v>34</v>
      </c>
      <c r="I93" s="39" t="str">
        <f>IF(H93&gt;($I$91*1.2),"Atenção","Normal")</f>
        <v>Atenção</v>
      </c>
      <c r="K93" s="40">
        <v>43586</v>
      </c>
      <c r="L93" s="36">
        <v>2616.5</v>
      </c>
      <c r="M93" s="56">
        <f>L93-M91</f>
        <v>5.9000000000000909</v>
      </c>
      <c r="N93" s="39" t="str">
        <f>IF(M93&gt;($N$91*1.2),"Atenção","Normal")</f>
        <v>Normal</v>
      </c>
    </row>
    <row r="94" spans="1:16" x14ac:dyDescent="0.25">
      <c r="A94" s="40">
        <v>43587</v>
      </c>
      <c r="B94" s="36">
        <v>3676.8</v>
      </c>
      <c r="C94" s="56">
        <f>B94-B93</f>
        <v>6.6000000000003638</v>
      </c>
      <c r="D94" s="39" t="str">
        <f t="shared" ref="D94:D122" si="13">IF(C94&gt;($D$91*1.2),"Atenção","Normal")</f>
        <v>Normal</v>
      </c>
      <c r="F94" s="40">
        <v>43587</v>
      </c>
      <c r="G94" s="36">
        <v>13965</v>
      </c>
      <c r="H94" s="56">
        <f>G94-G93</f>
        <v>5</v>
      </c>
      <c r="I94" s="39" t="str">
        <f t="shared" ref="I94:I123" si="14">IF(H94&gt;($I$91*1.2),"Atenção","Normal")</f>
        <v>Normal</v>
      </c>
      <c r="K94" s="40">
        <v>43587</v>
      </c>
      <c r="L94" s="36">
        <v>2617.8000000000002</v>
      </c>
      <c r="M94" s="56">
        <f>L94-L93</f>
        <v>1.3000000000001819</v>
      </c>
      <c r="N94" s="39" t="str">
        <f t="shared" ref="N94:N123" si="15">IF(M94&gt;($N$91*1.2),"Atenção","Normal")</f>
        <v>Normal</v>
      </c>
    </row>
    <row r="95" spans="1:16" x14ac:dyDescent="0.25">
      <c r="A95" s="40">
        <v>43588</v>
      </c>
      <c r="B95" s="36">
        <v>3694</v>
      </c>
      <c r="C95" s="56">
        <f t="shared" ref="C95:C123" si="16">B95-B94</f>
        <v>17.199999999999818</v>
      </c>
      <c r="D95" s="39" t="str">
        <f t="shared" si="13"/>
        <v>Atenção</v>
      </c>
      <c r="E95" s="43"/>
      <c r="F95" s="40">
        <v>43588</v>
      </c>
      <c r="G95" s="36">
        <v>13993</v>
      </c>
      <c r="H95" s="56">
        <f t="shared" ref="H95:H123" si="17">G95-G94</f>
        <v>28</v>
      </c>
      <c r="I95" s="39" t="str">
        <f t="shared" si="14"/>
        <v>Normal</v>
      </c>
      <c r="J95" s="43"/>
      <c r="K95" s="40">
        <v>43588</v>
      </c>
      <c r="L95" s="36">
        <v>2625</v>
      </c>
      <c r="M95" s="56">
        <f t="shared" ref="M95:M123" si="18">L95-L94</f>
        <v>7.1999999999998181</v>
      </c>
      <c r="N95" s="39" t="str">
        <f t="shared" si="15"/>
        <v>Normal</v>
      </c>
    </row>
    <row r="96" spans="1:16" x14ac:dyDescent="0.25">
      <c r="A96" s="58">
        <v>43589</v>
      </c>
      <c r="B96" s="36">
        <v>3694</v>
      </c>
      <c r="C96" s="56">
        <f t="shared" si="16"/>
        <v>0</v>
      </c>
      <c r="D96" s="39" t="str">
        <f t="shared" si="13"/>
        <v>Normal</v>
      </c>
      <c r="F96" s="58">
        <v>43589</v>
      </c>
      <c r="G96" s="36">
        <v>13993</v>
      </c>
      <c r="H96" s="56">
        <f t="shared" si="17"/>
        <v>0</v>
      </c>
      <c r="I96" s="39" t="str">
        <f t="shared" si="14"/>
        <v>Normal</v>
      </c>
      <c r="K96" s="58">
        <v>43589</v>
      </c>
      <c r="L96" s="36">
        <v>2625</v>
      </c>
      <c r="M96" s="56">
        <f t="shared" si="18"/>
        <v>0</v>
      </c>
      <c r="N96" s="39" t="str">
        <f t="shared" si="15"/>
        <v>Normal</v>
      </c>
    </row>
    <row r="97" spans="1:14" x14ac:dyDescent="0.25">
      <c r="A97" s="40">
        <v>43590</v>
      </c>
      <c r="B97" s="36">
        <v>3715.8</v>
      </c>
      <c r="C97" s="56">
        <f t="shared" si="16"/>
        <v>21.800000000000182</v>
      </c>
      <c r="D97" s="39" t="str">
        <f t="shared" si="13"/>
        <v>Atenção</v>
      </c>
      <c r="F97" s="40">
        <v>43590</v>
      </c>
      <c r="G97" s="36">
        <v>14018</v>
      </c>
      <c r="H97" s="56">
        <f t="shared" si="17"/>
        <v>25</v>
      </c>
      <c r="I97" s="39" t="str">
        <f t="shared" si="14"/>
        <v>Normal</v>
      </c>
      <c r="K97" s="40">
        <v>43590</v>
      </c>
      <c r="L97" s="36">
        <v>2630.6</v>
      </c>
      <c r="M97" s="56">
        <f t="shared" si="18"/>
        <v>5.5999999999999091</v>
      </c>
      <c r="N97" s="39" t="str">
        <f t="shared" si="15"/>
        <v>Normal</v>
      </c>
    </row>
    <row r="98" spans="1:14" x14ac:dyDescent="0.25">
      <c r="A98" s="40">
        <v>43591</v>
      </c>
      <c r="B98" s="36">
        <v>3722.5</v>
      </c>
      <c r="C98" s="56">
        <f t="shared" si="16"/>
        <v>6.6999999999998181</v>
      </c>
      <c r="D98" s="39" t="str">
        <f t="shared" si="13"/>
        <v>Normal</v>
      </c>
      <c r="F98" s="40">
        <v>43591</v>
      </c>
      <c r="G98" s="36">
        <v>14024</v>
      </c>
      <c r="H98" s="56">
        <f t="shared" si="17"/>
        <v>6</v>
      </c>
      <c r="I98" s="39" t="str">
        <f t="shared" si="14"/>
        <v>Normal</v>
      </c>
      <c r="K98" s="40">
        <v>43591</v>
      </c>
      <c r="L98" s="36">
        <v>2632.3</v>
      </c>
      <c r="M98" s="56">
        <f t="shared" si="18"/>
        <v>1.7000000000002728</v>
      </c>
      <c r="N98" s="39" t="str">
        <f t="shared" si="15"/>
        <v>Normal</v>
      </c>
    </row>
    <row r="99" spans="1:14" x14ac:dyDescent="0.25">
      <c r="A99" s="40">
        <v>43592</v>
      </c>
      <c r="B99" s="36">
        <v>3739</v>
      </c>
      <c r="C99" s="56">
        <f t="shared" si="16"/>
        <v>16.5</v>
      </c>
      <c r="D99" s="39" t="str">
        <f t="shared" si="13"/>
        <v>Normal</v>
      </c>
      <c r="F99" s="40">
        <v>43592</v>
      </c>
      <c r="G99" s="36">
        <v>14045</v>
      </c>
      <c r="H99" s="56">
        <f t="shared" si="17"/>
        <v>21</v>
      </c>
      <c r="I99" s="39" t="str">
        <f t="shared" si="14"/>
        <v>Normal</v>
      </c>
      <c r="K99" s="40">
        <v>43592</v>
      </c>
      <c r="L99" s="36">
        <v>2637.1</v>
      </c>
      <c r="M99" s="56">
        <f t="shared" si="18"/>
        <v>4.7999999999997272</v>
      </c>
      <c r="N99" s="39" t="str">
        <f t="shared" si="15"/>
        <v>Normal</v>
      </c>
    </row>
    <row r="100" spans="1:14" x14ac:dyDescent="0.25">
      <c r="A100" s="40">
        <v>43593</v>
      </c>
      <c r="B100" s="36">
        <v>3757.8</v>
      </c>
      <c r="C100" s="56">
        <f>B100-B99</f>
        <v>18.800000000000182</v>
      </c>
      <c r="D100" s="39" t="str">
        <f t="shared" si="13"/>
        <v>Atenção</v>
      </c>
      <c r="F100" s="40">
        <v>43593</v>
      </c>
      <c r="G100" s="36">
        <v>14078</v>
      </c>
      <c r="H100" s="56">
        <f>G100-G99</f>
        <v>33</v>
      </c>
      <c r="I100" s="39" t="str">
        <f t="shared" si="14"/>
        <v>Atenção</v>
      </c>
      <c r="K100" s="40">
        <v>43593</v>
      </c>
      <c r="L100" s="36">
        <v>2643.7</v>
      </c>
      <c r="M100" s="56">
        <f>L100-L99</f>
        <v>6.5999999999999091</v>
      </c>
      <c r="N100" s="39" t="str">
        <f t="shared" si="15"/>
        <v>Normal</v>
      </c>
    </row>
    <row r="101" spans="1:14" x14ac:dyDescent="0.25">
      <c r="A101" s="40">
        <v>43594</v>
      </c>
      <c r="B101" s="36">
        <v>3774</v>
      </c>
      <c r="C101" s="56">
        <f t="shared" si="16"/>
        <v>16.199999999999818</v>
      </c>
      <c r="D101" s="39" t="str">
        <f t="shared" si="13"/>
        <v>Normal</v>
      </c>
      <c r="F101" s="40">
        <v>43594</v>
      </c>
      <c r="G101" s="36">
        <v>14102</v>
      </c>
      <c r="H101" s="56">
        <f t="shared" si="17"/>
        <v>24</v>
      </c>
      <c r="I101" s="39" t="str">
        <f t="shared" si="14"/>
        <v>Normal</v>
      </c>
      <c r="K101" s="40">
        <v>43594</v>
      </c>
      <c r="L101" s="36">
        <v>2648.7</v>
      </c>
      <c r="M101" s="56">
        <f t="shared" si="18"/>
        <v>5</v>
      </c>
      <c r="N101" s="39" t="str">
        <f t="shared" si="15"/>
        <v>Normal</v>
      </c>
    </row>
    <row r="102" spans="1:14" x14ac:dyDescent="0.25">
      <c r="A102" s="40">
        <v>43595</v>
      </c>
      <c r="B102" s="36">
        <v>3794.7</v>
      </c>
      <c r="C102" s="56">
        <f t="shared" si="16"/>
        <v>20.699999999999818</v>
      </c>
      <c r="D102" s="39" t="str">
        <f t="shared" si="13"/>
        <v>Atenção</v>
      </c>
      <c r="E102" s="43"/>
      <c r="F102" s="40">
        <v>43595</v>
      </c>
      <c r="G102" s="36">
        <v>14131</v>
      </c>
      <c r="H102" s="56">
        <f t="shared" si="17"/>
        <v>29</v>
      </c>
      <c r="I102" s="39" t="str">
        <f t="shared" si="14"/>
        <v>Normal</v>
      </c>
      <c r="J102" s="43"/>
      <c r="K102" s="40">
        <v>43595</v>
      </c>
      <c r="L102" s="36">
        <v>2655.3</v>
      </c>
      <c r="M102" s="56">
        <f t="shared" si="18"/>
        <v>6.6000000000003638</v>
      </c>
      <c r="N102" s="39" t="str">
        <f t="shared" si="15"/>
        <v>Normal</v>
      </c>
    </row>
    <row r="103" spans="1:14" x14ac:dyDescent="0.25">
      <c r="A103" s="58">
        <v>43596</v>
      </c>
      <c r="B103" s="59">
        <v>3812.5</v>
      </c>
      <c r="C103" s="56">
        <f t="shared" si="16"/>
        <v>17.800000000000182</v>
      </c>
      <c r="D103" s="39" t="str">
        <f t="shared" si="13"/>
        <v>Atenção</v>
      </c>
      <c r="F103" s="58">
        <v>43596</v>
      </c>
      <c r="G103" s="59">
        <v>14149</v>
      </c>
      <c r="H103" s="56">
        <f t="shared" si="17"/>
        <v>18</v>
      </c>
      <c r="I103" s="39" t="str">
        <f t="shared" si="14"/>
        <v>Normal</v>
      </c>
      <c r="K103" s="58">
        <v>43596</v>
      </c>
      <c r="L103" s="59">
        <v>2659.8</v>
      </c>
      <c r="M103" s="56">
        <f t="shared" si="18"/>
        <v>4.5</v>
      </c>
      <c r="N103" s="39" t="str">
        <f t="shared" si="15"/>
        <v>Normal</v>
      </c>
    </row>
    <row r="104" spans="1:14" x14ac:dyDescent="0.25">
      <c r="A104" s="40">
        <v>43597</v>
      </c>
      <c r="B104" s="36">
        <v>3812.5</v>
      </c>
      <c r="C104" s="56">
        <f t="shared" si="16"/>
        <v>0</v>
      </c>
      <c r="D104" s="39" t="str">
        <f t="shared" si="13"/>
        <v>Normal</v>
      </c>
      <c r="F104" s="40">
        <v>43597</v>
      </c>
      <c r="G104" s="36">
        <v>14149</v>
      </c>
      <c r="H104" s="56">
        <f t="shared" si="17"/>
        <v>0</v>
      </c>
      <c r="I104" s="39" t="str">
        <f t="shared" si="14"/>
        <v>Normal</v>
      </c>
      <c r="K104" s="40">
        <v>43597</v>
      </c>
      <c r="L104" s="36">
        <v>2659.8</v>
      </c>
      <c r="M104" s="56">
        <f t="shared" si="18"/>
        <v>0</v>
      </c>
      <c r="N104" s="39" t="str">
        <f t="shared" si="15"/>
        <v>Normal</v>
      </c>
    </row>
    <row r="105" spans="1:14" x14ac:dyDescent="0.25">
      <c r="A105" s="40">
        <v>43598</v>
      </c>
      <c r="B105" s="36">
        <v>3825.9</v>
      </c>
      <c r="C105" s="56">
        <f t="shared" si="16"/>
        <v>13.400000000000091</v>
      </c>
      <c r="D105" s="39" t="str">
        <f t="shared" si="13"/>
        <v>Normal</v>
      </c>
      <c r="F105" s="40">
        <v>43598</v>
      </c>
      <c r="G105" s="36">
        <v>14152</v>
      </c>
      <c r="H105" s="56">
        <f t="shared" si="17"/>
        <v>3</v>
      </c>
      <c r="I105" s="39" t="str">
        <f t="shared" si="14"/>
        <v>Normal</v>
      </c>
      <c r="K105" s="40">
        <v>43598</v>
      </c>
      <c r="L105" s="36">
        <v>2673.7</v>
      </c>
      <c r="M105" s="56">
        <f t="shared" si="18"/>
        <v>13.899999999999636</v>
      </c>
      <c r="N105" s="39" t="str">
        <f t="shared" si="15"/>
        <v>Atenção</v>
      </c>
    </row>
    <row r="106" spans="1:14" x14ac:dyDescent="0.25">
      <c r="A106" s="40">
        <v>43599</v>
      </c>
      <c r="B106" s="36">
        <v>3842.3</v>
      </c>
      <c r="C106" s="56">
        <f t="shared" si="16"/>
        <v>16.400000000000091</v>
      </c>
      <c r="D106" s="39" t="str">
        <f t="shared" si="13"/>
        <v>Normal</v>
      </c>
      <c r="F106" s="40">
        <v>43599</v>
      </c>
      <c r="G106" s="36">
        <v>14182</v>
      </c>
      <c r="H106" s="56">
        <f t="shared" si="17"/>
        <v>30</v>
      </c>
      <c r="I106" s="39" t="str">
        <f t="shared" si="14"/>
        <v>Normal</v>
      </c>
      <c r="K106" s="40">
        <v>43599</v>
      </c>
      <c r="L106" s="36">
        <v>2680.4</v>
      </c>
      <c r="M106" s="56">
        <f t="shared" si="18"/>
        <v>6.7000000000002728</v>
      </c>
      <c r="N106" s="39" t="str">
        <f t="shared" si="15"/>
        <v>Normal</v>
      </c>
    </row>
    <row r="107" spans="1:14" x14ac:dyDescent="0.25">
      <c r="A107" s="40">
        <v>43600</v>
      </c>
      <c r="B107" s="36">
        <v>3861.3</v>
      </c>
      <c r="C107" s="56">
        <f t="shared" si="16"/>
        <v>19</v>
      </c>
      <c r="D107" s="39" t="str">
        <f t="shared" si="13"/>
        <v>Atenção</v>
      </c>
      <c r="F107" s="40">
        <v>43600</v>
      </c>
      <c r="G107" s="36">
        <v>14207</v>
      </c>
      <c r="H107" s="56">
        <f t="shared" si="17"/>
        <v>25</v>
      </c>
      <c r="I107" s="39" t="str">
        <f t="shared" si="14"/>
        <v>Normal</v>
      </c>
      <c r="K107" s="40">
        <v>43600</v>
      </c>
      <c r="L107" s="36">
        <v>2686.9</v>
      </c>
      <c r="M107" s="56">
        <f t="shared" si="18"/>
        <v>6.5</v>
      </c>
      <c r="N107" s="39" t="str">
        <f t="shared" si="15"/>
        <v>Normal</v>
      </c>
    </row>
    <row r="108" spans="1:14" x14ac:dyDescent="0.25">
      <c r="A108" s="40">
        <v>43601</v>
      </c>
      <c r="B108" s="36">
        <v>3876.6</v>
      </c>
      <c r="C108" s="56">
        <f t="shared" si="16"/>
        <v>15.299999999999727</v>
      </c>
      <c r="D108" s="39" t="str">
        <f t="shared" si="13"/>
        <v>Normal</v>
      </c>
      <c r="F108" s="40">
        <v>43601</v>
      </c>
      <c r="G108" s="36">
        <v>14227</v>
      </c>
      <c r="H108" s="56">
        <f t="shared" si="17"/>
        <v>20</v>
      </c>
      <c r="I108" s="39" t="str">
        <f t="shared" si="14"/>
        <v>Normal</v>
      </c>
      <c r="K108" s="40">
        <v>43601</v>
      </c>
      <c r="L108" s="36">
        <v>2693</v>
      </c>
      <c r="M108" s="56">
        <f t="shared" si="18"/>
        <v>6.0999999999999091</v>
      </c>
      <c r="N108" s="39" t="str">
        <f t="shared" si="15"/>
        <v>Normal</v>
      </c>
    </row>
    <row r="109" spans="1:14" x14ac:dyDescent="0.25">
      <c r="A109" s="40">
        <v>43602</v>
      </c>
      <c r="B109" s="36">
        <v>3891.3</v>
      </c>
      <c r="C109" s="56">
        <f t="shared" si="16"/>
        <v>14.700000000000273</v>
      </c>
      <c r="D109" s="39" t="str">
        <f t="shared" si="13"/>
        <v>Normal</v>
      </c>
      <c r="E109" s="43"/>
      <c r="F109" s="40">
        <v>43602</v>
      </c>
      <c r="G109" s="36">
        <v>14259</v>
      </c>
      <c r="H109" s="56">
        <f t="shared" si="17"/>
        <v>32</v>
      </c>
      <c r="I109" s="39" t="str">
        <f t="shared" si="14"/>
        <v>Atenção</v>
      </c>
      <c r="J109" s="43"/>
      <c r="K109" s="40">
        <v>43602</v>
      </c>
      <c r="L109" s="36">
        <v>2698.3</v>
      </c>
      <c r="M109" s="56">
        <f t="shared" si="18"/>
        <v>5.3000000000001819</v>
      </c>
      <c r="N109" s="39" t="str">
        <f t="shared" si="15"/>
        <v>Normal</v>
      </c>
    </row>
    <row r="110" spans="1:14" x14ac:dyDescent="0.25">
      <c r="A110" s="58">
        <v>43603</v>
      </c>
      <c r="B110" s="59">
        <v>3907.4</v>
      </c>
      <c r="C110" s="56">
        <f>B110-B109</f>
        <v>16.099999999999909</v>
      </c>
      <c r="D110" s="39" t="str">
        <f t="shared" si="13"/>
        <v>Normal</v>
      </c>
      <c r="F110" s="58">
        <v>43603</v>
      </c>
      <c r="G110" s="59">
        <v>14281</v>
      </c>
      <c r="H110" s="56">
        <f>G110-G109</f>
        <v>22</v>
      </c>
      <c r="I110" s="39" t="str">
        <f t="shared" si="14"/>
        <v>Normal</v>
      </c>
      <c r="K110" s="58">
        <v>43603</v>
      </c>
      <c r="L110" s="59">
        <v>2703.1</v>
      </c>
      <c r="M110" s="56">
        <f>L110-L109</f>
        <v>4.7999999999997272</v>
      </c>
      <c r="N110" s="39" t="str">
        <f t="shared" si="15"/>
        <v>Normal</v>
      </c>
    </row>
    <row r="111" spans="1:14" x14ac:dyDescent="0.25">
      <c r="A111" s="40">
        <v>43604</v>
      </c>
      <c r="B111" s="36">
        <v>3914.3</v>
      </c>
      <c r="C111" s="56">
        <f t="shared" si="16"/>
        <v>6.9000000000000909</v>
      </c>
      <c r="D111" s="39" t="str">
        <f t="shared" si="13"/>
        <v>Normal</v>
      </c>
      <c r="F111" s="40">
        <v>43604</v>
      </c>
      <c r="G111" s="36">
        <v>14296</v>
      </c>
      <c r="H111" s="56">
        <f t="shared" si="17"/>
        <v>15</v>
      </c>
      <c r="I111" s="39" t="str">
        <f t="shared" si="14"/>
        <v>Normal</v>
      </c>
      <c r="K111" s="40">
        <v>43604</v>
      </c>
      <c r="L111" s="36">
        <v>2707.2</v>
      </c>
      <c r="M111" s="56">
        <f t="shared" si="18"/>
        <v>4.0999999999999091</v>
      </c>
      <c r="N111" s="39" t="str">
        <f t="shared" si="15"/>
        <v>Normal</v>
      </c>
    </row>
    <row r="112" spans="1:14" x14ac:dyDescent="0.25">
      <c r="A112" s="40">
        <v>43605</v>
      </c>
      <c r="B112" s="36">
        <v>3920.5</v>
      </c>
      <c r="C112" s="56">
        <f t="shared" si="16"/>
        <v>6.1999999999998181</v>
      </c>
      <c r="D112" s="39" t="str">
        <f t="shared" si="13"/>
        <v>Normal</v>
      </c>
      <c r="F112" s="40">
        <v>43605</v>
      </c>
      <c r="G112" s="36">
        <v>14311</v>
      </c>
      <c r="H112" s="56">
        <f t="shared" si="17"/>
        <v>15</v>
      </c>
      <c r="I112" s="39" t="str">
        <f t="shared" si="14"/>
        <v>Normal</v>
      </c>
      <c r="K112" s="40">
        <v>43605</v>
      </c>
      <c r="L112" s="36">
        <v>2708.5</v>
      </c>
      <c r="M112" s="56">
        <f t="shared" si="18"/>
        <v>1.3000000000001819</v>
      </c>
      <c r="N112" s="39" t="str">
        <f t="shared" si="15"/>
        <v>Normal</v>
      </c>
    </row>
    <row r="113" spans="1:15" x14ac:dyDescent="0.25">
      <c r="A113" s="40">
        <v>43606</v>
      </c>
      <c r="B113" s="36">
        <v>3936.5</v>
      </c>
      <c r="C113" s="56">
        <f t="shared" si="16"/>
        <v>16</v>
      </c>
      <c r="D113" s="39" t="str">
        <f t="shared" si="13"/>
        <v>Normal</v>
      </c>
      <c r="F113" s="40">
        <v>43606</v>
      </c>
      <c r="G113" s="36">
        <v>14333</v>
      </c>
      <c r="H113" s="56">
        <f t="shared" si="17"/>
        <v>22</v>
      </c>
      <c r="I113" s="39" t="str">
        <f t="shared" si="14"/>
        <v>Normal</v>
      </c>
      <c r="K113" s="40">
        <v>43606</v>
      </c>
      <c r="L113" s="36">
        <v>2713.7</v>
      </c>
      <c r="M113" s="56">
        <f t="shared" si="18"/>
        <v>5.1999999999998181</v>
      </c>
      <c r="N113" s="39" t="str">
        <f t="shared" si="15"/>
        <v>Normal</v>
      </c>
    </row>
    <row r="114" spans="1:15" x14ac:dyDescent="0.25">
      <c r="A114" s="40">
        <v>43607</v>
      </c>
      <c r="B114" s="36">
        <v>3957.6</v>
      </c>
      <c r="C114" s="56">
        <f t="shared" si="16"/>
        <v>21.099999999999909</v>
      </c>
      <c r="D114" s="39" t="str">
        <f t="shared" si="13"/>
        <v>Atenção</v>
      </c>
      <c r="F114" s="40">
        <v>43607</v>
      </c>
      <c r="G114" s="36">
        <v>14374</v>
      </c>
      <c r="H114" s="56">
        <f t="shared" si="17"/>
        <v>41</v>
      </c>
      <c r="I114" s="39" t="str">
        <f t="shared" si="14"/>
        <v>Atenção</v>
      </c>
      <c r="K114" s="40">
        <v>43607</v>
      </c>
      <c r="L114" s="36">
        <v>2721.1</v>
      </c>
      <c r="M114" s="56">
        <f t="shared" si="18"/>
        <v>7.4000000000000909</v>
      </c>
      <c r="N114" s="39" t="str">
        <f>IF(M114&gt;($N$91*1.2),"Atenção","Normal")</f>
        <v>Atenção</v>
      </c>
    </row>
    <row r="115" spans="1:15" x14ac:dyDescent="0.25">
      <c r="A115" s="40">
        <v>43608</v>
      </c>
      <c r="B115" s="36">
        <v>3976.7</v>
      </c>
      <c r="C115" s="56">
        <f t="shared" si="16"/>
        <v>19.099999999999909</v>
      </c>
      <c r="D115" s="39" t="str">
        <f t="shared" si="13"/>
        <v>Atenção</v>
      </c>
      <c r="F115" s="40">
        <v>43608</v>
      </c>
      <c r="G115" s="36">
        <v>14414</v>
      </c>
      <c r="H115" s="56">
        <f t="shared" si="17"/>
        <v>40</v>
      </c>
      <c r="I115" s="39" t="str">
        <f t="shared" si="14"/>
        <v>Atenção</v>
      </c>
      <c r="K115" s="40">
        <v>43608</v>
      </c>
      <c r="L115" s="36">
        <v>2726.4</v>
      </c>
      <c r="M115" s="56">
        <f t="shared" si="18"/>
        <v>5.3000000000001819</v>
      </c>
      <c r="N115" s="39" t="str">
        <f t="shared" si="15"/>
        <v>Normal</v>
      </c>
    </row>
    <row r="116" spans="1:15" x14ac:dyDescent="0.25">
      <c r="A116" s="40">
        <v>43609</v>
      </c>
      <c r="B116" s="36">
        <v>3996.9</v>
      </c>
      <c r="C116" s="56">
        <f t="shared" si="16"/>
        <v>20.200000000000273</v>
      </c>
      <c r="D116" s="39" t="str">
        <f t="shared" si="13"/>
        <v>Atenção</v>
      </c>
      <c r="E116" s="43"/>
      <c r="F116" s="40">
        <v>43609</v>
      </c>
      <c r="G116" s="36">
        <v>14460</v>
      </c>
      <c r="H116" s="56">
        <f t="shared" si="17"/>
        <v>46</v>
      </c>
      <c r="I116" s="39" t="str">
        <f t="shared" si="14"/>
        <v>Atenção</v>
      </c>
      <c r="J116" s="43"/>
      <c r="K116" s="40">
        <v>43609</v>
      </c>
      <c r="L116" s="36">
        <v>2733.6</v>
      </c>
      <c r="M116" s="56">
        <f t="shared" si="18"/>
        <v>7.1999999999998181</v>
      </c>
      <c r="N116" s="39" t="str">
        <f t="shared" si="15"/>
        <v>Normal</v>
      </c>
    </row>
    <row r="117" spans="1:15" x14ac:dyDescent="0.25">
      <c r="A117" s="58">
        <v>43610</v>
      </c>
      <c r="B117" s="59">
        <v>4011.7</v>
      </c>
      <c r="C117" s="56">
        <f t="shared" si="16"/>
        <v>14.799999999999727</v>
      </c>
      <c r="D117" s="39" t="str">
        <f t="shared" si="13"/>
        <v>Normal</v>
      </c>
      <c r="F117" s="58">
        <v>43610</v>
      </c>
      <c r="G117" s="59">
        <v>14479</v>
      </c>
      <c r="H117" s="56">
        <f t="shared" si="17"/>
        <v>19</v>
      </c>
      <c r="I117" s="39" t="str">
        <f t="shared" si="14"/>
        <v>Normal</v>
      </c>
      <c r="K117" s="58">
        <v>43610</v>
      </c>
      <c r="L117" s="59">
        <v>2737.2</v>
      </c>
      <c r="M117" s="56">
        <f>L117-L116</f>
        <v>3.5999999999999091</v>
      </c>
      <c r="N117" s="39" t="str">
        <f t="shared" si="15"/>
        <v>Normal</v>
      </c>
    </row>
    <row r="118" spans="1:15" x14ac:dyDescent="0.25">
      <c r="A118" s="40">
        <v>43611</v>
      </c>
      <c r="B118" s="36">
        <v>4011.7</v>
      </c>
      <c r="C118" s="56">
        <f t="shared" si="16"/>
        <v>0</v>
      </c>
      <c r="D118" s="39" t="str">
        <f t="shared" si="13"/>
        <v>Normal</v>
      </c>
      <c r="F118" s="40">
        <v>43611</v>
      </c>
      <c r="G118" s="36">
        <v>14479</v>
      </c>
      <c r="H118" s="56">
        <f t="shared" si="17"/>
        <v>0</v>
      </c>
      <c r="I118" s="39" t="str">
        <f t="shared" si="14"/>
        <v>Normal</v>
      </c>
      <c r="K118" s="40">
        <v>43611</v>
      </c>
      <c r="L118" s="36">
        <v>2737.2</v>
      </c>
      <c r="M118" s="56">
        <f t="shared" si="18"/>
        <v>0</v>
      </c>
      <c r="N118" s="39" t="str">
        <f t="shared" si="15"/>
        <v>Normal</v>
      </c>
    </row>
    <row r="119" spans="1:15" x14ac:dyDescent="0.25">
      <c r="A119" s="40">
        <v>43612</v>
      </c>
      <c r="B119" s="36">
        <v>4030.2</v>
      </c>
      <c r="C119" s="56">
        <f t="shared" si="16"/>
        <v>18.5</v>
      </c>
      <c r="D119" s="39" t="str">
        <f t="shared" si="13"/>
        <v>Atenção</v>
      </c>
      <c r="F119" s="40">
        <v>43612</v>
      </c>
      <c r="G119" s="36">
        <v>14489</v>
      </c>
      <c r="H119" s="56">
        <f t="shared" si="17"/>
        <v>10</v>
      </c>
      <c r="I119" s="39" t="str">
        <f t="shared" si="14"/>
        <v>Normal</v>
      </c>
      <c r="K119" s="40">
        <v>43612</v>
      </c>
      <c r="L119" s="36">
        <v>2751.5</v>
      </c>
      <c r="M119" s="56">
        <f t="shared" si="18"/>
        <v>14.300000000000182</v>
      </c>
      <c r="N119" s="39" t="str">
        <f t="shared" si="15"/>
        <v>Atenção</v>
      </c>
    </row>
    <row r="120" spans="1:15" x14ac:dyDescent="0.25">
      <c r="A120" s="40">
        <v>43613</v>
      </c>
      <c r="B120" s="36">
        <v>4048.3</v>
      </c>
      <c r="C120" s="56">
        <f>B120-B119</f>
        <v>18.100000000000364</v>
      </c>
      <c r="D120" s="39" t="str">
        <f>IF(C120&gt;($D$91*1.2),"Atenção","Normal")</f>
        <v>Atenção</v>
      </c>
      <c r="F120" s="40">
        <v>43613</v>
      </c>
      <c r="G120" s="36">
        <v>14522</v>
      </c>
      <c r="H120" s="56">
        <f>G120-G119</f>
        <v>33</v>
      </c>
      <c r="I120" s="39" t="str">
        <f t="shared" si="14"/>
        <v>Atenção</v>
      </c>
      <c r="K120" s="40">
        <v>43613</v>
      </c>
      <c r="L120" s="36">
        <v>2759</v>
      </c>
      <c r="M120" s="56">
        <f>L120-L119</f>
        <v>7.5</v>
      </c>
      <c r="N120" s="39" t="str">
        <f t="shared" si="15"/>
        <v>Atenção</v>
      </c>
    </row>
    <row r="121" spans="1:15" x14ac:dyDescent="0.25">
      <c r="A121" s="40">
        <v>43614</v>
      </c>
      <c r="B121" s="36">
        <v>4065.2</v>
      </c>
      <c r="C121" s="56">
        <f t="shared" si="16"/>
        <v>16.899999999999636</v>
      </c>
      <c r="D121" s="39" t="str">
        <f t="shared" si="13"/>
        <v>Atenção</v>
      </c>
      <c r="F121" s="40">
        <v>43614</v>
      </c>
      <c r="G121" s="36">
        <v>14540</v>
      </c>
      <c r="H121" s="56">
        <f t="shared" si="17"/>
        <v>18</v>
      </c>
      <c r="I121" s="39" t="str">
        <f t="shared" si="14"/>
        <v>Normal</v>
      </c>
      <c r="K121" s="40">
        <v>43614</v>
      </c>
      <c r="L121" s="36">
        <v>2764.5</v>
      </c>
      <c r="M121" s="56">
        <f t="shared" si="18"/>
        <v>5.5</v>
      </c>
      <c r="N121" s="39" t="str">
        <f>IF(M121&gt;($N$91*1.2),"Atenção","Normal")</f>
        <v>Normal</v>
      </c>
    </row>
    <row r="122" spans="1:15" x14ac:dyDescent="0.25">
      <c r="A122" s="40">
        <v>43615</v>
      </c>
      <c r="B122" s="36">
        <v>4084.8</v>
      </c>
      <c r="C122" s="56">
        <f t="shared" si="16"/>
        <v>19.600000000000364</v>
      </c>
      <c r="D122" s="39" t="str">
        <f t="shared" si="13"/>
        <v>Atenção</v>
      </c>
      <c r="F122" s="40">
        <v>43615</v>
      </c>
      <c r="G122" s="36">
        <v>14562</v>
      </c>
      <c r="H122" s="56">
        <f>G122-G121</f>
        <v>22</v>
      </c>
      <c r="I122" s="39" t="str">
        <f>IF(H122&gt;($I$91*1.2),"Atenção","Normal")</f>
        <v>Normal</v>
      </c>
      <c r="K122" s="40">
        <v>43615</v>
      </c>
      <c r="L122" s="36">
        <v>2773.9</v>
      </c>
      <c r="M122" s="56">
        <f>L122-L121</f>
        <v>9.4000000000000909</v>
      </c>
      <c r="N122" s="39" t="str">
        <f t="shared" si="15"/>
        <v>Atenção</v>
      </c>
    </row>
    <row r="123" spans="1:15" x14ac:dyDescent="0.25">
      <c r="A123" s="40">
        <v>43616</v>
      </c>
      <c r="B123" s="41">
        <v>4101.6000000000004</v>
      </c>
      <c r="C123" s="56">
        <f t="shared" si="16"/>
        <v>16.800000000000182</v>
      </c>
      <c r="D123" s="39" t="str">
        <f>IF(C123&gt;($D$91*1.2),"Atenção","Normal")</f>
        <v>Atenção</v>
      </c>
      <c r="F123" s="40">
        <v>43616</v>
      </c>
      <c r="G123" s="41">
        <v>14590</v>
      </c>
      <c r="H123" s="56">
        <f t="shared" si="17"/>
        <v>28</v>
      </c>
      <c r="I123" s="39" t="str">
        <f t="shared" si="14"/>
        <v>Normal</v>
      </c>
      <c r="K123" s="40">
        <v>43616</v>
      </c>
      <c r="L123" s="41">
        <v>2779.7</v>
      </c>
      <c r="M123" s="56">
        <f t="shared" si="18"/>
        <v>5.7999999999997272</v>
      </c>
      <c r="N123" s="39" t="str">
        <f t="shared" si="15"/>
        <v>Normal</v>
      </c>
    </row>
    <row r="124" spans="1:15" x14ac:dyDescent="0.25">
      <c r="A124" s="120" t="s">
        <v>6</v>
      </c>
      <c r="B124" s="121"/>
      <c r="C124" s="61">
        <f>SUM(C93:C123)</f>
        <v>447.90000000000055</v>
      </c>
      <c r="D124" s="39"/>
      <c r="F124" s="120" t="s">
        <v>6</v>
      </c>
      <c r="G124" s="121"/>
      <c r="H124" s="61">
        <f>SUM(H93:H123)</f>
        <v>664</v>
      </c>
      <c r="I124" s="39"/>
      <c r="K124" s="120" t="s">
        <v>6</v>
      </c>
      <c r="L124" s="121"/>
      <c r="M124" s="61">
        <f>SUM(M93:M123)</f>
        <v>169.09999999999991</v>
      </c>
      <c r="N124" s="39"/>
    </row>
    <row r="125" spans="1:15" x14ac:dyDescent="0.25">
      <c r="A125" s="42" t="s">
        <v>7</v>
      </c>
      <c r="B125" s="113"/>
      <c r="C125" s="114"/>
      <c r="D125" s="115"/>
      <c r="E125" s="43"/>
      <c r="F125" s="42" t="s">
        <v>7</v>
      </c>
      <c r="G125" s="113"/>
      <c r="H125" s="114"/>
      <c r="I125" s="115"/>
      <c r="J125" s="43"/>
      <c r="K125" s="42" t="s">
        <v>7</v>
      </c>
      <c r="L125" s="113"/>
      <c r="M125" s="114"/>
      <c r="N125" s="115"/>
      <c r="O125" s="43"/>
    </row>
    <row r="126" spans="1:15" ht="33" customHeight="1" x14ac:dyDescent="0.25">
      <c r="A126" s="128" t="s">
        <v>69</v>
      </c>
      <c r="B126" s="129"/>
      <c r="C126" s="129"/>
      <c r="D126" s="130"/>
      <c r="E126" s="43"/>
      <c r="F126" s="113"/>
      <c r="G126" s="114"/>
      <c r="H126" s="114"/>
      <c r="I126" s="115"/>
      <c r="J126" s="43"/>
      <c r="K126" s="113"/>
      <c r="L126" s="114"/>
      <c r="M126" s="114"/>
      <c r="N126" s="115"/>
      <c r="O126" s="43"/>
    </row>
    <row r="127" spans="1:15" x14ac:dyDescent="0.25">
      <c r="A127" s="113"/>
      <c r="B127" s="114"/>
      <c r="C127" s="114"/>
      <c r="D127" s="115"/>
      <c r="E127" s="43"/>
      <c r="F127" s="113"/>
      <c r="G127" s="114"/>
      <c r="H127" s="114"/>
      <c r="I127" s="115"/>
      <c r="J127" s="43"/>
      <c r="K127" s="113"/>
      <c r="L127" s="114"/>
      <c r="M127" s="114"/>
      <c r="N127" s="115"/>
      <c r="O127" s="43"/>
    </row>
    <row r="128" spans="1:15" x14ac:dyDescent="0.25">
      <c r="A128" s="110"/>
      <c r="B128" s="111"/>
      <c r="C128" s="111"/>
      <c r="D128" s="112"/>
      <c r="F128" s="110"/>
      <c r="G128" s="111"/>
      <c r="H128" s="111"/>
      <c r="I128" s="112"/>
      <c r="K128" s="110"/>
      <c r="L128" s="111"/>
      <c r="M128" s="111"/>
      <c r="N128" s="112"/>
      <c r="O128" s="43"/>
    </row>
    <row r="129" spans="1:16" x14ac:dyDescent="0.25">
      <c r="A129" s="110"/>
      <c r="B129" s="111"/>
      <c r="C129" s="111"/>
      <c r="D129" s="112"/>
      <c r="F129" s="110"/>
      <c r="G129" s="111"/>
      <c r="H129" s="111"/>
      <c r="I129" s="112"/>
      <c r="K129" s="110"/>
      <c r="L129" s="111"/>
      <c r="M129" s="111"/>
      <c r="N129" s="112"/>
      <c r="O129" s="43"/>
    </row>
    <row r="130" spans="1:16" x14ac:dyDescent="0.25">
      <c r="A130" s="110"/>
      <c r="B130" s="111"/>
      <c r="C130" s="111"/>
      <c r="D130" s="112"/>
      <c r="F130" s="110"/>
      <c r="G130" s="111"/>
      <c r="H130" s="111"/>
      <c r="I130" s="112"/>
      <c r="K130" s="110"/>
      <c r="L130" s="111"/>
      <c r="M130" s="111"/>
      <c r="N130" s="112"/>
      <c r="O130" s="43"/>
    </row>
    <row r="131" spans="1:16" s="110" customFormat="1" x14ac:dyDescent="0.25">
      <c r="A131" s="127"/>
      <c r="B131" s="122"/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</row>
    <row r="132" spans="1:16" ht="49.5" customHeight="1" x14ac:dyDescent="0.25">
      <c r="A132" s="116" t="s">
        <v>28</v>
      </c>
      <c r="B132" s="117"/>
      <c r="C132" s="118"/>
      <c r="D132" s="33" t="s">
        <v>1</v>
      </c>
      <c r="F132" s="116" t="s">
        <v>29</v>
      </c>
      <c r="G132" s="117"/>
      <c r="H132" s="118"/>
      <c r="I132" s="33" t="s">
        <v>1</v>
      </c>
      <c r="K132" s="116" t="s">
        <v>30</v>
      </c>
      <c r="L132" s="117"/>
      <c r="M132" s="118"/>
      <c r="N132" s="33" t="s">
        <v>1</v>
      </c>
    </row>
    <row r="133" spans="1:16" ht="31.5" customHeight="1" x14ac:dyDescent="0.25">
      <c r="A133" s="119" t="s">
        <v>57</v>
      </c>
      <c r="B133" s="119"/>
      <c r="C133" s="34" t="s">
        <v>2</v>
      </c>
      <c r="D133" s="35"/>
      <c r="F133" s="119" t="s">
        <v>57</v>
      </c>
      <c r="G133" s="119"/>
      <c r="H133" s="34" t="s">
        <v>2</v>
      </c>
      <c r="I133" s="35"/>
      <c r="K133" s="119" t="s">
        <v>57</v>
      </c>
      <c r="L133" s="119"/>
      <c r="M133" s="34" t="s">
        <v>2</v>
      </c>
      <c r="N133" s="35"/>
    </row>
    <row r="134" spans="1:16" x14ac:dyDescent="0.25">
      <c r="A134" s="119"/>
      <c r="B134" s="119"/>
      <c r="C134" s="36">
        <v>1570.4</v>
      </c>
      <c r="D134" s="37">
        <v>125</v>
      </c>
      <c r="F134" s="119"/>
      <c r="G134" s="119"/>
      <c r="H134" s="36">
        <v>1932</v>
      </c>
      <c r="I134" s="37">
        <v>1</v>
      </c>
      <c r="K134" s="119"/>
      <c r="L134" s="119"/>
      <c r="M134" s="36">
        <v>448.1</v>
      </c>
      <c r="N134" s="37">
        <v>50</v>
      </c>
    </row>
    <row r="135" spans="1:16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6" x14ac:dyDescent="0.25">
      <c r="A136" s="40">
        <v>43586</v>
      </c>
      <c r="B136" s="36">
        <v>1765.7</v>
      </c>
      <c r="C136" s="56">
        <f>B136-C134</f>
        <v>195.29999999999995</v>
      </c>
      <c r="D136" s="39" t="str">
        <f>IF(C136&gt;($D$134*1.2),"Atenção","Normal")</f>
        <v>Atenção</v>
      </c>
      <c r="F136" s="40">
        <v>43586</v>
      </c>
      <c r="G136" s="36">
        <v>1964</v>
      </c>
      <c r="H136" s="56">
        <f>G136-H134</f>
        <v>32</v>
      </c>
      <c r="I136" s="39" t="str">
        <f>IF(H136&gt;($I$134*1.2),"Atenção","Normal")</f>
        <v>Atenção</v>
      </c>
      <c r="K136" s="40">
        <v>43586</v>
      </c>
      <c r="L136" s="36">
        <v>474.3</v>
      </c>
      <c r="M136" s="41">
        <f>L136-M134</f>
        <v>26.199999999999989</v>
      </c>
      <c r="N136" s="39" t="str">
        <f>IF(M136&gt;($N$134*1.2),"Atenção","Normal")</f>
        <v>Normal</v>
      </c>
    </row>
    <row r="137" spans="1:16" x14ac:dyDescent="0.25">
      <c r="A137" s="40">
        <v>43587</v>
      </c>
      <c r="B137" s="36">
        <v>1765.7</v>
      </c>
      <c r="C137" s="56">
        <f>B137-B136</f>
        <v>0</v>
      </c>
      <c r="D137" s="39" t="str">
        <f t="shared" ref="D137:D166" si="19">IF(C137&gt;($D$134*1.2),"Atenção","Normal")</f>
        <v>Normal</v>
      </c>
      <c r="F137" s="40">
        <v>43587</v>
      </c>
      <c r="G137" s="36">
        <v>1967</v>
      </c>
      <c r="H137" s="56">
        <f>G137-G136</f>
        <v>3</v>
      </c>
      <c r="I137" s="39" t="str">
        <f t="shared" ref="I137:I165" si="20">IF(H137&gt;($I$134*1.2),"Atenção","Normal")</f>
        <v>Atenção</v>
      </c>
      <c r="K137" s="40">
        <v>43587</v>
      </c>
      <c r="L137" s="36">
        <v>474.3</v>
      </c>
      <c r="M137" s="41">
        <f>L137-L136</f>
        <v>0</v>
      </c>
      <c r="N137" s="39" t="str">
        <f t="shared" ref="N137:N166" si="21">IF(M137&gt;($N$134*1.2),"Atenção","Normal")</f>
        <v>Normal</v>
      </c>
    </row>
    <row r="138" spans="1:16" x14ac:dyDescent="0.25">
      <c r="A138" s="40">
        <v>43588</v>
      </c>
      <c r="B138" s="36">
        <v>1948.5</v>
      </c>
      <c r="C138" s="56">
        <f t="shared" ref="C138:C166" si="22">B138-B137</f>
        <v>182.79999999999995</v>
      </c>
      <c r="D138" s="39" t="str">
        <f t="shared" si="19"/>
        <v>Atenção</v>
      </c>
      <c r="F138" s="40">
        <v>43588</v>
      </c>
      <c r="G138" s="36">
        <v>1978</v>
      </c>
      <c r="H138" s="56">
        <f t="shared" ref="H138:H165" si="23">G138-G137</f>
        <v>11</v>
      </c>
      <c r="I138" s="39" t="str">
        <f t="shared" si="20"/>
        <v>Atenção</v>
      </c>
      <c r="K138" s="40">
        <v>43588</v>
      </c>
      <c r="L138" s="36">
        <v>503.5</v>
      </c>
      <c r="M138" s="41">
        <f t="shared" ref="M138:M166" si="24">L138-L137</f>
        <v>29.199999999999989</v>
      </c>
      <c r="N138" s="39" t="str">
        <f t="shared" si="21"/>
        <v>Normal</v>
      </c>
    </row>
    <row r="139" spans="1:16" x14ac:dyDescent="0.25">
      <c r="A139" s="58">
        <v>43589</v>
      </c>
      <c r="B139" s="36">
        <v>1948.5</v>
      </c>
      <c r="C139" s="56">
        <f t="shared" si="22"/>
        <v>0</v>
      </c>
      <c r="D139" s="39" t="str">
        <f t="shared" si="19"/>
        <v>Normal</v>
      </c>
      <c r="F139" s="58">
        <v>43589</v>
      </c>
      <c r="G139" s="36">
        <v>1978</v>
      </c>
      <c r="H139" s="56">
        <f t="shared" si="23"/>
        <v>0</v>
      </c>
      <c r="I139" s="39" t="str">
        <f t="shared" si="20"/>
        <v>Normal</v>
      </c>
      <c r="K139" s="58">
        <v>43589</v>
      </c>
      <c r="L139" s="36">
        <v>503.5</v>
      </c>
      <c r="M139" s="41">
        <f t="shared" si="24"/>
        <v>0</v>
      </c>
      <c r="N139" s="39" t="str">
        <f t="shared" si="21"/>
        <v>Normal</v>
      </c>
    </row>
    <row r="140" spans="1:16" x14ac:dyDescent="0.25">
      <c r="A140" s="40">
        <v>43590</v>
      </c>
      <c r="B140" s="36">
        <v>2067.8000000000002</v>
      </c>
      <c r="C140" s="56">
        <f t="shared" si="22"/>
        <v>119.30000000000018</v>
      </c>
      <c r="D140" s="39" t="str">
        <f t="shared" si="19"/>
        <v>Normal</v>
      </c>
      <c r="F140" s="40">
        <v>43590</v>
      </c>
      <c r="G140" s="36">
        <v>1987</v>
      </c>
      <c r="H140" s="56">
        <f t="shared" si="23"/>
        <v>9</v>
      </c>
      <c r="I140" s="39" t="str">
        <f t="shared" si="20"/>
        <v>Atenção</v>
      </c>
      <c r="K140" s="40">
        <v>43590</v>
      </c>
      <c r="L140" s="36">
        <v>522.9</v>
      </c>
      <c r="M140" s="41">
        <f t="shared" si="24"/>
        <v>19.399999999999977</v>
      </c>
      <c r="N140" s="39" t="str">
        <f t="shared" si="21"/>
        <v>Normal</v>
      </c>
    </row>
    <row r="141" spans="1:16" x14ac:dyDescent="0.25">
      <c r="A141" s="40">
        <v>43591</v>
      </c>
      <c r="B141" s="36">
        <v>2067.8000000000002</v>
      </c>
      <c r="C141" s="56">
        <f t="shared" si="22"/>
        <v>0</v>
      </c>
      <c r="D141" s="39" t="str">
        <f t="shared" si="19"/>
        <v>Normal</v>
      </c>
      <c r="F141" s="40">
        <v>43591</v>
      </c>
      <c r="G141" s="36">
        <v>1988</v>
      </c>
      <c r="H141" s="56">
        <f t="shared" si="23"/>
        <v>1</v>
      </c>
      <c r="I141" s="39" t="str">
        <f t="shared" si="20"/>
        <v>Normal</v>
      </c>
      <c r="K141" s="40">
        <v>43591</v>
      </c>
      <c r="L141" s="36">
        <v>523.70000000000005</v>
      </c>
      <c r="M141" s="41">
        <f t="shared" si="24"/>
        <v>0.80000000000006821</v>
      </c>
      <c r="N141" s="39" t="str">
        <f t="shared" si="21"/>
        <v>Normal</v>
      </c>
    </row>
    <row r="142" spans="1:16" x14ac:dyDescent="0.25">
      <c r="A142" s="40">
        <v>43592</v>
      </c>
      <c r="B142" s="36">
        <v>2175</v>
      </c>
      <c r="C142" s="56">
        <f t="shared" si="22"/>
        <v>107.19999999999982</v>
      </c>
      <c r="D142" s="39" t="str">
        <f t="shared" si="19"/>
        <v>Normal</v>
      </c>
      <c r="F142" s="40">
        <v>43592</v>
      </c>
      <c r="G142" s="36">
        <v>1988</v>
      </c>
      <c r="H142" s="56">
        <f t="shared" si="23"/>
        <v>0</v>
      </c>
      <c r="I142" s="39" t="str">
        <f t="shared" si="20"/>
        <v>Normal</v>
      </c>
      <c r="K142" s="40">
        <v>43592</v>
      </c>
      <c r="L142" s="36">
        <v>551.70000000000005</v>
      </c>
      <c r="M142" s="41">
        <f t="shared" si="24"/>
        <v>28</v>
      </c>
      <c r="N142" s="39" t="str">
        <f t="shared" si="21"/>
        <v>Normal</v>
      </c>
    </row>
    <row r="143" spans="1:16" x14ac:dyDescent="0.25">
      <c r="A143" s="40">
        <v>43593</v>
      </c>
      <c r="B143" s="36">
        <v>2258.4</v>
      </c>
      <c r="C143" s="56">
        <f>B143-B142</f>
        <v>83.400000000000091</v>
      </c>
      <c r="D143" s="39" t="str">
        <f t="shared" si="19"/>
        <v>Normal</v>
      </c>
      <c r="F143" s="40">
        <v>43593</v>
      </c>
      <c r="G143" s="36">
        <v>1988</v>
      </c>
      <c r="H143" s="56">
        <f>G143-G142</f>
        <v>0</v>
      </c>
      <c r="I143" s="39" t="str">
        <f t="shared" si="20"/>
        <v>Normal</v>
      </c>
      <c r="K143" s="40">
        <v>43593</v>
      </c>
      <c r="L143" s="36">
        <v>582.4</v>
      </c>
      <c r="M143" s="41">
        <f>L143-L142</f>
        <v>30.699999999999932</v>
      </c>
      <c r="N143" s="39" t="str">
        <f t="shared" si="21"/>
        <v>Normal</v>
      </c>
    </row>
    <row r="144" spans="1:16" x14ac:dyDescent="0.25">
      <c r="A144" s="40">
        <v>43594</v>
      </c>
      <c r="B144" s="36">
        <v>2328</v>
      </c>
      <c r="C144" s="56">
        <f t="shared" si="22"/>
        <v>69.599999999999909</v>
      </c>
      <c r="D144" s="39" t="str">
        <f t="shared" si="19"/>
        <v>Normal</v>
      </c>
      <c r="F144" s="40">
        <v>43594</v>
      </c>
      <c r="G144" s="36">
        <v>1988</v>
      </c>
      <c r="H144" s="56">
        <f t="shared" si="23"/>
        <v>0</v>
      </c>
      <c r="I144" s="39" t="str">
        <f t="shared" si="20"/>
        <v>Normal</v>
      </c>
      <c r="K144" s="40">
        <v>43594</v>
      </c>
      <c r="L144" s="36">
        <v>601.79999999999995</v>
      </c>
      <c r="M144" s="41">
        <f t="shared" si="24"/>
        <v>19.399999999999977</v>
      </c>
      <c r="N144" s="39" t="str">
        <f t="shared" si="21"/>
        <v>Normal</v>
      </c>
    </row>
    <row r="145" spans="1:15" x14ac:dyDescent="0.25">
      <c r="A145" s="40">
        <v>43595</v>
      </c>
      <c r="B145" s="36">
        <v>2445.9</v>
      </c>
      <c r="C145" s="56">
        <f t="shared" si="22"/>
        <v>117.90000000000009</v>
      </c>
      <c r="D145" s="39" t="str">
        <f t="shared" si="19"/>
        <v>Normal</v>
      </c>
      <c r="F145" s="40">
        <v>43595</v>
      </c>
      <c r="G145" s="36">
        <v>1988</v>
      </c>
      <c r="H145" s="56">
        <f>G145-G144</f>
        <v>0</v>
      </c>
      <c r="I145" s="39" t="str">
        <f t="shared" si="20"/>
        <v>Normal</v>
      </c>
      <c r="K145" s="40">
        <v>43595</v>
      </c>
      <c r="L145" s="36">
        <v>631.29999999999995</v>
      </c>
      <c r="M145" s="41">
        <f>L145-L144</f>
        <v>29.5</v>
      </c>
      <c r="N145" s="39" t="str">
        <f t="shared" si="21"/>
        <v>Normal</v>
      </c>
    </row>
    <row r="146" spans="1:15" x14ac:dyDescent="0.25">
      <c r="A146" s="58">
        <v>43596</v>
      </c>
      <c r="B146" s="59">
        <v>2500.1999999999998</v>
      </c>
      <c r="C146" s="56">
        <f t="shared" si="22"/>
        <v>54.299999999999727</v>
      </c>
      <c r="D146" s="39" t="str">
        <f t="shared" si="19"/>
        <v>Normal</v>
      </c>
      <c r="F146" s="58">
        <v>43596</v>
      </c>
      <c r="G146" s="59">
        <v>1988</v>
      </c>
      <c r="H146" s="56">
        <f t="shared" si="23"/>
        <v>0</v>
      </c>
      <c r="I146" s="39" t="str">
        <f t="shared" si="20"/>
        <v>Normal</v>
      </c>
      <c r="K146" s="58">
        <v>43596</v>
      </c>
      <c r="L146" s="59">
        <v>661</v>
      </c>
      <c r="M146" s="41">
        <f t="shared" si="24"/>
        <v>29.700000000000045</v>
      </c>
      <c r="N146" s="39" t="str">
        <f t="shared" si="21"/>
        <v>Normal</v>
      </c>
    </row>
    <row r="147" spans="1:15" x14ac:dyDescent="0.25">
      <c r="A147" s="40">
        <v>43597</v>
      </c>
      <c r="B147" s="36">
        <v>2500.1999999999998</v>
      </c>
      <c r="C147" s="56">
        <f t="shared" si="22"/>
        <v>0</v>
      </c>
      <c r="D147" s="39" t="str">
        <f t="shared" si="19"/>
        <v>Normal</v>
      </c>
      <c r="F147" s="40">
        <v>43597</v>
      </c>
      <c r="G147" s="36">
        <v>1988</v>
      </c>
      <c r="H147" s="56">
        <f t="shared" si="23"/>
        <v>0</v>
      </c>
      <c r="I147" s="39" t="str">
        <f t="shared" si="20"/>
        <v>Normal</v>
      </c>
      <c r="K147" s="40">
        <v>43597</v>
      </c>
      <c r="L147" s="36">
        <v>661</v>
      </c>
      <c r="M147" s="41">
        <f t="shared" si="24"/>
        <v>0</v>
      </c>
      <c r="N147" s="39" t="str">
        <f t="shared" si="21"/>
        <v>Normal</v>
      </c>
    </row>
    <row r="148" spans="1:15" x14ac:dyDescent="0.25">
      <c r="A148" s="40">
        <v>43598</v>
      </c>
      <c r="B148" s="36">
        <v>2555.6999999999998</v>
      </c>
      <c r="C148" s="56">
        <f t="shared" si="22"/>
        <v>55.5</v>
      </c>
      <c r="D148" s="39" t="str">
        <f t="shared" si="19"/>
        <v>Normal</v>
      </c>
      <c r="F148" s="40">
        <v>43598</v>
      </c>
      <c r="G148" s="36">
        <v>1988</v>
      </c>
      <c r="H148" s="56">
        <f t="shared" si="23"/>
        <v>0</v>
      </c>
      <c r="I148" s="39" t="str">
        <f t="shared" si="20"/>
        <v>Normal</v>
      </c>
      <c r="K148" s="40">
        <v>43598</v>
      </c>
      <c r="L148" s="36">
        <v>661</v>
      </c>
      <c r="M148" s="41">
        <f t="shared" si="24"/>
        <v>0</v>
      </c>
      <c r="N148" s="39" t="str">
        <f t="shared" si="21"/>
        <v>Normal</v>
      </c>
    </row>
    <row r="149" spans="1:15" x14ac:dyDescent="0.25">
      <c r="A149" s="40">
        <v>43599</v>
      </c>
      <c r="B149" s="36">
        <v>2634.7</v>
      </c>
      <c r="C149" s="56">
        <f t="shared" si="22"/>
        <v>79</v>
      </c>
      <c r="D149" s="39" t="str">
        <f t="shared" si="19"/>
        <v>Normal</v>
      </c>
      <c r="F149" s="40">
        <v>43599</v>
      </c>
      <c r="G149" s="36">
        <v>1988</v>
      </c>
      <c r="H149" s="56">
        <f t="shared" si="23"/>
        <v>0</v>
      </c>
      <c r="I149" s="39" t="str">
        <f t="shared" si="20"/>
        <v>Normal</v>
      </c>
      <c r="K149" s="40">
        <v>43599</v>
      </c>
      <c r="L149" s="36">
        <v>730.1</v>
      </c>
      <c r="M149" s="41">
        <f t="shared" si="24"/>
        <v>69.100000000000023</v>
      </c>
      <c r="N149" s="39" t="str">
        <f t="shared" si="21"/>
        <v>Atenção</v>
      </c>
    </row>
    <row r="150" spans="1:15" x14ac:dyDescent="0.25">
      <c r="A150" s="40">
        <v>43600</v>
      </c>
      <c r="B150" s="36">
        <v>2721.8</v>
      </c>
      <c r="C150" s="56">
        <f t="shared" si="22"/>
        <v>87.100000000000364</v>
      </c>
      <c r="D150" s="39" t="str">
        <f t="shared" si="19"/>
        <v>Normal</v>
      </c>
      <c r="F150" s="40">
        <v>43600</v>
      </c>
      <c r="G150" s="36">
        <v>1988</v>
      </c>
      <c r="H150" s="56">
        <f t="shared" si="23"/>
        <v>0</v>
      </c>
      <c r="I150" s="39" t="str">
        <f t="shared" si="20"/>
        <v>Normal</v>
      </c>
      <c r="K150" s="40">
        <v>43600</v>
      </c>
      <c r="L150" s="36">
        <v>764.4</v>
      </c>
      <c r="M150" s="41">
        <f t="shared" si="24"/>
        <v>34.299999999999955</v>
      </c>
      <c r="N150" s="39" t="str">
        <f t="shared" si="21"/>
        <v>Normal</v>
      </c>
    </row>
    <row r="151" spans="1:15" x14ac:dyDescent="0.25">
      <c r="A151" s="40">
        <v>43601</v>
      </c>
      <c r="B151" s="36">
        <v>2833.7</v>
      </c>
      <c r="C151" s="56">
        <f t="shared" si="22"/>
        <v>111.89999999999964</v>
      </c>
      <c r="D151" s="39" t="str">
        <f t="shared" si="19"/>
        <v>Normal</v>
      </c>
      <c r="F151" s="40">
        <v>43601</v>
      </c>
      <c r="G151" s="36">
        <v>1988</v>
      </c>
      <c r="H151" s="56">
        <f t="shared" si="23"/>
        <v>0</v>
      </c>
      <c r="I151" s="39" t="str">
        <f t="shared" si="20"/>
        <v>Normal</v>
      </c>
      <c r="K151" s="40">
        <v>43601</v>
      </c>
      <c r="L151" s="36">
        <v>789.6</v>
      </c>
      <c r="M151" s="41">
        <f t="shared" si="24"/>
        <v>25.200000000000045</v>
      </c>
      <c r="N151" s="39" t="str">
        <f t="shared" si="21"/>
        <v>Normal</v>
      </c>
    </row>
    <row r="152" spans="1:15" x14ac:dyDescent="0.25">
      <c r="A152" s="40">
        <v>43602</v>
      </c>
      <c r="B152" s="36">
        <v>2915.7</v>
      </c>
      <c r="C152" s="56">
        <f t="shared" si="22"/>
        <v>82</v>
      </c>
      <c r="D152" s="39" t="str">
        <f t="shared" si="19"/>
        <v>Normal</v>
      </c>
      <c r="F152" s="40">
        <v>43602</v>
      </c>
      <c r="G152" s="36">
        <v>1988</v>
      </c>
      <c r="H152" s="56">
        <f t="shared" si="23"/>
        <v>0</v>
      </c>
      <c r="I152" s="39" t="str">
        <f t="shared" si="20"/>
        <v>Normal</v>
      </c>
      <c r="K152" s="40">
        <v>43602</v>
      </c>
      <c r="L152" s="36">
        <v>809.3</v>
      </c>
      <c r="M152" s="41">
        <f t="shared" si="24"/>
        <v>19.699999999999932</v>
      </c>
      <c r="N152" s="39" t="str">
        <f t="shared" si="21"/>
        <v>Normal</v>
      </c>
    </row>
    <row r="153" spans="1:15" x14ac:dyDescent="0.25">
      <c r="A153" s="58">
        <v>43603</v>
      </c>
      <c r="B153" s="59">
        <v>3007</v>
      </c>
      <c r="C153" s="56">
        <f>B153-B152</f>
        <v>91.300000000000182</v>
      </c>
      <c r="D153" s="39" t="str">
        <f t="shared" si="19"/>
        <v>Normal</v>
      </c>
      <c r="F153" s="58">
        <v>43603</v>
      </c>
      <c r="G153" s="59">
        <v>1988</v>
      </c>
      <c r="H153" s="56">
        <f>G153-G152</f>
        <v>0</v>
      </c>
      <c r="I153" s="39" t="str">
        <f t="shared" si="20"/>
        <v>Normal</v>
      </c>
      <c r="K153" s="58">
        <v>43603</v>
      </c>
      <c r="L153" s="59">
        <v>809.4</v>
      </c>
      <c r="M153" s="41">
        <f>L153-L152</f>
        <v>0.10000000000002274</v>
      </c>
      <c r="N153" s="39" t="str">
        <f t="shared" si="21"/>
        <v>Normal</v>
      </c>
    </row>
    <row r="154" spans="1:15" x14ac:dyDescent="0.25">
      <c r="A154" s="40">
        <v>43604</v>
      </c>
      <c r="B154" s="36">
        <v>3009.3</v>
      </c>
      <c r="C154" s="56">
        <f t="shared" si="22"/>
        <v>2.3000000000001819</v>
      </c>
      <c r="D154" s="39" t="str">
        <f t="shared" si="19"/>
        <v>Normal</v>
      </c>
      <c r="F154" s="40">
        <v>43604</v>
      </c>
      <c r="G154" s="36">
        <v>1988</v>
      </c>
      <c r="H154" s="56">
        <f t="shared" si="23"/>
        <v>0</v>
      </c>
      <c r="I154" s="39" t="str">
        <f t="shared" si="20"/>
        <v>Normal</v>
      </c>
      <c r="K154" s="40">
        <v>43604</v>
      </c>
      <c r="L154" s="36">
        <v>809.4</v>
      </c>
      <c r="M154" s="41">
        <f t="shared" si="24"/>
        <v>0</v>
      </c>
      <c r="N154" s="39" t="str">
        <f t="shared" si="21"/>
        <v>Normal</v>
      </c>
    </row>
    <row r="155" spans="1:15" x14ac:dyDescent="0.25">
      <c r="A155" s="40">
        <v>43605</v>
      </c>
      <c r="B155" s="36">
        <v>3133.8</v>
      </c>
      <c r="C155" s="56">
        <f t="shared" si="22"/>
        <v>124.5</v>
      </c>
      <c r="D155" s="39" t="str">
        <f t="shared" si="19"/>
        <v>Normal</v>
      </c>
      <c r="F155" s="40">
        <v>43605</v>
      </c>
      <c r="G155" s="36">
        <v>1988</v>
      </c>
      <c r="H155" s="56">
        <f t="shared" si="23"/>
        <v>0</v>
      </c>
      <c r="I155" s="39" t="str">
        <f t="shared" si="20"/>
        <v>Normal</v>
      </c>
      <c r="K155" s="40">
        <v>43605</v>
      </c>
      <c r="L155" s="36">
        <v>809.4</v>
      </c>
      <c r="M155" s="41">
        <f t="shared" si="24"/>
        <v>0</v>
      </c>
      <c r="N155" s="39" t="str">
        <f t="shared" si="21"/>
        <v>Normal</v>
      </c>
    </row>
    <row r="156" spans="1:15" x14ac:dyDescent="0.25">
      <c r="A156" s="40">
        <v>43606</v>
      </c>
      <c r="B156" s="36">
        <v>3177</v>
      </c>
      <c r="C156" s="56">
        <f t="shared" si="22"/>
        <v>43.199999999999818</v>
      </c>
      <c r="D156" s="39" t="str">
        <f t="shared" si="19"/>
        <v>Normal</v>
      </c>
      <c r="F156" s="40">
        <v>43606</v>
      </c>
      <c r="G156" s="36">
        <v>1988</v>
      </c>
      <c r="H156" s="56">
        <f t="shared" si="23"/>
        <v>0</v>
      </c>
      <c r="I156" s="39" t="str">
        <f t="shared" si="20"/>
        <v>Normal</v>
      </c>
      <c r="K156" s="40">
        <v>43606</v>
      </c>
      <c r="L156" s="36">
        <v>839.2</v>
      </c>
      <c r="M156" s="41">
        <f t="shared" si="24"/>
        <v>29.800000000000068</v>
      </c>
      <c r="N156" s="39" t="str">
        <f t="shared" si="21"/>
        <v>Normal</v>
      </c>
    </row>
    <row r="157" spans="1:15" x14ac:dyDescent="0.25">
      <c r="A157" s="40">
        <v>43607</v>
      </c>
      <c r="B157" s="36">
        <v>3308.7</v>
      </c>
      <c r="C157" s="56">
        <f t="shared" si="22"/>
        <v>131.69999999999982</v>
      </c>
      <c r="D157" s="39" t="str">
        <f t="shared" si="19"/>
        <v>Normal</v>
      </c>
      <c r="F157" s="40">
        <v>43607</v>
      </c>
      <c r="G157" s="36">
        <v>1988</v>
      </c>
      <c r="H157" s="56">
        <f t="shared" si="23"/>
        <v>0</v>
      </c>
      <c r="I157" s="39" t="str">
        <f t="shared" si="20"/>
        <v>Normal</v>
      </c>
      <c r="K157" s="40">
        <v>43607</v>
      </c>
      <c r="L157" s="36">
        <v>884.1</v>
      </c>
      <c r="M157" s="41">
        <f t="shared" si="24"/>
        <v>44.899999999999977</v>
      </c>
      <c r="N157" s="39" t="str">
        <f t="shared" si="21"/>
        <v>Normal</v>
      </c>
      <c r="O157" s="32" t="s">
        <v>70</v>
      </c>
    </row>
    <row r="158" spans="1:15" x14ac:dyDescent="0.25">
      <c r="A158" s="40">
        <v>43608</v>
      </c>
      <c r="B158" s="36">
        <v>3372.4</v>
      </c>
      <c r="C158" s="56">
        <f t="shared" si="22"/>
        <v>63.700000000000273</v>
      </c>
      <c r="D158" s="39" t="str">
        <f t="shared" si="19"/>
        <v>Normal</v>
      </c>
      <c r="F158" s="40">
        <v>43608</v>
      </c>
      <c r="G158" s="36">
        <v>1988</v>
      </c>
      <c r="H158" s="56">
        <f t="shared" si="23"/>
        <v>0</v>
      </c>
      <c r="I158" s="39" t="str">
        <f t="shared" si="20"/>
        <v>Normal</v>
      </c>
      <c r="K158" s="40">
        <v>43608</v>
      </c>
      <c r="L158" s="36">
        <v>908.8</v>
      </c>
      <c r="M158" s="41">
        <f t="shared" si="24"/>
        <v>24.699999999999932</v>
      </c>
      <c r="N158" s="39" t="str">
        <f t="shared" si="21"/>
        <v>Normal</v>
      </c>
    </row>
    <row r="159" spans="1:15" x14ac:dyDescent="0.25">
      <c r="A159" s="40">
        <v>43609</v>
      </c>
      <c r="B159" s="36">
        <v>3447.2</v>
      </c>
      <c r="C159" s="56">
        <f t="shared" si="22"/>
        <v>74.799999999999727</v>
      </c>
      <c r="D159" s="39" t="str">
        <f t="shared" si="19"/>
        <v>Normal</v>
      </c>
      <c r="F159" s="40">
        <v>43609</v>
      </c>
      <c r="G159" s="36">
        <v>1988</v>
      </c>
      <c r="H159" s="56">
        <f t="shared" si="23"/>
        <v>0</v>
      </c>
      <c r="I159" s="39" t="str">
        <f t="shared" si="20"/>
        <v>Normal</v>
      </c>
      <c r="K159" s="40">
        <v>43609</v>
      </c>
      <c r="L159" s="36">
        <v>948.6</v>
      </c>
      <c r="M159" s="41">
        <f t="shared" si="24"/>
        <v>39.800000000000068</v>
      </c>
      <c r="N159" s="39" t="str">
        <f t="shared" si="21"/>
        <v>Normal</v>
      </c>
    </row>
    <row r="160" spans="1:15" x14ac:dyDescent="0.25">
      <c r="A160" s="58">
        <v>43610</v>
      </c>
      <c r="B160" s="59">
        <v>3509</v>
      </c>
      <c r="C160" s="56">
        <f>B160-B159</f>
        <v>61.800000000000182</v>
      </c>
      <c r="D160" s="39" t="str">
        <f>IF(C160&gt;($D$134*1.2),"Atenção","Normal")</f>
        <v>Normal</v>
      </c>
      <c r="F160" s="58">
        <v>43610</v>
      </c>
      <c r="G160" s="59">
        <v>1988</v>
      </c>
      <c r="H160" s="56">
        <f>G160-G159</f>
        <v>0</v>
      </c>
      <c r="I160" s="39" t="str">
        <f t="shared" si="20"/>
        <v>Normal</v>
      </c>
      <c r="K160" s="58">
        <v>43610</v>
      </c>
      <c r="L160" s="59">
        <v>978.1</v>
      </c>
      <c r="M160" s="41">
        <f>L160-L159</f>
        <v>29.5</v>
      </c>
      <c r="N160" s="39" t="str">
        <f t="shared" si="21"/>
        <v>Normal</v>
      </c>
    </row>
    <row r="161" spans="1:14" x14ac:dyDescent="0.25">
      <c r="A161" s="40">
        <v>43611</v>
      </c>
      <c r="B161" s="36">
        <v>3509</v>
      </c>
      <c r="C161" s="56">
        <f t="shared" si="22"/>
        <v>0</v>
      </c>
      <c r="D161" s="39" t="str">
        <f t="shared" si="19"/>
        <v>Normal</v>
      </c>
      <c r="F161" s="40">
        <v>43611</v>
      </c>
      <c r="G161" s="36">
        <v>1988</v>
      </c>
      <c r="H161" s="56">
        <f t="shared" si="23"/>
        <v>0</v>
      </c>
      <c r="I161" s="39" t="str">
        <f t="shared" si="20"/>
        <v>Normal</v>
      </c>
      <c r="K161" s="40">
        <v>43611</v>
      </c>
      <c r="L161" s="36">
        <v>978.1</v>
      </c>
      <c r="M161" s="41">
        <f t="shared" si="24"/>
        <v>0</v>
      </c>
      <c r="N161" s="39" t="str">
        <f t="shared" si="21"/>
        <v>Normal</v>
      </c>
    </row>
    <row r="162" spans="1:14" x14ac:dyDescent="0.25">
      <c r="A162" s="40">
        <v>43612</v>
      </c>
      <c r="B162" s="36">
        <v>3608.7</v>
      </c>
      <c r="C162" s="56">
        <f t="shared" si="22"/>
        <v>99.699999999999818</v>
      </c>
      <c r="D162" s="39" t="str">
        <f t="shared" si="19"/>
        <v>Normal</v>
      </c>
      <c r="F162" s="40">
        <v>43612</v>
      </c>
      <c r="G162" s="36">
        <v>1988</v>
      </c>
      <c r="H162" s="56">
        <f t="shared" si="23"/>
        <v>0</v>
      </c>
      <c r="I162" s="39" t="str">
        <f t="shared" si="20"/>
        <v>Normal</v>
      </c>
      <c r="K162" s="40">
        <v>43612</v>
      </c>
      <c r="L162" s="36">
        <v>978.1</v>
      </c>
      <c r="M162" s="41">
        <f t="shared" si="24"/>
        <v>0</v>
      </c>
      <c r="N162" s="39" t="str">
        <f t="shared" si="21"/>
        <v>Normal</v>
      </c>
    </row>
    <row r="163" spans="1:14" x14ac:dyDescent="0.25">
      <c r="A163" s="40">
        <v>43613</v>
      </c>
      <c r="B163" s="36">
        <v>3704.6</v>
      </c>
      <c r="C163" s="56">
        <f>B163-B162</f>
        <v>95.900000000000091</v>
      </c>
      <c r="D163" s="39" t="str">
        <f t="shared" si="19"/>
        <v>Normal</v>
      </c>
      <c r="F163" s="40">
        <v>43613</v>
      </c>
      <c r="G163" s="36">
        <v>1988</v>
      </c>
      <c r="H163" s="56">
        <f>G163-G162</f>
        <v>0</v>
      </c>
      <c r="I163" s="39" t="str">
        <f t="shared" si="20"/>
        <v>Normal</v>
      </c>
      <c r="K163" s="40">
        <v>43613</v>
      </c>
      <c r="L163" s="36">
        <v>1017.1</v>
      </c>
      <c r="M163" s="41">
        <f>L163-L162</f>
        <v>39</v>
      </c>
      <c r="N163" s="39" t="str">
        <f t="shared" si="21"/>
        <v>Normal</v>
      </c>
    </row>
    <row r="164" spans="1:14" x14ac:dyDescent="0.25">
      <c r="A164" s="40">
        <v>43614</v>
      </c>
      <c r="B164" s="36">
        <v>3768.4</v>
      </c>
      <c r="C164" s="56">
        <f t="shared" si="22"/>
        <v>63.800000000000182</v>
      </c>
      <c r="D164" s="39" t="str">
        <f t="shared" si="19"/>
        <v>Normal</v>
      </c>
      <c r="F164" s="40">
        <v>43614</v>
      </c>
      <c r="G164" s="36">
        <v>2008</v>
      </c>
      <c r="H164" s="56">
        <f t="shared" si="23"/>
        <v>20</v>
      </c>
      <c r="I164" s="39" t="str">
        <f t="shared" si="20"/>
        <v>Atenção</v>
      </c>
      <c r="K164" s="40">
        <v>43614</v>
      </c>
      <c r="L164" s="36">
        <v>1036.8</v>
      </c>
      <c r="M164" s="41">
        <f t="shared" si="24"/>
        <v>19.699999999999932</v>
      </c>
      <c r="N164" s="39" t="str">
        <f t="shared" si="21"/>
        <v>Normal</v>
      </c>
    </row>
    <row r="165" spans="1:14" x14ac:dyDescent="0.25">
      <c r="A165" s="40">
        <v>43615</v>
      </c>
      <c r="B165" s="36">
        <v>3841.7</v>
      </c>
      <c r="C165" s="56">
        <f t="shared" si="22"/>
        <v>73.299999999999727</v>
      </c>
      <c r="D165" s="39" t="str">
        <f t="shared" si="19"/>
        <v>Normal</v>
      </c>
      <c r="F165" s="40">
        <v>43615</v>
      </c>
      <c r="G165" s="36">
        <v>2013</v>
      </c>
      <c r="H165" s="56">
        <f t="shared" si="23"/>
        <v>5</v>
      </c>
      <c r="I165" s="39" t="str">
        <f t="shared" si="20"/>
        <v>Atenção</v>
      </c>
      <c r="K165" s="40">
        <v>43615</v>
      </c>
      <c r="L165" s="36">
        <v>1065.9000000000001</v>
      </c>
      <c r="M165" s="41">
        <f t="shared" si="24"/>
        <v>29.100000000000136</v>
      </c>
      <c r="N165" s="39" t="str">
        <f t="shared" si="21"/>
        <v>Normal</v>
      </c>
    </row>
    <row r="166" spans="1:14" x14ac:dyDescent="0.25">
      <c r="A166" s="40">
        <v>43616</v>
      </c>
      <c r="B166" s="41">
        <v>3965.7</v>
      </c>
      <c r="C166" s="56">
        <f t="shared" si="22"/>
        <v>124</v>
      </c>
      <c r="D166" s="39" t="str">
        <f t="shared" si="19"/>
        <v>Normal</v>
      </c>
      <c r="F166" s="40">
        <v>43616</v>
      </c>
      <c r="G166" s="41">
        <v>2013</v>
      </c>
      <c r="H166" s="56">
        <v>81</v>
      </c>
      <c r="I166" s="39" t="str">
        <f>IF(H166&gt;($I$134*1.2),"Atenção","Normal")</f>
        <v>Atenção</v>
      </c>
      <c r="K166" s="40">
        <v>43616</v>
      </c>
      <c r="L166" s="41">
        <v>1094.9000000000001</v>
      </c>
      <c r="M166" s="41">
        <f t="shared" si="24"/>
        <v>29</v>
      </c>
      <c r="N166" s="39" t="str">
        <f t="shared" si="21"/>
        <v>Normal</v>
      </c>
    </row>
    <row r="167" spans="1:14" x14ac:dyDescent="0.25">
      <c r="A167" s="120" t="s">
        <v>6</v>
      </c>
      <c r="B167" s="121"/>
      <c r="C167" s="61">
        <f>SUM(C136:C166)</f>
        <v>2395.2999999999997</v>
      </c>
      <c r="D167" s="39"/>
      <c r="F167" s="120" t="s">
        <v>6</v>
      </c>
      <c r="G167" s="121"/>
      <c r="H167" s="56">
        <f>SUM(H136:H166)</f>
        <v>162</v>
      </c>
      <c r="I167" s="39"/>
      <c r="K167" s="120" t="s">
        <v>6</v>
      </c>
      <c r="L167" s="121"/>
      <c r="M167" s="61">
        <f>SUM(M136:M166)</f>
        <v>646.80000000000007</v>
      </c>
      <c r="N167" s="39"/>
    </row>
    <row r="168" spans="1:14" x14ac:dyDescent="0.25">
      <c r="A168" s="42" t="s">
        <v>7</v>
      </c>
      <c r="B168" s="113"/>
      <c r="C168" s="114"/>
      <c r="D168" s="115"/>
      <c r="E168" s="43"/>
      <c r="F168" s="42" t="s">
        <v>7</v>
      </c>
      <c r="G168" s="113"/>
      <c r="H168" s="114"/>
      <c r="I168" s="115"/>
      <c r="J168" s="43"/>
      <c r="K168" s="42" t="s">
        <v>7</v>
      </c>
      <c r="L168" s="113"/>
      <c r="M168" s="114"/>
      <c r="N168" s="115"/>
    </row>
    <row r="169" spans="1:14" x14ac:dyDescent="0.25">
      <c r="A169" s="113"/>
      <c r="B169" s="114"/>
      <c r="C169" s="114"/>
      <c r="D169" s="115"/>
      <c r="E169" s="43"/>
      <c r="F169" s="113"/>
      <c r="G169" s="114"/>
      <c r="H169" s="114"/>
      <c r="I169" s="115"/>
      <c r="J169" s="43"/>
      <c r="K169" s="113"/>
      <c r="L169" s="114"/>
      <c r="M169" s="114"/>
      <c r="N169" s="115"/>
    </row>
    <row r="170" spans="1:14" x14ac:dyDescent="0.25">
      <c r="A170" s="113"/>
      <c r="B170" s="114"/>
      <c r="C170" s="114"/>
      <c r="D170" s="115"/>
      <c r="E170" s="43"/>
      <c r="F170" s="113"/>
      <c r="G170" s="114"/>
      <c r="H170" s="114"/>
      <c r="I170" s="115"/>
      <c r="J170" s="43"/>
      <c r="K170" s="113"/>
      <c r="L170" s="114"/>
      <c r="M170" s="114"/>
      <c r="N170" s="115"/>
    </row>
    <row r="171" spans="1:14" x14ac:dyDescent="0.25">
      <c r="A171" s="110"/>
      <c r="B171" s="111"/>
      <c r="C171" s="111"/>
      <c r="D171" s="112"/>
      <c r="F171" s="110"/>
      <c r="G171" s="111"/>
      <c r="H171" s="111"/>
      <c r="I171" s="112"/>
      <c r="K171" s="110"/>
      <c r="L171" s="111"/>
      <c r="M171" s="111"/>
      <c r="N171" s="112"/>
    </row>
    <row r="172" spans="1:14" x14ac:dyDescent="0.25">
      <c r="A172" s="110"/>
      <c r="B172" s="111"/>
      <c r="C172" s="111"/>
      <c r="D172" s="112"/>
      <c r="F172" s="110"/>
      <c r="G172" s="111"/>
      <c r="H172" s="111"/>
      <c r="I172" s="112"/>
      <c r="K172" s="110"/>
      <c r="L172" s="111"/>
      <c r="M172" s="111"/>
      <c r="N172" s="112"/>
    </row>
    <row r="173" spans="1:14" x14ac:dyDescent="0.25">
      <c r="A173" s="110"/>
      <c r="B173" s="111"/>
      <c r="C173" s="111"/>
      <c r="D173" s="112"/>
      <c r="F173" s="110"/>
      <c r="G173" s="111"/>
      <c r="H173" s="111"/>
      <c r="I173" s="112"/>
      <c r="K173" s="110"/>
      <c r="L173" s="111"/>
      <c r="M173" s="111"/>
      <c r="N173" s="112"/>
    </row>
    <row r="176" spans="1:14" ht="10.5" customHeight="1" x14ac:dyDescent="0.25"/>
    <row r="177" spans="1:9" hidden="1" x14ac:dyDescent="0.25"/>
    <row r="178" spans="1:9" hidden="1" x14ac:dyDescent="0.25"/>
    <row r="179" spans="1:9" ht="24" hidden="1" customHeight="1" x14ac:dyDescent="0.25"/>
    <row r="180" spans="1:9" ht="58.5" customHeight="1" x14ac:dyDescent="0.25">
      <c r="A180" s="116" t="s">
        <v>31</v>
      </c>
      <c r="B180" s="117"/>
      <c r="C180" s="118"/>
      <c r="D180" s="33" t="s">
        <v>1</v>
      </c>
      <c r="F180" s="116" t="s">
        <v>32</v>
      </c>
      <c r="G180" s="117"/>
      <c r="H180" s="118"/>
      <c r="I180" s="33" t="s">
        <v>1</v>
      </c>
    </row>
    <row r="181" spans="1:9" ht="25.5" x14ac:dyDescent="0.25">
      <c r="A181" s="119" t="s">
        <v>71</v>
      </c>
      <c r="B181" s="119"/>
      <c r="C181" s="34" t="s">
        <v>2</v>
      </c>
      <c r="D181" s="35"/>
      <c r="F181" s="119" t="s">
        <v>71</v>
      </c>
      <c r="G181" s="119"/>
      <c r="H181" s="34" t="s">
        <v>2</v>
      </c>
      <c r="I181" s="35"/>
    </row>
    <row r="182" spans="1:9" x14ac:dyDescent="0.25">
      <c r="A182" s="119"/>
      <c r="B182" s="119"/>
      <c r="C182" s="36">
        <v>77.8</v>
      </c>
      <c r="D182" s="37">
        <v>10</v>
      </c>
      <c r="F182" s="119"/>
      <c r="G182" s="119"/>
      <c r="H182" s="36">
        <v>20</v>
      </c>
      <c r="I182" s="37">
        <v>5</v>
      </c>
    </row>
    <row r="183" spans="1:9" x14ac:dyDescent="0.25">
      <c r="A183" s="41" t="s">
        <v>3</v>
      </c>
      <c r="B183" s="41" t="s">
        <v>4</v>
      </c>
      <c r="C183" s="41" t="s">
        <v>5</v>
      </c>
      <c r="D183" s="39"/>
      <c r="F183" s="41" t="s">
        <v>3</v>
      </c>
      <c r="G183" s="41" t="s">
        <v>4</v>
      </c>
      <c r="H183" s="41" t="s">
        <v>5</v>
      </c>
      <c r="I183" s="39"/>
    </row>
    <row r="184" spans="1:9" x14ac:dyDescent="0.25">
      <c r="A184" s="40">
        <v>43586</v>
      </c>
      <c r="B184" s="36">
        <v>84.5</v>
      </c>
      <c r="C184" s="56">
        <f>B184-C182</f>
        <v>6.7000000000000028</v>
      </c>
      <c r="D184" s="39" t="str">
        <f>IF(C184&gt;($D$182*1.2),"Atenção","Normal")</f>
        <v>Normal</v>
      </c>
      <c r="F184" s="40">
        <v>43586</v>
      </c>
      <c r="G184" s="36">
        <v>20.8</v>
      </c>
      <c r="H184" s="56">
        <f>G184-H182</f>
        <v>0.80000000000000071</v>
      </c>
      <c r="I184" s="39" t="str">
        <f>IF(H184&gt;($I$182*1.2),"Atenção","Normal")</f>
        <v>Normal</v>
      </c>
    </row>
    <row r="185" spans="1:9" x14ac:dyDescent="0.25">
      <c r="A185" s="40">
        <v>43587</v>
      </c>
      <c r="B185" s="36">
        <v>92.6</v>
      </c>
      <c r="C185" s="56">
        <f>B185-B184</f>
        <v>8.0999999999999943</v>
      </c>
      <c r="D185" s="39" t="str">
        <f t="shared" ref="D185:D214" si="25">IF(C185&gt;($D$182*1.2),"Atenção","Normal")</f>
        <v>Normal</v>
      </c>
      <c r="F185" s="40">
        <v>43587</v>
      </c>
      <c r="G185" s="36">
        <v>21.3</v>
      </c>
      <c r="H185" s="56">
        <f>G185-G184</f>
        <v>0.5</v>
      </c>
      <c r="I185" s="39" t="str">
        <f t="shared" ref="I185:I214" si="26">IF(H185&gt;($I$182*1.2),"Atenção","Normal")</f>
        <v>Normal</v>
      </c>
    </row>
    <row r="186" spans="1:9" x14ac:dyDescent="0.25">
      <c r="A186" s="40">
        <v>43588</v>
      </c>
      <c r="B186" s="36">
        <v>101.8</v>
      </c>
      <c r="C186" s="56">
        <f t="shared" ref="C186:C214" si="27">B186-B185</f>
        <v>9.2000000000000028</v>
      </c>
      <c r="D186" s="39" t="str">
        <f t="shared" si="25"/>
        <v>Normal</v>
      </c>
      <c r="F186" s="40">
        <v>43588</v>
      </c>
      <c r="G186" s="36">
        <v>22.3</v>
      </c>
      <c r="H186" s="56">
        <f t="shared" ref="H186:H214" si="28">G186-G185</f>
        <v>1</v>
      </c>
      <c r="I186" s="39" t="str">
        <f t="shared" si="26"/>
        <v>Normal</v>
      </c>
    </row>
    <row r="187" spans="1:9" x14ac:dyDescent="0.25">
      <c r="A187" s="58">
        <v>43589</v>
      </c>
      <c r="B187" s="59">
        <v>101.8</v>
      </c>
      <c r="C187" s="56">
        <f t="shared" si="27"/>
        <v>0</v>
      </c>
      <c r="D187" s="39" t="str">
        <f t="shared" si="25"/>
        <v>Normal</v>
      </c>
      <c r="F187" s="58">
        <v>43589</v>
      </c>
      <c r="G187" s="59">
        <v>22.3</v>
      </c>
      <c r="H187" s="56">
        <f t="shared" si="28"/>
        <v>0</v>
      </c>
      <c r="I187" s="39" t="str">
        <f t="shared" si="26"/>
        <v>Normal</v>
      </c>
    </row>
    <row r="188" spans="1:9" x14ac:dyDescent="0.25">
      <c r="A188" s="40">
        <v>43590</v>
      </c>
      <c r="B188" s="41">
        <v>116.9</v>
      </c>
      <c r="C188" s="56">
        <f t="shared" si="27"/>
        <v>15.100000000000009</v>
      </c>
      <c r="D188" s="39" t="str">
        <f t="shared" si="25"/>
        <v>Atenção</v>
      </c>
      <c r="F188" s="40">
        <v>43590</v>
      </c>
      <c r="G188" s="41">
        <v>23.5</v>
      </c>
      <c r="H188" s="56">
        <f t="shared" si="28"/>
        <v>1.1999999999999993</v>
      </c>
      <c r="I188" s="39" t="str">
        <f t="shared" si="26"/>
        <v>Normal</v>
      </c>
    </row>
    <row r="189" spans="1:9" x14ac:dyDescent="0.25">
      <c r="A189" s="40">
        <v>43591</v>
      </c>
      <c r="B189" s="41">
        <v>127.5</v>
      </c>
      <c r="C189" s="56">
        <f t="shared" si="27"/>
        <v>10.599999999999994</v>
      </c>
      <c r="D189" s="39" t="str">
        <f t="shared" si="25"/>
        <v>Normal</v>
      </c>
      <c r="F189" s="40">
        <v>43591</v>
      </c>
      <c r="G189" s="41">
        <v>24.1</v>
      </c>
      <c r="H189" s="56">
        <f t="shared" si="28"/>
        <v>0.60000000000000142</v>
      </c>
      <c r="I189" s="39" t="str">
        <f t="shared" si="26"/>
        <v>Normal</v>
      </c>
    </row>
    <row r="190" spans="1:9" x14ac:dyDescent="0.25">
      <c r="A190" s="40">
        <v>43592</v>
      </c>
      <c r="B190" s="41">
        <v>135</v>
      </c>
      <c r="C190" s="56">
        <f t="shared" si="27"/>
        <v>7.5</v>
      </c>
      <c r="D190" s="39" t="str">
        <f t="shared" si="25"/>
        <v>Normal</v>
      </c>
      <c r="F190" s="40">
        <v>43592</v>
      </c>
      <c r="G190" s="41">
        <v>25.1</v>
      </c>
      <c r="H190" s="56">
        <f t="shared" si="28"/>
        <v>1</v>
      </c>
      <c r="I190" s="39" t="str">
        <f>IF(H190&gt;($I$182*1.2),"Atenção","Normal")</f>
        <v>Normal</v>
      </c>
    </row>
    <row r="191" spans="1:9" x14ac:dyDescent="0.25">
      <c r="A191" s="40">
        <v>43593</v>
      </c>
      <c r="B191" s="41">
        <v>143.6</v>
      </c>
      <c r="C191" s="56">
        <f>B191-B190</f>
        <v>8.5999999999999943</v>
      </c>
      <c r="D191" s="39" t="str">
        <f t="shared" si="25"/>
        <v>Normal</v>
      </c>
      <c r="F191" s="40">
        <v>43593</v>
      </c>
      <c r="G191" s="41">
        <v>26.7</v>
      </c>
      <c r="H191" s="56">
        <f>G191-G190</f>
        <v>1.5999999999999979</v>
      </c>
      <c r="I191" s="39" t="str">
        <f t="shared" si="26"/>
        <v>Normal</v>
      </c>
    </row>
    <row r="192" spans="1:9" x14ac:dyDescent="0.25">
      <c r="A192" s="40">
        <v>43594</v>
      </c>
      <c r="B192" s="41">
        <v>150.9</v>
      </c>
      <c r="C192" s="56">
        <f t="shared" si="27"/>
        <v>7.3000000000000114</v>
      </c>
      <c r="D192" s="39" t="str">
        <f t="shared" si="25"/>
        <v>Normal</v>
      </c>
      <c r="F192" s="40">
        <v>43594</v>
      </c>
      <c r="G192" s="41">
        <v>27.5</v>
      </c>
      <c r="H192" s="56">
        <f t="shared" si="28"/>
        <v>0.80000000000000071</v>
      </c>
      <c r="I192" s="39" t="str">
        <f t="shared" si="26"/>
        <v>Normal</v>
      </c>
    </row>
    <row r="193" spans="1:9" x14ac:dyDescent="0.25">
      <c r="A193" s="40">
        <v>43595</v>
      </c>
      <c r="B193" s="41">
        <v>158.80000000000001</v>
      </c>
      <c r="C193" s="56">
        <f t="shared" si="27"/>
        <v>7.9000000000000057</v>
      </c>
      <c r="D193" s="39" t="str">
        <f t="shared" si="25"/>
        <v>Normal</v>
      </c>
      <c r="F193" s="40">
        <v>43595</v>
      </c>
      <c r="G193" s="41">
        <v>29</v>
      </c>
      <c r="H193" s="56">
        <f t="shared" si="28"/>
        <v>1.5</v>
      </c>
      <c r="I193" s="39" t="str">
        <f t="shared" si="26"/>
        <v>Normal</v>
      </c>
    </row>
    <row r="194" spans="1:9" x14ac:dyDescent="0.25">
      <c r="A194" s="58">
        <v>43596</v>
      </c>
      <c r="B194" s="59">
        <v>162.1</v>
      </c>
      <c r="C194" s="56">
        <f t="shared" si="27"/>
        <v>3.2999999999999829</v>
      </c>
      <c r="D194" s="39" t="str">
        <f t="shared" si="25"/>
        <v>Normal</v>
      </c>
      <c r="F194" s="58">
        <v>43596</v>
      </c>
      <c r="G194" s="59">
        <v>29.7</v>
      </c>
      <c r="H194" s="56">
        <f t="shared" si="28"/>
        <v>0.69999999999999929</v>
      </c>
      <c r="I194" s="39" t="str">
        <f t="shared" si="26"/>
        <v>Normal</v>
      </c>
    </row>
    <row r="195" spans="1:9" x14ac:dyDescent="0.25">
      <c r="A195" s="40">
        <v>43597</v>
      </c>
      <c r="B195" s="41">
        <v>162.1</v>
      </c>
      <c r="C195" s="56">
        <f t="shared" si="27"/>
        <v>0</v>
      </c>
      <c r="D195" s="39" t="str">
        <f t="shared" si="25"/>
        <v>Normal</v>
      </c>
      <c r="F195" s="40">
        <v>43597</v>
      </c>
      <c r="G195" s="41">
        <v>29.7</v>
      </c>
      <c r="H195" s="56">
        <f t="shared" si="28"/>
        <v>0</v>
      </c>
      <c r="I195" s="39" t="str">
        <f t="shared" si="26"/>
        <v>Normal</v>
      </c>
    </row>
    <row r="196" spans="1:9" x14ac:dyDescent="0.25">
      <c r="A196" s="40">
        <v>43598</v>
      </c>
      <c r="B196" s="41">
        <v>173.5</v>
      </c>
      <c r="C196" s="56">
        <f t="shared" si="27"/>
        <v>11.400000000000006</v>
      </c>
      <c r="D196" s="39" t="str">
        <f t="shared" si="25"/>
        <v>Normal</v>
      </c>
      <c r="F196" s="40">
        <v>43598</v>
      </c>
      <c r="G196" s="41">
        <v>30.1</v>
      </c>
      <c r="H196" s="56">
        <f t="shared" si="28"/>
        <v>0.40000000000000213</v>
      </c>
      <c r="I196" s="39" t="str">
        <f t="shared" si="26"/>
        <v>Normal</v>
      </c>
    </row>
    <row r="197" spans="1:9" x14ac:dyDescent="0.25">
      <c r="A197" s="40">
        <v>43599</v>
      </c>
      <c r="B197" s="41">
        <v>180.2</v>
      </c>
      <c r="C197" s="56">
        <f t="shared" si="27"/>
        <v>6.6999999999999886</v>
      </c>
      <c r="D197" s="39" t="str">
        <f t="shared" si="25"/>
        <v>Normal</v>
      </c>
      <c r="F197" s="40">
        <v>43599</v>
      </c>
      <c r="G197" s="41">
        <v>31.6</v>
      </c>
      <c r="H197" s="56">
        <f t="shared" si="28"/>
        <v>1.5</v>
      </c>
      <c r="I197" s="39" t="str">
        <f t="shared" si="26"/>
        <v>Normal</v>
      </c>
    </row>
    <row r="198" spans="1:9" x14ac:dyDescent="0.25">
      <c r="A198" s="40">
        <v>43600</v>
      </c>
      <c r="B198" s="41">
        <v>188.1</v>
      </c>
      <c r="C198" s="56">
        <f t="shared" si="27"/>
        <v>7.9000000000000057</v>
      </c>
      <c r="D198" s="39" t="str">
        <f t="shared" si="25"/>
        <v>Normal</v>
      </c>
      <c r="F198" s="40">
        <v>43600</v>
      </c>
      <c r="G198" s="41">
        <v>32.799999999999997</v>
      </c>
      <c r="H198" s="56">
        <f t="shared" si="28"/>
        <v>1.1999999999999957</v>
      </c>
      <c r="I198" s="39" t="str">
        <f t="shared" si="26"/>
        <v>Normal</v>
      </c>
    </row>
    <row r="199" spans="1:9" x14ac:dyDescent="0.25">
      <c r="A199" s="40">
        <v>43601</v>
      </c>
      <c r="B199" s="36">
        <v>188.9</v>
      </c>
      <c r="C199" s="56">
        <f t="shared" si="27"/>
        <v>0.80000000000001137</v>
      </c>
      <c r="D199" s="39" t="str">
        <f t="shared" si="25"/>
        <v>Normal</v>
      </c>
      <c r="F199" s="40">
        <v>43601</v>
      </c>
      <c r="G199" s="36">
        <v>34</v>
      </c>
      <c r="H199" s="56">
        <f t="shared" si="28"/>
        <v>1.2000000000000028</v>
      </c>
      <c r="I199" s="39" t="str">
        <f t="shared" si="26"/>
        <v>Normal</v>
      </c>
    </row>
    <row r="200" spans="1:9" x14ac:dyDescent="0.25">
      <c r="A200" s="40">
        <v>43602</v>
      </c>
      <c r="B200" s="36">
        <v>189.9</v>
      </c>
      <c r="C200" s="56">
        <f t="shared" si="27"/>
        <v>1</v>
      </c>
      <c r="D200" s="39" t="str">
        <f t="shared" si="25"/>
        <v>Normal</v>
      </c>
      <c r="F200" s="40">
        <v>43602</v>
      </c>
      <c r="G200" s="36">
        <v>34.9</v>
      </c>
      <c r="H200" s="56">
        <f t="shared" si="28"/>
        <v>0.89999999999999858</v>
      </c>
      <c r="I200" s="39" t="str">
        <f t="shared" si="26"/>
        <v>Normal</v>
      </c>
    </row>
    <row r="201" spans="1:9" x14ac:dyDescent="0.25">
      <c r="A201" s="58">
        <v>43603</v>
      </c>
      <c r="B201" s="59">
        <v>191</v>
      </c>
      <c r="C201" s="56">
        <f>B201-B200</f>
        <v>1.0999999999999943</v>
      </c>
      <c r="D201" s="39" t="str">
        <f t="shared" si="25"/>
        <v>Normal</v>
      </c>
      <c r="F201" s="58">
        <v>43603</v>
      </c>
      <c r="G201" s="59">
        <v>36.1</v>
      </c>
      <c r="H201" s="56">
        <f>G201-G200</f>
        <v>1.2000000000000028</v>
      </c>
      <c r="I201" s="39" t="str">
        <f t="shared" si="26"/>
        <v>Normal</v>
      </c>
    </row>
    <row r="202" spans="1:9" x14ac:dyDescent="0.25">
      <c r="A202" s="40">
        <v>43604</v>
      </c>
      <c r="B202" s="36">
        <v>194.4</v>
      </c>
      <c r="C202" s="56">
        <f t="shared" si="27"/>
        <v>3.4000000000000057</v>
      </c>
      <c r="D202" s="39" t="str">
        <f t="shared" si="25"/>
        <v>Normal</v>
      </c>
      <c r="F202" s="40">
        <v>43604</v>
      </c>
      <c r="G202" s="36">
        <v>36.1</v>
      </c>
      <c r="H202" s="56">
        <f t="shared" si="28"/>
        <v>0</v>
      </c>
      <c r="I202" s="39" t="str">
        <f t="shared" si="26"/>
        <v>Normal</v>
      </c>
    </row>
    <row r="203" spans="1:9" x14ac:dyDescent="0.25">
      <c r="A203" s="40">
        <v>43605</v>
      </c>
      <c r="B203" s="36">
        <v>195.8</v>
      </c>
      <c r="C203" s="56">
        <f t="shared" si="27"/>
        <v>1.4000000000000057</v>
      </c>
      <c r="D203" s="39" t="str">
        <f t="shared" si="25"/>
        <v>Normal</v>
      </c>
      <c r="F203" s="40">
        <v>43605</v>
      </c>
      <c r="G203" s="36">
        <v>36.700000000000003</v>
      </c>
      <c r="H203" s="56">
        <f t="shared" si="28"/>
        <v>0.60000000000000142</v>
      </c>
      <c r="I203" s="39" t="str">
        <f t="shared" si="26"/>
        <v>Normal</v>
      </c>
    </row>
    <row r="204" spans="1:9" x14ac:dyDescent="0.25">
      <c r="A204" s="40">
        <v>43606</v>
      </c>
      <c r="B204" s="36">
        <v>196.8</v>
      </c>
      <c r="C204" s="56">
        <f t="shared" si="27"/>
        <v>1</v>
      </c>
      <c r="D204" s="39" t="str">
        <f t="shared" si="25"/>
        <v>Normal</v>
      </c>
      <c r="F204" s="40">
        <v>43606</v>
      </c>
      <c r="G204" s="36">
        <v>37.700000000000003</v>
      </c>
      <c r="H204" s="56">
        <f t="shared" si="28"/>
        <v>1</v>
      </c>
      <c r="I204" s="39" t="str">
        <f t="shared" si="26"/>
        <v>Normal</v>
      </c>
    </row>
    <row r="205" spans="1:9" x14ac:dyDescent="0.25">
      <c r="A205" s="40">
        <v>43607</v>
      </c>
      <c r="B205" s="36">
        <v>203.5</v>
      </c>
      <c r="C205" s="56">
        <f t="shared" si="27"/>
        <v>6.6999999999999886</v>
      </c>
      <c r="D205" s="39" t="str">
        <f t="shared" si="25"/>
        <v>Normal</v>
      </c>
      <c r="F205" s="40">
        <v>43607</v>
      </c>
      <c r="G205" s="36">
        <v>39.299999999999997</v>
      </c>
      <c r="H205" s="56">
        <f t="shared" si="28"/>
        <v>1.5999999999999943</v>
      </c>
      <c r="I205" s="39" t="str">
        <f t="shared" si="26"/>
        <v>Normal</v>
      </c>
    </row>
    <row r="206" spans="1:9" x14ac:dyDescent="0.25">
      <c r="A206" s="40">
        <v>43608</v>
      </c>
      <c r="B206" s="36">
        <v>209.5</v>
      </c>
      <c r="C206" s="56">
        <f t="shared" si="27"/>
        <v>6</v>
      </c>
      <c r="D206" s="39" t="str">
        <f t="shared" si="25"/>
        <v>Normal</v>
      </c>
      <c r="F206" s="40">
        <v>43608</v>
      </c>
      <c r="G206" s="36">
        <v>40.299999999999997</v>
      </c>
      <c r="H206" s="56">
        <f t="shared" si="28"/>
        <v>1</v>
      </c>
      <c r="I206" s="39" t="str">
        <f t="shared" si="26"/>
        <v>Normal</v>
      </c>
    </row>
    <row r="207" spans="1:9" x14ac:dyDescent="0.25">
      <c r="A207" s="40">
        <v>43609</v>
      </c>
      <c r="B207" s="36">
        <v>216.5</v>
      </c>
      <c r="C207" s="56">
        <f t="shared" si="27"/>
        <v>7</v>
      </c>
      <c r="D207" s="39" t="str">
        <f t="shared" si="25"/>
        <v>Normal</v>
      </c>
      <c r="F207" s="40">
        <v>43609</v>
      </c>
      <c r="G207" s="36">
        <v>41.7</v>
      </c>
      <c r="H207" s="56">
        <f t="shared" si="28"/>
        <v>1.4000000000000057</v>
      </c>
      <c r="I207" s="39" t="str">
        <f t="shared" si="26"/>
        <v>Normal</v>
      </c>
    </row>
    <row r="208" spans="1:9" x14ac:dyDescent="0.25">
      <c r="A208" s="58">
        <v>43610</v>
      </c>
      <c r="B208" s="59">
        <v>224.2</v>
      </c>
      <c r="C208" s="56">
        <f>B208-B207</f>
        <v>7.6999999999999886</v>
      </c>
      <c r="D208" s="39" t="str">
        <f t="shared" si="25"/>
        <v>Normal</v>
      </c>
      <c r="F208" s="58">
        <v>43610</v>
      </c>
      <c r="G208" s="59">
        <v>42.3</v>
      </c>
      <c r="H208" s="56">
        <f>G208-G207</f>
        <v>0.59999999999999432</v>
      </c>
      <c r="I208" s="39" t="str">
        <f t="shared" si="26"/>
        <v>Normal</v>
      </c>
    </row>
    <row r="209" spans="1:9" x14ac:dyDescent="0.25">
      <c r="A209" s="40">
        <v>43611</v>
      </c>
      <c r="B209" s="36">
        <v>224.2</v>
      </c>
      <c r="C209" s="56">
        <f t="shared" si="27"/>
        <v>0</v>
      </c>
      <c r="D209" s="39" t="str">
        <f t="shared" si="25"/>
        <v>Normal</v>
      </c>
      <c r="F209" s="40">
        <v>43611</v>
      </c>
      <c r="G209" s="36">
        <v>42.3</v>
      </c>
      <c r="H209" s="56">
        <f t="shared" si="28"/>
        <v>0</v>
      </c>
      <c r="I209" s="39" t="str">
        <f t="shared" si="26"/>
        <v>Normal</v>
      </c>
    </row>
    <row r="210" spans="1:9" x14ac:dyDescent="0.25">
      <c r="A210" s="40">
        <v>43612</v>
      </c>
      <c r="B210" s="62">
        <v>241.4</v>
      </c>
      <c r="C210" s="56">
        <f t="shared" si="27"/>
        <v>17.200000000000017</v>
      </c>
      <c r="D210" s="39" t="str">
        <f t="shared" si="25"/>
        <v>Atenção</v>
      </c>
      <c r="F210" s="40">
        <v>43612</v>
      </c>
      <c r="G210" s="62">
        <v>42.7</v>
      </c>
      <c r="H210" s="56">
        <f t="shared" si="28"/>
        <v>0.40000000000000568</v>
      </c>
      <c r="I210" s="39" t="str">
        <f t="shared" si="26"/>
        <v>Normal</v>
      </c>
    </row>
    <row r="211" spans="1:9" x14ac:dyDescent="0.25">
      <c r="A211" s="40">
        <v>43613</v>
      </c>
      <c r="B211" s="36">
        <v>248.3</v>
      </c>
      <c r="C211" s="56">
        <f>B211-B210</f>
        <v>6.9000000000000057</v>
      </c>
      <c r="D211" s="39" t="str">
        <f t="shared" si="25"/>
        <v>Normal</v>
      </c>
      <c r="F211" s="40">
        <v>43613</v>
      </c>
      <c r="G211" s="36">
        <v>44.1</v>
      </c>
      <c r="H211" s="56">
        <f>G211-G210</f>
        <v>1.3999999999999986</v>
      </c>
      <c r="I211" s="39" t="str">
        <f t="shared" si="26"/>
        <v>Normal</v>
      </c>
    </row>
    <row r="212" spans="1:9" x14ac:dyDescent="0.25">
      <c r="A212" s="40">
        <v>43614</v>
      </c>
      <c r="B212" s="36">
        <v>249.5</v>
      </c>
      <c r="C212" s="56">
        <f t="shared" si="27"/>
        <v>1.1999999999999886</v>
      </c>
      <c r="D212" s="39" t="str">
        <f t="shared" si="25"/>
        <v>Normal</v>
      </c>
      <c r="F212" s="40">
        <v>43614</v>
      </c>
      <c r="G212" s="36">
        <v>45</v>
      </c>
      <c r="H212" s="56">
        <f t="shared" si="28"/>
        <v>0.89999999999999858</v>
      </c>
      <c r="I212" s="39" t="str">
        <f t="shared" si="26"/>
        <v>Normal</v>
      </c>
    </row>
    <row r="213" spans="1:9" x14ac:dyDescent="0.25">
      <c r="A213" s="40">
        <v>43615</v>
      </c>
      <c r="B213" s="36">
        <v>250.6</v>
      </c>
      <c r="C213" s="56">
        <f t="shared" si="27"/>
        <v>1.0999999999999943</v>
      </c>
      <c r="D213" s="39" t="str">
        <f t="shared" si="25"/>
        <v>Normal</v>
      </c>
      <c r="F213" s="40">
        <v>43615</v>
      </c>
      <c r="G213" s="36">
        <v>46.8</v>
      </c>
      <c r="H213" s="56">
        <f t="shared" si="28"/>
        <v>1.7999999999999972</v>
      </c>
      <c r="I213" s="39" t="str">
        <f t="shared" si="26"/>
        <v>Normal</v>
      </c>
    </row>
    <row r="214" spans="1:9" x14ac:dyDescent="0.25">
      <c r="A214" s="40">
        <v>43616</v>
      </c>
      <c r="B214" s="41">
        <v>265.89999999999998</v>
      </c>
      <c r="C214" s="56">
        <f t="shared" si="27"/>
        <v>15.299999999999983</v>
      </c>
      <c r="D214" s="39" t="str">
        <f t="shared" si="25"/>
        <v>Atenção</v>
      </c>
      <c r="F214" s="40">
        <v>43616</v>
      </c>
      <c r="G214" s="41">
        <v>48.1</v>
      </c>
      <c r="H214" s="56">
        <f t="shared" si="28"/>
        <v>1.3000000000000043</v>
      </c>
      <c r="I214" s="39" t="str">
        <f t="shared" si="26"/>
        <v>Normal</v>
      </c>
    </row>
    <row r="215" spans="1:9" x14ac:dyDescent="0.25">
      <c r="A215" s="120" t="s">
        <v>6</v>
      </c>
      <c r="B215" s="121"/>
      <c r="C215" s="61">
        <f>SUM(C184:C214)</f>
        <v>188.09999999999997</v>
      </c>
      <c r="D215" s="39"/>
      <c r="F215" s="120" t="s">
        <v>6</v>
      </c>
      <c r="G215" s="121"/>
      <c r="H215" s="56">
        <f>SUM(H184:H214)</f>
        <v>28.1</v>
      </c>
      <c r="I215" s="39"/>
    </row>
    <row r="216" spans="1:9" x14ac:dyDescent="0.25">
      <c r="A216" s="42" t="s">
        <v>7</v>
      </c>
      <c r="B216" s="113"/>
      <c r="C216" s="114"/>
      <c r="D216" s="115"/>
      <c r="F216" s="42" t="s">
        <v>7</v>
      </c>
      <c r="G216" s="113"/>
      <c r="H216" s="114"/>
      <c r="I216" s="115"/>
    </row>
    <row r="217" spans="1:9" x14ac:dyDescent="0.25">
      <c r="A217" s="113"/>
      <c r="B217" s="114"/>
      <c r="C217" s="114"/>
      <c r="D217" s="115"/>
      <c r="F217" s="113"/>
      <c r="G217" s="114"/>
      <c r="H217" s="114"/>
      <c r="I217" s="115"/>
    </row>
    <row r="218" spans="1:9" x14ac:dyDescent="0.25">
      <c r="A218" s="113"/>
      <c r="B218" s="114"/>
      <c r="C218" s="114"/>
      <c r="D218" s="115"/>
      <c r="F218" s="113"/>
      <c r="G218" s="114"/>
      <c r="H218" s="114"/>
      <c r="I218" s="115"/>
    </row>
    <row r="219" spans="1:9" x14ac:dyDescent="0.25">
      <c r="A219" s="110"/>
      <c r="B219" s="111"/>
      <c r="C219" s="111"/>
      <c r="D219" s="112"/>
      <c r="F219" s="110"/>
      <c r="G219" s="111"/>
      <c r="H219" s="111"/>
      <c r="I219" s="112"/>
    </row>
    <row r="220" spans="1:9" x14ac:dyDescent="0.25">
      <c r="A220" s="110"/>
      <c r="B220" s="111"/>
      <c r="C220" s="111"/>
      <c r="D220" s="112"/>
      <c r="F220" s="110"/>
      <c r="G220" s="111"/>
      <c r="H220" s="111"/>
      <c r="I220" s="112"/>
    </row>
  </sheetData>
  <mergeCells count="129">
    <mergeCell ref="A218:D218"/>
    <mergeCell ref="F218:I218"/>
    <mergeCell ref="A219:D219"/>
    <mergeCell ref="F219:I219"/>
    <mergeCell ref="A220:D220"/>
    <mergeCell ref="F220:I220"/>
    <mergeCell ref="A180:C180"/>
    <mergeCell ref="F180:H180"/>
    <mergeCell ref="A181:B182"/>
    <mergeCell ref="F181:G182"/>
    <mergeCell ref="A215:B215"/>
    <mergeCell ref="F215:G215"/>
    <mergeCell ref="B216:D216"/>
    <mergeCell ref="G216:I216"/>
    <mergeCell ref="A217:D217"/>
    <mergeCell ref="F217:I217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A131:XFD131"/>
    <mergeCell ref="B168:D168"/>
    <mergeCell ref="G168:I168"/>
    <mergeCell ref="L168:N168"/>
    <mergeCell ref="A169:D169"/>
    <mergeCell ref="F169:I169"/>
    <mergeCell ref="K169:N169"/>
    <mergeCell ref="A129:D129"/>
    <mergeCell ref="F129:I129"/>
    <mergeCell ref="K129:N129"/>
    <mergeCell ref="A130:D130"/>
    <mergeCell ref="F130:I130"/>
    <mergeCell ref="K130:N130"/>
    <mergeCell ref="A167:B167"/>
    <mergeCell ref="F167:G167"/>
    <mergeCell ref="A132:C132"/>
    <mergeCell ref="F132:H132"/>
    <mergeCell ref="A133:B134"/>
    <mergeCell ref="F133:G134"/>
    <mergeCell ref="K132:M132"/>
    <mergeCell ref="K133:L134"/>
    <mergeCell ref="K167:L167"/>
    <mergeCell ref="F127:I127"/>
    <mergeCell ref="K127:N127"/>
    <mergeCell ref="A128:D128"/>
    <mergeCell ref="F128:I128"/>
    <mergeCell ref="K128:N128"/>
    <mergeCell ref="A87:D87"/>
    <mergeCell ref="F87:I87"/>
    <mergeCell ref="K87:N87"/>
    <mergeCell ref="A88:XFD88"/>
    <mergeCell ref="B125:D125"/>
    <mergeCell ref="G125:I125"/>
    <mergeCell ref="L125:N125"/>
    <mergeCell ref="A124:B124"/>
    <mergeCell ref="F124:G124"/>
    <mergeCell ref="K124:L124"/>
    <mergeCell ref="A126:D126"/>
    <mergeCell ref="F126:I126"/>
    <mergeCell ref="K126:N126"/>
    <mergeCell ref="A127:D127"/>
    <mergeCell ref="A89:C89"/>
    <mergeCell ref="F89:H89"/>
    <mergeCell ref="K89:M89"/>
    <mergeCell ref="A90:B91"/>
    <mergeCell ref="F90:G91"/>
    <mergeCell ref="A85:D85"/>
    <mergeCell ref="F85:I85"/>
    <mergeCell ref="K85:N85"/>
    <mergeCell ref="A86:D86"/>
    <mergeCell ref="F86:I86"/>
    <mergeCell ref="K86:N86"/>
    <mergeCell ref="A83:D83"/>
    <mergeCell ref="F83:I83"/>
    <mergeCell ref="K83:N83"/>
    <mergeCell ref="A84:D84"/>
    <mergeCell ref="F84:I84"/>
    <mergeCell ref="K84:N84"/>
    <mergeCell ref="A45:XFD45"/>
    <mergeCell ref="B82:D82"/>
    <mergeCell ref="G82:I82"/>
    <mergeCell ref="L82:N82"/>
    <mergeCell ref="F42:I42"/>
    <mergeCell ref="K42:N42"/>
    <mergeCell ref="A43:D43"/>
    <mergeCell ref="F43:I43"/>
    <mergeCell ref="K43:N43"/>
    <mergeCell ref="Q47:T47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B1:M1"/>
    <mergeCell ref="A3:C3"/>
    <mergeCell ref="F3:H3"/>
    <mergeCell ref="K3:M3"/>
    <mergeCell ref="A4:B5"/>
    <mergeCell ref="F4:G5"/>
    <mergeCell ref="K4:L5"/>
    <mergeCell ref="K90:L91"/>
    <mergeCell ref="A47:B48"/>
    <mergeCell ref="F47:G48"/>
    <mergeCell ref="K47:L48"/>
    <mergeCell ref="A81:B81"/>
    <mergeCell ref="F81:G81"/>
    <mergeCell ref="K81:L81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</mergeCells>
  <conditionalFormatting sqref="A1:XFD46 A47:P57 U47:XFD58 E58:P58 A58:D80 E59:XFD80">
    <cfRule type="cellIs" dxfId="88" priority="3" operator="equal">
      <formula>"Atenção"</formula>
    </cfRule>
  </conditionalFormatting>
  <conditionalFormatting sqref="A81:XFD1048576">
    <cfRule type="cellIs" dxfId="87" priority="1" operator="equal">
      <formula>"Atenção"</formula>
    </cfRule>
  </conditionalFormatting>
  <conditionalFormatting sqref="Q47 Q48:T58">
    <cfRule type="cellIs" dxfId="86" priority="2" operator="equal">
      <formula>"Atenção"</formula>
    </cfRule>
  </conditionalFormatting>
  <pageMargins left="0.23622047244094491" right="3.937007874015748E-2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541-371D-4EF4-A10D-EA83FAFDE784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6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45352</v>
      </c>
      <c r="B3" s="77">
        <v>36511</v>
      </c>
      <c r="C3" s="79">
        <f>B3-'Fev - 2024'!B31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45353</v>
      </c>
      <c r="B4" s="77">
        <v>36540</v>
      </c>
      <c r="C4" s="79">
        <f>B4-B3</f>
        <v>29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45354</v>
      </c>
      <c r="B5" s="77">
        <v>36540</v>
      </c>
      <c r="C5" s="79">
        <f>B5-B4</f>
        <v>0</v>
      </c>
      <c r="D5" s="76" t="str">
        <f t="shared" si="0"/>
        <v>Normal</v>
      </c>
    </row>
    <row r="6" spans="1:4" s="74" customFormat="1" ht="17.25" x14ac:dyDescent="0.3">
      <c r="A6" s="84">
        <v>45355</v>
      </c>
      <c r="B6" s="77">
        <v>36570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45356</v>
      </c>
      <c r="B7" s="77">
        <v>36591</v>
      </c>
      <c r="C7" s="79">
        <f t="shared" si="1"/>
        <v>21</v>
      </c>
      <c r="D7" s="76" t="str">
        <f t="shared" si="0"/>
        <v>Normal</v>
      </c>
    </row>
    <row r="8" spans="1:4" s="74" customFormat="1" ht="17.25" x14ac:dyDescent="0.3">
      <c r="A8" s="84">
        <v>45357</v>
      </c>
      <c r="B8" s="77">
        <v>36615</v>
      </c>
      <c r="C8" s="79">
        <f t="shared" si="1"/>
        <v>24</v>
      </c>
      <c r="D8" s="76" t="str">
        <f t="shared" si="0"/>
        <v>Normal</v>
      </c>
    </row>
    <row r="9" spans="1:4" s="74" customFormat="1" ht="17.25" x14ac:dyDescent="0.3">
      <c r="A9" s="89">
        <v>45358</v>
      </c>
      <c r="B9" s="77">
        <v>36641</v>
      </c>
      <c r="C9" s="79">
        <f t="shared" si="1"/>
        <v>26</v>
      </c>
      <c r="D9" s="76" t="str">
        <f t="shared" si="0"/>
        <v>Normal</v>
      </c>
    </row>
    <row r="10" spans="1:4" s="74" customFormat="1" ht="17.25" x14ac:dyDescent="0.3">
      <c r="A10" s="84">
        <v>45359</v>
      </c>
      <c r="B10" s="77">
        <v>36665</v>
      </c>
      <c r="C10" s="79">
        <f t="shared" si="1"/>
        <v>24</v>
      </c>
      <c r="D10" s="76" t="str">
        <f t="shared" si="0"/>
        <v>Normal</v>
      </c>
    </row>
    <row r="11" spans="1:4" s="74" customFormat="1" ht="17.25" x14ac:dyDescent="0.3">
      <c r="A11" s="89">
        <v>45360</v>
      </c>
      <c r="B11" s="77">
        <v>36695</v>
      </c>
      <c r="C11" s="79">
        <f t="shared" si="1"/>
        <v>30</v>
      </c>
      <c r="D11" s="76" t="str">
        <f t="shared" si="0"/>
        <v>Normal</v>
      </c>
    </row>
    <row r="12" spans="1:4" s="74" customFormat="1" ht="17.25" x14ac:dyDescent="0.3">
      <c r="A12" s="84">
        <v>45361</v>
      </c>
      <c r="B12" s="77">
        <v>36695</v>
      </c>
      <c r="C12" s="79">
        <f>B12-B11</f>
        <v>0</v>
      </c>
      <c r="D12" s="76" t="str">
        <f t="shared" si="0"/>
        <v>Normal</v>
      </c>
    </row>
    <row r="13" spans="1:4" s="74" customFormat="1" ht="17.25" x14ac:dyDescent="0.3">
      <c r="A13" s="89">
        <v>45362</v>
      </c>
      <c r="B13" s="77">
        <v>36720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4">
        <v>45363</v>
      </c>
      <c r="B14" s="77">
        <v>36746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45364</v>
      </c>
      <c r="B15" s="77">
        <v>36765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45365</v>
      </c>
      <c r="B16" s="77">
        <v>36792</v>
      </c>
      <c r="C16" s="79">
        <f t="shared" si="1"/>
        <v>27</v>
      </c>
      <c r="D16" s="76" t="str">
        <f t="shared" si="0"/>
        <v>Normal</v>
      </c>
    </row>
    <row r="17" spans="1:4" s="74" customFormat="1" ht="17.25" x14ac:dyDescent="0.3">
      <c r="A17" s="89">
        <v>45366</v>
      </c>
      <c r="B17" s="77">
        <v>36825</v>
      </c>
      <c r="C17" s="79">
        <f t="shared" si="1"/>
        <v>33</v>
      </c>
      <c r="D17" s="76" t="str">
        <f t="shared" si="0"/>
        <v>Normal</v>
      </c>
    </row>
    <row r="18" spans="1:4" s="74" customFormat="1" ht="17.25" x14ac:dyDescent="0.3">
      <c r="A18" s="84">
        <v>45367</v>
      </c>
      <c r="B18" s="77">
        <v>36825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45368</v>
      </c>
      <c r="B19" s="77">
        <v>36892</v>
      </c>
      <c r="C19" s="79">
        <f t="shared" si="1"/>
        <v>67</v>
      </c>
      <c r="D19" s="76" t="str">
        <f t="shared" si="0"/>
        <v>Normal</v>
      </c>
    </row>
    <row r="20" spans="1:4" s="74" customFormat="1" ht="17.25" x14ac:dyDescent="0.3">
      <c r="A20" s="84">
        <v>45369</v>
      </c>
      <c r="B20" s="77">
        <v>36909</v>
      </c>
      <c r="C20" s="79">
        <f t="shared" si="1"/>
        <v>17</v>
      </c>
      <c r="D20" s="76" t="str">
        <f t="shared" si="0"/>
        <v>Normal</v>
      </c>
    </row>
    <row r="21" spans="1:4" s="74" customFormat="1" ht="17.25" x14ac:dyDescent="0.3">
      <c r="A21" s="89">
        <v>45370</v>
      </c>
      <c r="B21" s="77">
        <v>36929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45371</v>
      </c>
      <c r="B22" s="77">
        <v>36956</v>
      </c>
      <c r="C22" s="79">
        <f t="shared" si="1"/>
        <v>27</v>
      </c>
      <c r="D22" s="76" t="str">
        <f t="shared" si="0"/>
        <v>Normal</v>
      </c>
    </row>
    <row r="23" spans="1:4" s="74" customFormat="1" ht="17.25" x14ac:dyDescent="0.3">
      <c r="A23" s="89">
        <v>45372</v>
      </c>
      <c r="B23" s="77">
        <v>36990</v>
      </c>
      <c r="C23" s="79">
        <f t="shared" si="1"/>
        <v>34</v>
      </c>
      <c r="D23" s="76" t="str">
        <f t="shared" si="0"/>
        <v>Normal</v>
      </c>
    </row>
    <row r="24" spans="1:4" s="74" customFormat="1" ht="17.25" x14ac:dyDescent="0.3">
      <c r="A24" s="84">
        <v>45373</v>
      </c>
      <c r="B24" s="77">
        <v>37019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45374</v>
      </c>
      <c r="B25" s="77">
        <v>37037</v>
      </c>
      <c r="C25" s="79">
        <f t="shared" si="1"/>
        <v>18</v>
      </c>
      <c r="D25" s="76" t="str">
        <f t="shared" si="0"/>
        <v>Normal</v>
      </c>
    </row>
    <row r="26" spans="1:4" s="74" customFormat="1" ht="17.25" x14ac:dyDescent="0.3">
      <c r="A26" s="84">
        <v>45375</v>
      </c>
      <c r="B26" s="77">
        <v>37071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45376</v>
      </c>
      <c r="B27" s="77">
        <v>37101</v>
      </c>
      <c r="C27" s="79">
        <f t="shared" si="1"/>
        <v>30</v>
      </c>
      <c r="D27" s="76" t="str">
        <f t="shared" si="0"/>
        <v>Normal</v>
      </c>
    </row>
    <row r="28" spans="1:4" s="74" customFormat="1" ht="17.25" x14ac:dyDescent="0.3">
      <c r="A28" s="84">
        <v>45377</v>
      </c>
      <c r="B28" s="77">
        <v>37113</v>
      </c>
      <c r="C28" s="79">
        <f t="shared" si="1"/>
        <v>12</v>
      </c>
      <c r="D28" s="76" t="str">
        <f t="shared" si="0"/>
        <v>Normal</v>
      </c>
    </row>
    <row r="29" spans="1:4" s="74" customFormat="1" ht="17.25" x14ac:dyDescent="0.3">
      <c r="A29" s="89">
        <v>45378</v>
      </c>
      <c r="B29" s="77">
        <v>37145</v>
      </c>
      <c r="C29" s="79">
        <f t="shared" si="1"/>
        <v>32</v>
      </c>
      <c r="D29" s="76" t="str">
        <f t="shared" si="0"/>
        <v>Normal</v>
      </c>
    </row>
    <row r="30" spans="1:4" s="74" customFormat="1" ht="17.25" x14ac:dyDescent="0.3">
      <c r="A30" s="84">
        <v>45379</v>
      </c>
      <c r="B30" s="77">
        <v>37168</v>
      </c>
      <c r="C30" s="79">
        <f t="shared" si="1"/>
        <v>23</v>
      </c>
      <c r="D30" s="76" t="str">
        <f t="shared" si="0"/>
        <v>Normal</v>
      </c>
    </row>
    <row r="31" spans="1:4" s="74" customFormat="1" ht="17.25" x14ac:dyDescent="0.3">
      <c r="A31" s="89">
        <v>45380</v>
      </c>
      <c r="B31" s="86">
        <v>37206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45381</v>
      </c>
      <c r="B32" s="86">
        <v>37221</v>
      </c>
      <c r="C32" s="79">
        <f t="shared" si="1"/>
        <v>15</v>
      </c>
      <c r="D32" s="76" t="str">
        <f t="shared" si="0"/>
        <v>Normal</v>
      </c>
    </row>
    <row r="33" spans="1:4" s="74" customFormat="1" ht="17.25" x14ac:dyDescent="0.3">
      <c r="A33" s="89">
        <v>45382</v>
      </c>
      <c r="B33" s="86">
        <v>37221</v>
      </c>
      <c r="C33" s="79">
        <f>B33-B32</f>
        <v>0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SUMIF(C3:C33,"&gt;=0")</f>
        <v>741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31" t="s">
        <v>8</v>
      </c>
      <c r="B40" s="132"/>
      <c r="C40" s="132"/>
      <c r="D40" s="132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85" priority="15" operator="equal">
      <formula>"Atenção"</formula>
    </cfRule>
  </conditionalFormatting>
  <conditionalFormatting sqref="A38:B38">
    <cfRule type="cellIs" dxfId="84" priority="12" operator="equal">
      <formula>"Atenção"</formula>
    </cfRule>
  </conditionalFormatting>
  <conditionalFormatting sqref="A41:B70">
    <cfRule type="cellIs" dxfId="83" priority="5" operator="equal">
      <formula>"Atenção"</formula>
    </cfRule>
  </conditionalFormatting>
  <conditionalFormatting sqref="B3:D33">
    <cfRule type="cellIs" dxfId="82" priority="1" operator="equal">
      <formula>"Atenção"</formula>
    </cfRule>
  </conditionalFormatting>
  <conditionalFormatting sqref="C3:C33">
    <cfRule type="cellIs" dxfId="81" priority="14" operator="lessThan">
      <formula>0</formula>
    </cfRule>
  </conditionalFormatting>
  <conditionalFormatting sqref="D1">
    <cfRule type="cellIs" dxfId="80" priority="7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BF7-86F6-4BC1-8408-F090C48DE806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45383</v>
      </c>
      <c r="B3" s="77">
        <v>37230</v>
      </c>
      <c r="C3" s="79">
        <f>B3-'Mar - 2024'!B33</f>
        <v>9</v>
      </c>
      <c r="D3" s="76" t="str">
        <f>IF(C3&gt;($D$1*1.2),"Atenção","Normal")</f>
        <v>Normal</v>
      </c>
    </row>
    <row r="4" spans="1:4" s="74" customFormat="1" ht="17.25" x14ac:dyDescent="0.3">
      <c r="A4" s="84">
        <v>45384</v>
      </c>
      <c r="B4" s="77">
        <v>37278</v>
      </c>
      <c r="C4" s="79">
        <f>B4-B3</f>
        <v>48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45385</v>
      </c>
      <c r="B5" s="77">
        <v>37305</v>
      </c>
      <c r="C5" s="79">
        <f>B5-B4</f>
        <v>27</v>
      </c>
      <c r="D5" s="76" t="str">
        <f t="shared" si="0"/>
        <v>Normal</v>
      </c>
    </row>
    <row r="6" spans="1:4" s="74" customFormat="1" ht="17.25" x14ac:dyDescent="0.3">
      <c r="A6" s="84">
        <v>45386</v>
      </c>
      <c r="B6" s="77">
        <v>37323</v>
      </c>
      <c r="C6" s="79">
        <f t="shared" ref="C6:C32" si="1">B6-B5</f>
        <v>18</v>
      </c>
      <c r="D6" s="76" t="str">
        <f t="shared" si="0"/>
        <v>Normal</v>
      </c>
    </row>
    <row r="7" spans="1:4" s="74" customFormat="1" ht="17.25" x14ac:dyDescent="0.3">
      <c r="A7" s="89">
        <v>45387</v>
      </c>
      <c r="B7" s="77">
        <v>37352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45388</v>
      </c>
      <c r="B8" s="77">
        <v>37380</v>
      </c>
      <c r="C8" s="79">
        <f t="shared" si="1"/>
        <v>28</v>
      </c>
      <c r="D8" s="76" t="str">
        <f t="shared" si="0"/>
        <v>Normal</v>
      </c>
    </row>
    <row r="9" spans="1:4" s="74" customFormat="1" ht="17.25" x14ac:dyDescent="0.3">
      <c r="A9" s="89">
        <v>45389</v>
      </c>
      <c r="B9" s="77">
        <v>37380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45390</v>
      </c>
      <c r="B10" s="77">
        <v>37417</v>
      </c>
      <c r="C10" s="79">
        <f t="shared" si="1"/>
        <v>37</v>
      </c>
      <c r="D10" s="76" t="str">
        <f t="shared" si="0"/>
        <v>Normal</v>
      </c>
    </row>
    <row r="11" spans="1:4" s="74" customFormat="1" ht="17.25" x14ac:dyDescent="0.3">
      <c r="A11" s="89">
        <v>45391</v>
      </c>
      <c r="B11" s="77">
        <v>37439</v>
      </c>
      <c r="C11" s="79">
        <f t="shared" si="1"/>
        <v>22</v>
      </c>
      <c r="D11" s="76" t="str">
        <f t="shared" si="0"/>
        <v>Normal</v>
      </c>
    </row>
    <row r="12" spans="1:4" s="74" customFormat="1" ht="17.25" x14ac:dyDescent="0.3">
      <c r="A12" s="84">
        <v>45392</v>
      </c>
      <c r="B12" s="77">
        <v>37470</v>
      </c>
      <c r="C12" s="79">
        <f>B12-B11</f>
        <v>31</v>
      </c>
      <c r="D12" s="76" t="str">
        <f t="shared" si="0"/>
        <v>Normal</v>
      </c>
    </row>
    <row r="13" spans="1:4" s="74" customFormat="1" ht="17.25" x14ac:dyDescent="0.3">
      <c r="A13" s="89">
        <v>45393</v>
      </c>
      <c r="B13" s="77">
        <v>37492</v>
      </c>
      <c r="C13" s="79">
        <f t="shared" si="1"/>
        <v>22</v>
      </c>
      <c r="D13" s="76" t="str">
        <f t="shared" si="0"/>
        <v>Normal</v>
      </c>
    </row>
    <row r="14" spans="1:4" s="74" customFormat="1" ht="17.25" x14ac:dyDescent="0.3">
      <c r="A14" s="84">
        <v>45394</v>
      </c>
      <c r="B14" s="77">
        <v>37534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45395</v>
      </c>
      <c r="B15" s="77">
        <v>37557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45396</v>
      </c>
      <c r="B16" s="77">
        <v>37557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45397</v>
      </c>
      <c r="B17" s="77">
        <v>37600</v>
      </c>
      <c r="C17" s="79">
        <f t="shared" si="1"/>
        <v>43</v>
      </c>
      <c r="D17" s="76" t="str">
        <f t="shared" si="0"/>
        <v>Normal</v>
      </c>
    </row>
    <row r="18" spans="1:4" s="74" customFormat="1" ht="17.25" x14ac:dyDescent="0.3">
      <c r="A18" s="84">
        <v>45398</v>
      </c>
      <c r="B18" s="77">
        <v>37611</v>
      </c>
      <c r="C18" s="79">
        <f t="shared" si="1"/>
        <v>11</v>
      </c>
      <c r="D18" s="76" t="str">
        <f t="shared" si="0"/>
        <v>Normal</v>
      </c>
    </row>
    <row r="19" spans="1:4" s="74" customFormat="1" ht="17.25" x14ac:dyDescent="0.3">
      <c r="A19" s="89">
        <v>45399</v>
      </c>
      <c r="B19" s="77">
        <v>37641</v>
      </c>
      <c r="C19" s="79">
        <f t="shared" si="1"/>
        <v>30</v>
      </c>
      <c r="D19" s="76" t="str">
        <f t="shared" si="0"/>
        <v>Normal</v>
      </c>
    </row>
    <row r="20" spans="1:4" s="74" customFormat="1" ht="17.25" x14ac:dyDescent="0.3">
      <c r="A20" s="84">
        <v>45400</v>
      </c>
      <c r="B20" s="77">
        <v>37673</v>
      </c>
      <c r="C20" s="79">
        <f t="shared" si="1"/>
        <v>32</v>
      </c>
      <c r="D20" s="76" t="str">
        <f t="shared" si="0"/>
        <v>Normal</v>
      </c>
    </row>
    <row r="21" spans="1:4" s="74" customFormat="1" ht="17.25" x14ac:dyDescent="0.3">
      <c r="A21" s="89">
        <v>45401</v>
      </c>
      <c r="B21" s="77">
        <v>37704</v>
      </c>
      <c r="C21" s="79">
        <f t="shared" si="1"/>
        <v>31</v>
      </c>
      <c r="D21" s="76" t="str">
        <f t="shared" si="0"/>
        <v>Normal</v>
      </c>
    </row>
    <row r="22" spans="1:4" s="74" customFormat="1" ht="17.25" x14ac:dyDescent="0.3">
      <c r="A22" s="84">
        <v>45402</v>
      </c>
      <c r="B22" s="77">
        <v>37730</v>
      </c>
      <c r="C22" s="79">
        <f t="shared" si="1"/>
        <v>26</v>
      </c>
      <c r="D22" s="76" t="str">
        <f t="shared" si="0"/>
        <v>Normal</v>
      </c>
    </row>
    <row r="23" spans="1:4" s="74" customFormat="1" ht="17.25" x14ac:dyDescent="0.3">
      <c r="A23" s="89">
        <v>45403</v>
      </c>
      <c r="B23" s="77">
        <v>37730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45404</v>
      </c>
      <c r="B24" s="77">
        <v>37754</v>
      </c>
      <c r="C24" s="79">
        <f t="shared" si="1"/>
        <v>24</v>
      </c>
      <c r="D24" s="76" t="str">
        <f t="shared" si="0"/>
        <v>Normal</v>
      </c>
    </row>
    <row r="25" spans="1:4" s="74" customFormat="1" ht="17.25" x14ac:dyDescent="0.3">
      <c r="A25" s="89">
        <v>45405</v>
      </c>
      <c r="B25" s="77">
        <v>37791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45406</v>
      </c>
      <c r="B26" s="77">
        <v>37824</v>
      </c>
      <c r="C26" s="79">
        <f t="shared" si="1"/>
        <v>33</v>
      </c>
      <c r="D26" s="76" t="str">
        <f t="shared" si="0"/>
        <v>Normal</v>
      </c>
    </row>
    <row r="27" spans="1:4" s="74" customFormat="1" ht="17.25" x14ac:dyDescent="0.3">
      <c r="A27" s="89">
        <v>45407</v>
      </c>
      <c r="B27" s="77">
        <v>37858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45408</v>
      </c>
      <c r="B28" s="77">
        <v>37885</v>
      </c>
      <c r="C28" s="79">
        <f t="shared" si="1"/>
        <v>27</v>
      </c>
      <c r="D28" s="76" t="str">
        <f t="shared" si="0"/>
        <v>Normal</v>
      </c>
    </row>
    <row r="29" spans="1:4" s="74" customFormat="1" ht="17.25" x14ac:dyDescent="0.3">
      <c r="A29" s="89">
        <v>45409</v>
      </c>
      <c r="B29" s="77">
        <v>37905</v>
      </c>
      <c r="C29" s="79">
        <f t="shared" si="1"/>
        <v>20</v>
      </c>
      <c r="D29" s="76" t="str">
        <f t="shared" si="0"/>
        <v>Normal</v>
      </c>
    </row>
    <row r="30" spans="1:4" s="74" customFormat="1" ht="17.25" x14ac:dyDescent="0.3">
      <c r="A30" s="84">
        <v>45410</v>
      </c>
      <c r="B30" s="77">
        <v>37905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45411</v>
      </c>
      <c r="B31" s="86">
        <v>37967</v>
      </c>
      <c r="C31" s="79">
        <f t="shared" si="1"/>
        <v>62</v>
      </c>
      <c r="D31" s="76" t="str">
        <f t="shared" si="0"/>
        <v>Normal</v>
      </c>
    </row>
    <row r="32" spans="1:4" s="74" customFormat="1" ht="17.25" x14ac:dyDescent="0.3">
      <c r="A32" s="84">
        <v>45412</v>
      </c>
      <c r="B32" s="86">
        <v>37988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9" t="s">
        <v>6</v>
      </c>
      <c r="B34" s="109"/>
      <c r="C34" s="106">
        <f>SUMIF(C3:C32,"&gt;=0")</f>
        <v>767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7 A2:D2 A34:C34 A35:D37 D38:XFD38 A39:XFD39 E40:XFD70 A71:XFD1048576">
    <cfRule type="cellIs" dxfId="79" priority="16" operator="equal">
      <formula>"Atenção"</formula>
    </cfRule>
  </conditionalFormatting>
  <conditionalFormatting sqref="A38:B38">
    <cfRule type="cellIs" dxfId="78" priority="13" operator="equal">
      <formula>"Atenção"</formula>
    </cfRule>
  </conditionalFormatting>
  <conditionalFormatting sqref="A41:B70">
    <cfRule type="cellIs" dxfId="77" priority="6" operator="equal">
      <formula>"Atenção"</formula>
    </cfRule>
  </conditionalFormatting>
  <conditionalFormatting sqref="B3:D33">
    <cfRule type="cellIs" dxfId="76" priority="1" operator="equal">
      <formula>"Atenção"</formula>
    </cfRule>
  </conditionalFormatting>
  <conditionalFormatting sqref="C3:C33">
    <cfRule type="cellIs" dxfId="75" priority="15" operator="lessThan">
      <formula>0</formula>
    </cfRule>
  </conditionalFormatting>
  <conditionalFormatting sqref="D1">
    <cfRule type="cellIs" dxfId="74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150-FDAD-4DF2-9BA0-B27E46E48A9A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45413</v>
      </c>
      <c r="B3" s="77">
        <v>38010</v>
      </c>
      <c r="C3" s="79">
        <f>B3-'Abr - 2024'!B32</f>
        <v>22</v>
      </c>
      <c r="D3" s="76" t="str">
        <f>IF(C3&gt;($D$1*1.2),"Atenção","Normal")</f>
        <v>Normal</v>
      </c>
    </row>
    <row r="4" spans="1:4" s="74" customFormat="1" ht="17.25" x14ac:dyDescent="0.3">
      <c r="A4" s="84">
        <v>45414</v>
      </c>
      <c r="B4" s="77">
        <v>38045</v>
      </c>
      <c r="C4" s="79">
        <f>B4-B3</f>
        <v>35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45415</v>
      </c>
      <c r="B5" s="77">
        <v>38066</v>
      </c>
      <c r="C5" s="79">
        <f>B5-B4</f>
        <v>21</v>
      </c>
      <c r="D5" s="76" t="str">
        <f t="shared" si="0"/>
        <v>Normal</v>
      </c>
    </row>
    <row r="6" spans="1:4" s="74" customFormat="1" ht="17.25" x14ac:dyDescent="0.3">
      <c r="A6" s="84">
        <v>45416</v>
      </c>
      <c r="B6" s="77">
        <v>38089</v>
      </c>
      <c r="C6" s="79">
        <f t="shared" ref="C6:C32" si="1">B6-B5</f>
        <v>23</v>
      </c>
      <c r="D6" s="76" t="str">
        <f t="shared" si="0"/>
        <v>Normal</v>
      </c>
    </row>
    <row r="7" spans="1:4" s="74" customFormat="1" ht="17.25" x14ac:dyDescent="0.3">
      <c r="A7" s="89">
        <v>45417</v>
      </c>
      <c r="B7" s="77">
        <v>38119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4">
        <v>45418</v>
      </c>
      <c r="B8" s="77">
        <v>38140</v>
      </c>
      <c r="C8" s="79">
        <f t="shared" si="1"/>
        <v>21</v>
      </c>
      <c r="D8" s="76" t="str">
        <f t="shared" si="0"/>
        <v>Normal</v>
      </c>
    </row>
    <row r="9" spans="1:4" s="74" customFormat="1" ht="17.25" x14ac:dyDescent="0.3">
      <c r="A9" s="89">
        <v>45419</v>
      </c>
      <c r="B9" s="77">
        <v>38163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4">
        <v>45420</v>
      </c>
      <c r="B10" s="77">
        <v>38192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45421</v>
      </c>
      <c r="B11" s="77">
        <v>38227</v>
      </c>
      <c r="C11" s="79">
        <f t="shared" si="1"/>
        <v>35</v>
      </c>
      <c r="D11" s="76" t="str">
        <f t="shared" si="0"/>
        <v>Normal</v>
      </c>
    </row>
    <row r="12" spans="1:4" s="74" customFormat="1" ht="17.25" x14ac:dyDescent="0.3">
      <c r="A12" s="84">
        <v>45422</v>
      </c>
      <c r="B12" s="77">
        <v>38254</v>
      </c>
      <c r="C12" s="79">
        <f>B12-B11</f>
        <v>27</v>
      </c>
      <c r="D12" s="76" t="str">
        <f t="shared" si="0"/>
        <v>Normal</v>
      </c>
    </row>
    <row r="13" spans="1:4" s="74" customFormat="1" ht="17.25" x14ac:dyDescent="0.3">
      <c r="A13" s="89">
        <v>45423</v>
      </c>
      <c r="B13" s="77">
        <v>38280</v>
      </c>
      <c r="C13" s="79">
        <f t="shared" si="1"/>
        <v>26</v>
      </c>
      <c r="D13" s="76" t="str">
        <f t="shared" si="0"/>
        <v>Normal</v>
      </c>
    </row>
    <row r="14" spans="1:4" s="74" customFormat="1" ht="17.25" x14ac:dyDescent="0.3">
      <c r="A14" s="84">
        <v>45424</v>
      </c>
      <c r="B14" s="77">
        <v>38280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45425</v>
      </c>
      <c r="B15" s="77">
        <v>38299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45426</v>
      </c>
      <c r="B16" s="77">
        <v>38330</v>
      </c>
      <c r="C16" s="79">
        <f t="shared" si="1"/>
        <v>31</v>
      </c>
      <c r="D16" s="76" t="str">
        <f t="shared" si="0"/>
        <v>Normal</v>
      </c>
    </row>
    <row r="17" spans="1:4" s="74" customFormat="1" ht="17.25" x14ac:dyDescent="0.3">
      <c r="A17" s="89">
        <v>45427</v>
      </c>
      <c r="B17" s="77">
        <v>38354</v>
      </c>
      <c r="C17" s="79">
        <f t="shared" si="1"/>
        <v>24</v>
      </c>
      <c r="D17" s="76" t="str">
        <f t="shared" si="0"/>
        <v>Normal</v>
      </c>
    </row>
    <row r="18" spans="1:4" s="74" customFormat="1" ht="17.25" x14ac:dyDescent="0.3">
      <c r="A18" s="84">
        <v>45428</v>
      </c>
      <c r="B18" s="77">
        <v>38386</v>
      </c>
      <c r="C18" s="79">
        <f t="shared" si="1"/>
        <v>32</v>
      </c>
      <c r="D18" s="76" t="str">
        <f t="shared" si="0"/>
        <v>Normal</v>
      </c>
    </row>
    <row r="19" spans="1:4" s="74" customFormat="1" ht="17.25" x14ac:dyDescent="0.3">
      <c r="A19" s="89">
        <v>45429</v>
      </c>
      <c r="B19" s="77">
        <v>38412</v>
      </c>
      <c r="C19" s="79">
        <f t="shared" si="1"/>
        <v>26</v>
      </c>
      <c r="D19" s="76" t="str">
        <f t="shared" si="0"/>
        <v>Normal</v>
      </c>
    </row>
    <row r="20" spans="1:4" s="74" customFormat="1" ht="17.25" x14ac:dyDescent="0.3">
      <c r="A20" s="84">
        <v>45430</v>
      </c>
      <c r="B20" s="77">
        <v>38449</v>
      </c>
      <c r="C20" s="79">
        <f t="shared" si="1"/>
        <v>37</v>
      </c>
      <c r="D20" s="76" t="str">
        <f t="shared" si="0"/>
        <v>Normal</v>
      </c>
    </row>
    <row r="21" spans="1:4" s="74" customFormat="1" ht="17.25" x14ac:dyDescent="0.3">
      <c r="A21" s="89">
        <v>45431</v>
      </c>
      <c r="B21" s="77">
        <v>38449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4">
        <v>45432</v>
      </c>
      <c r="B22" s="77">
        <v>38474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45433</v>
      </c>
      <c r="B23" s="77">
        <v>38498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45434</v>
      </c>
      <c r="B24" s="77">
        <v>38524</v>
      </c>
      <c r="C24" s="79">
        <f t="shared" si="1"/>
        <v>26</v>
      </c>
      <c r="D24" s="76" t="str">
        <f t="shared" si="0"/>
        <v>Normal</v>
      </c>
    </row>
    <row r="25" spans="1:4" s="74" customFormat="1" ht="17.25" x14ac:dyDescent="0.3">
      <c r="A25" s="89">
        <v>45435</v>
      </c>
      <c r="B25" s="77">
        <v>38566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45436</v>
      </c>
      <c r="B26" s="77">
        <v>38586</v>
      </c>
      <c r="C26" s="79">
        <f t="shared" si="1"/>
        <v>20</v>
      </c>
      <c r="D26" s="76" t="str">
        <f t="shared" si="0"/>
        <v>Normal</v>
      </c>
    </row>
    <row r="27" spans="1:4" s="74" customFormat="1" ht="17.25" x14ac:dyDescent="0.3">
      <c r="A27" s="89">
        <v>45437</v>
      </c>
      <c r="B27" s="77">
        <v>38618</v>
      </c>
      <c r="C27" s="79">
        <f t="shared" si="1"/>
        <v>32</v>
      </c>
      <c r="D27" s="76" t="str">
        <f t="shared" si="0"/>
        <v>Normal</v>
      </c>
    </row>
    <row r="28" spans="1:4" s="74" customFormat="1" ht="17.25" x14ac:dyDescent="0.3">
      <c r="A28" s="84">
        <v>45438</v>
      </c>
      <c r="B28" s="77">
        <v>38618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45439</v>
      </c>
      <c r="B29" s="77">
        <v>38675</v>
      </c>
      <c r="C29" s="79">
        <f t="shared" si="1"/>
        <v>57</v>
      </c>
      <c r="D29" s="76" t="str">
        <f t="shared" si="0"/>
        <v>Normal</v>
      </c>
    </row>
    <row r="30" spans="1:4" s="74" customFormat="1" ht="17.25" x14ac:dyDescent="0.3">
      <c r="A30" s="84">
        <v>45440</v>
      </c>
      <c r="B30" s="77">
        <v>38700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45441</v>
      </c>
      <c r="B31" s="86">
        <v>38737</v>
      </c>
      <c r="C31" s="79">
        <f t="shared" si="1"/>
        <v>37</v>
      </c>
      <c r="D31" s="76" t="str">
        <f t="shared" si="0"/>
        <v>Normal</v>
      </c>
    </row>
    <row r="32" spans="1:4" s="74" customFormat="1" ht="17.25" x14ac:dyDescent="0.3">
      <c r="A32" s="84">
        <v>45442</v>
      </c>
      <c r="B32" s="86">
        <v>38763</v>
      </c>
      <c r="C32" s="79">
        <f t="shared" si="1"/>
        <v>26</v>
      </c>
      <c r="D32" s="76" t="str">
        <f t="shared" si="0"/>
        <v>Normal</v>
      </c>
    </row>
    <row r="33" spans="1:4" s="74" customFormat="1" ht="17.25" x14ac:dyDescent="0.3">
      <c r="A33" s="89">
        <v>45443</v>
      </c>
      <c r="B33" s="86">
        <v>38795</v>
      </c>
      <c r="C33" s="79">
        <f>B33-B32</f>
        <v>32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775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34:C34 A35:D37 D38 A39:XFD39 E40:XFD70 A71:XFD1048576">
    <cfRule type="cellIs" dxfId="73" priority="18" operator="equal">
      <formula>"Atenção"</formula>
    </cfRule>
  </conditionalFormatting>
  <conditionalFormatting sqref="A38:B38">
    <cfRule type="cellIs" dxfId="72" priority="15" operator="equal">
      <formula>"Atenção"</formula>
    </cfRule>
  </conditionalFormatting>
  <conditionalFormatting sqref="A41:B70">
    <cfRule type="cellIs" dxfId="71" priority="8" operator="equal">
      <formula>"Atenção"</formula>
    </cfRule>
  </conditionalFormatting>
  <conditionalFormatting sqref="A2:D2">
    <cfRule type="cellIs" dxfId="70" priority="1" operator="equal">
      <formula>"Atenção"</formula>
    </cfRule>
  </conditionalFormatting>
  <conditionalFormatting sqref="B3:D33">
    <cfRule type="cellIs" dxfId="69" priority="2" operator="equal">
      <formula>"Atenção"</formula>
    </cfRule>
  </conditionalFormatting>
  <conditionalFormatting sqref="C3:C33">
    <cfRule type="cellIs" dxfId="68" priority="17" operator="lessThan">
      <formula>0</formula>
    </cfRule>
  </conditionalFormatting>
  <conditionalFormatting sqref="D1">
    <cfRule type="cellIs" dxfId="67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9DD4-DF55-4571-B802-12AEA8DBC38C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45444</v>
      </c>
      <c r="B3" s="77">
        <v>38819</v>
      </c>
      <c r="C3" s="79">
        <f>B3-'Mai - 2024'!B33</f>
        <v>24</v>
      </c>
      <c r="D3" s="76" t="str">
        <f>IF(C3&gt;($D$1*1.2),"Atenção","Normal")</f>
        <v>Normal</v>
      </c>
    </row>
    <row r="4" spans="1:4" s="74" customFormat="1" ht="17.25" x14ac:dyDescent="0.3">
      <c r="A4" s="84">
        <v>45445</v>
      </c>
      <c r="B4" s="77">
        <v>38819</v>
      </c>
      <c r="C4" s="79">
        <f>B4-B3</f>
        <v>0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45446</v>
      </c>
      <c r="B5" s="77">
        <v>38855</v>
      </c>
      <c r="C5" s="79">
        <f>B5-B4</f>
        <v>36</v>
      </c>
      <c r="D5" s="76" t="str">
        <f t="shared" si="0"/>
        <v>Normal</v>
      </c>
    </row>
    <row r="6" spans="1:4" s="74" customFormat="1" ht="17.25" x14ac:dyDescent="0.3">
      <c r="A6" s="84">
        <v>45447</v>
      </c>
      <c r="B6" s="77">
        <v>38881</v>
      </c>
      <c r="C6" s="79">
        <f t="shared" ref="C6:C32" si="1">B6-B5</f>
        <v>26</v>
      </c>
      <c r="D6" s="76" t="str">
        <f t="shared" si="0"/>
        <v>Normal</v>
      </c>
    </row>
    <row r="7" spans="1:4" s="74" customFormat="1" ht="17.25" x14ac:dyDescent="0.3">
      <c r="A7" s="89">
        <v>45448</v>
      </c>
      <c r="B7" s="77">
        <v>38914</v>
      </c>
      <c r="C7" s="79">
        <f t="shared" si="1"/>
        <v>33</v>
      </c>
      <c r="D7" s="76" t="str">
        <f t="shared" si="0"/>
        <v>Normal</v>
      </c>
    </row>
    <row r="8" spans="1:4" s="74" customFormat="1" ht="17.25" x14ac:dyDescent="0.3">
      <c r="A8" s="84">
        <v>45449</v>
      </c>
      <c r="B8" s="77">
        <v>38931</v>
      </c>
      <c r="C8" s="79">
        <f t="shared" si="1"/>
        <v>17</v>
      </c>
      <c r="D8" s="76" t="str">
        <f t="shared" si="0"/>
        <v>Normal</v>
      </c>
    </row>
    <row r="9" spans="1:4" s="74" customFormat="1" ht="17.25" x14ac:dyDescent="0.3">
      <c r="A9" s="89">
        <v>45450</v>
      </c>
      <c r="B9" s="77">
        <v>38963</v>
      </c>
      <c r="C9" s="79">
        <f t="shared" si="1"/>
        <v>32</v>
      </c>
      <c r="D9" s="76" t="str">
        <f t="shared" si="0"/>
        <v>Normal</v>
      </c>
    </row>
    <row r="10" spans="1:4" s="74" customFormat="1" ht="17.25" x14ac:dyDescent="0.3">
      <c r="A10" s="84">
        <v>45451</v>
      </c>
      <c r="B10" s="77">
        <v>38992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45452</v>
      </c>
      <c r="B11" s="77">
        <v>38992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4">
        <v>45453</v>
      </c>
      <c r="B12" s="77">
        <v>39017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45454</v>
      </c>
      <c r="B13" s="77">
        <v>39066</v>
      </c>
      <c r="C13" s="79">
        <f t="shared" si="1"/>
        <v>49</v>
      </c>
      <c r="D13" s="76" t="str">
        <f t="shared" si="0"/>
        <v>Normal</v>
      </c>
    </row>
    <row r="14" spans="1:4" s="74" customFormat="1" ht="17.25" x14ac:dyDescent="0.3">
      <c r="A14" s="84">
        <v>45455</v>
      </c>
      <c r="B14" s="77">
        <v>39089</v>
      </c>
      <c r="C14" s="79">
        <f t="shared" si="1"/>
        <v>23</v>
      </c>
      <c r="D14" s="76" t="str">
        <f t="shared" si="0"/>
        <v>Normal</v>
      </c>
    </row>
    <row r="15" spans="1:4" s="74" customFormat="1" ht="17.25" x14ac:dyDescent="0.3">
      <c r="A15" s="89">
        <v>45456</v>
      </c>
      <c r="B15" s="77">
        <v>39124</v>
      </c>
      <c r="C15" s="79">
        <f t="shared" si="1"/>
        <v>35</v>
      </c>
      <c r="D15" s="76" t="str">
        <f t="shared" si="0"/>
        <v>Normal</v>
      </c>
    </row>
    <row r="16" spans="1:4" s="74" customFormat="1" ht="17.25" x14ac:dyDescent="0.3">
      <c r="A16" s="84">
        <v>45457</v>
      </c>
      <c r="B16" s="77">
        <v>39153</v>
      </c>
      <c r="C16" s="79">
        <f t="shared" si="1"/>
        <v>29</v>
      </c>
      <c r="D16" s="76" t="str">
        <f t="shared" si="0"/>
        <v>Normal</v>
      </c>
    </row>
    <row r="17" spans="1:4" s="74" customFormat="1" ht="17.25" x14ac:dyDescent="0.3">
      <c r="A17" s="89">
        <v>45458</v>
      </c>
      <c r="B17" s="77">
        <v>39189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45459</v>
      </c>
      <c r="B18" s="77">
        <v>39229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45460</v>
      </c>
      <c r="B19" s="77">
        <v>39247</v>
      </c>
      <c r="C19" s="79">
        <f t="shared" si="1"/>
        <v>18</v>
      </c>
      <c r="D19" s="76" t="str">
        <f t="shared" si="0"/>
        <v>Normal</v>
      </c>
    </row>
    <row r="20" spans="1:4" s="74" customFormat="1" ht="17.25" x14ac:dyDescent="0.3">
      <c r="A20" s="84">
        <v>45461</v>
      </c>
      <c r="B20" s="77">
        <v>39265</v>
      </c>
      <c r="C20" s="79">
        <f t="shared" si="1"/>
        <v>18</v>
      </c>
      <c r="D20" s="76" t="str">
        <f t="shared" si="0"/>
        <v>Normal</v>
      </c>
    </row>
    <row r="21" spans="1:4" s="74" customFormat="1" ht="17.25" x14ac:dyDescent="0.3">
      <c r="A21" s="89">
        <v>45462</v>
      </c>
      <c r="B21" s="77">
        <v>39293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4">
        <v>45463</v>
      </c>
      <c r="B22" s="77">
        <v>39327</v>
      </c>
      <c r="C22" s="79">
        <f t="shared" si="1"/>
        <v>34</v>
      </c>
      <c r="D22" s="76" t="str">
        <f t="shared" si="0"/>
        <v>Normal</v>
      </c>
    </row>
    <row r="23" spans="1:4" s="74" customFormat="1" ht="17.25" x14ac:dyDescent="0.3">
      <c r="A23" s="89">
        <v>45464</v>
      </c>
      <c r="B23" s="77">
        <v>39351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45465</v>
      </c>
      <c r="B24" s="77">
        <v>39380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45466</v>
      </c>
      <c r="B25" s="77">
        <v>39380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4">
        <v>45467</v>
      </c>
      <c r="B26" s="77">
        <v>39380</v>
      </c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45468</v>
      </c>
      <c r="B27" s="77">
        <v>39405</v>
      </c>
      <c r="C27" s="79">
        <f t="shared" si="1"/>
        <v>25</v>
      </c>
      <c r="D27" s="76" t="str">
        <f t="shared" si="0"/>
        <v>Normal</v>
      </c>
    </row>
    <row r="28" spans="1:4" s="74" customFormat="1" ht="17.25" x14ac:dyDescent="0.3">
      <c r="A28" s="84">
        <v>45469</v>
      </c>
      <c r="B28" s="77">
        <v>39446</v>
      </c>
      <c r="C28" s="79">
        <f t="shared" si="1"/>
        <v>41</v>
      </c>
      <c r="D28" s="76" t="str">
        <f t="shared" si="0"/>
        <v>Normal</v>
      </c>
    </row>
    <row r="29" spans="1:4" s="74" customFormat="1" ht="17.25" x14ac:dyDescent="0.3">
      <c r="A29" s="89">
        <v>45470</v>
      </c>
      <c r="B29" s="77">
        <v>39448</v>
      </c>
      <c r="C29" s="79">
        <f t="shared" si="1"/>
        <v>2</v>
      </c>
      <c r="D29" s="76" t="str">
        <f t="shared" si="0"/>
        <v>Normal</v>
      </c>
    </row>
    <row r="30" spans="1:4" s="74" customFormat="1" ht="17.25" x14ac:dyDescent="0.3">
      <c r="A30" s="84">
        <v>45471</v>
      </c>
      <c r="B30" s="77">
        <v>39491</v>
      </c>
      <c r="C30" s="79">
        <f t="shared" si="1"/>
        <v>43</v>
      </c>
      <c r="D30" s="76" t="str">
        <f t="shared" si="0"/>
        <v>Normal</v>
      </c>
    </row>
    <row r="31" spans="1:4" s="74" customFormat="1" ht="17.25" x14ac:dyDescent="0.3">
      <c r="A31" s="89">
        <v>45472</v>
      </c>
      <c r="B31" s="86">
        <v>39504</v>
      </c>
      <c r="C31" s="79">
        <f t="shared" si="1"/>
        <v>13</v>
      </c>
      <c r="D31" s="76" t="str">
        <f t="shared" si="0"/>
        <v>Normal</v>
      </c>
    </row>
    <row r="32" spans="1:4" s="74" customFormat="1" ht="17.25" x14ac:dyDescent="0.3">
      <c r="A32" s="84">
        <v>45473</v>
      </c>
      <c r="B32" s="86">
        <v>39504</v>
      </c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9" t="s">
        <v>6</v>
      </c>
      <c r="B34" s="109"/>
      <c r="C34" s="106">
        <f>SUMIF(C3:C32,"&gt;=0")</f>
        <v>709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66" priority="17" operator="equal">
      <formula>"Atenção"</formula>
    </cfRule>
  </conditionalFormatting>
  <conditionalFormatting sqref="A38:B38">
    <cfRule type="cellIs" dxfId="65" priority="15" operator="equal">
      <formula>"Atenção"</formula>
    </cfRule>
  </conditionalFormatting>
  <conditionalFormatting sqref="A41:B70">
    <cfRule type="cellIs" dxfId="64" priority="8" operator="equal">
      <formula>"Atenção"</formula>
    </cfRule>
  </conditionalFormatting>
  <conditionalFormatting sqref="A2:D2">
    <cfRule type="cellIs" dxfId="63" priority="1" operator="equal">
      <formula>"Atenção"</formula>
    </cfRule>
  </conditionalFormatting>
  <conditionalFormatting sqref="B3:D33">
    <cfRule type="cellIs" dxfId="62" priority="2" operator="equal">
      <formula>"Atenção"</formula>
    </cfRule>
  </conditionalFormatting>
  <conditionalFormatting sqref="C3:C33">
    <cfRule type="cellIs" dxfId="61" priority="16" operator="lessThan">
      <formula>0</formula>
    </cfRule>
  </conditionalFormatting>
  <conditionalFormatting sqref="D1">
    <cfRule type="cellIs" dxfId="60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BA5B-798C-4A84-B0A3-F7071F67DE44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45474</v>
      </c>
      <c r="B3" s="77">
        <v>39535</v>
      </c>
      <c r="C3" s="79">
        <f>B3-'Jun - 2024'!B32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45475</v>
      </c>
      <c r="B4" s="77">
        <v>39556</v>
      </c>
      <c r="C4" s="79">
        <f>B4-B3</f>
        <v>21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45476</v>
      </c>
      <c r="B5" s="77">
        <v>39580</v>
      </c>
      <c r="C5" s="79">
        <f>B5-B4</f>
        <v>24</v>
      </c>
      <c r="D5" s="76" t="str">
        <f t="shared" si="0"/>
        <v>Normal</v>
      </c>
    </row>
    <row r="6" spans="1:4" s="74" customFormat="1" ht="17.25" x14ac:dyDescent="0.3">
      <c r="A6" s="84">
        <v>45477</v>
      </c>
      <c r="B6" s="77">
        <v>39606</v>
      </c>
      <c r="C6" s="79">
        <f t="shared" ref="C6:C33" si="1">B6-B5</f>
        <v>26</v>
      </c>
      <c r="D6" s="76" t="str">
        <f t="shared" si="0"/>
        <v>Normal</v>
      </c>
    </row>
    <row r="7" spans="1:4" s="74" customFormat="1" ht="17.25" x14ac:dyDescent="0.3">
      <c r="A7" s="89">
        <v>45478</v>
      </c>
      <c r="B7" s="77">
        <v>39640</v>
      </c>
      <c r="C7" s="79">
        <f t="shared" si="1"/>
        <v>34</v>
      </c>
      <c r="D7" s="76" t="str">
        <f t="shared" si="0"/>
        <v>Normal</v>
      </c>
    </row>
    <row r="8" spans="1:4" s="74" customFormat="1" ht="17.25" x14ac:dyDescent="0.3">
      <c r="A8" s="84">
        <v>45479</v>
      </c>
      <c r="B8" s="77">
        <v>39665</v>
      </c>
      <c r="C8" s="79">
        <f t="shared" si="1"/>
        <v>25</v>
      </c>
      <c r="D8" s="76" t="str">
        <f t="shared" si="0"/>
        <v>Normal</v>
      </c>
    </row>
    <row r="9" spans="1:4" s="74" customFormat="1" ht="17.25" x14ac:dyDescent="0.3">
      <c r="A9" s="89">
        <v>45480</v>
      </c>
      <c r="B9" s="77">
        <v>39665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45481</v>
      </c>
      <c r="B10" s="77">
        <v>39719</v>
      </c>
      <c r="C10" s="79">
        <f t="shared" si="1"/>
        <v>54</v>
      </c>
      <c r="D10" s="76" t="str">
        <f t="shared" si="0"/>
        <v>Normal</v>
      </c>
    </row>
    <row r="11" spans="1:4" s="74" customFormat="1" ht="17.25" x14ac:dyDescent="0.3">
      <c r="A11" s="89">
        <v>45482</v>
      </c>
      <c r="B11" s="77">
        <v>39742</v>
      </c>
      <c r="C11" s="79">
        <f t="shared" si="1"/>
        <v>23</v>
      </c>
      <c r="D11" s="76" t="str">
        <f t="shared" si="0"/>
        <v>Normal</v>
      </c>
    </row>
    <row r="12" spans="1:4" s="74" customFormat="1" ht="17.25" x14ac:dyDescent="0.3">
      <c r="A12" s="84">
        <v>45483</v>
      </c>
      <c r="B12" s="77">
        <v>39761</v>
      </c>
      <c r="C12" s="79">
        <f>B12-B11</f>
        <v>19</v>
      </c>
      <c r="D12" s="76" t="str">
        <f t="shared" si="0"/>
        <v>Normal</v>
      </c>
    </row>
    <row r="13" spans="1:4" s="74" customFormat="1" ht="17.25" x14ac:dyDescent="0.3">
      <c r="A13" s="89">
        <v>45484</v>
      </c>
      <c r="B13" s="77">
        <v>39795</v>
      </c>
      <c r="C13" s="79">
        <f t="shared" si="1"/>
        <v>34</v>
      </c>
      <c r="D13" s="76" t="str">
        <f t="shared" si="0"/>
        <v>Normal</v>
      </c>
    </row>
    <row r="14" spans="1:4" s="74" customFormat="1" ht="17.25" x14ac:dyDescent="0.3">
      <c r="A14" s="84">
        <v>45485</v>
      </c>
      <c r="B14" s="77">
        <v>39820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45486</v>
      </c>
      <c r="B15" s="77">
        <v>39843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45487</v>
      </c>
      <c r="B16" s="77">
        <v>39843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45488</v>
      </c>
      <c r="B17" s="77">
        <v>39897</v>
      </c>
      <c r="C17" s="79">
        <f t="shared" si="1"/>
        <v>54</v>
      </c>
      <c r="D17" s="76" t="str">
        <f t="shared" si="0"/>
        <v>Normal</v>
      </c>
    </row>
    <row r="18" spans="1:4" s="74" customFormat="1" ht="17.25" x14ac:dyDescent="0.3">
      <c r="A18" s="84">
        <v>45489</v>
      </c>
      <c r="B18" s="77">
        <v>39926</v>
      </c>
      <c r="C18" s="79">
        <f t="shared" si="1"/>
        <v>29</v>
      </c>
      <c r="D18" s="76" t="str">
        <f t="shared" si="0"/>
        <v>Normal</v>
      </c>
    </row>
    <row r="19" spans="1:4" s="74" customFormat="1" ht="17.25" x14ac:dyDescent="0.3">
      <c r="A19" s="89">
        <v>45490</v>
      </c>
      <c r="B19" s="77">
        <v>39970</v>
      </c>
      <c r="C19" s="79">
        <f t="shared" si="1"/>
        <v>44</v>
      </c>
      <c r="D19" s="76" t="str">
        <f t="shared" si="0"/>
        <v>Normal</v>
      </c>
    </row>
    <row r="20" spans="1:4" s="74" customFormat="1" ht="17.25" x14ac:dyDescent="0.3">
      <c r="A20" s="84">
        <v>45491</v>
      </c>
      <c r="B20" s="77">
        <v>40000</v>
      </c>
      <c r="C20" s="79">
        <f t="shared" si="1"/>
        <v>30</v>
      </c>
      <c r="D20" s="76" t="str">
        <f t="shared" si="0"/>
        <v>Normal</v>
      </c>
    </row>
    <row r="21" spans="1:4" s="74" customFormat="1" ht="17.25" x14ac:dyDescent="0.3">
      <c r="A21" s="89">
        <v>45492</v>
      </c>
      <c r="B21" s="77">
        <v>40013</v>
      </c>
      <c r="C21" s="79">
        <f t="shared" si="1"/>
        <v>13</v>
      </c>
      <c r="D21" s="76" t="str">
        <f t="shared" si="0"/>
        <v>Normal</v>
      </c>
    </row>
    <row r="22" spans="1:4" s="74" customFormat="1" ht="17.25" x14ac:dyDescent="0.3">
      <c r="A22" s="84">
        <v>45493</v>
      </c>
      <c r="B22" s="77">
        <v>40048</v>
      </c>
      <c r="C22" s="79">
        <f t="shared" si="1"/>
        <v>35</v>
      </c>
      <c r="D22" s="76" t="str">
        <f t="shared" si="0"/>
        <v>Normal</v>
      </c>
    </row>
    <row r="23" spans="1:4" s="74" customFormat="1" ht="17.25" x14ac:dyDescent="0.3">
      <c r="A23" s="89">
        <v>45494</v>
      </c>
      <c r="B23" s="77">
        <v>40048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45495</v>
      </c>
      <c r="B24" s="77">
        <v>40070</v>
      </c>
      <c r="C24" s="79">
        <f t="shared" si="1"/>
        <v>22</v>
      </c>
      <c r="D24" s="76" t="str">
        <f t="shared" si="0"/>
        <v>Normal</v>
      </c>
    </row>
    <row r="25" spans="1:4" s="74" customFormat="1" ht="17.25" x14ac:dyDescent="0.3">
      <c r="A25" s="89">
        <v>45496</v>
      </c>
      <c r="B25" s="77">
        <v>40104</v>
      </c>
      <c r="C25" s="79">
        <f t="shared" si="1"/>
        <v>34</v>
      </c>
      <c r="D25" s="76" t="str">
        <f t="shared" si="0"/>
        <v>Normal</v>
      </c>
    </row>
    <row r="26" spans="1:4" s="74" customFormat="1" ht="17.25" x14ac:dyDescent="0.3">
      <c r="A26" s="84">
        <v>45497</v>
      </c>
      <c r="B26" s="77">
        <v>40132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45498</v>
      </c>
      <c r="B27" s="77">
        <v>40166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45499</v>
      </c>
      <c r="B28" s="77">
        <v>40197</v>
      </c>
      <c r="C28" s="79">
        <f t="shared" si="1"/>
        <v>31</v>
      </c>
      <c r="D28" s="76" t="str">
        <f t="shared" si="0"/>
        <v>Normal</v>
      </c>
    </row>
    <row r="29" spans="1:4" s="74" customFormat="1" ht="17.25" x14ac:dyDescent="0.3">
      <c r="A29" s="89">
        <v>45500</v>
      </c>
      <c r="B29" s="77">
        <v>40216</v>
      </c>
      <c r="C29" s="79">
        <f t="shared" si="1"/>
        <v>19</v>
      </c>
      <c r="D29" s="76" t="str">
        <f t="shared" si="0"/>
        <v>Normal</v>
      </c>
    </row>
    <row r="30" spans="1:4" s="74" customFormat="1" ht="17.25" x14ac:dyDescent="0.3">
      <c r="A30" s="84">
        <v>45501</v>
      </c>
      <c r="B30" s="77">
        <v>40241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45502</v>
      </c>
      <c r="B31" s="86">
        <v>40276</v>
      </c>
      <c r="C31" s="79">
        <f t="shared" si="1"/>
        <v>35</v>
      </c>
      <c r="D31" s="76" t="str">
        <f t="shared" si="0"/>
        <v>Normal</v>
      </c>
    </row>
    <row r="32" spans="1:4" s="74" customFormat="1" ht="17.25" x14ac:dyDescent="0.3">
      <c r="A32" s="84">
        <v>45503</v>
      </c>
      <c r="B32" s="86">
        <v>40307</v>
      </c>
      <c r="C32" s="79">
        <f t="shared" si="1"/>
        <v>31</v>
      </c>
      <c r="D32" s="76" t="str">
        <f t="shared" si="0"/>
        <v>Normal</v>
      </c>
    </row>
    <row r="33" spans="1:4" s="74" customFormat="1" ht="17.25" x14ac:dyDescent="0.3">
      <c r="A33" s="89">
        <v>45504</v>
      </c>
      <c r="B33" s="86">
        <v>40340</v>
      </c>
      <c r="C33" s="79">
        <f t="shared" si="1"/>
        <v>33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803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59" priority="16" operator="equal">
      <formula>"Atenção"</formula>
    </cfRule>
  </conditionalFormatting>
  <conditionalFormatting sqref="A38:B38">
    <cfRule type="cellIs" dxfId="58" priority="14" operator="equal">
      <formula>"Atenção"</formula>
    </cfRule>
  </conditionalFormatting>
  <conditionalFormatting sqref="A41:B70">
    <cfRule type="cellIs" dxfId="57" priority="7" operator="equal">
      <formula>"Atenção"</formula>
    </cfRule>
  </conditionalFormatting>
  <conditionalFormatting sqref="A2:D2">
    <cfRule type="cellIs" dxfId="56" priority="1" operator="equal">
      <formula>"Atenção"</formula>
    </cfRule>
  </conditionalFormatting>
  <conditionalFormatting sqref="B3:D33">
    <cfRule type="cellIs" dxfId="55" priority="5" operator="equal">
      <formula>"Atenção"</formula>
    </cfRule>
  </conditionalFormatting>
  <conditionalFormatting sqref="C3:C33">
    <cfRule type="cellIs" dxfId="54" priority="15" operator="lessThan">
      <formula>0</formula>
    </cfRule>
  </conditionalFormatting>
  <conditionalFormatting sqref="D1">
    <cfRule type="cellIs" dxfId="53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2F39-F03E-4A6E-B3E4-E68DBB9EE61F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7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45505</v>
      </c>
      <c r="B3" s="77">
        <v>40376</v>
      </c>
      <c r="C3" s="79">
        <f>B3-'jul - 2024'!B33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45506</v>
      </c>
      <c r="B4" s="77">
        <v>40410</v>
      </c>
      <c r="C4" s="79">
        <f>B4-B3</f>
        <v>34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45507</v>
      </c>
      <c r="B5" s="77">
        <v>40433</v>
      </c>
      <c r="C5" s="79">
        <f>B5-B4</f>
        <v>23</v>
      </c>
      <c r="D5" s="76" t="str">
        <f t="shared" si="0"/>
        <v>Normal</v>
      </c>
    </row>
    <row r="6" spans="1:4" s="74" customFormat="1" ht="17.25" x14ac:dyDescent="0.3">
      <c r="A6" s="84">
        <v>45508</v>
      </c>
      <c r="B6" s="77">
        <v>40433</v>
      </c>
      <c r="C6" s="79">
        <f t="shared" ref="C6:C33" si="1">B6-B5</f>
        <v>0</v>
      </c>
      <c r="D6" s="76" t="str">
        <f t="shared" si="0"/>
        <v>Normal</v>
      </c>
    </row>
    <row r="7" spans="1:4" s="74" customFormat="1" ht="17.25" x14ac:dyDescent="0.3">
      <c r="A7" s="89">
        <v>45509</v>
      </c>
      <c r="B7" s="77">
        <v>40490</v>
      </c>
      <c r="C7" s="79">
        <f t="shared" si="1"/>
        <v>57</v>
      </c>
      <c r="D7" s="76" t="str">
        <f t="shared" si="0"/>
        <v>Normal</v>
      </c>
    </row>
    <row r="8" spans="1:4" s="74" customFormat="1" ht="17.25" x14ac:dyDescent="0.3">
      <c r="A8" s="84">
        <v>45510</v>
      </c>
      <c r="B8" s="77">
        <v>40522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45511</v>
      </c>
      <c r="B9" s="77">
        <v>40551</v>
      </c>
      <c r="C9" s="79">
        <f t="shared" si="1"/>
        <v>29</v>
      </c>
      <c r="D9" s="76" t="str">
        <f t="shared" si="0"/>
        <v>Normal</v>
      </c>
    </row>
    <row r="10" spans="1:4" s="74" customFormat="1" ht="17.25" x14ac:dyDescent="0.3">
      <c r="A10" s="84">
        <v>45512</v>
      </c>
      <c r="B10" s="77">
        <v>40591</v>
      </c>
      <c r="C10" s="79">
        <f t="shared" si="1"/>
        <v>40</v>
      </c>
      <c r="D10" s="76" t="str">
        <f t="shared" si="0"/>
        <v>Normal</v>
      </c>
    </row>
    <row r="11" spans="1:4" s="74" customFormat="1" ht="17.25" x14ac:dyDescent="0.3">
      <c r="A11" s="89">
        <v>45513</v>
      </c>
      <c r="B11" s="77">
        <v>40628</v>
      </c>
      <c r="C11" s="79">
        <f t="shared" si="1"/>
        <v>37</v>
      </c>
      <c r="D11" s="76" t="str">
        <f t="shared" si="0"/>
        <v>Normal</v>
      </c>
    </row>
    <row r="12" spans="1:4" s="74" customFormat="1" ht="17.25" x14ac:dyDescent="0.3">
      <c r="A12" s="84">
        <v>45514</v>
      </c>
      <c r="B12" s="77">
        <v>40657</v>
      </c>
      <c r="C12" s="79">
        <f>B12-B11</f>
        <v>29</v>
      </c>
      <c r="D12" s="76" t="str">
        <f t="shared" si="0"/>
        <v>Normal</v>
      </c>
    </row>
    <row r="13" spans="1:4" s="74" customFormat="1" ht="17.25" x14ac:dyDescent="0.3">
      <c r="A13" s="89">
        <v>45515</v>
      </c>
      <c r="B13" s="77">
        <v>40657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45516</v>
      </c>
      <c r="B14" s="77">
        <v>40699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45517</v>
      </c>
      <c r="B15" s="77">
        <v>40720</v>
      </c>
      <c r="C15" s="79">
        <f t="shared" si="1"/>
        <v>21</v>
      </c>
      <c r="D15" s="76" t="str">
        <f t="shared" si="0"/>
        <v>Normal</v>
      </c>
    </row>
    <row r="16" spans="1:4" s="74" customFormat="1" ht="17.25" x14ac:dyDescent="0.3">
      <c r="A16" s="84">
        <v>45518</v>
      </c>
      <c r="B16" s="77">
        <v>40739</v>
      </c>
      <c r="C16" s="79">
        <f t="shared" si="1"/>
        <v>19</v>
      </c>
      <c r="D16" s="76" t="str">
        <f t="shared" si="0"/>
        <v>Normal</v>
      </c>
    </row>
    <row r="17" spans="1:4" s="74" customFormat="1" ht="17.25" x14ac:dyDescent="0.3">
      <c r="A17" s="89">
        <v>45519</v>
      </c>
      <c r="B17" s="77">
        <v>40785</v>
      </c>
      <c r="C17" s="79">
        <f t="shared" si="1"/>
        <v>46</v>
      </c>
      <c r="D17" s="76" t="str">
        <f t="shared" si="0"/>
        <v>Normal</v>
      </c>
    </row>
    <row r="18" spans="1:4" s="74" customFormat="1" ht="17.25" x14ac:dyDescent="0.3">
      <c r="A18" s="84">
        <v>45520</v>
      </c>
      <c r="B18" s="77">
        <v>40808</v>
      </c>
      <c r="C18" s="79">
        <f t="shared" si="1"/>
        <v>23</v>
      </c>
      <c r="D18" s="76" t="str">
        <f t="shared" si="0"/>
        <v>Normal</v>
      </c>
    </row>
    <row r="19" spans="1:4" s="74" customFormat="1" ht="17.25" x14ac:dyDescent="0.3">
      <c r="A19" s="89">
        <v>45521</v>
      </c>
      <c r="B19" s="77">
        <v>40846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45522</v>
      </c>
      <c r="B20" s="77">
        <v>40846</v>
      </c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45523</v>
      </c>
      <c r="B21" s="77">
        <v>40873</v>
      </c>
      <c r="C21" s="79">
        <f t="shared" si="1"/>
        <v>27</v>
      </c>
      <c r="D21" s="76" t="str">
        <f t="shared" si="0"/>
        <v>Normal</v>
      </c>
    </row>
    <row r="22" spans="1:4" s="74" customFormat="1" ht="17.25" x14ac:dyDescent="0.3">
      <c r="A22" s="84">
        <v>45524</v>
      </c>
      <c r="B22" s="77">
        <v>40916</v>
      </c>
      <c r="C22" s="79">
        <f t="shared" si="1"/>
        <v>43</v>
      </c>
      <c r="D22" s="76" t="str">
        <f t="shared" si="0"/>
        <v>Normal</v>
      </c>
    </row>
    <row r="23" spans="1:4" s="74" customFormat="1" ht="17.25" x14ac:dyDescent="0.3">
      <c r="A23" s="89">
        <v>45525</v>
      </c>
      <c r="B23" s="77">
        <v>40944</v>
      </c>
      <c r="C23" s="79">
        <f t="shared" si="1"/>
        <v>28</v>
      </c>
      <c r="D23" s="76" t="str">
        <f t="shared" si="0"/>
        <v>Normal</v>
      </c>
    </row>
    <row r="24" spans="1:4" s="74" customFormat="1" ht="17.25" x14ac:dyDescent="0.3">
      <c r="A24" s="84">
        <v>45526</v>
      </c>
      <c r="B24" s="77">
        <v>40984</v>
      </c>
      <c r="C24" s="79">
        <f t="shared" si="1"/>
        <v>40</v>
      </c>
      <c r="D24" s="76" t="str">
        <f t="shared" si="0"/>
        <v>Normal</v>
      </c>
    </row>
    <row r="25" spans="1:4" s="74" customFormat="1" ht="17.25" x14ac:dyDescent="0.3">
      <c r="A25" s="89">
        <v>45527</v>
      </c>
      <c r="B25" s="77">
        <v>41021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45528</v>
      </c>
      <c r="B26" s="77">
        <v>41049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45529</v>
      </c>
      <c r="B27" s="77">
        <v>41049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45530</v>
      </c>
      <c r="B28" s="77">
        <v>41079</v>
      </c>
      <c r="C28" s="79">
        <f t="shared" si="1"/>
        <v>30</v>
      </c>
      <c r="D28" s="76" t="str">
        <f t="shared" si="0"/>
        <v>Normal</v>
      </c>
    </row>
    <row r="29" spans="1:4" s="74" customFormat="1" ht="17.25" x14ac:dyDescent="0.3">
      <c r="A29" s="89">
        <v>45531</v>
      </c>
      <c r="B29" s="77">
        <v>41122</v>
      </c>
      <c r="C29" s="79">
        <f t="shared" si="1"/>
        <v>43</v>
      </c>
      <c r="D29" s="76" t="str">
        <f t="shared" si="0"/>
        <v>Normal</v>
      </c>
    </row>
    <row r="30" spans="1:4" s="74" customFormat="1" ht="17.25" x14ac:dyDescent="0.3">
      <c r="A30" s="84">
        <v>45532</v>
      </c>
      <c r="B30" s="77">
        <v>41139</v>
      </c>
      <c r="C30" s="79">
        <f t="shared" si="1"/>
        <v>17</v>
      </c>
      <c r="D30" s="76" t="str">
        <f t="shared" si="0"/>
        <v>Normal</v>
      </c>
    </row>
    <row r="31" spans="1:4" s="74" customFormat="1" ht="17.25" x14ac:dyDescent="0.3">
      <c r="A31" s="89">
        <v>45533</v>
      </c>
      <c r="B31" s="86">
        <v>41179</v>
      </c>
      <c r="C31" s="79">
        <f t="shared" si="1"/>
        <v>40</v>
      </c>
      <c r="D31" s="76" t="str">
        <f t="shared" si="0"/>
        <v>Normal</v>
      </c>
    </row>
    <row r="32" spans="1:4" s="74" customFormat="1" ht="17.25" x14ac:dyDescent="0.3">
      <c r="A32" s="84">
        <v>45534</v>
      </c>
      <c r="B32" s="86">
        <v>41215</v>
      </c>
      <c r="C32" s="79">
        <f t="shared" si="1"/>
        <v>36</v>
      </c>
      <c r="D32" s="76" t="str">
        <f t="shared" si="0"/>
        <v>Normal</v>
      </c>
    </row>
    <row r="33" spans="1:4" s="74" customFormat="1" ht="17.25" x14ac:dyDescent="0.3">
      <c r="A33" s="89">
        <v>45535</v>
      </c>
      <c r="B33" s="86">
        <v>41240</v>
      </c>
      <c r="C33" s="79">
        <f t="shared" si="1"/>
        <v>25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875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52" priority="18" operator="equal">
      <formula>"Atenção"</formula>
    </cfRule>
  </conditionalFormatting>
  <conditionalFormatting sqref="A38:B38">
    <cfRule type="cellIs" dxfId="51" priority="16" operator="equal">
      <formula>"Atenção"</formula>
    </cfRule>
  </conditionalFormatting>
  <conditionalFormatting sqref="A41:B70">
    <cfRule type="cellIs" dxfId="50" priority="9" operator="equal">
      <formula>"Atenção"</formula>
    </cfRule>
  </conditionalFormatting>
  <conditionalFormatting sqref="A2:D2">
    <cfRule type="cellIs" dxfId="49" priority="1" operator="equal">
      <formula>"Atenção"</formula>
    </cfRule>
  </conditionalFormatting>
  <conditionalFormatting sqref="B3:D33">
    <cfRule type="cellIs" dxfId="48" priority="2" operator="equal">
      <formula>"Atenção"</formula>
    </cfRule>
  </conditionalFormatting>
  <conditionalFormatting sqref="C3:C33">
    <cfRule type="cellIs" dxfId="47" priority="17" operator="lessThan">
      <formula>0</formula>
    </cfRule>
  </conditionalFormatting>
  <conditionalFormatting sqref="D1">
    <cfRule type="cellIs" dxfId="46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F16-D427-4F14-A4AF-71075C68B66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45536</v>
      </c>
      <c r="B3" s="77">
        <v>41240</v>
      </c>
      <c r="C3" s="79">
        <f>B3-'Ago - 2024'!B33</f>
        <v>0</v>
      </c>
      <c r="D3" s="76" t="str">
        <f>IF(C3&gt;($D$1*1.2),"Atenção","Normal")</f>
        <v>Normal</v>
      </c>
    </row>
    <row r="4" spans="1:4" s="74" customFormat="1" ht="17.25" x14ac:dyDescent="0.3">
      <c r="A4" s="84">
        <v>45537</v>
      </c>
      <c r="B4" s="77">
        <v>41267</v>
      </c>
      <c r="C4" s="79">
        <f>B4-B3</f>
        <v>27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45538</v>
      </c>
      <c r="B5" s="77">
        <v>41309</v>
      </c>
      <c r="C5" s="79">
        <f>B5-B4</f>
        <v>42</v>
      </c>
      <c r="D5" s="76" t="str">
        <f t="shared" si="0"/>
        <v>Normal</v>
      </c>
    </row>
    <row r="6" spans="1:4" s="74" customFormat="1" ht="17.25" x14ac:dyDescent="0.3">
      <c r="A6" s="84">
        <v>45539</v>
      </c>
      <c r="B6" s="77">
        <v>41339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45540</v>
      </c>
      <c r="B7" s="77">
        <v>41368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45541</v>
      </c>
      <c r="B8" s="77">
        <v>41413</v>
      </c>
      <c r="C8" s="79">
        <f t="shared" si="1"/>
        <v>45</v>
      </c>
      <c r="D8" s="76" t="str">
        <f t="shared" si="0"/>
        <v>Normal</v>
      </c>
    </row>
    <row r="9" spans="1:4" s="74" customFormat="1" ht="17.25" x14ac:dyDescent="0.3">
      <c r="A9" s="89">
        <v>45542</v>
      </c>
      <c r="B9" s="77">
        <v>41413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45543</v>
      </c>
      <c r="B10" s="77">
        <v>41413</v>
      </c>
      <c r="C10" s="79">
        <f t="shared" si="1"/>
        <v>0</v>
      </c>
      <c r="D10" s="76" t="str">
        <f t="shared" si="0"/>
        <v>Normal</v>
      </c>
    </row>
    <row r="11" spans="1:4" s="74" customFormat="1" ht="17.25" x14ac:dyDescent="0.3">
      <c r="A11" s="89">
        <v>45544</v>
      </c>
      <c r="B11" s="77">
        <v>41434</v>
      </c>
      <c r="C11" s="79">
        <f t="shared" si="1"/>
        <v>21</v>
      </c>
      <c r="D11" s="76" t="str">
        <f t="shared" si="0"/>
        <v>Normal</v>
      </c>
    </row>
    <row r="12" spans="1:4" s="74" customFormat="1" ht="17.25" x14ac:dyDescent="0.3">
      <c r="A12" s="84">
        <v>45545</v>
      </c>
      <c r="B12" s="77">
        <v>41478</v>
      </c>
      <c r="C12" s="79">
        <f>B12-B11</f>
        <v>44</v>
      </c>
      <c r="D12" s="76" t="str">
        <f t="shared" si="0"/>
        <v>Normal</v>
      </c>
    </row>
    <row r="13" spans="1:4" s="74" customFormat="1" ht="17.25" x14ac:dyDescent="0.3">
      <c r="A13" s="89">
        <v>45546</v>
      </c>
      <c r="B13" s="77">
        <v>41505</v>
      </c>
      <c r="C13" s="79">
        <f t="shared" si="1"/>
        <v>27</v>
      </c>
      <c r="D13" s="76" t="str">
        <f t="shared" si="0"/>
        <v>Normal</v>
      </c>
    </row>
    <row r="14" spans="1:4" s="74" customFormat="1" ht="17.25" x14ac:dyDescent="0.3">
      <c r="A14" s="84">
        <v>45547</v>
      </c>
      <c r="B14" s="77">
        <v>41533</v>
      </c>
      <c r="C14" s="79">
        <f t="shared" si="1"/>
        <v>28</v>
      </c>
      <c r="D14" s="76" t="str">
        <f t="shared" si="0"/>
        <v>Normal</v>
      </c>
    </row>
    <row r="15" spans="1:4" s="74" customFormat="1" ht="17.25" x14ac:dyDescent="0.3">
      <c r="A15" s="89">
        <v>45548</v>
      </c>
      <c r="B15" s="77">
        <v>41572</v>
      </c>
      <c r="C15" s="79">
        <f t="shared" si="1"/>
        <v>39</v>
      </c>
      <c r="D15" s="76" t="str">
        <f t="shared" si="0"/>
        <v>Normal</v>
      </c>
    </row>
    <row r="16" spans="1:4" s="74" customFormat="1" ht="17.25" x14ac:dyDescent="0.3">
      <c r="A16" s="84">
        <v>45549</v>
      </c>
      <c r="B16" s="77">
        <v>41604</v>
      </c>
      <c r="C16" s="79">
        <f t="shared" si="1"/>
        <v>32</v>
      </c>
      <c r="D16" s="76" t="str">
        <f t="shared" si="0"/>
        <v>Normal</v>
      </c>
    </row>
    <row r="17" spans="1:4" s="74" customFormat="1" ht="17.25" x14ac:dyDescent="0.3">
      <c r="A17" s="89">
        <v>45550</v>
      </c>
      <c r="B17" s="77">
        <v>41604</v>
      </c>
      <c r="C17" s="79">
        <f t="shared" si="1"/>
        <v>0</v>
      </c>
      <c r="D17" s="76" t="str">
        <f t="shared" si="0"/>
        <v>Normal</v>
      </c>
    </row>
    <row r="18" spans="1:4" s="74" customFormat="1" ht="17.25" x14ac:dyDescent="0.3">
      <c r="A18" s="84">
        <v>45551</v>
      </c>
      <c r="B18" s="77">
        <v>41644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45552</v>
      </c>
      <c r="B19" s="77">
        <v>41710</v>
      </c>
      <c r="C19" s="79">
        <f t="shared" si="1"/>
        <v>66</v>
      </c>
      <c r="D19" s="76" t="str">
        <f t="shared" si="0"/>
        <v>Normal</v>
      </c>
    </row>
    <row r="20" spans="1:4" s="74" customFormat="1" ht="17.25" x14ac:dyDescent="0.3">
      <c r="A20" s="84">
        <v>45553</v>
      </c>
      <c r="B20" s="77">
        <v>41729</v>
      </c>
      <c r="C20" s="79">
        <f t="shared" si="1"/>
        <v>19</v>
      </c>
      <c r="D20" s="76" t="str">
        <f t="shared" si="0"/>
        <v>Normal</v>
      </c>
    </row>
    <row r="21" spans="1:4" s="74" customFormat="1" ht="17.25" x14ac:dyDescent="0.3">
      <c r="A21" s="89">
        <v>45554</v>
      </c>
      <c r="B21" s="77">
        <v>41767</v>
      </c>
      <c r="C21" s="79">
        <f t="shared" si="1"/>
        <v>38</v>
      </c>
      <c r="D21" s="76" t="str">
        <f t="shared" si="0"/>
        <v>Normal</v>
      </c>
    </row>
    <row r="22" spans="1:4" s="74" customFormat="1" ht="17.25" x14ac:dyDescent="0.3">
      <c r="A22" s="84">
        <v>45555</v>
      </c>
      <c r="B22" s="77">
        <v>41798</v>
      </c>
      <c r="C22" s="79">
        <f t="shared" si="1"/>
        <v>31</v>
      </c>
      <c r="D22" s="76" t="str">
        <f t="shared" si="0"/>
        <v>Normal</v>
      </c>
    </row>
    <row r="23" spans="1:4" s="74" customFormat="1" ht="17.25" x14ac:dyDescent="0.3">
      <c r="A23" s="89">
        <v>45556</v>
      </c>
      <c r="B23" s="77">
        <v>41798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45557</v>
      </c>
      <c r="B24" s="77">
        <v>41825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45558</v>
      </c>
      <c r="B25" s="77">
        <v>41874</v>
      </c>
      <c r="C25" s="79">
        <f t="shared" si="1"/>
        <v>49</v>
      </c>
      <c r="D25" s="76" t="str">
        <f t="shared" si="0"/>
        <v>Normal</v>
      </c>
    </row>
    <row r="26" spans="1:4" s="74" customFormat="1" ht="17.25" x14ac:dyDescent="0.3">
      <c r="A26" s="84">
        <v>45559</v>
      </c>
      <c r="B26" s="77">
        <v>41891</v>
      </c>
      <c r="C26" s="79">
        <f t="shared" si="1"/>
        <v>17</v>
      </c>
      <c r="D26" s="76" t="str">
        <f t="shared" si="0"/>
        <v>Normal</v>
      </c>
    </row>
    <row r="27" spans="1:4" s="74" customFormat="1" ht="17.25" x14ac:dyDescent="0.3">
      <c r="A27" s="89">
        <v>45560</v>
      </c>
      <c r="B27" s="77">
        <v>41922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4">
        <v>45561</v>
      </c>
      <c r="B28" s="77">
        <v>41951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45562</v>
      </c>
      <c r="B29" s="77">
        <v>41986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45563</v>
      </c>
      <c r="B30" s="77">
        <v>41986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45564</v>
      </c>
      <c r="B31" s="86">
        <v>42016</v>
      </c>
      <c r="C31" s="79">
        <f t="shared" si="1"/>
        <v>30</v>
      </c>
      <c r="D31" s="76" t="str">
        <f t="shared" si="0"/>
        <v>Normal</v>
      </c>
    </row>
    <row r="32" spans="1:4" s="74" customFormat="1" ht="17.25" x14ac:dyDescent="0.3">
      <c r="A32" s="84">
        <v>45565</v>
      </c>
      <c r="B32" s="86">
        <v>42045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9" t="s">
        <v>6</v>
      </c>
      <c r="B34" s="109"/>
      <c r="C34" s="106">
        <f>SUMIF(C3:C32,"&gt;=0")</f>
        <v>805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45" priority="17" operator="equal">
      <formula>"Atenção"</formula>
    </cfRule>
  </conditionalFormatting>
  <conditionalFormatting sqref="A38:B38">
    <cfRule type="cellIs" dxfId="44" priority="15" operator="equal">
      <formula>"Atenção"</formula>
    </cfRule>
  </conditionalFormatting>
  <conditionalFormatting sqref="A41:B70">
    <cfRule type="cellIs" dxfId="43" priority="8" operator="equal">
      <formula>"Atenção"</formula>
    </cfRule>
  </conditionalFormatting>
  <conditionalFormatting sqref="A2:D2">
    <cfRule type="cellIs" dxfId="42" priority="1" operator="equal">
      <formula>"Atenção"</formula>
    </cfRule>
  </conditionalFormatting>
  <conditionalFormatting sqref="B3:D33">
    <cfRule type="cellIs" dxfId="41" priority="2" operator="equal">
      <formula>"Atenção"</formula>
    </cfRule>
  </conditionalFormatting>
  <conditionalFormatting sqref="C3:C33">
    <cfRule type="cellIs" dxfId="40" priority="16" operator="lessThan">
      <formula>0</formula>
    </cfRule>
  </conditionalFormatting>
  <conditionalFormatting sqref="D1">
    <cfRule type="cellIs" dxfId="39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4FE-0A15-482F-BC44-EDDF2A42898B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45566</v>
      </c>
      <c r="B3" s="77">
        <v>42081</v>
      </c>
      <c r="C3" s="79">
        <f>B3-'Set - 2024'!B32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45567</v>
      </c>
      <c r="B4" s="77">
        <v>42113</v>
      </c>
      <c r="C4" s="79">
        <f>B4-B3</f>
        <v>32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45568</v>
      </c>
      <c r="B5" s="77">
        <v>42147</v>
      </c>
      <c r="C5" s="79">
        <f>B5-B4</f>
        <v>34</v>
      </c>
      <c r="D5" s="76" t="str">
        <f t="shared" si="0"/>
        <v>Normal</v>
      </c>
    </row>
    <row r="6" spans="1:4" s="74" customFormat="1" ht="17.25" x14ac:dyDescent="0.3">
      <c r="A6" s="84">
        <v>45569</v>
      </c>
      <c r="B6" s="77">
        <v>42179</v>
      </c>
      <c r="C6" s="79">
        <f t="shared" ref="C6:C33" si="1">B6-B5</f>
        <v>32</v>
      </c>
      <c r="D6" s="76" t="str">
        <f t="shared" si="0"/>
        <v>Normal</v>
      </c>
    </row>
    <row r="7" spans="1:4" s="74" customFormat="1" ht="17.25" x14ac:dyDescent="0.3">
      <c r="A7" s="89">
        <v>45570</v>
      </c>
      <c r="B7" s="86">
        <v>42179</v>
      </c>
      <c r="C7" s="79">
        <f t="shared" si="1"/>
        <v>0</v>
      </c>
      <c r="D7" s="76" t="str">
        <f t="shared" si="0"/>
        <v>Normal</v>
      </c>
    </row>
    <row r="8" spans="1:4" s="74" customFormat="1" ht="17.25" x14ac:dyDescent="0.3">
      <c r="A8" s="84">
        <v>45571</v>
      </c>
      <c r="B8" s="86">
        <v>42182</v>
      </c>
      <c r="C8" s="79">
        <f t="shared" si="1"/>
        <v>3</v>
      </c>
      <c r="D8" s="76" t="str">
        <f t="shared" si="0"/>
        <v>Normal</v>
      </c>
    </row>
    <row r="9" spans="1:4" s="74" customFormat="1" ht="17.25" x14ac:dyDescent="0.3">
      <c r="A9" s="89">
        <v>45572</v>
      </c>
      <c r="B9" s="77">
        <v>42260</v>
      </c>
      <c r="C9" s="79">
        <f t="shared" si="1"/>
        <v>78</v>
      </c>
      <c r="D9" s="76" t="str">
        <f t="shared" si="0"/>
        <v>Normal</v>
      </c>
    </row>
    <row r="10" spans="1:4" s="74" customFormat="1" ht="17.25" x14ac:dyDescent="0.3">
      <c r="A10" s="84">
        <v>45573</v>
      </c>
      <c r="B10" s="77">
        <v>42270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45574</v>
      </c>
      <c r="B11" s="77">
        <v>42310</v>
      </c>
      <c r="C11" s="79">
        <f t="shared" si="1"/>
        <v>40</v>
      </c>
      <c r="D11" s="76" t="str">
        <f t="shared" si="0"/>
        <v>Normal</v>
      </c>
    </row>
    <row r="12" spans="1:4" s="74" customFormat="1" ht="17.25" x14ac:dyDescent="0.3">
      <c r="A12" s="84">
        <v>45575</v>
      </c>
      <c r="B12" s="77">
        <v>42343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45576</v>
      </c>
      <c r="B13" s="77">
        <v>42385</v>
      </c>
      <c r="C13" s="79">
        <f t="shared" si="1"/>
        <v>42</v>
      </c>
      <c r="D13" s="76" t="str">
        <f t="shared" si="0"/>
        <v>Normal</v>
      </c>
    </row>
    <row r="14" spans="1:4" s="74" customFormat="1" ht="17.25" x14ac:dyDescent="0.3">
      <c r="A14" s="84">
        <v>45577</v>
      </c>
      <c r="B14" s="77">
        <v>42385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45578</v>
      </c>
      <c r="B15" s="77">
        <v>42415</v>
      </c>
      <c r="C15" s="79">
        <f t="shared" si="1"/>
        <v>30</v>
      </c>
      <c r="D15" s="76" t="str">
        <f t="shared" si="0"/>
        <v>Normal</v>
      </c>
    </row>
    <row r="16" spans="1:4" s="74" customFormat="1" ht="17.25" x14ac:dyDescent="0.3">
      <c r="A16" s="84">
        <v>45579</v>
      </c>
      <c r="B16" s="77">
        <v>42453</v>
      </c>
      <c r="C16" s="79">
        <f t="shared" si="1"/>
        <v>38</v>
      </c>
      <c r="D16" s="76" t="str">
        <f t="shared" si="0"/>
        <v>Normal</v>
      </c>
    </row>
    <row r="17" spans="1:4" s="74" customFormat="1" ht="17.25" x14ac:dyDescent="0.3">
      <c r="A17" s="89">
        <v>45580</v>
      </c>
      <c r="B17" s="77">
        <v>42475</v>
      </c>
      <c r="C17" s="79">
        <f t="shared" si="1"/>
        <v>22</v>
      </c>
      <c r="D17" s="76" t="str">
        <f t="shared" si="0"/>
        <v>Normal</v>
      </c>
    </row>
    <row r="18" spans="1:4" s="74" customFormat="1" ht="17.25" x14ac:dyDescent="0.3">
      <c r="A18" s="84">
        <v>45581</v>
      </c>
      <c r="B18" s="77">
        <v>42509</v>
      </c>
      <c r="C18" s="79">
        <f t="shared" si="1"/>
        <v>34</v>
      </c>
      <c r="D18" s="76" t="str">
        <f t="shared" si="0"/>
        <v>Normal</v>
      </c>
    </row>
    <row r="19" spans="1:4" s="74" customFormat="1" ht="17.25" x14ac:dyDescent="0.3">
      <c r="A19" s="89">
        <v>45582</v>
      </c>
      <c r="B19" s="77">
        <v>42530</v>
      </c>
      <c r="C19" s="79">
        <f t="shared" si="1"/>
        <v>21</v>
      </c>
      <c r="D19" s="76" t="str">
        <f t="shared" si="0"/>
        <v>Normal</v>
      </c>
    </row>
    <row r="20" spans="1:4" s="74" customFormat="1" ht="17.25" x14ac:dyDescent="0.3">
      <c r="A20" s="84">
        <v>45583</v>
      </c>
      <c r="B20" s="77">
        <v>42565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45584</v>
      </c>
      <c r="B21" s="77">
        <v>42590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4">
        <v>45585</v>
      </c>
      <c r="B22" s="77">
        <v>42603</v>
      </c>
      <c r="C22" s="79">
        <f t="shared" si="1"/>
        <v>13</v>
      </c>
      <c r="D22" s="76" t="str">
        <f t="shared" si="0"/>
        <v>Normal</v>
      </c>
    </row>
    <row r="23" spans="1:4" s="74" customFormat="1" ht="17.25" x14ac:dyDescent="0.3">
      <c r="A23" s="89">
        <v>45586</v>
      </c>
      <c r="B23" s="77">
        <v>42633</v>
      </c>
      <c r="C23" s="79">
        <f t="shared" si="1"/>
        <v>30</v>
      </c>
      <c r="D23" s="76" t="str">
        <f t="shared" si="0"/>
        <v>Normal</v>
      </c>
    </row>
    <row r="24" spans="1:4" s="74" customFormat="1" ht="17.25" x14ac:dyDescent="0.3">
      <c r="A24" s="84">
        <v>45587</v>
      </c>
      <c r="B24" s="77">
        <v>42660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45588</v>
      </c>
      <c r="B25" s="77">
        <v>42689</v>
      </c>
      <c r="C25" s="79">
        <f t="shared" si="1"/>
        <v>29</v>
      </c>
      <c r="D25" s="76" t="str">
        <f t="shared" si="0"/>
        <v>Normal</v>
      </c>
    </row>
    <row r="26" spans="1:4" s="74" customFormat="1" ht="17.25" x14ac:dyDescent="0.3">
      <c r="A26" s="84">
        <v>45589</v>
      </c>
      <c r="B26" s="77">
        <v>42723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45590</v>
      </c>
      <c r="B27" s="77">
        <v>42757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45591</v>
      </c>
      <c r="B28" s="77">
        <v>42757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45592</v>
      </c>
      <c r="B29" s="77">
        <v>42783</v>
      </c>
      <c r="C29" s="79">
        <f t="shared" si="1"/>
        <v>26</v>
      </c>
      <c r="D29" s="76" t="str">
        <f t="shared" si="0"/>
        <v>Normal</v>
      </c>
    </row>
    <row r="30" spans="1:4" s="74" customFormat="1" ht="17.25" x14ac:dyDescent="0.3">
      <c r="A30" s="84">
        <v>45593</v>
      </c>
      <c r="B30" s="77">
        <v>42819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45594</v>
      </c>
      <c r="B31" s="86">
        <v>42873</v>
      </c>
      <c r="C31" s="79">
        <f t="shared" si="1"/>
        <v>54</v>
      </c>
      <c r="D31" s="76" t="str">
        <f t="shared" si="0"/>
        <v>Normal</v>
      </c>
    </row>
    <row r="32" spans="1:4" s="74" customFormat="1" ht="17.25" x14ac:dyDescent="0.3">
      <c r="A32" s="84">
        <v>45595</v>
      </c>
      <c r="B32" s="86">
        <v>42895</v>
      </c>
      <c r="C32" s="79">
        <f t="shared" si="1"/>
        <v>22</v>
      </c>
      <c r="D32" s="76" t="str">
        <f t="shared" si="0"/>
        <v>Normal</v>
      </c>
    </row>
    <row r="33" spans="1:4" s="74" customFormat="1" ht="17.25" x14ac:dyDescent="0.3">
      <c r="A33" s="89">
        <v>45596</v>
      </c>
      <c r="B33" s="86">
        <v>42931</v>
      </c>
      <c r="C33" s="79">
        <f t="shared" si="1"/>
        <v>36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850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38" priority="17" operator="equal">
      <formula>"Atenção"</formula>
    </cfRule>
  </conditionalFormatting>
  <conditionalFormatting sqref="A38:B38">
    <cfRule type="cellIs" dxfId="37" priority="15" operator="equal">
      <formula>"Atenção"</formula>
    </cfRule>
  </conditionalFormatting>
  <conditionalFormatting sqref="A41:B70">
    <cfRule type="cellIs" dxfId="36" priority="8" operator="equal">
      <formula>"Atenção"</formula>
    </cfRule>
  </conditionalFormatting>
  <conditionalFormatting sqref="A2:D2">
    <cfRule type="cellIs" dxfId="35" priority="1" operator="equal">
      <formula>"Atenção"</formula>
    </cfRule>
  </conditionalFormatting>
  <conditionalFormatting sqref="B3:D33">
    <cfRule type="cellIs" dxfId="34" priority="2" operator="equal">
      <formula>"Atenção"</formula>
    </cfRule>
  </conditionalFormatting>
  <conditionalFormatting sqref="C3:C33">
    <cfRule type="cellIs" dxfId="33" priority="16" operator="lessThan">
      <formula>0</formula>
    </cfRule>
  </conditionalFormatting>
  <conditionalFormatting sqref="D1">
    <cfRule type="cellIs" dxfId="32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17F9-0FEF-4763-A616-714BE5960F22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45597</v>
      </c>
      <c r="B3" s="77">
        <v>42953</v>
      </c>
      <c r="C3" s="79">
        <f>B3-'Out - 2024'!B33</f>
        <v>22</v>
      </c>
      <c r="D3" s="76" t="str">
        <f>IF(C3&gt;($D$1*1.2),"Atenção","Normal")</f>
        <v>Normal</v>
      </c>
    </row>
    <row r="4" spans="1:4" s="74" customFormat="1" ht="17.25" x14ac:dyDescent="0.3">
      <c r="A4" s="89">
        <v>45598</v>
      </c>
      <c r="B4" s="77">
        <v>42953</v>
      </c>
      <c r="C4" s="79">
        <f>B4-B3</f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45599</v>
      </c>
      <c r="B5" s="77">
        <v>42975</v>
      </c>
      <c r="C5" s="79">
        <f>B5-B4</f>
        <v>22</v>
      </c>
      <c r="D5" s="76" t="str">
        <f t="shared" si="0"/>
        <v>Normal</v>
      </c>
    </row>
    <row r="6" spans="1:4" s="74" customFormat="1" ht="17.25" x14ac:dyDescent="0.3">
      <c r="A6" s="89">
        <v>45600</v>
      </c>
      <c r="B6" s="77">
        <v>43021</v>
      </c>
      <c r="C6" s="79">
        <f t="shared" ref="C6:C32" si="1">B6-B5</f>
        <v>46</v>
      </c>
      <c r="D6" s="76" t="str">
        <f t="shared" si="0"/>
        <v>Normal</v>
      </c>
    </row>
    <row r="7" spans="1:4" s="74" customFormat="1" ht="17.25" x14ac:dyDescent="0.3">
      <c r="A7" s="89">
        <v>45601</v>
      </c>
      <c r="B7" s="86">
        <v>43051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9">
        <v>45602</v>
      </c>
      <c r="B8" s="86">
        <v>43083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45603</v>
      </c>
      <c r="B9" s="77">
        <v>43124</v>
      </c>
      <c r="C9" s="79">
        <f t="shared" si="1"/>
        <v>41</v>
      </c>
      <c r="D9" s="76" t="str">
        <f t="shared" si="0"/>
        <v>Normal</v>
      </c>
    </row>
    <row r="10" spans="1:4" s="74" customFormat="1" ht="17.25" x14ac:dyDescent="0.3">
      <c r="A10" s="89">
        <v>45604</v>
      </c>
      <c r="B10" s="77">
        <v>43147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45605</v>
      </c>
      <c r="B11" s="77">
        <v>43147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9">
        <v>45606</v>
      </c>
      <c r="B12" s="77">
        <v>43180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45607</v>
      </c>
      <c r="B13" s="77">
        <v>43220</v>
      </c>
      <c r="C13" s="79">
        <f t="shared" si="1"/>
        <v>40</v>
      </c>
      <c r="D13" s="76" t="str">
        <f t="shared" si="0"/>
        <v>Normal</v>
      </c>
    </row>
    <row r="14" spans="1:4" s="74" customFormat="1" ht="17.25" x14ac:dyDescent="0.3">
      <c r="A14" s="89">
        <v>45608</v>
      </c>
      <c r="B14" s="86">
        <v>43249</v>
      </c>
      <c r="C14" s="79">
        <f t="shared" si="1"/>
        <v>29</v>
      </c>
      <c r="D14" s="76" t="str">
        <f t="shared" si="0"/>
        <v>Normal</v>
      </c>
    </row>
    <row r="15" spans="1:4" s="74" customFormat="1" ht="17.25" x14ac:dyDescent="0.3">
      <c r="A15" s="89">
        <v>45609</v>
      </c>
      <c r="B15" s="86">
        <v>43274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45610</v>
      </c>
      <c r="B16" s="86">
        <v>43274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45611</v>
      </c>
      <c r="B17" s="77">
        <v>43421</v>
      </c>
      <c r="C17" s="79">
        <f t="shared" si="1"/>
        <v>147</v>
      </c>
      <c r="D17" s="76" t="str">
        <f t="shared" si="0"/>
        <v>Normal</v>
      </c>
    </row>
    <row r="18" spans="1:4" s="74" customFormat="1" ht="17.25" x14ac:dyDescent="0.3">
      <c r="A18" s="89">
        <v>45612</v>
      </c>
      <c r="B18" s="77">
        <v>43421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45613</v>
      </c>
      <c r="B19" s="77">
        <v>43455</v>
      </c>
      <c r="C19" s="79">
        <f t="shared" si="1"/>
        <v>34</v>
      </c>
      <c r="D19" s="76" t="str">
        <f t="shared" si="0"/>
        <v>Normal</v>
      </c>
    </row>
    <row r="20" spans="1:4" s="74" customFormat="1" ht="17.25" x14ac:dyDescent="0.3">
      <c r="A20" s="89">
        <v>45614</v>
      </c>
      <c r="B20" s="77">
        <v>43488</v>
      </c>
      <c r="C20" s="79">
        <f t="shared" si="1"/>
        <v>33</v>
      </c>
      <c r="D20" s="76" t="str">
        <f t="shared" si="0"/>
        <v>Normal</v>
      </c>
    </row>
    <row r="21" spans="1:4" s="74" customFormat="1" ht="17.25" x14ac:dyDescent="0.3">
      <c r="A21" s="89">
        <v>45615</v>
      </c>
      <c r="B21" s="77">
        <v>43516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9">
        <v>45616</v>
      </c>
      <c r="B22" s="77">
        <v>43554</v>
      </c>
      <c r="C22" s="79">
        <f t="shared" si="1"/>
        <v>38</v>
      </c>
      <c r="D22" s="76" t="str">
        <f t="shared" si="0"/>
        <v>Normal</v>
      </c>
    </row>
    <row r="23" spans="1:4" s="74" customFormat="1" ht="17.25" x14ac:dyDescent="0.3">
      <c r="A23" s="89">
        <v>45617</v>
      </c>
      <c r="B23" s="77">
        <v>43575</v>
      </c>
      <c r="C23" s="79">
        <f t="shared" si="1"/>
        <v>21</v>
      </c>
      <c r="D23" s="76" t="str">
        <f t="shared" si="0"/>
        <v>Normal</v>
      </c>
    </row>
    <row r="24" spans="1:4" s="74" customFormat="1" ht="17.25" x14ac:dyDescent="0.3">
      <c r="A24" s="89">
        <v>45618</v>
      </c>
      <c r="B24" s="77">
        <v>43605</v>
      </c>
      <c r="C24" s="79">
        <f t="shared" si="1"/>
        <v>30</v>
      </c>
      <c r="D24" s="76" t="str">
        <f t="shared" si="0"/>
        <v>Normal</v>
      </c>
    </row>
    <row r="25" spans="1:4" s="74" customFormat="1" ht="17.25" x14ac:dyDescent="0.3">
      <c r="A25" s="89">
        <v>45619</v>
      </c>
      <c r="B25" s="77">
        <v>43605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45620</v>
      </c>
      <c r="B26" s="77">
        <v>43654</v>
      </c>
      <c r="C26" s="79">
        <f t="shared" si="1"/>
        <v>49</v>
      </c>
      <c r="D26" s="76" t="str">
        <f t="shared" si="0"/>
        <v>Normal</v>
      </c>
    </row>
    <row r="27" spans="1:4" s="74" customFormat="1" ht="17.25" x14ac:dyDescent="0.3">
      <c r="A27" s="89">
        <v>45621</v>
      </c>
      <c r="B27" s="77">
        <v>43685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9">
        <v>45622</v>
      </c>
      <c r="B28" s="77">
        <v>43709</v>
      </c>
      <c r="C28" s="79">
        <f t="shared" si="1"/>
        <v>24</v>
      </c>
      <c r="D28" s="76" t="str">
        <f t="shared" si="0"/>
        <v>Normal</v>
      </c>
    </row>
    <row r="29" spans="1:4" s="74" customFormat="1" ht="17.25" x14ac:dyDescent="0.3">
      <c r="A29" s="89">
        <v>45623</v>
      </c>
      <c r="B29" s="77">
        <v>43754</v>
      </c>
      <c r="C29" s="79">
        <f t="shared" si="1"/>
        <v>45</v>
      </c>
      <c r="D29" s="76" t="str">
        <f t="shared" si="0"/>
        <v>Normal</v>
      </c>
    </row>
    <row r="30" spans="1:4" s="74" customFormat="1" ht="17.25" x14ac:dyDescent="0.3">
      <c r="A30" s="89">
        <v>45624</v>
      </c>
      <c r="B30" s="77">
        <v>43790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45625</v>
      </c>
      <c r="B31" s="86">
        <v>43819</v>
      </c>
      <c r="C31" s="79">
        <f t="shared" si="1"/>
        <v>29</v>
      </c>
      <c r="D31" s="76" t="str">
        <f t="shared" si="0"/>
        <v>Normal</v>
      </c>
    </row>
    <row r="32" spans="1:4" s="74" customFormat="1" ht="17.25" x14ac:dyDescent="0.3">
      <c r="A32" s="89">
        <v>45626</v>
      </c>
      <c r="B32" s="86">
        <v>43848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9"/>
      <c r="B33" s="86"/>
      <c r="C33" s="79"/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917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31" priority="17" operator="equal">
      <formula>"Atenção"</formula>
    </cfRule>
  </conditionalFormatting>
  <conditionalFormatting sqref="A38:B38">
    <cfRule type="cellIs" dxfId="30" priority="15" operator="equal">
      <formula>"Atenção"</formula>
    </cfRule>
  </conditionalFormatting>
  <conditionalFormatting sqref="A41:B70">
    <cfRule type="cellIs" dxfId="29" priority="8" operator="equal">
      <formula>"Atenção"</formula>
    </cfRule>
  </conditionalFormatting>
  <conditionalFormatting sqref="A2:D2">
    <cfRule type="cellIs" dxfId="28" priority="1" operator="equal">
      <formula>"Atenção"</formula>
    </cfRule>
  </conditionalFormatting>
  <conditionalFormatting sqref="B3:D33">
    <cfRule type="cellIs" dxfId="27" priority="2" operator="equal">
      <formula>"Atenção"</formula>
    </cfRule>
  </conditionalFormatting>
  <conditionalFormatting sqref="C3:C33">
    <cfRule type="cellIs" dxfId="26" priority="16" operator="lessThan">
      <formula>0</formula>
    </cfRule>
  </conditionalFormatting>
  <conditionalFormatting sqref="D1">
    <cfRule type="cellIs" dxfId="25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0A7-79D6-4417-B05B-18BA3563903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45627</v>
      </c>
      <c r="B3" s="77">
        <v>43869</v>
      </c>
      <c r="C3" s="79">
        <f>B3-'Nov - 2024'!B32</f>
        <v>21</v>
      </c>
      <c r="D3" s="76" t="str">
        <f>IF(C3&gt;($D$1*1.2),"Atenção","Normal")</f>
        <v>Normal</v>
      </c>
    </row>
    <row r="4" spans="1:4" s="74" customFormat="1" ht="17.25" x14ac:dyDescent="0.3">
      <c r="A4" s="89">
        <v>45628</v>
      </c>
      <c r="B4" s="77">
        <v>43889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45629</v>
      </c>
      <c r="B5" s="77">
        <v>43914</v>
      </c>
      <c r="C5" s="79">
        <f>B5-B4</f>
        <v>25</v>
      </c>
      <c r="D5" s="76" t="str">
        <f t="shared" si="0"/>
        <v>Normal</v>
      </c>
    </row>
    <row r="6" spans="1:4" s="74" customFormat="1" ht="17.25" x14ac:dyDescent="0.3">
      <c r="A6" s="89">
        <v>45630</v>
      </c>
      <c r="B6" s="77">
        <v>43947</v>
      </c>
      <c r="C6" s="79">
        <f t="shared" ref="C6:C32" si="1">B6-B5</f>
        <v>33</v>
      </c>
      <c r="D6" s="76" t="str">
        <f t="shared" si="0"/>
        <v>Normal</v>
      </c>
    </row>
    <row r="7" spans="1:4" s="74" customFormat="1" ht="17.25" x14ac:dyDescent="0.3">
      <c r="A7" s="89">
        <v>45631</v>
      </c>
      <c r="B7" s="86">
        <v>43998</v>
      </c>
      <c r="C7" s="79">
        <f t="shared" si="1"/>
        <v>51</v>
      </c>
      <c r="D7" s="76" t="str">
        <f t="shared" si="0"/>
        <v>Normal</v>
      </c>
    </row>
    <row r="8" spans="1:4" s="74" customFormat="1" ht="17.25" x14ac:dyDescent="0.3">
      <c r="A8" s="89">
        <v>45632</v>
      </c>
      <c r="B8" s="86">
        <v>44024</v>
      </c>
      <c r="C8" s="79">
        <f t="shared" si="1"/>
        <v>26</v>
      </c>
      <c r="D8" s="76" t="str">
        <f t="shared" si="0"/>
        <v>Normal</v>
      </c>
    </row>
    <row r="9" spans="1:4" s="74" customFormat="1" ht="17.25" x14ac:dyDescent="0.3">
      <c r="A9" s="89">
        <v>45633</v>
      </c>
      <c r="B9" s="77">
        <v>44024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9">
        <v>45634</v>
      </c>
      <c r="B10" s="77">
        <v>44047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45635</v>
      </c>
      <c r="B11" s="77">
        <v>44076</v>
      </c>
      <c r="C11" s="79">
        <f t="shared" si="1"/>
        <v>29</v>
      </c>
      <c r="D11" s="76" t="str">
        <f t="shared" si="0"/>
        <v>Normal</v>
      </c>
    </row>
    <row r="12" spans="1:4" s="74" customFormat="1" ht="17.25" x14ac:dyDescent="0.3">
      <c r="A12" s="89">
        <v>45636</v>
      </c>
      <c r="B12" s="77">
        <f>B11+25</f>
        <v>44101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45637</v>
      </c>
      <c r="B13" s="77">
        <f t="shared" ref="B13:B33" si="2">B12+25</f>
        <v>44126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9">
        <v>45638</v>
      </c>
      <c r="B14" s="77">
        <f t="shared" si="2"/>
        <v>44151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45639</v>
      </c>
      <c r="B15" s="77">
        <f t="shared" si="2"/>
        <v>44176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45640</v>
      </c>
      <c r="B16" s="77">
        <f t="shared" si="2"/>
        <v>44201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45641</v>
      </c>
      <c r="B17" s="77">
        <f t="shared" si="2"/>
        <v>44226</v>
      </c>
      <c r="C17" s="79">
        <f t="shared" si="1"/>
        <v>25</v>
      </c>
      <c r="D17" s="76" t="str">
        <f t="shared" si="0"/>
        <v>Normal</v>
      </c>
    </row>
    <row r="18" spans="1:4" s="74" customFormat="1" ht="17.25" x14ac:dyDescent="0.3">
      <c r="A18" s="89">
        <v>45642</v>
      </c>
      <c r="B18" s="77">
        <f t="shared" si="2"/>
        <v>44251</v>
      </c>
      <c r="C18" s="79">
        <f t="shared" si="1"/>
        <v>25</v>
      </c>
      <c r="D18" s="76" t="str">
        <f t="shared" si="0"/>
        <v>Normal</v>
      </c>
    </row>
    <row r="19" spans="1:4" s="74" customFormat="1" ht="17.25" x14ac:dyDescent="0.3">
      <c r="A19" s="89">
        <v>45643</v>
      </c>
      <c r="B19" s="77">
        <f t="shared" si="2"/>
        <v>44276</v>
      </c>
      <c r="C19" s="79">
        <f t="shared" si="1"/>
        <v>25</v>
      </c>
      <c r="D19" s="76" t="str">
        <f t="shared" si="0"/>
        <v>Normal</v>
      </c>
    </row>
    <row r="20" spans="1:4" s="74" customFormat="1" ht="17.25" x14ac:dyDescent="0.3">
      <c r="A20" s="89">
        <v>45644</v>
      </c>
      <c r="B20" s="77">
        <f t="shared" si="2"/>
        <v>44301</v>
      </c>
      <c r="C20" s="79">
        <f t="shared" si="1"/>
        <v>25</v>
      </c>
      <c r="D20" s="76" t="str">
        <f t="shared" si="0"/>
        <v>Normal</v>
      </c>
    </row>
    <row r="21" spans="1:4" s="74" customFormat="1" ht="17.25" x14ac:dyDescent="0.3">
      <c r="A21" s="89">
        <v>45645</v>
      </c>
      <c r="B21" s="77">
        <f t="shared" si="2"/>
        <v>44326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9">
        <v>45646</v>
      </c>
      <c r="B22" s="77">
        <f t="shared" si="2"/>
        <v>44351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45647</v>
      </c>
      <c r="B23" s="77">
        <f t="shared" si="2"/>
        <v>44376</v>
      </c>
      <c r="C23" s="79">
        <f t="shared" si="1"/>
        <v>25</v>
      </c>
      <c r="D23" s="76" t="str">
        <f t="shared" si="0"/>
        <v>Normal</v>
      </c>
    </row>
    <row r="24" spans="1:4" s="74" customFormat="1" ht="17.25" x14ac:dyDescent="0.3">
      <c r="A24" s="89">
        <v>45648</v>
      </c>
      <c r="B24" s="77">
        <f t="shared" si="2"/>
        <v>44401</v>
      </c>
      <c r="C24" s="79">
        <f t="shared" si="1"/>
        <v>25</v>
      </c>
      <c r="D24" s="76" t="str">
        <f t="shared" si="0"/>
        <v>Normal</v>
      </c>
    </row>
    <row r="25" spans="1:4" s="74" customFormat="1" ht="17.25" x14ac:dyDescent="0.3">
      <c r="A25" s="89">
        <v>45649</v>
      </c>
      <c r="B25" s="77">
        <f t="shared" si="2"/>
        <v>44426</v>
      </c>
      <c r="C25" s="79">
        <f t="shared" si="1"/>
        <v>25</v>
      </c>
      <c r="D25" s="76" t="str">
        <f t="shared" si="0"/>
        <v>Normal</v>
      </c>
    </row>
    <row r="26" spans="1:4" s="74" customFormat="1" ht="17.25" x14ac:dyDescent="0.3">
      <c r="A26" s="89">
        <v>45650</v>
      </c>
      <c r="B26" s="77">
        <f t="shared" si="2"/>
        <v>44451</v>
      </c>
      <c r="C26" s="79">
        <f t="shared" si="1"/>
        <v>25</v>
      </c>
      <c r="D26" s="76" t="str">
        <f t="shared" si="0"/>
        <v>Normal</v>
      </c>
    </row>
    <row r="27" spans="1:4" s="74" customFormat="1" ht="17.25" x14ac:dyDescent="0.3">
      <c r="A27" s="89">
        <v>45651</v>
      </c>
      <c r="B27" s="77">
        <f t="shared" si="2"/>
        <v>44476</v>
      </c>
      <c r="C27" s="79">
        <v>0</v>
      </c>
      <c r="D27" s="76" t="str">
        <f t="shared" si="0"/>
        <v>Normal</v>
      </c>
    </row>
    <row r="28" spans="1:4" s="74" customFormat="1" ht="17.25" x14ac:dyDescent="0.3">
      <c r="A28" s="89">
        <v>45652</v>
      </c>
      <c r="B28" s="77">
        <f t="shared" si="2"/>
        <v>44501</v>
      </c>
      <c r="C28" s="79">
        <f t="shared" si="1"/>
        <v>25</v>
      </c>
      <c r="D28" s="76" t="str">
        <f t="shared" si="0"/>
        <v>Normal</v>
      </c>
    </row>
    <row r="29" spans="1:4" s="74" customFormat="1" ht="17.25" x14ac:dyDescent="0.3">
      <c r="A29" s="89">
        <v>45653</v>
      </c>
      <c r="B29" s="77">
        <f t="shared" si="2"/>
        <v>44526</v>
      </c>
      <c r="C29" s="79">
        <f t="shared" si="1"/>
        <v>25</v>
      </c>
      <c r="D29" s="76" t="str">
        <f t="shared" si="0"/>
        <v>Normal</v>
      </c>
    </row>
    <row r="30" spans="1:4" s="74" customFormat="1" ht="17.25" x14ac:dyDescent="0.3">
      <c r="A30" s="89">
        <v>45654</v>
      </c>
      <c r="B30" s="77">
        <f t="shared" si="2"/>
        <v>44551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45655</v>
      </c>
      <c r="B31" s="77">
        <f t="shared" si="2"/>
        <v>44576</v>
      </c>
      <c r="C31" s="79">
        <f t="shared" si="1"/>
        <v>25</v>
      </c>
      <c r="D31" s="76" t="str">
        <f t="shared" si="0"/>
        <v>Normal</v>
      </c>
    </row>
    <row r="32" spans="1:4" s="74" customFormat="1" ht="17.25" x14ac:dyDescent="0.3">
      <c r="A32" s="89">
        <v>45656</v>
      </c>
      <c r="B32" s="77">
        <f t="shared" si="2"/>
        <v>44601</v>
      </c>
      <c r="C32" s="79">
        <f t="shared" si="1"/>
        <v>25</v>
      </c>
      <c r="D32" s="76" t="str">
        <f t="shared" si="0"/>
        <v>Normal</v>
      </c>
    </row>
    <row r="33" spans="1:4" s="74" customFormat="1" ht="17.25" x14ac:dyDescent="0.3">
      <c r="A33" s="89">
        <v>45657</v>
      </c>
      <c r="B33" s="77">
        <f t="shared" si="2"/>
        <v>44626</v>
      </c>
      <c r="C33" s="79">
        <v>0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SUMIF(C3:C33,"&gt;=0")</f>
        <v>728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24" priority="17" operator="equal">
      <formula>"Atenção"</formula>
    </cfRule>
  </conditionalFormatting>
  <conditionalFormatting sqref="A38:B38">
    <cfRule type="cellIs" dxfId="23" priority="15" operator="equal">
      <formula>"Atenção"</formula>
    </cfRule>
  </conditionalFormatting>
  <conditionalFormatting sqref="A41:B70">
    <cfRule type="cellIs" dxfId="22" priority="8" operator="equal">
      <formula>"Atenção"</formula>
    </cfRule>
  </conditionalFormatting>
  <conditionalFormatting sqref="A2:D2">
    <cfRule type="cellIs" dxfId="21" priority="1" operator="equal">
      <formula>"Atenção"</formula>
    </cfRule>
  </conditionalFormatting>
  <conditionalFormatting sqref="B3:D33">
    <cfRule type="cellIs" dxfId="20" priority="2" operator="equal">
      <formula>"Atenção"</formula>
    </cfRule>
  </conditionalFormatting>
  <conditionalFormatting sqref="C3:C33">
    <cfRule type="cellIs" dxfId="19" priority="16" operator="lessThan">
      <formula>0</formula>
    </cfRule>
  </conditionalFormatting>
  <conditionalFormatting sqref="D1">
    <cfRule type="cellIs" dxfId="18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9436-17FE-4750-91A5-39AAA6D8ECB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45658</v>
      </c>
      <c r="B3" s="77">
        <v>0</v>
      </c>
      <c r="C3" s="79">
        <v>0</v>
      </c>
      <c r="D3" s="76" t="str">
        <f>IF(C3&gt;($D$1*1.2),"Atenção","Normal")</f>
        <v>Normal</v>
      </c>
    </row>
    <row r="4" spans="1:4" s="74" customFormat="1" ht="17.25" x14ac:dyDescent="0.3">
      <c r="A4" s="89">
        <v>45659</v>
      </c>
      <c r="B4" s="77">
        <v>0</v>
      </c>
      <c r="C4" s="79"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45660</v>
      </c>
      <c r="B5" s="77">
        <v>0</v>
      </c>
      <c r="C5" s="79">
        <v>0</v>
      </c>
      <c r="D5" s="76" t="str">
        <f t="shared" si="0"/>
        <v>Normal</v>
      </c>
    </row>
    <row r="6" spans="1:4" s="74" customFormat="1" ht="17.25" x14ac:dyDescent="0.3">
      <c r="A6" s="89">
        <v>45661</v>
      </c>
      <c r="B6" s="77">
        <v>0</v>
      </c>
      <c r="C6" s="79">
        <v>0</v>
      </c>
      <c r="D6" s="76" t="str">
        <f t="shared" si="0"/>
        <v>Normal</v>
      </c>
    </row>
    <row r="7" spans="1:4" s="74" customFormat="1" ht="17.25" x14ac:dyDescent="0.3">
      <c r="A7" s="89">
        <v>45662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9">
        <v>45663</v>
      </c>
      <c r="B8" s="77">
        <v>0</v>
      </c>
      <c r="C8" s="79">
        <v>0</v>
      </c>
      <c r="D8" s="76" t="str">
        <f t="shared" si="0"/>
        <v>Normal</v>
      </c>
    </row>
    <row r="9" spans="1:4" s="74" customFormat="1" ht="17.25" x14ac:dyDescent="0.3">
      <c r="A9" s="89">
        <v>45664</v>
      </c>
      <c r="B9" s="77">
        <v>0</v>
      </c>
      <c r="C9" s="79">
        <v>0</v>
      </c>
      <c r="D9" s="76" t="str">
        <f t="shared" si="0"/>
        <v>Normal</v>
      </c>
    </row>
    <row r="10" spans="1:4" s="74" customFormat="1" ht="17.25" x14ac:dyDescent="0.3">
      <c r="A10" s="89">
        <v>45665</v>
      </c>
      <c r="B10" s="77">
        <v>0</v>
      </c>
      <c r="C10" s="79">
        <v>0</v>
      </c>
      <c r="D10" s="76" t="str">
        <f t="shared" si="0"/>
        <v>Normal</v>
      </c>
    </row>
    <row r="11" spans="1:4" s="74" customFormat="1" ht="17.25" x14ac:dyDescent="0.3">
      <c r="A11" s="89">
        <v>45666</v>
      </c>
      <c r="B11" s="77">
        <v>16</v>
      </c>
      <c r="C11" s="79">
        <f t="shared" ref="C11:C32" si="1">B11-B10</f>
        <v>16</v>
      </c>
      <c r="D11" s="76" t="str">
        <f t="shared" si="0"/>
        <v>Normal</v>
      </c>
    </row>
    <row r="12" spans="1:4" s="74" customFormat="1" ht="17.25" x14ac:dyDescent="0.3">
      <c r="A12" s="89">
        <v>45667</v>
      </c>
      <c r="B12" s="77">
        <v>38.5</v>
      </c>
      <c r="C12" s="79">
        <f>B12-B11</f>
        <v>22.5</v>
      </c>
      <c r="D12" s="76" t="str">
        <f t="shared" si="0"/>
        <v>Normal</v>
      </c>
    </row>
    <row r="13" spans="1:4" s="74" customFormat="1" ht="17.25" x14ac:dyDescent="0.3">
      <c r="A13" s="89">
        <v>45668</v>
      </c>
      <c r="B13" s="77">
        <v>52</v>
      </c>
      <c r="C13" s="79">
        <f t="shared" si="1"/>
        <v>13.5</v>
      </c>
      <c r="D13" s="76" t="str">
        <f t="shared" si="0"/>
        <v>Normal</v>
      </c>
    </row>
    <row r="14" spans="1:4" s="74" customFormat="1" ht="17.25" x14ac:dyDescent="0.3">
      <c r="A14" s="89">
        <v>45669</v>
      </c>
      <c r="B14" s="77">
        <v>52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45670</v>
      </c>
      <c r="B15" s="77">
        <v>75.5</v>
      </c>
      <c r="C15" s="79">
        <f t="shared" si="1"/>
        <v>23.5</v>
      </c>
      <c r="D15" s="76" t="str">
        <f t="shared" si="0"/>
        <v>Normal</v>
      </c>
    </row>
    <row r="16" spans="1:4" s="74" customFormat="1" ht="17.25" x14ac:dyDescent="0.3">
      <c r="A16" s="89">
        <v>45671</v>
      </c>
      <c r="B16" s="77">
        <v>99</v>
      </c>
      <c r="C16" s="79">
        <f t="shared" si="1"/>
        <v>23.5</v>
      </c>
      <c r="D16" s="76" t="str">
        <f t="shared" si="0"/>
        <v>Normal</v>
      </c>
    </row>
    <row r="17" spans="1:4" s="74" customFormat="1" ht="17.25" x14ac:dyDescent="0.3">
      <c r="A17" s="89">
        <v>45672</v>
      </c>
      <c r="B17" s="77">
        <v>113</v>
      </c>
      <c r="C17" s="79">
        <f t="shared" si="1"/>
        <v>14</v>
      </c>
      <c r="D17" s="76" t="str">
        <f t="shared" si="0"/>
        <v>Normal</v>
      </c>
    </row>
    <row r="18" spans="1:4" s="74" customFormat="1" ht="17.25" x14ac:dyDescent="0.3">
      <c r="A18" s="89">
        <v>45673</v>
      </c>
      <c r="B18" s="77">
        <v>143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45674</v>
      </c>
      <c r="B19" s="77">
        <v>167</v>
      </c>
      <c r="C19" s="79">
        <f t="shared" si="1"/>
        <v>24</v>
      </c>
      <c r="D19" s="76" t="str">
        <f t="shared" si="0"/>
        <v>Normal</v>
      </c>
    </row>
    <row r="20" spans="1:4" s="74" customFormat="1" ht="17.25" x14ac:dyDescent="0.3">
      <c r="A20" s="89">
        <v>45675</v>
      </c>
      <c r="B20" s="77">
        <v>191</v>
      </c>
      <c r="C20" s="79">
        <f>B20-B19</f>
        <v>24</v>
      </c>
      <c r="D20" s="76" t="str">
        <f t="shared" si="0"/>
        <v>Normal</v>
      </c>
    </row>
    <row r="21" spans="1:4" s="74" customFormat="1" ht="17.25" x14ac:dyDescent="0.3">
      <c r="A21" s="89">
        <v>45676</v>
      </c>
      <c r="B21" s="77">
        <v>191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45677</v>
      </c>
      <c r="B22" s="77">
        <v>213.33</v>
      </c>
      <c r="C22" s="79">
        <f t="shared" si="1"/>
        <v>22.330000000000013</v>
      </c>
      <c r="D22" s="76" t="str">
        <f t="shared" si="0"/>
        <v>Normal</v>
      </c>
    </row>
    <row r="23" spans="1:4" s="74" customFormat="1" ht="17.25" x14ac:dyDescent="0.3">
      <c r="A23" s="89">
        <v>45678</v>
      </c>
      <c r="B23" s="77">
        <v>235.66</v>
      </c>
      <c r="C23" s="79">
        <f t="shared" si="1"/>
        <v>22.329999999999984</v>
      </c>
      <c r="D23" s="76" t="str">
        <f t="shared" si="0"/>
        <v>Normal</v>
      </c>
    </row>
    <row r="24" spans="1:4" s="74" customFormat="1" ht="17.25" x14ac:dyDescent="0.3">
      <c r="A24" s="89">
        <v>45679</v>
      </c>
      <c r="B24" s="92">
        <v>257.99</v>
      </c>
      <c r="C24" s="79">
        <f t="shared" si="1"/>
        <v>22.330000000000013</v>
      </c>
      <c r="D24" s="76" t="str">
        <f t="shared" si="0"/>
        <v>Normal</v>
      </c>
    </row>
    <row r="25" spans="1:4" s="74" customFormat="1" ht="17.25" x14ac:dyDescent="0.3">
      <c r="A25" s="89">
        <v>45680</v>
      </c>
      <c r="B25" s="77">
        <v>270</v>
      </c>
      <c r="C25" s="93">
        <f t="shared" si="1"/>
        <v>12.009999999999991</v>
      </c>
      <c r="D25" s="76" t="str">
        <f t="shared" si="0"/>
        <v>Normal</v>
      </c>
    </row>
    <row r="26" spans="1:4" s="74" customFormat="1" ht="17.25" x14ac:dyDescent="0.3">
      <c r="A26" s="89">
        <v>45681</v>
      </c>
      <c r="B26" s="77">
        <v>297</v>
      </c>
      <c r="C26" s="79">
        <f t="shared" si="1"/>
        <v>27</v>
      </c>
      <c r="D26" s="76" t="str">
        <f t="shared" si="0"/>
        <v>Normal</v>
      </c>
    </row>
    <row r="27" spans="1:4" s="74" customFormat="1" ht="17.25" x14ac:dyDescent="0.3">
      <c r="A27" s="89">
        <v>45682</v>
      </c>
      <c r="B27" s="77">
        <v>310.5</v>
      </c>
      <c r="C27" s="79">
        <f t="shared" si="1"/>
        <v>13.5</v>
      </c>
      <c r="D27" s="76" t="str">
        <f t="shared" si="0"/>
        <v>Normal</v>
      </c>
    </row>
    <row r="28" spans="1:4" s="74" customFormat="1" ht="17.25" x14ac:dyDescent="0.3">
      <c r="A28" s="89">
        <v>45683</v>
      </c>
      <c r="B28" s="77">
        <v>324</v>
      </c>
      <c r="C28" s="79">
        <f t="shared" si="1"/>
        <v>13.5</v>
      </c>
      <c r="D28" s="76" t="str">
        <f t="shared" si="0"/>
        <v>Normal</v>
      </c>
    </row>
    <row r="29" spans="1:4" s="74" customFormat="1" ht="17.25" x14ac:dyDescent="0.3">
      <c r="A29" s="89">
        <v>45684</v>
      </c>
      <c r="B29" s="77">
        <v>347</v>
      </c>
      <c r="C29" s="79">
        <f t="shared" si="1"/>
        <v>23</v>
      </c>
      <c r="D29" s="76" t="str">
        <f t="shared" si="0"/>
        <v>Normal</v>
      </c>
    </row>
    <row r="30" spans="1:4" s="74" customFormat="1" ht="17.25" x14ac:dyDescent="0.3">
      <c r="A30" s="89">
        <v>45685</v>
      </c>
      <c r="B30" s="77">
        <v>369</v>
      </c>
      <c r="C30" s="79">
        <f t="shared" si="1"/>
        <v>22</v>
      </c>
      <c r="D30" s="76" t="str">
        <f t="shared" si="0"/>
        <v>Normal</v>
      </c>
    </row>
    <row r="31" spans="1:4" s="74" customFormat="1" ht="17.25" x14ac:dyDescent="0.3">
      <c r="A31" s="89">
        <v>45686</v>
      </c>
      <c r="B31" s="77">
        <v>391</v>
      </c>
      <c r="C31" s="79">
        <f t="shared" si="1"/>
        <v>22</v>
      </c>
      <c r="D31" s="76" t="str">
        <f t="shared" si="0"/>
        <v>Normal</v>
      </c>
    </row>
    <row r="32" spans="1:4" s="74" customFormat="1" ht="17.25" x14ac:dyDescent="0.3">
      <c r="A32" s="89">
        <v>45687</v>
      </c>
      <c r="B32" s="77">
        <v>412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9">
        <v>45688</v>
      </c>
      <c r="B33" s="77">
        <v>432</v>
      </c>
      <c r="C33" s="79">
        <f>B33-B32</f>
        <v>20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SUMIF(C3:C33,"&gt;=0")</f>
        <v>432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2:D2 A34:C34 A35:D37 D38 A39:XFD39 E40:XFD70 A71:XFD1048576">
    <cfRule type="cellIs" dxfId="17" priority="16" operator="equal">
      <formula>"Atenção"</formula>
    </cfRule>
  </conditionalFormatting>
  <conditionalFormatting sqref="A38:B38">
    <cfRule type="cellIs" dxfId="16" priority="14" operator="equal">
      <formula>"Atenção"</formula>
    </cfRule>
  </conditionalFormatting>
  <conditionalFormatting sqref="A41:B70">
    <cfRule type="cellIs" dxfId="15" priority="7" operator="equal">
      <formula>"Atenção"</formula>
    </cfRule>
  </conditionalFormatting>
  <conditionalFormatting sqref="B3:D33">
    <cfRule type="cellIs" dxfId="14" priority="1" operator="equal">
      <formula>"Atenção"</formula>
    </cfRule>
  </conditionalFormatting>
  <conditionalFormatting sqref="C3:C33">
    <cfRule type="cellIs" dxfId="13" priority="15" operator="lessThan">
      <formula>0</formula>
    </cfRule>
  </conditionalFormatting>
  <conditionalFormatting sqref="D1">
    <cfRule type="cellIs" dxfId="12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5665-A40C-48BD-98E5-C833B650EB09}">
  <dimension ref="A1:D70"/>
  <sheetViews>
    <sheetView showGridLines="0" zoomScale="70" zoomScaleNormal="70" zoomScaleSheetLayoutView="50" workbookViewId="0">
      <pane ySplit="1" topLeftCell="A11" activePane="bottomLeft" state="frozen"/>
      <selection pane="bottomLeft" activeCell="B30" sqref="B30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5">
      <c r="A1" s="80"/>
      <c r="B1" s="102" t="s">
        <v>0</v>
      </c>
      <c r="C1" s="103"/>
      <c r="D1" s="98">
        <f>SUMIF(C3:C33,"&gt;0")</f>
        <v>764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45689</v>
      </c>
      <c r="B3" s="77">
        <v>455</v>
      </c>
      <c r="C3" s="79">
        <f>B3-'Jan - 2025'!B33</f>
        <v>23</v>
      </c>
      <c r="D3" s="76" t="str">
        <f>IF(C3&gt;(190),"Atenção","Normal")</f>
        <v>Normal</v>
      </c>
    </row>
    <row r="4" spans="1:4" s="74" customFormat="1" ht="17.25" x14ac:dyDescent="0.3">
      <c r="A4" s="89">
        <v>45690</v>
      </c>
      <c r="B4" s="77">
        <v>459</v>
      </c>
      <c r="C4" s="79">
        <f>B4-B3</f>
        <v>4</v>
      </c>
      <c r="D4" s="76" t="str">
        <f t="shared" ref="D4:D33" si="0">IF(C4&gt;(190),"Atenção","Normal")</f>
        <v>Normal</v>
      </c>
    </row>
    <row r="5" spans="1:4" s="74" customFormat="1" ht="17.25" x14ac:dyDescent="0.3">
      <c r="A5" s="89">
        <v>45691</v>
      </c>
      <c r="B5" s="77">
        <v>479</v>
      </c>
      <c r="C5" s="79">
        <f t="shared" ref="C5:C33" si="1">B5-B4</f>
        <v>20</v>
      </c>
      <c r="D5" s="76" t="str">
        <f t="shared" si="0"/>
        <v>Normal</v>
      </c>
    </row>
    <row r="6" spans="1:4" s="74" customFormat="1" ht="17.25" x14ac:dyDescent="0.3">
      <c r="A6" s="89">
        <v>45692</v>
      </c>
      <c r="B6" s="77">
        <v>505</v>
      </c>
      <c r="C6" s="79">
        <f t="shared" si="1"/>
        <v>26</v>
      </c>
      <c r="D6" s="76" t="str">
        <f t="shared" si="0"/>
        <v>Normal</v>
      </c>
    </row>
    <row r="7" spans="1:4" s="74" customFormat="1" ht="17.25" x14ac:dyDescent="0.3">
      <c r="A7" s="89">
        <v>45693</v>
      </c>
      <c r="B7" s="77">
        <v>530</v>
      </c>
      <c r="C7" s="79">
        <f t="shared" si="1"/>
        <v>25</v>
      </c>
      <c r="D7" s="76" t="str">
        <f t="shared" si="0"/>
        <v>Normal</v>
      </c>
    </row>
    <row r="8" spans="1:4" s="74" customFormat="1" ht="17.25" x14ac:dyDescent="0.3">
      <c r="A8" s="89">
        <v>45694</v>
      </c>
      <c r="B8" s="77">
        <v>553</v>
      </c>
      <c r="C8" s="79">
        <f t="shared" si="1"/>
        <v>23</v>
      </c>
      <c r="D8" s="76" t="str">
        <f t="shared" si="0"/>
        <v>Normal</v>
      </c>
    </row>
    <row r="9" spans="1:4" s="74" customFormat="1" ht="17.25" x14ac:dyDescent="0.3">
      <c r="A9" s="89">
        <v>45695</v>
      </c>
      <c r="B9" s="77">
        <v>576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9">
        <v>45696</v>
      </c>
      <c r="B10" s="77">
        <v>596</v>
      </c>
      <c r="C10" s="79">
        <f t="shared" si="1"/>
        <v>20</v>
      </c>
      <c r="D10" s="76" t="str">
        <f t="shared" si="0"/>
        <v>Normal</v>
      </c>
    </row>
    <row r="11" spans="1:4" s="74" customFormat="1" ht="17.25" x14ac:dyDescent="0.3">
      <c r="A11" s="89">
        <v>45697</v>
      </c>
      <c r="B11" s="77">
        <v>600</v>
      </c>
      <c r="C11" s="79">
        <f t="shared" si="1"/>
        <v>4</v>
      </c>
      <c r="D11" s="76" t="str">
        <f t="shared" si="0"/>
        <v>Normal</v>
      </c>
    </row>
    <row r="12" spans="1:4" s="74" customFormat="1" ht="17.25" x14ac:dyDescent="0.3">
      <c r="A12" s="89">
        <v>45698</v>
      </c>
      <c r="B12" s="77">
        <v>622</v>
      </c>
      <c r="C12" s="79">
        <f t="shared" si="1"/>
        <v>22</v>
      </c>
      <c r="D12" s="76" t="str">
        <f t="shared" si="0"/>
        <v>Normal</v>
      </c>
    </row>
    <row r="13" spans="1:4" s="74" customFormat="1" ht="17.25" x14ac:dyDescent="0.3">
      <c r="A13" s="89">
        <v>45699</v>
      </c>
      <c r="B13" s="77">
        <v>645</v>
      </c>
      <c r="C13" s="79">
        <f t="shared" si="1"/>
        <v>23</v>
      </c>
      <c r="D13" s="76" t="str">
        <f t="shared" si="0"/>
        <v>Normal</v>
      </c>
    </row>
    <row r="14" spans="1:4" s="74" customFormat="1" ht="17.25" x14ac:dyDescent="0.3">
      <c r="A14" s="89">
        <v>45700</v>
      </c>
      <c r="B14" s="77">
        <v>669</v>
      </c>
      <c r="C14" s="79">
        <f t="shared" si="1"/>
        <v>24</v>
      </c>
      <c r="D14" s="76" t="str">
        <f t="shared" si="0"/>
        <v>Normal</v>
      </c>
    </row>
    <row r="15" spans="1:4" s="74" customFormat="1" ht="17.25" x14ac:dyDescent="0.3">
      <c r="A15" s="89">
        <v>45701</v>
      </c>
      <c r="B15" s="77">
        <v>694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45702</v>
      </c>
      <c r="B16" s="77">
        <v>719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45703</v>
      </c>
      <c r="B17" s="77">
        <v>736</v>
      </c>
      <c r="C17" s="79">
        <f t="shared" si="1"/>
        <v>17</v>
      </c>
      <c r="D17" s="76" t="str">
        <f t="shared" si="0"/>
        <v>Normal</v>
      </c>
    </row>
    <row r="18" spans="1:4" s="74" customFormat="1" ht="17.25" x14ac:dyDescent="0.3">
      <c r="A18" s="89">
        <v>45704</v>
      </c>
      <c r="B18" s="77">
        <v>743</v>
      </c>
      <c r="C18" s="79">
        <f t="shared" si="1"/>
        <v>7</v>
      </c>
      <c r="D18" s="76" t="str">
        <f t="shared" si="0"/>
        <v>Normal</v>
      </c>
    </row>
    <row r="19" spans="1:4" s="74" customFormat="1" ht="17.25" x14ac:dyDescent="0.3">
      <c r="A19" s="89">
        <v>45705</v>
      </c>
      <c r="B19" s="77">
        <v>766</v>
      </c>
      <c r="C19" s="79">
        <f t="shared" si="1"/>
        <v>23</v>
      </c>
      <c r="D19" s="76" t="str">
        <f t="shared" si="0"/>
        <v>Normal</v>
      </c>
    </row>
    <row r="20" spans="1:4" s="74" customFormat="1" ht="17.25" x14ac:dyDescent="0.3">
      <c r="A20" s="89">
        <v>45706</v>
      </c>
      <c r="B20" s="77">
        <v>793</v>
      </c>
      <c r="C20" s="79">
        <f t="shared" si="1"/>
        <v>27</v>
      </c>
      <c r="D20" s="76" t="str">
        <f t="shared" si="0"/>
        <v>Normal</v>
      </c>
    </row>
    <row r="21" spans="1:4" s="74" customFormat="1" ht="17.25" x14ac:dyDescent="0.3">
      <c r="A21" s="89">
        <v>45707</v>
      </c>
      <c r="B21" s="77">
        <v>817</v>
      </c>
      <c r="C21" s="79">
        <f t="shared" si="1"/>
        <v>24</v>
      </c>
      <c r="D21" s="76" t="str">
        <f t="shared" si="0"/>
        <v>Normal</v>
      </c>
    </row>
    <row r="22" spans="1:4" s="74" customFormat="1" ht="17.25" x14ac:dyDescent="0.3">
      <c r="A22" s="89">
        <v>45708</v>
      </c>
      <c r="B22" s="77">
        <v>841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45709</v>
      </c>
      <c r="B23" s="77">
        <v>865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9">
        <v>45710</v>
      </c>
      <c r="B24" s="92">
        <v>889</v>
      </c>
      <c r="C24" s="93">
        <f>B24-B23</f>
        <v>24</v>
      </c>
      <c r="D24" s="76" t="str">
        <f t="shared" si="0"/>
        <v>Normal</v>
      </c>
    </row>
    <row r="25" spans="1:4" s="74" customFormat="1" ht="17.25" x14ac:dyDescent="0.3">
      <c r="A25" s="89">
        <v>45711</v>
      </c>
      <c r="B25" s="77">
        <v>1033</v>
      </c>
      <c r="C25" s="79">
        <f t="shared" si="1"/>
        <v>144</v>
      </c>
      <c r="D25" s="76" t="str">
        <f t="shared" si="0"/>
        <v>Normal</v>
      </c>
    </row>
    <row r="26" spans="1:4" s="74" customFormat="1" ht="17.25" x14ac:dyDescent="0.3">
      <c r="A26" s="89">
        <v>45712</v>
      </c>
      <c r="B26" s="77">
        <v>1068</v>
      </c>
      <c r="C26" s="79">
        <f t="shared" si="1"/>
        <v>35</v>
      </c>
      <c r="D26" s="76" t="str">
        <f t="shared" si="0"/>
        <v>Normal</v>
      </c>
    </row>
    <row r="27" spans="1:4" s="74" customFormat="1" ht="17.25" x14ac:dyDescent="0.3">
      <c r="A27" s="89">
        <v>45713</v>
      </c>
      <c r="B27" s="77">
        <v>1101</v>
      </c>
      <c r="C27" s="79">
        <f t="shared" si="1"/>
        <v>33</v>
      </c>
      <c r="D27" s="76" t="str">
        <f>IF(C27&gt;(190),"Atenção","Normal")</f>
        <v>Normal</v>
      </c>
    </row>
    <row r="28" spans="1:4" s="74" customFormat="1" ht="17.25" x14ac:dyDescent="0.3">
      <c r="A28" s="89">
        <v>45714</v>
      </c>
      <c r="B28" s="77">
        <v>1135</v>
      </c>
      <c r="C28" s="79">
        <f t="shared" si="1"/>
        <v>34</v>
      </c>
      <c r="D28" s="76" t="str">
        <f t="shared" si="0"/>
        <v>Normal</v>
      </c>
    </row>
    <row r="29" spans="1:4" s="74" customFormat="1" ht="17.25" x14ac:dyDescent="0.3">
      <c r="A29" s="89">
        <v>45715</v>
      </c>
      <c r="B29" s="77">
        <v>1169</v>
      </c>
      <c r="C29" s="79">
        <f t="shared" si="1"/>
        <v>34</v>
      </c>
      <c r="D29" s="76" t="str">
        <f t="shared" si="0"/>
        <v>Normal</v>
      </c>
    </row>
    <row r="30" spans="1:4" s="74" customFormat="1" ht="17.25" x14ac:dyDescent="0.3">
      <c r="A30" s="89">
        <v>45716</v>
      </c>
      <c r="B30" s="77">
        <v>1196</v>
      </c>
      <c r="C30" s="79">
        <f t="shared" si="1"/>
        <v>27</v>
      </c>
      <c r="D30" s="76" t="str">
        <f t="shared" si="0"/>
        <v>Normal</v>
      </c>
    </row>
    <row r="31" spans="1:4" s="74" customFormat="1" ht="17.25" x14ac:dyDescent="0.3">
      <c r="A31" s="89"/>
      <c r="B31" s="77"/>
      <c r="C31" s="79">
        <f t="shared" si="1"/>
        <v>-1196</v>
      </c>
      <c r="D31" s="76" t="str">
        <f t="shared" si="0"/>
        <v>Normal</v>
      </c>
    </row>
    <row r="32" spans="1:4" s="74" customFormat="1" ht="17.25" x14ac:dyDescent="0.3">
      <c r="A32" s="89"/>
      <c r="B32" s="77"/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9"/>
      <c r="B33" s="77"/>
      <c r="C33" s="79">
        <f t="shared" si="1"/>
        <v>0</v>
      </c>
      <c r="D33" s="76" t="str">
        <f t="shared" si="0"/>
        <v>Normal</v>
      </c>
    </row>
    <row r="34" spans="1:4" s="74" customFormat="1" ht="17.25" x14ac:dyDescent="0.3">
      <c r="A34" s="109" t="s">
        <v>6</v>
      </c>
      <c r="B34" s="109"/>
      <c r="C34" s="79"/>
      <c r="D34" s="76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6">
    <mergeCell ref="B1:C1"/>
    <mergeCell ref="A36:D36"/>
    <mergeCell ref="A37:D37"/>
    <mergeCell ref="A40:D40"/>
    <mergeCell ref="B41:D41"/>
    <mergeCell ref="A34:B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B34 A35:D37 D38 A39:XFD39 E40:XFD70 A71:XFD1048576">
    <cfRule type="cellIs" dxfId="11" priority="17" operator="equal">
      <formula>"Atenção"</formula>
    </cfRule>
  </conditionalFormatting>
  <conditionalFormatting sqref="A38:B38">
    <cfRule type="cellIs" dxfId="10" priority="15" operator="equal">
      <formula>"Atenção"</formula>
    </cfRule>
  </conditionalFormatting>
  <conditionalFormatting sqref="A41:B70">
    <cfRule type="cellIs" dxfId="9" priority="8" operator="equal">
      <formula>"Atenção"</formula>
    </cfRule>
  </conditionalFormatting>
  <conditionalFormatting sqref="B3:D3 B4:C33 D4:D34 C33:C34">
    <cfRule type="cellIs" dxfId="8" priority="2" operator="equal">
      <formula>"Atenção"</formula>
    </cfRule>
  </conditionalFormatting>
  <conditionalFormatting sqref="C3:C34">
    <cfRule type="cellIs" dxfId="7" priority="16" operator="lessThan">
      <formula>0</formula>
    </cfRule>
  </conditionalFormatting>
  <conditionalFormatting sqref="D1">
    <cfRule type="cellIs" dxfId="6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BC49-BA3D-4BE7-9F05-737C6571FFFA}">
  <dimension ref="A1:D70"/>
  <sheetViews>
    <sheetView tabSelected="1" zoomScale="70" zoomScaleNormal="70" workbookViewId="0">
      <selection activeCell="B8" sqref="B8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</cols>
  <sheetData>
    <row r="1" spans="1:4" ht="38.25" customHeight="1" x14ac:dyDescent="0.35">
      <c r="A1" s="80"/>
      <c r="B1" s="102" t="s">
        <v>0</v>
      </c>
      <c r="C1" s="103"/>
      <c r="D1" s="98">
        <f>SUMIF(C3:C33,"&gt;0")</f>
        <v>104</v>
      </c>
    </row>
    <row r="2" spans="1:4" ht="17.25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ht="17.25" x14ac:dyDescent="0.3">
      <c r="A3" s="89">
        <v>45717</v>
      </c>
      <c r="B3" s="77">
        <v>1215</v>
      </c>
      <c r="C3" s="79">
        <f>ABS(B3-'Fev - 2025'!B30)</f>
        <v>19</v>
      </c>
      <c r="D3" s="76" t="str">
        <f>IF(C3&gt;(190),"Atenção","Normal")</f>
        <v>Normal</v>
      </c>
    </row>
    <row r="4" spans="1:4" ht="17.25" x14ac:dyDescent="0.3">
      <c r="A4" s="89">
        <v>45718</v>
      </c>
      <c r="B4" s="77">
        <v>1218</v>
      </c>
      <c r="C4" s="79">
        <f>B4-B3</f>
        <v>3</v>
      </c>
      <c r="D4" s="76" t="str">
        <f t="shared" ref="D4:D33" si="0">IF(C4&gt;(190),"Atenção","Normal")</f>
        <v>Normal</v>
      </c>
    </row>
    <row r="5" spans="1:4" ht="17.25" x14ac:dyDescent="0.3">
      <c r="A5" s="89">
        <v>45719</v>
      </c>
      <c r="B5" s="77">
        <v>1255</v>
      </c>
      <c r="C5" s="79">
        <f t="shared" ref="C5:C33" si="1">B5-B4</f>
        <v>37</v>
      </c>
      <c r="D5" s="76" t="str">
        <f t="shared" si="0"/>
        <v>Normal</v>
      </c>
    </row>
    <row r="6" spans="1:4" ht="17.25" x14ac:dyDescent="0.3">
      <c r="A6" s="89">
        <v>45720</v>
      </c>
      <c r="B6" s="77">
        <v>1264</v>
      </c>
      <c r="C6" s="79">
        <f t="shared" si="1"/>
        <v>9</v>
      </c>
      <c r="D6" s="76" t="str">
        <f t="shared" si="0"/>
        <v>Normal</v>
      </c>
    </row>
    <row r="7" spans="1:4" ht="17.25" x14ac:dyDescent="0.3">
      <c r="A7" s="89">
        <v>45721</v>
      </c>
      <c r="B7" s="77">
        <v>1300</v>
      </c>
      <c r="C7" s="79">
        <f t="shared" si="1"/>
        <v>36</v>
      </c>
      <c r="D7" s="76" t="str">
        <f t="shared" si="0"/>
        <v>Normal</v>
      </c>
    </row>
    <row r="8" spans="1:4" ht="17.25" x14ac:dyDescent="0.3">
      <c r="A8" s="89">
        <v>45722</v>
      </c>
      <c r="B8" s="77"/>
      <c r="C8" s="79">
        <f t="shared" si="1"/>
        <v>-1300</v>
      </c>
      <c r="D8" s="76" t="str">
        <f t="shared" si="0"/>
        <v>Normal</v>
      </c>
    </row>
    <row r="9" spans="1:4" ht="17.25" x14ac:dyDescent="0.3">
      <c r="A9" s="89">
        <v>45723</v>
      </c>
      <c r="B9" s="77"/>
      <c r="C9" s="79">
        <f t="shared" si="1"/>
        <v>0</v>
      </c>
      <c r="D9" s="76" t="str">
        <f t="shared" si="0"/>
        <v>Normal</v>
      </c>
    </row>
    <row r="10" spans="1:4" ht="17.25" x14ac:dyDescent="0.3">
      <c r="A10" s="89">
        <v>45724</v>
      </c>
      <c r="B10" s="77"/>
      <c r="C10" s="79">
        <f t="shared" si="1"/>
        <v>0</v>
      </c>
      <c r="D10" s="76" t="str">
        <f t="shared" si="0"/>
        <v>Normal</v>
      </c>
    </row>
    <row r="11" spans="1:4" ht="17.25" x14ac:dyDescent="0.3">
      <c r="A11" s="89">
        <v>45725</v>
      </c>
      <c r="B11" s="77"/>
      <c r="C11" s="79">
        <f t="shared" si="1"/>
        <v>0</v>
      </c>
      <c r="D11" s="76" t="str">
        <f t="shared" si="0"/>
        <v>Normal</v>
      </c>
    </row>
    <row r="12" spans="1:4" ht="17.25" x14ac:dyDescent="0.3">
      <c r="A12" s="89">
        <v>45726</v>
      </c>
      <c r="B12" s="77"/>
      <c r="C12" s="79">
        <f t="shared" si="1"/>
        <v>0</v>
      </c>
      <c r="D12" s="76" t="str">
        <f t="shared" si="0"/>
        <v>Normal</v>
      </c>
    </row>
    <row r="13" spans="1:4" ht="17.25" x14ac:dyDescent="0.3">
      <c r="A13" s="89">
        <v>45727</v>
      </c>
      <c r="B13" s="77"/>
      <c r="C13" s="79">
        <f t="shared" si="1"/>
        <v>0</v>
      </c>
      <c r="D13" s="76" t="str">
        <f t="shared" si="0"/>
        <v>Normal</v>
      </c>
    </row>
    <row r="14" spans="1:4" ht="17.25" x14ac:dyDescent="0.3">
      <c r="A14" s="89">
        <v>45728</v>
      </c>
      <c r="B14" s="77"/>
      <c r="C14" s="79">
        <f t="shared" si="1"/>
        <v>0</v>
      </c>
      <c r="D14" s="76" t="str">
        <f t="shared" si="0"/>
        <v>Normal</v>
      </c>
    </row>
    <row r="15" spans="1:4" ht="17.25" x14ac:dyDescent="0.3">
      <c r="A15" s="89">
        <v>45729</v>
      </c>
      <c r="B15" s="77"/>
      <c r="C15" s="79">
        <f t="shared" si="1"/>
        <v>0</v>
      </c>
      <c r="D15" s="76" t="str">
        <f t="shared" si="0"/>
        <v>Normal</v>
      </c>
    </row>
    <row r="16" spans="1:4" ht="17.25" x14ac:dyDescent="0.3">
      <c r="A16" s="89">
        <v>45730</v>
      </c>
      <c r="B16" s="77"/>
      <c r="C16" s="79">
        <f t="shared" si="1"/>
        <v>0</v>
      </c>
      <c r="D16" s="76" t="str">
        <f t="shared" si="0"/>
        <v>Normal</v>
      </c>
    </row>
    <row r="17" spans="1:4" ht="17.25" x14ac:dyDescent="0.3">
      <c r="A17" s="89">
        <v>45731</v>
      </c>
      <c r="B17" s="77"/>
      <c r="C17" s="79">
        <f t="shared" si="1"/>
        <v>0</v>
      </c>
      <c r="D17" s="76" t="str">
        <f t="shared" si="0"/>
        <v>Normal</v>
      </c>
    </row>
    <row r="18" spans="1:4" ht="17.25" x14ac:dyDescent="0.3">
      <c r="A18" s="89">
        <v>45732</v>
      </c>
      <c r="B18" s="77"/>
      <c r="C18" s="79">
        <f t="shared" si="1"/>
        <v>0</v>
      </c>
      <c r="D18" s="76" t="str">
        <f t="shared" si="0"/>
        <v>Normal</v>
      </c>
    </row>
    <row r="19" spans="1:4" ht="17.25" x14ac:dyDescent="0.3">
      <c r="A19" s="89">
        <v>45733</v>
      </c>
      <c r="B19" s="77"/>
      <c r="C19" s="79">
        <f t="shared" si="1"/>
        <v>0</v>
      </c>
      <c r="D19" s="76" t="str">
        <f t="shared" si="0"/>
        <v>Normal</v>
      </c>
    </row>
    <row r="20" spans="1:4" ht="17.25" x14ac:dyDescent="0.3">
      <c r="A20" s="89">
        <v>45734</v>
      </c>
      <c r="B20" s="77"/>
      <c r="C20" s="79">
        <f t="shared" si="1"/>
        <v>0</v>
      </c>
      <c r="D20" s="76" t="str">
        <f t="shared" si="0"/>
        <v>Normal</v>
      </c>
    </row>
    <row r="21" spans="1:4" ht="17.25" x14ac:dyDescent="0.3">
      <c r="A21" s="89">
        <v>45735</v>
      </c>
      <c r="B21" s="77"/>
      <c r="C21" s="79">
        <f t="shared" si="1"/>
        <v>0</v>
      </c>
      <c r="D21" s="76" t="str">
        <f t="shared" si="0"/>
        <v>Normal</v>
      </c>
    </row>
    <row r="22" spans="1:4" ht="17.25" x14ac:dyDescent="0.3">
      <c r="A22" s="89">
        <v>45736</v>
      </c>
      <c r="B22" s="77"/>
      <c r="C22" s="79">
        <f t="shared" si="1"/>
        <v>0</v>
      </c>
      <c r="D22" s="76" t="str">
        <f t="shared" si="0"/>
        <v>Normal</v>
      </c>
    </row>
    <row r="23" spans="1:4" ht="17.25" x14ac:dyDescent="0.3">
      <c r="A23" s="89">
        <v>45737</v>
      </c>
      <c r="B23" s="77"/>
      <c r="C23" s="79">
        <f t="shared" si="1"/>
        <v>0</v>
      </c>
      <c r="D23" s="76" t="str">
        <f t="shared" si="0"/>
        <v>Normal</v>
      </c>
    </row>
    <row r="24" spans="1:4" ht="17.25" x14ac:dyDescent="0.3">
      <c r="A24" s="89">
        <v>45738</v>
      </c>
      <c r="B24" s="92"/>
      <c r="C24" s="93">
        <f>B24-B23</f>
        <v>0</v>
      </c>
      <c r="D24" s="76" t="str">
        <f t="shared" si="0"/>
        <v>Normal</v>
      </c>
    </row>
    <row r="25" spans="1:4" ht="17.25" x14ac:dyDescent="0.3">
      <c r="A25" s="89">
        <v>45739</v>
      </c>
      <c r="B25" s="77"/>
      <c r="C25" s="79">
        <f t="shared" si="1"/>
        <v>0</v>
      </c>
      <c r="D25" s="76" t="str">
        <f t="shared" si="0"/>
        <v>Normal</v>
      </c>
    </row>
    <row r="26" spans="1:4" ht="17.25" x14ac:dyDescent="0.3">
      <c r="A26" s="89">
        <v>45740</v>
      </c>
      <c r="B26" s="77"/>
      <c r="C26" s="79">
        <f t="shared" si="1"/>
        <v>0</v>
      </c>
      <c r="D26" s="76" t="str">
        <f t="shared" si="0"/>
        <v>Normal</v>
      </c>
    </row>
    <row r="27" spans="1:4" ht="17.25" x14ac:dyDescent="0.3">
      <c r="A27" s="89">
        <v>45741</v>
      </c>
      <c r="B27" s="77"/>
      <c r="C27" s="79">
        <f t="shared" si="1"/>
        <v>0</v>
      </c>
      <c r="D27" s="76" t="str">
        <f>IF(C27&gt;(190),"Atenção","Normal")</f>
        <v>Normal</v>
      </c>
    </row>
    <row r="28" spans="1:4" ht="17.25" x14ac:dyDescent="0.3">
      <c r="A28" s="89">
        <v>45742</v>
      </c>
      <c r="B28" s="77"/>
      <c r="C28" s="79">
        <f t="shared" si="1"/>
        <v>0</v>
      </c>
      <c r="D28" s="76" t="str">
        <f t="shared" si="0"/>
        <v>Normal</v>
      </c>
    </row>
    <row r="29" spans="1:4" ht="17.25" x14ac:dyDescent="0.3">
      <c r="A29" s="89">
        <v>45743</v>
      </c>
      <c r="B29" s="77"/>
      <c r="C29" s="79">
        <f t="shared" si="1"/>
        <v>0</v>
      </c>
      <c r="D29" s="76" t="str">
        <f t="shared" si="0"/>
        <v>Normal</v>
      </c>
    </row>
    <row r="30" spans="1:4" ht="17.25" x14ac:dyDescent="0.3">
      <c r="A30" s="89">
        <v>45744</v>
      </c>
      <c r="B30" s="77"/>
      <c r="C30" s="79">
        <f t="shared" si="1"/>
        <v>0</v>
      </c>
      <c r="D30" s="76" t="str">
        <f t="shared" si="0"/>
        <v>Normal</v>
      </c>
    </row>
    <row r="31" spans="1:4" ht="17.25" x14ac:dyDescent="0.3">
      <c r="A31" s="89">
        <v>45745</v>
      </c>
      <c r="B31" s="77"/>
      <c r="C31" s="79">
        <f t="shared" si="1"/>
        <v>0</v>
      </c>
      <c r="D31" s="76" t="str">
        <f t="shared" si="0"/>
        <v>Normal</v>
      </c>
    </row>
    <row r="32" spans="1:4" ht="17.25" x14ac:dyDescent="0.3">
      <c r="A32" s="89">
        <v>45746</v>
      </c>
      <c r="B32" s="77"/>
      <c r="C32" s="79">
        <f t="shared" si="1"/>
        <v>0</v>
      </c>
      <c r="D32" s="76" t="str">
        <f t="shared" si="0"/>
        <v>Normal</v>
      </c>
    </row>
    <row r="33" spans="1:4" ht="17.25" x14ac:dyDescent="0.3">
      <c r="A33" s="89">
        <v>45747</v>
      </c>
      <c r="B33" s="77"/>
      <c r="C33" s="79">
        <f t="shared" si="1"/>
        <v>0</v>
      </c>
      <c r="D33" s="76" t="str">
        <f t="shared" si="0"/>
        <v>Normal</v>
      </c>
    </row>
    <row r="34" spans="1:4" ht="17.25" x14ac:dyDescent="0.3">
      <c r="A34" s="109" t="s">
        <v>6</v>
      </c>
      <c r="B34" s="109"/>
      <c r="C34" s="79"/>
      <c r="D34" s="76"/>
    </row>
    <row r="35" spans="1:4" ht="17.25" x14ac:dyDescent="0.3">
      <c r="A35" s="78" t="s">
        <v>7</v>
      </c>
      <c r="B35" s="108"/>
      <c r="C35" s="108"/>
      <c r="D35" s="108"/>
    </row>
    <row r="36" spans="1:4" ht="17.25" x14ac:dyDescent="0.3">
      <c r="A36" s="108"/>
      <c r="B36" s="108"/>
      <c r="C36" s="108"/>
      <c r="D36" s="108"/>
    </row>
    <row r="37" spans="1:4" ht="17.25" x14ac:dyDescent="0.3">
      <c r="A37" s="108"/>
      <c r="B37" s="108"/>
      <c r="C37" s="108"/>
      <c r="D37" s="108"/>
    </row>
    <row r="38" spans="1:4" ht="17.25" x14ac:dyDescent="0.3">
      <c r="A38" s="75"/>
      <c r="B38" s="74"/>
      <c r="C38"/>
      <c r="D38" s="74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6">
    <mergeCell ref="B70:D70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58:D58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46:D46"/>
    <mergeCell ref="B1:C1"/>
    <mergeCell ref="A34:B34"/>
    <mergeCell ref="B35:D35"/>
    <mergeCell ref="A36:D36"/>
    <mergeCell ref="A37:D37"/>
    <mergeCell ref="A40:D40"/>
    <mergeCell ref="B41:D41"/>
    <mergeCell ref="B42:D42"/>
    <mergeCell ref="B43:D43"/>
    <mergeCell ref="B44:D44"/>
    <mergeCell ref="B45:D45"/>
  </mergeCells>
  <conditionalFormatting sqref="A1:B1 A2:D2 A35:D37 D38 A39:D39 A71:D1048576">
    <cfRule type="cellIs" dxfId="5" priority="6" operator="equal">
      <formula>"Atenção"</formula>
    </cfRule>
  </conditionalFormatting>
  <conditionalFormatting sqref="A38:B38">
    <cfRule type="cellIs" dxfId="4" priority="4" operator="equal">
      <formula>"Atenção"</formula>
    </cfRule>
  </conditionalFormatting>
  <conditionalFormatting sqref="A41:B70">
    <cfRule type="cellIs" dxfId="3" priority="3" operator="equal">
      <formula>"Atenção"</formula>
    </cfRule>
  </conditionalFormatting>
  <conditionalFormatting sqref="B3:D3 B4:C33 D4:D34 A34:C34">
    <cfRule type="cellIs" dxfId="2" priority="2" operator="equal">
      <formula>"Atenção"</formula>
    </cfRule>
  </conditionalFormatting>
  <conditionalFormatting sqref="C3:C34">
    <cfRule type="cellIs" dxfId="1" priority="5" operator="lessThan">
      <formula>0</formula>
    </cfRule>
  </conditionalFormatting>
  <conditionalFormatting sqref="D1">
    <cfRule type="cellIs" dxfId="0" priority="1" operator="equal">
      <formula>"Atenção"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7E9F-D3BE-498D-87EE-71CDDCA9D0B1}">
  <dimension ref="A1:C2"/>
  <sheetViews>
    <sheetView workbookViewId="0">
      <selection activeCell="C2" sqref="C2"/>
    </sheetView>
  </sheetViews>
  <sheetFormatPr defaultRowHeight="15" x14ac:dyDescent="0.25"/>
  <cols>
    <col min="1" max="1" width="11.5703125" bestFit="1" customWidth="1"/>
    <col min="2" max="2" width="11.42578125" bestFit="1" customWidth="1"/>
    <col min="3" max="3" width="12.28515625" bestFit="1" customWidth="1"/>
  </cols>
  <sheetData>
    <row r="1" spans="1:3" x14ac:dyDescent="0.25">
      <c r="A1" t="s">
        <v>105</v>
      </c>
      <c r="B1" t="s">
        <v>106</v>
      </c>
      <c r="C1" t="s">
        <v>107</v>
      </c>
    </row>
    <row r="2" spans="1:3" x14ac:dyDescent="0.25">
      <c r="B2" s="99">
        <v>764</v>
      </c>
      <c r="C2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1">
    <pageSetUpPr fitToPage="1"/>
  </sheetPr>
  <dimension ref="A1:R213"/>
  <sheetViews>
    <sheetView topLeftCell="A67" workbookViewId="0">
      <selection activeCell="G163" sqref="G163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1.7109375" customWidth="1"/>
    <col min="11" max="12" width="11.7109375" customWidth="1"/>
    <col min="13" max="13" width="12.7109375" customWidth="1"/>
    <col min="14" max="14" width="9.85546875" customWidth="1"/>
  </cols>
  <sheetData>
    <row r="1" spans="1:16" ht="24.75" customHeight="1" x14ac:dyDescent="0.25">
      <c r="A1" s="133" t="s">
        <v>9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</row>
    <row r="2" spans="1:16" ht="16.5" customHeight="1" x14ac:dyDescent="0.25">
      <c r="A2" s="134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6"/>
    </row>
    <row r="3" spans="1:16" ht="39.75" customHeight="1" x14ac:dyDescent="0.25">
      <c r="A3" s="137" t="s">
        <v>11</v>
      </c>
      <c r="B3" s="138"/>
      <c r="C3" s="139"/>
      <c r="D3" s="28" t="s">
        <v>1</v>
      </c>
      <c r="F3" s="137" t="s">
        <v>12</v>
      </c>
      <c r="G3" s="138"/>
      <c r="H3" s="139"/>
      <c r="I3" s="28" t="s">
        <v>1</v>
      </c>
      <c r="K3" s="137" t="s">
        <v>13</v>
      </c>
      <c r="L3" s="138"/>
      <c r="M3" s="139"/>
      <c r="N3" s="28" t="s">
        <v>1</v>
      </c>
    </row>
    <row r="4" spans="1:16" ht="28.5" customHeight="1" x14ac:dyDescent="0.25">
      <c r="A4" s="140" t="s">
        <v>71</v>
      </c>
      <c r="B4" s="140"/>
      <c r="C4" s="6" t="s">
        <v>2</v>
      </c>
      <c r="D4" s="9"/>
      <c r="F4" s="140" t="s">
        <v>71</v>
      </c>
      <c r="G4" s="140"/>
      <c r="H4" s="6" t="s">
        <v>2</v>
      </c>
      <c r="I4" s="9"/>
      <c r="K4" s="140" t="s">
        <v>71</v>
      </c>
      <c r="L4" s="140"/>
      <c r="M4" s="6" t="s">
        <v>2</v>
      </c>
      <c r="N4" s="9"/>
    </row>
    <row r="5" spans="1:16" x14ac:dyDescent="0.25">
      <c r="A5" s="140"/>
      <c r="B5" s="140"/>
      <c r="C5" s="7">
        <v>171597</v>
      </c>
      <c r="D5" s="10">
        <v>140</v>
      </c>
      <c r="F5" s="140"/>
      <c r="G5" s="140"/>
      <c r="H5" s="7">
        <v>11970.5</v>
      </c>
      <c r="I5" s="10">
        <v>7</v>
      </c>
      <c r="K5" s="140"/>
      <c r="L5" s="140"/>
      <c r="M5" s="7">
        <v>12114.4</v>
      </c>
      <c r="N5" s="10">
        <v>25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43556</v>
      </c>
      <c r="B7" s="22">
        <v>171799</v>
      </c>
      <c r="C7" s="2">
        <f>B7-C5</f>
        <v>202</v>
      </c>
      <c r="D7" s="11" t="str">
        <f>IF(C7&gt;($D$5*1.2),"Atenção","Normal")</f>
        <v>Atenção</v>
      </c>
      <c r="F7" s="4">
        <v>43556</v>
      </c>
      <c r="G7" s="22">
        <v>11975.9</v>
      </c>
      <c r="H7" s="2">
        <f>G7-H5</f>
        <v>5.3999999999996362</v>
      </c>
      <c r="I7" s="11" t="str">
        <f>IF(H7&gt;($I$5*1.2),"Atenção","Normal")</f>
        <v>Normal</v>
      </c>
      <c r="K7" s="4">
        <v>43556</v>
      </c>
      <c r="L7" s="22">
        <v>12191</v>
      </c>
      <c r="M7" s="2">
        <f>L7-M5</f>
        <v>76.600000000000364</v>
      </c>
      <c r="N7" s="11" t="str">
        <f>IF(M7&gt;($N$5*1.2),"Atenção","Normal")</f>
        <v>Atenção</v>
      </c>
      <c r="O7" t="s">
        <v>72</v>
      </c>
    </row>
    <row r="8" spans="1:16" x14ac:dyDescent="0.25">
      <c r="A8" s="4">
        <v>43557</v>
      </c>
      <c r="B8" s="22">
        <v>171951</v>
      </c>
      <c r="C8" s="27">
        <f t="shared" ref="C8:C30" si="0">B8-B7</f>
        <v>152</v>
      </c>
      <c r="D8" s="11" t="str">
        <f t="shared" ref="D8:D38" si="1">IF(C8&gt;($D$5*1.2),"Atenção","Normal")</f>
        <v>Normal</v>
      </c>
      <c r="F8" s="4">
        <v>43557</v>
      </c>
      <c r="G8" s="22">
        <v>11983.3</v>
      </c>
      <c r="H8" s="2">
        <f t="shared" ref="H8:H30" si="2">G8-G7</f>
        <v>7.3999999999996362</v>
      </c>
      <c r="I8" s="11" t="str">
        <f t="shared" ref="I8:I38" si="3">IF(H8&gt;($I$5*1.2),"Atenção","Normal")</f>
        <v>Normal</v>
      </c>
      <c r="K8" s="4">
        <v>43557</v>
      </c>
      <c r="L8" s="22">
        <v>12215.5</v>
      </c>
      <c r="M8" s="2">
        <f t="shared" ref="M8:M28" si="4">L8-L7</f>
        <v>24.5</v>
      </c>
      <c r="N8" s="11" t="str">
        <f t="shared" ref="N8:N38" si="5">IF(M8&gt;($N$5*1.2),"Atenção","Normal")</f>
        <v>Normal</v>
      </c>
    </row>
    <row r="9" spans="1:16" x14ac:dyDescent="0.25">
      <c r="A9" s="4">
        <v>43558</v>
      </c>
      <c r="B9" s="22">
        <v>172096</v>
      </c>
      <c r="C9" s="27">
        <f t="shared" si="0"/>
        <v>145</v>
      </c>
      <c r="D9" s="11" t="str">
        <f t="shared" si="1"/>
        <v>Normal</v>
      </c>
      <c r="F9" s="4">
        <v>43558</v>
      </c>
      <c r="G9" s="22">
        <v>11990.7</v>
      </c>
      <c r="H9" s="2">
        <f t="shared" si="2"/>
        <v>7.4000000000014552</v>
      </c>
      <c r="I9" s="11" t="str">
        <f t="shared" si="3"/>
        <v>Normal</v>
      </c>
      <c r="K9" s="4">
        <v>43558</v>
      </c>
      <c r="L9" s="22">
        <v>12241.2</v>
      </c>
      <c r="M9" s="2">
        <f t="shared" si="4"/>
        <v>25.700000000000728</v>
      </c>
      <c r="N9" s="11" t="str">
        <f t="shared" si="5"/>
        <v>Normal</v>
      </c>
    </row>
    <row r="10" spans="1:16" x14ac:dyDescent="0.25">
      <c r="A10" s="4">
        <v>43559</v>
      </c>
      <c r="B10" s="22">
        <v>172096</v>
      </c>
      <c r="C10" s="27">
        <f t="shared" si="0"/>
        <v>0</v>
      </c>
      <c r="D10" s="11" t="str">
        <f t="shared" si="1"/>
        <v>Normal</v>
      </c>
      <c r="F10" s="4">
        <v>43559</v>
      </c>
      <c r="G10" s="22">
        <v>11990.7</v>
      </c>
      <c r="H10" s="2">
        <f t="shared" si="2"/>
        <v>0</v>
      </c>
      <c r="I10" s="11" t="str">
        <f t="shared" si="3"/>
        <v>Normal</v>
      </c>
      <c r="K10" s="4">
        <v>43559</v>
      </c>
      <c r="L10" s="22">
        <v>12241.2</v>
      </c>
      <c r="M10" s="2">
        <f t="shared" si="4"/>
        <v>0</v>
      </c>
      <c r="N10" s="11" t="str">
        <f t="shared" si="5"/>
        <v>Normal</v>
      </c>
    </row>
    <row r="11" spans="1:16" x14ac:dyDescent="0.25">
      <c r="A11" s="4">
        <v>43560</v>
      </c>
      <c r="B11" s="22">
        <v>172522</v>
      </c>
      <c r="C11" s="27">
        <f t="shared" si="0"/>
        <v>426</v>
      </c>
      <c r="D11" s="11" t="str">
        <f t="shared" si="1"/>
        <v>Atenção</v>
      </c>
      <c r="F11" s="4">
        <v>43560</v>
      </c>
      <c r="G11" s="22">
        <v>12008.9</v>
      </c>
      <c r="H11" s="2">
        <f t="shared" si="2"/>
        <v>18.199999999998909</v>
      </c>
      <c r="I11" s="11" t="str">
        <f t="shared" si="3"/>
        <v>Atenção</v>
      </c>
      <c r="K11" s="4">
        <v>43560</v>
      </c>
      <c r="L11" s="22">
        <v>12300.6</v>
      </c>
      <c r="M11" s="2">
        <f t="shared" si="4"/>
        <v>59.399999999999636</v>
      </c>
      <c r="N11" s="11" t="str">
        <f t="shared" si="5"/>
        <v>Atenção</v>
      </c>
      <c r="O11" t="s">
        <v>58</v>
      </c>
    </row>
    <row r="12" spans="1:16" x14ac:dyDescent="0.25">
      <c r="A12" s="5">
        <v>43561</v>
      </c>
      <c r="B12" s="3">
        <v>172675</v>
      </c>
      <c r="C12" s="27">
        <f t="shared" si="0"/>
        <v>153</v>
      </c>
      <c r="D12" s="11" t="str">
        <f t="shared" si="1"/>
        <v>Normal</v>
      </c>
      <c r="F12" s="5">
        <v>43561</v>
      </c>
      <c r="G12" s="3">
        <v>12017.8</v>
      </c>
      <c r="H12" s="2">
        <f t="shared" si="2"/>
        <v>8.8999999999996362</v>
      </c>
      <c r="I12" s="11" t="str">
        <f t="shared" si="3"/>
        <v>Atenção</v>
      </c>
      <c r="K12" s="5">
        <v>43561</v>
      </c>
      <c r="L12" s="3">
        <v>12318</v>
      </c>
      <c r="M12" s="2">
        <f t="shared" si="4"/>
        <v>17.399999999999636</v>
      </c>
      <c r="N12" s="11" t="str">
        <f t="shared" si="5"/>
        <v>Normal</v>
      </c>
    </row>
    <row r="13" spans="1:16" x14ac:dyDescent="0.25">
      <c r="A13" s="4">
        <v>43562</v>
      </c>
      <c r="B13" s="22">
        <v>172808</v>
      </c>
      <c r="C13" s="27">
        <f t="shared" si="0"/>
        <v>133</v>
      </c>
      <c r="D13" s="11" t="str">
        <f t="shared" si="1"/>
        <v>Normal</v>
      </c>
      <c r="F13" s="4">
        <v>43562</v>
      </c>
      <c r="G13" s="22">
        <v>12017.2</v>
      </c>
      <c r="H13" s="2">
        <f t="shared" si="2"/>
        <v>-0.59999999999854481</v>
      </c>
      <c r="I13" s="11" t="str">
        <f t="shared" si="3"/>
        <v>Normal</v>
      </c>
      <c r="K13" s="4">
        <v>43562</v>
      </c>
      <c r="L13" s="22">
        <v>12325.9</v>
      </c>
      <c r="M13" s="2">
        <f t="shared" si="4"/>
        <v>7.8999999999996362</v>
      </c>
      <c r="N13" s="11" t="str">
        <f t="shared" si="5"/>
        <v>Normal</v>
      </c>
    </row>
    <row r="14" spans="1:16" x14ac:dyDescent="0.25">
      <c r="A14" s="4">
        <v>43563</v>
      </c>
      <c r="B14" s="22">
        <v>172907</v>
      </c>
      <c r="C14" s="27">
        <f t="shared" si="0"/>
        <v>99</v>
      </c>
      <c r="D14" s="11" t="str">
        <f t="shared" si="1"/>
        <v>Normal</v>
      </c>
      <c r="F14" s="4">
        <v>43563</v>
      </c>
      <c r="G14" s="22">
        <v>12019.3</v>
      </c>
      <c r="H14" s="2">
        <f t="shared" si="2"/>
        <v>2.0999999999985448</v>
      </c>
      <c r="I14" s="11" t="str">
        <f t="shared" si="3"/>
        <v>Normal</v>
      </c>
      <c r="K14" s="4">
        <v>43563</v>
      </c>
      <c r="L14" s="22">
        <v>12339.6</v>
      </c>
      <c r="M14" s="2">
        <f t="shared" si="4"/>
        <v>13.700000000000728</v>
      </c>
      <c r="N14" s="11" t="str">
        <f t="shared" si="5"/>
        <v>Normal</v>
      </c>
    </row>
    <row r="15" spans="1:16" x14ac:dyDescent="0.25">
      <c r="A15" s="4">
        <v>43564</v>
      </c>
      <c r="B15" s="22">
        <v>173024</v>
      </c>
      <c r="C15" s="27">
        <f t="shared" si="0"/>
        <v>117</v>
      </c>
      <c r="D15" s="11" t="str">
        <f t="shared" si="1"/>
        <v>Normal</v>
      </c>
      <c r="F15" s="4">
        <v>43564</v>
      </c>
      <c r="G15" s="22">
        <v>12025.7</v>
      </c>
      <c r="H15" s="2">
        <f t="shared" si="2"/>
        <v>6.4000000000014552</v>
      </c>
      <c r="I15" s="11" t="str">
        <f t="shared" si="3"/>
        <v>Normal</v>
      </c>
      <c r="K15" s="4">
        <v>43564</v>
      </c>
      <c r="L15" s="22">
        <v>12365.4</v>
      </c>
      <c r="M15" s="2">
        <f t="shared" si="4"/>
        <v>25.799999999999272</v>
      </c>
      <c r="N15" s="11" t="str">
        <f t="shared" si="5"/>
        <v>Normal</v>
      </c>
    </row>
    <row r="16" spans="1:16" x14ac:dyDescent="0.25">
      <c r="A16" s="4">
        <v>43565</v>
      </c>
      <c r="B16" s="22">
        <v>173099</v>
      </c>
      <c r="C16" s="27">
        <f t="shared" si="0"/>
        <v>75</v>
      </c>
      <c r="D16" s="11" t="str">
        <f t="shared" si="1"/>
        <v>Normal</v>
      </c>
      <c r="F16" s="4">
        <v>43565</v>
      </c>
      <c r="G16" s="22">
        <v>12034.3</v>
      </c>
      <c r="H16" s="2">
        <f t="shared" si="2"/>
        <v>8.5999999999985448</v>
      </c>
      <c r="I16" s="11" t="str">
        <f t="shared" si="3"/>
        <v>Atenção</v>
      </c>
      <c r="K16" s="4">
        <v>43565</v>
      </c>
      <c r="L16" s="22">
        <v>12365.4</v>
      </c>
      <c r="M16" s="2">
        <f t="shared" si="4"/>
        <v>0</v>
      </c>
      <c r="N16" s="11" t="str">
        <f t="shared" si="5"/>
        <v>Normal</v>
      </c>
    </row>
    <row r="17" spans="1:14" x14ac:dyDescent="0.25">
      <c r="A17" s="4">
        <v>43566</v>
      </c>
      <c r="B17" s="22">
        <v>173246</v>
      </c>
      <c r="C17" s="27">
        <f t="shared" si="0"/>
        <v>147</v>
      </c>
      <c r="D17" s="11" t="str">
        <f t="shared" si="1"/>
        <v>Normal</v>
      </c>
      <c r="F17" s="4">
        <v>43566</v>
      </c>
      <c r="G17" s="22">
        <v>12043.6</v>
      </c>
      <c r="H17" s="2">
        <f t="shared" si="2"/>
        <v>9.3000000000010914</v>
      </c>
      <c r="I17" s="11" t="str">
        <f t="shared" si="3"/>
        <v>Atenção</v>
      </c>
      <c r="K17" s="4">
        <v>43566</v>
      </c>
      <c r="L17" s="22">
        <v>12365.4</v>
      </c>
      <c r="M17" s="2">
        <f t="shared" si="4"/>
        <v>0</v>
      </c>
      <c r="N17" s="11" t="str">
        <f t="shared" si="5"/>
        <v>Normal</v>
      </c>
    </row>
    <row r="18" spans="1:14" x14ac:dyDescent="0.25">
      <c r="A18" s="4">
        <v>43567</v>
      </c>
      <c r="B18" s="22">
        <v>173246</v>
      </c>
      <c r="C18" s="27">
        <f t="shared" si="0"/>
        <v>0</v>
      </c>
      <c r="D18" s="11" t="str">
        <f t="shared" si="1"/>
        <v>Normal</v>
      </c>
      <c r="F18" s="4">
        <v>43567</v>
      </c>
      <c r="G18" s="22">
        <v>12051.2</v>
      </c>
      <c r="H18" s="2">
        <f t="shared" si="2"/>
        <v>7.6000000000003638</v>
      </c>
      <c r="I18" s="11" t="str">
        <f t="shared" si="3"/>
        <v>Normal</v>
      </c>
      <c r="K18" s="4">
        <v>43567</v>
      </c>
      <c r="L18" s="22">
        <v>12365.4</v>
      </c>
      <c r="M18" s="2">
        <f t="shared" si="4"/>
        <v>0</v>
      </c>
      <c r="N18" s="11" t="str">
        <f t="shared" si="5"/>
        <v>Normal</v>
      </c>
    </row>
    <row r="19" spans="1:14" x14ac:dyDescent="0.25">
      <c r="A19" s="5">
        <v>43568</v>
      </c>
      <c r="B19" s="3">
        <v>173525</v>
      </c>
      <c r="C19" s="27">
        <f t="shared" si="0"/>
        <v>279</v>
      </c>
      <c r="D19" s="11" t="str">
        <f t="shared" si="1"/>
        <v>Atenção</v>
      </c>
      <c r="F19" s="5">
        <v>43568</v>
      </c>
      <c r="G19" s="3">
        <v>12057.3</v>
      </c>
      <c r="H19" s="2">
        <f t="shared" si="2"/>
        <v>6.0999999999985448</v>
      </c>
      <c r="I19" s="11" t="str">
        <f t="shared" si="3"/>
        <v>Normal</v>
      </c>
      <c r="K19" s="5">
        <v>43568</v>
      </c>
      <c r="L19" s="3">
        <v>12465.4</v>
      </c>
      <c r="M19" s="2">
        <f t="shared" si="4"/>
        <v>100</v>
      </c>
      <c r="N19" s="11" t="str">
        <f t="shared" si="5"/>
        <v>Atenção</v>
      </c>
    </row>
    <row r="20" spans="1:14" x14ac:dyDescent="0.25">
      <c r="A20" s="4">
        <v>43569</v>
      </c>
      <c r="B20" s="22">
        <v>173525</v>
      </c>
      <c r="C20" s="27">
        <f t="shared" si="0"/>
        <v>0</v>
      </c>
      <c r="D20" s="11" t="str">
        <f t="shared" si="1"/>
        <v>Normal</v>
      </c>
      <c r="F20" s="4">
        <v>43569</v>
      </c>
      <c r="G20" s="22">
        <v>12057.3</v>
      </c>
      <c r="H20" s="2">
        <f t="shared" si="2"/>
        <v>0</v>
      </c>
      <c r="I20" s="11" t="str">
        <f t="shared" si="3"/>
        <v>Normal</v>
      </c>
      <c r="K20" s="4">
        <v>43569</v>
      </c>
      <c r="L20" s="22">
        <v>12483.6</v>
      </c>
      <c r="M20" s="2">
        <f t="shared" si="4"/>
        <v>18.200000000000728</v>
      </c>
      <c r="N20" s="11" t="str">
        <f t="shared" si="5"/>
        <v>Normal</v>
      </c>
    </row>
    <row r="21" spans="1:14" x14ac:dyDescent="0.25">
      <c r="A21" s="4">
        <v>43570</v>
      </c>
      <c r="B21" s="22">
        <v>173700</v>
      </c>
      <c r="C21" s="27">
        <f t="shared" si="0"/>
        <v>175</v>
      </c>
      <c r="D21" s="11" t="str">
        <f t="shared" si="1"/>
        <v>Atenção</v>
      </c>
      <c r="F21" s="4">
        <v>43570</v>
      </c>
      <c r="G21" s="22">
        <v>12060.8</v>
      </c>
      <c r="H21" s="2">
        <f t="shared" si="2"/>
        <v>3.5</v>
      </c>
      <c r="I21" s="11" t="str">
        <f t="shared" si="3"/>
        <v>Normal</v>
      </c>
      <c r="K21" s="4">
        <v>43570</v>
      </c>
      <c r="L21" s="22">
        <v>12483.6</v>
      </c>
      <c r="M21" s="2">
        <f t="shared" si="4"/>
        <v>0</v>
      </c>
      <c r="N21" s="11" t="str">
        <f t="shared" si="5"/>
        <v>Normal</v>
      </c>
    </row>
    <row r="22" spans="1:14" x14ac:dyDescent="0.25">
      <c r="A22" s="4">
        <v>43571</v>
      </c>
      <c r="B22" s="22">
        <v>173923</v>
      </c>
      <c r="C22" s="27">
        <f t="shared" si="0"/>
        <v>223</v>
      </c>
      <c r="D22" s="11" t="str">
        <f t="shared" si="1"/>
        <v>Atenção</v>
      </c>
      <c r="F22" s="4">
        <v>43571</v>
      </c>
      <c r="G22" s="22">
        <v>12070.7</v>
      </c>
      <c r="H22" s="2">
        <f t="shared" si="2"/>
        <v>9.9000000000014552</v>
      </c>
      <c r="I22" s="11" t="str">
        <f t="shared" si="3"/>
        <v>Atenção</v>
      </c>
      <c r="K22" s="4">
        <v>43571</v>
      </c>
      <c r="L22" s="22">
        <v>12513.8</v>
      </c>
      <c r="M22" s="2">
        <f t="shared" si="4"/>
        <v>30.199999999998909</v>
      </c>
      <c r="N22" s="11" t="str">
        <f>IF(M22&gt;($N$5*1.2),"Atenção","Normal")</f>
        <v>Atenção</v>
      </c>
    </row>
    <row r="23" spans="1:14" x14ac:dyDescent="0.25">
      <c r="A23" s="4">
        <v>43572</v>
      </c>
      <c r="B23" s="22">
        <v>174045</v>
      </c>
      <c r="C23" s="27">
        <f t="shared" si="0"/>
        <v>122</v>
      </c>
      <c r="D23" s="11" t="str">
        <f t="shared" si="1"/>
        <v>Normal</v>
      </c>
      <c r="F23" s="4">
        <v>43572</v>
      </c>
      <c r="G23" s="22">
        <v>12077.3</v>
      </c>
      <c r="H23" s="2">
        <f t="shared" si="2"/>
        <v>6.5999999999985448</v>
      </c>
      <c r="I23" s="11" t="str">
        <f t="shared" si="3"/>
        <v>Normal</v>
      </c>
      <c r="K23" s="4">
        <v>43572</v>
      </c>
      <c r="L23" s="22">
        <v>12536.1</v>
      </c>
      <c r="M23" s="2">
        <f t="shared" si="4"/>
        <v>22.300000000001091</v>
      </c>
      <c r="N23" s="11" t="str">
        <f t="shared" si="5"/>
        <v>Normal</v>
      </c>
    </row>
    <row r="24" spans="1:14" x14ac:dyDescent="0.25">
      <c r="A24" s="4">
        <v>43573</v>
      </c>
      <c r="B24" s="22">
        <v>174221</v>
      </c>
      <c r="C24" s="27">
        <f t="shared" si="0"/>
        <v>176</v>
      </c>
      <c r="D24" s="11" t="str">
        <f t="shared" si="1"/>
        <v>Atenção</v>
      </c>
      <c r="F24" s="4">
        <v>43573</v>
      </c>
      <c r="G24" s="22">
        <v>12085.5</v>
      </c>
      <c r="H24" s="2">
        <f t="shared" si="2"/>
        <v>8.2000000000007276</v>
      </c>
      <c r="I24" s="11" t="str">
        <f t="shared" si="3"/>
        <v>Normal</v>
      </c>
      <c r="K24" s="4">
        <v>43573</v>
      </c>
      <c r="L24" s="22">
        <v>12567.2</v>
      </c>
      <c r="M24" s="2">
        <f>L24-L23</f>
        <v>31.100000000000364</v>
      </c>
      <c r="N24" s="11" t="str">
        <f t="shared" si="5"/>
        <v>Atenção</v>
      </c>
    </row>
    <row r="25" spans="1:14" x14ac:dyDescent="0.25">
      <c r="A25" s="4">
        <v>43574</v>
      </c>
      <c r="B25" s="22">
        <v>174376</v>
      </c>
      <c r="C25" s="27">
        <f t="shared" si="0"/>
        <v>155</v>
      </c>
      <c r="D25" s="11" t="str">
        <f t="shared" si="1"/>
        <v>Normal</v>
      </c>
      <c r="F25" s="4">
        <v>43574</v>
      </c>
      <c r="G25" s="22">
        <v>12093.3</v>
      </c>
      <c r="H25" s="2">
        <f t="shared" si="2"/>
        <v>7.7999999999992724</v>
      </c>
      <c r="I25" s="11" t="str">
        <f t="shared" si="3"/>
        <v>Normal</v>
      </c>
      <c r="K25" s="4">
        <v>43574</v>
      </c>
      <c r="L25" s="22">
        <v>12585.9</v>
      </c>
      <c r="M25" s="2">
        <f t="shared" si="4"/>
        <v>18.699999999998909</v>
      </c>
      <c r="N25" s="11" t="str">
        <f t="shared" si="5"/>
        <v>Normal</v>
      </c>
    </row>
    <row r="26" spans="1:14" x14ac:dyDescent="0.25">
      <c r="A26" s="5">
        <v>43575</v>
      </c>
      <c r="B26" s="22">
        <v>174376</v>
      </c>
      <c r="C26" s="27">
        <f t="shared" si="0"/>
        <v>0</v>
      </c>
      <c r="D26" s="11" t="str">
        <f t="shared" si="1"/>
        <v>Normal</v>
      </c>
      <c r="F26" s="5">
        <v>43575</v>
      </c>
      <c r="G26" s="22">
        <v>12093.3</v>
      </c>
      <c r="H26" s="2">
        <f t="shared" si="2"/>
        <v>0</v>
      </c>
      <c r="I26" s="11" t="str">
        <f t="shared" si="3"/>
        <v>Normal</v>
      </c>
      <c r="K26" s="5">
        <v>43575</v>
      </c>
      <c r="L26" s="22">
        <v>12585.9</v>
      </c>
      <c r="M26" s="2">
        <f t="shared" si="4"/>
        <v>0</v>
      </c>
      <c r="N26" s="11" t="str">
        <f t="shared" si="5"/>
        <v>Normal</v>
      </c>
    </row>
    <row r="27" spans="1:14" x14ac:dyDescent="0.25">
      <c r="A27" s="4">
        <v>43576</v>
      </c>
      <c r="B27" s="22">
        <v>174537</v>
      </c>
      <c r="C27" s="27">
        <f t="shared" si="0"/>
        <v>161</v>
      </c>
      <c r="D27" s="11" t="str">
        <f t="shared" si="1"/>
        <v>Normal</v>
      </c>
      <c r="F27" s="4">
        <v>43576</v>
      </c>
      <c r="G27" s="22">
        <v>12094.6</v>
      </c>
      <c r="H27" s="2">
        <f t="shared" si="2"/>
        <v>1.3000000000010914</v>
      </c>
      <c r="I27" s="11" t="str">
        <f t="shared" si="3"/>
        <v>Normal</v>
      </c>
      <c r="K27" s="4">
        <v>43576</v>
      </c>
      <c r="L27" s="22">
        <v>12596.6</v>
      </c>
      <c r="M27" s="2">
        <f t="shared" si="4"/>
        <v>10.700000000000728</v>
      </c>
      <c r="N27" s="11" t="str">
        <f t="shared" si="5"/>
        <v>Normal</v>
      </c>
    </row>
    <row r="28" spans="1:14" x14ac:dyDescent="0.25">
      <c r="A28" s="4">
        <v>43577</v>
      </c>
      <c r="B28" s="22">
        <v>174621</v>
      </c>
      <c r="C28" s="27">
        <f t="shared" si="0"/>
        <v>84</v>
      </c>
      <c r="D28" s="11" t="str">
        <f t="shared" si="1"/>
        <v>Normal</v>
      </c>
      <c r="F28" s="4">
        <v>43577</v>
      </c>
      <c r="G28" s="22">
        <v>12095.8</v>
      </c>
      <c r="H28" s="2">
        <f t="shared" si="2"/>
        <v>1.1999999999989086</v>
      </c>
      <c r="I28" s="11" t="str">
        <f t="shared" si="3"/>
        <v>Normal</v>
      </c>
      <c r="K28" s="4">
        <v>43577</v>
      </c>
      <c r="L28" s="22">
        <v>12605.6</v>
      </c>
      <c r="M28" s="2">
        <f t="shared" si="4"/>
        <v>9</v>
      </c>
      <c r="N28" s="11" t="str">
        <f t="shared" si="5"/>
        <v>Normal</v>
      </c>
    </row>
    <row r="29" spans="1:14" x14ac:dyDescent="0.25">
      <c r="A29" s="4">
        <v>43578</v>
      </c>
      <c r="B29" s="22">
        <v>174774</v>
      </c>
      <c r="C29" s="27">
        <f t="shared" si="0"/>
        <v>153</v>
      </c>
      <c r="D29" s="11" t="str">
        <f t="shared" si="1"/>
        <v>Normal</v>
      </c>
      <c r="F29" s="4">
        <v>43578</v>
      </c>
      <c r="G29" s="22">
        <v>12103.4</v>
      </c>
      <c r="H29" s="2">
        <f t="shared" si="2"/>
        <v>7.6000000000003638</v>
      </c>
      <c r="I29" s="11" t="str">
        <f t="shared" si="3"/>
        <v>Normal</v>
      </c>
      <c r="K29" s="4">
        <v>43578</v>
      </c>
      <c r="L29" s="22">
        <v>12650.4</v>
      </c>
      <c r="M29" s="2">
        <v>0</v>
      </c>
      <c r="N29" s="11" t="str">
        <f t="shared" si="5"/>
        <v>Normal</v>
      </c>
    </row>
    <row r="30" spans="1:14" x14ac:dyDescent="0.25">
      <c r="A30" s="4">
        <v>43579</v>
      </c>
      <c r="B30" s="22">
        <v>174884</v>
      </c>
      <c r="C30" s="27">
        <f t="shared" si="0"/>
        <v>110</v>
      </c>
      <c r="D30" s="11" t="str">
        <f t="shared" si="1"/>
        <v>Normal</v>
      </c>
      <c r="F30" s="4">
        <v>43579</v>
      </c>
      <c r="G30" s="22">
        <v>12113.3</v>
      </c>
      <c r="H30" s="2">
        <f t="shared" si="2"/>
        <v>9.8999999999996362</v>
      </c>
      <c r="I30" s="11" t="str">
        <f t="shared" si="3"/>
        <v>Atenção</v>
      </c>
      <c r="K30" s="4">
        <v>43579</v>
      </c>
      <c r="L30" s="22">
        <v>12680.3</v>
      </c>
      <c r="M30" s="2">
        <f>L30-L29</f>
        <v>29.899999999999636</v>
      </c>
      <c r="N30" s="11" t="str">
        <f t="shared" si="5"/>
        <v>Normal</v>
      </c>
    </row>
    <row r="31" spans="1:14" x14ac:dyDescent="0.25">
      <c r="A31" s="4">
        <v>43580</v>
      </c>
      <c r="B31" s="22">
        <v>175182</v>
      </c>
      <c r="C31" s="27">
        <f t="shared" ref="C31:C37" si="6">B31-B30</f>
        <v>298</v>
      </c>
      <c r="D31" s="11" t="str">
        <f t="shared" si="1"/>
        <v>Atenção</v>
      </c>
      <c r="F31" s="4">
        <v>43580</v>
      </c>
      <c r="G31" s="22">
        <v>12121.2</v>
      </c>
      <c r="H31" s="2">
        <f t="shared" ref="H31:H38" si="7">G31-G30</f>
        <v>7.9000000000014552</v>
      </c>
      <c r="I31" s="11" t="str">
        <f t="shared" si="3"/>
        <v>Normal</v>
      </c>
      <c r="K31" s="4">
        <v>43580</v>
      </c>
      <c r="L31" s="22">
        <v>12722.3</v>
      </c>
      <c r="M31" s="2">
        <f t="shared" ref="M31:M38" si="8">L31-L30</f>
        <v>42</v>
      </c>
      <c r="N31" s="11" t="str">
        <f t="shared" si="5"/>
        <v>Atenção</v>
      </c>
    </row>
    <row r="32" spans="1:14" x14ac:dyDescent="0.25">
      <c r="A32" s="4">
        <v>43581</v>
      </c>
      <c r="B32" s="22">
        <v>175399</v>
      </c>
      <c r="C32" s="27">
        <f t="shared" si="6"/>
        <v>217</v>
      </c>
      <c r="D32" s="11" t="str">
        <f t="shared" si="1"/>
        <v>Atenção</v>
      </c>
      <c r="F32" s="4">
        <v>43581</v>
      </c>
      <c r="G32" s="22">
        <v>12131.9</v>
      </c>
      <c r="H32" s="2">
        <f t="shared" si="7"/>
        <v>10.699999999998909</v>
      </c>
      <c r="I32" s="11" t="str">
        <f t="shared" si="3"/>
        <v>Atenção</v>
      </c>
      <c r="K32" s="4">
        <v>43581</v>
      </c>
      <c r="L32" s="22">
        <v>12747.9</v>
      </c>
      <c r="M32" s="2">
        <f t="shared" si="8"/>
        <v>25.600000000000364</v>
      </c>
      <c r="N32" s="11" t="str">
        <f t="shared" si="5"/>
        <v>Normal</v>
      </c>
    </row>
    <row r="33" spans="1:14" x14ac:dyDescent="0.25">
      <c r="A33" s="5">
        <v>43582</v>
      </c>
      <c r="B33" s="3">
        <v>175581</v>
      </c>
      <c r="C33" s="27">
        <f t="shared" si="6"/>
        <v>182</v>
      </c>
      <c r="D33" s="11" t="str">
        <f t="shared" si="1"/>
        <v>Atenção</v>
      </c>
      <c r="F33" s="5">
        <v>43582</v>
      </c>
      <c r="G33" s="3">
        <v>12137.7</v>
      </c>
      <c r="H33" s="2">
        <f t="shared" si="7"/>
        <v>5.8000000000010914</v>
      </c>
      <c r="I33" s="11" t="str">
        <f t="shared" si="3"/>
        <v>Normal</v>
      </c>
      <c r="K33" s="5">
        <v>43582</v>
      </c>
      <c r="L33" s="3">
        <v>12767.7</v>
      </c>
      <c r="M33" s="2">
        <f t="shared" si="8"/>
        <v>19.800000000001091</v>
      </c>
      <c r="N33" s="11" t="str">
        <f t="shared" si="5"/>
        <v>Normal</v>
      </c>
    </row>
    <row r="34" spans="1:14" x14ac:dyDescent="0.25">
      <c r="A34" s="4">
        <v>43583</v>
      </c>
      <c r="B34" s="22">
        <v>175581</v>
      </c>
      <c r="C34" s="27">
        <f t="shared" si="6"/>
        <v>0</v>
      </c>
      <c r="D34" s="11" t="str">
        <f t="shared" si="1"/>
        <v>Normal</v>
      </c>
      <c r="F34" s="4">
        <v>43583</v>
      </c>
      <c r="G34" s="22">
        <v>12137.7</v>
      </c>
      <c r="H34" s="2">
        <f t="shared" si="7"/>
        <v>0</v>
      </c>
      <c r="I34" s="11" t="str">
        <f t="shared" si="3"/>
        <v>Normal</v>
      </c>
      <c r="K34" s="4">
        <v>43583</v>
      </c>
      <c r="L34" s="22">
        <v>12767.7</v>
      </c>
      <c r="M34" s="2">
        <f t="shared" si="8"/>
        <v>0</v>
      </c>
      <c r="N34" s="11" t="str">
        <f t="shared" si="5"/>
        <v>Normal</v>
      </c>
    </row>
    <row r="35" spans="1:14" x14ac:dyDescent="0.25">
      <c r="A35" s="4">
        <v>43584</v>
      </c>
      <c r="B35" s="22">
        <v>175759</v>
      </c>
      <c r="C35" s="27">
        <f t="shared" si="6"/>
        <v>178</v>
      </c>
      <c r="D35" s="11" t="str">
        <f t="shared" si="1"/>
        <v>Atenção</v>
      </c>
      <c r="F35" s="4">
        <v>43584</v>
      </c>
      <c r="G35" s="22">
        <v>12141.2</v>
      </c>
      <c r="H35" s="2">
        <f t="shared" si="7"/>
        <v>3.5</v>
      </c>
      <c r="I35" s="11" t="str">
        <f t="shared" si="3"/>
        <v>Normal</v>
      </c>
      <c r="K35" s="4">
        <v>43584</v>
      </c>
      <c r="L35" s="22">
        <v>12835.8</v>
      </c>
      <c r="M35" s="2">
        <f t="shared" si="8"/>
        <v>68.099999999998545</v>
      </c>
      <c r="N35" s="11" t="str">
        <f t="shared" si="5"/>
        <v>Atenção</v>
      </c>
    </row>
    <row r="36" spans="1:14" x14ac:dyDescent="0.25">
      <c r="A36" s="4">
        <v>43585</v>
      </c>
      <c r="B36" s="22">
        <v>175973</v>
      </c>
      <c r="C36" s="27">
        <f t="shared" si="6"/>
        <v>214</v>
      </c>
      <c r="D36" s="11" t="str">
        <f t="shared" si="1"/>
        <v>Atenção</v>
      </c>
      <c r="F36" s="4">
        <v>43585</v>
      </c>
      <c r="G36" s="22">
        <v>12150.8</v>
      </c>
      <c r="H36" s="2">
        <f t="shared" si="7"/>
        <v>9.5999999999985448</v>
      </c>
      <c r="I36" s="11" t="str">
        <f t="shared" si="3"/>
        <v>Atenção</v>
      </c>
      <c r="K36" s="4">
        <v>43585</v>
      </c>
      <c r="L36" s="22">
        <v>12866.3</v>
      </c>
      <c r="M36" s="2">
        <f t="shared" si="8"/>
        <v>30.5</v>
      </c>
      <c r="N36" s="11" t="str">
        <f t="shared" si="5"/>
        <v>Atenção</v>
      </c>
    </row>
    <row r="37" spans="1:14" ht="11.25" customHeight="1" x14ac:dyDescent="0.25">
      <c r="A37" s="4"/>
      <c r="B37" s="1"/>
      <c r="C37" s="27">
        <f t="shared" si="6"/>
        <v>-175973</v>
      </c>
      <c r="D37" s="11" t="str">
        <f t="shared" si="1"/>
        <v>Normal</v>
      </c>
      <c r="F37" s="4"/>
      <c r="G37" s="1"/>
      <c r="H37" s="2">
        <f t="shared" si="7"/>
        <v>-12150.8</v>
      </c>
      <c r="I37" s="11" t="str">
        <f t="shared" si="3"/>
        <v>Normal</v>
      </c>
      <c r="K37" s="4"/>
      <c r="L37" s="1"/>
      <c r="M37" s="2">
        <f t="shared" si="8"/>
        <v>-12866.3</v>
      </c>
      <c r="N37" s="11" t="str">
        <f t="shared" si="5"/>
        <v>Normal</v>
      </c>
    </row>
    <row r="38" spans="1:14" x14ac:dyDescent="0.25">
      <c r="A38" s="141"/>
      <c r="B38" s="142"/>
      <c r="C38" s="14">
        <f>SUM(C7:C37)</f>
        <v>-171597</v>
      </c>
      <c r="D38" s="12" t="str">
        <f t="shared" si="1"/>
        <v>Normal</v>
      </c>
      <c r="F38" s="141" t="s">
        <v>6</v>
      </c>
      <c r="G38" s="142"/>
      <c r="H38" s="2">
        <f t="shared" si="7"/>
        <v>0</v>
      </c>
      <c r="I38" s="11" t="str">
        <f t="shared" si="3"/>
        <v>Normal</v>
      </c>
      <c r="K38" s="141" t="s">
        <v>6</v>
      </c>
      <c r="L38" s="142"/>
      <c r="M38" s="2">
        <f t="shared" si="8"/>
        <v>0</v>
      </c>
      <c r="N38" s="11" t="str">
        <f t="shared" si="5"/>
        <v>Normal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ht="12" customHeight="1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s="149" customFormat="1" x14ac:dyDescent="0.25"/>
    <row r="46" spans="1:14" ht="49.5" customHeight="1" x14ac:dyDescent="0.25">
      <c r="A46" s="143" t="s">
        <v>22</v>
      </c>
      <c r="B46" s="144"/>
      <c r="C46" s="145"/>
      <c r="D46" s="8" t="s">
        <v>1</v>
      </c>
      <c r="F46" s="143" t="s">
        <v>23</v>
      </c>
      <c r="G46" s="144"/>
      <c r="H46" s="145"/>
      <c r="I46" s="8" t="s">
        <v>1</v>
      </c>
      <c r="K46" s="143" t="s">
        <v>73</v>
      </c>
      <c r="L46" s="144"/>
      <c r="M46" s="145"/>
      <c r="N46" s="8" t="s">
        <v>1</v>
      </c>
    </row>
    <row r="47" spans="1:14" ht="30.75" customHeight="1" x14ac:dyDescent="0.25">
      <c r="A47" s="140" t="s">
        <v>71</v>
      </c>
      <c r="B47" s="140"/>
      <c r="C47" s="6" t="s">
        <v>2</v>
      </c>
      <c r="D47" s="9"/>
      <c r="F47" s="140" t="s">
        <v>71</v>
      </c>
      <c r="G47" s="140"/>
      <c r="H47" s="6" t="s">
        <v>2</v>
      </c>
      <c r="I47" s="9"/>
      <c r="K47" s="140" t="s">
        <v>71</v>
      </c>
      <c r="L47" s="140"/>
      <c r="M47" s="6" t="s">
        <v>2</v>
      </c>
      <c r="N47" s="9"/>
    </row>
    <row r="48" spans="1:14" x14ac:dyDescent="0.25">
      <c r="A48" s="140"/>
      <c r="B48" s="140"/>
      <c r="C48" s="7">
        <v>4646</v>
      </c>
      <c r="D48" s="10">
        <v>20</v>
      </c>
      <c r="F48" s="140"/>
      <c r="G48" s="140"/>
      <c r="H48" s="7">
        <v>10372.299999999999</v>
      </c>
      <c r="I48" s="10">
        <v>6</v>
      </c>
      <c r="K48" s="140"/>
      <c r="L48" s="140"/>
      <c r="M48" s="7">
        <v>21263.45</v>
      </c>
      <c r="N48" s="10">
        <v>12</v>
      </c>
    </row>
    <row r="49" spans="1:14" x14ac:dyDescent="0.25">
      <c r="A49" s="1" t="s">
        <v>3</v>
      </c>
      <c r="B49" s="1" t="s">
        <v>4</v>
      </c>
      <c r="C49" s="1" t="s">
        <v>5</v>
      </c>
      <c r="D49" s="11"/>
      <c r="F49" s="1" t="s">
        <v>3</v>
      </c>
      <c r="G49" s="1" t="s">
        <v>4</v>
      </c>
      <c r="H49" s="1" t="s">
        <v>5</v>
      </c>
      <c r="I49" s="11"/>
      <c r="K49" s="1" t="s">
        <v>3</v>
      </c>
      <c r="L49" s="1" t="s">
        <v>4</v>
      </c>
      <c r="M49" s="1" t="s">
        <v>5</v>
      </c>
      <c r="N49" s="11"/>
    </row>
    <row r="50" spans="1:14" x14ac:dyDescent="0.25">
      <c r="A50" s="4">
        <v>43556</v>
      </c>
      <c r="B50" s="22">
        <v>4659</v>
      </c>
      <c r="C50" s="2">
        <f>B50-C48</f>
        <v>13</v>
      </c>
      <c r="D50" s="11" t="str">
        <f>IF(C50&gt;($D$48*1.2),"Atenção","Normal")</f>
        <v>Normal</v>
      </c>
      <c r="F50" s="4">
        <v>43556</v>
      </c>
      <c r="G50" s="22">
        <v>10377.6</v>
      </c>
      <c r="H50" s="2">
        <f>G50-H48</f>
        <v>5.3000000000010914</v>
      </c>
      <c r="I50" s="11" t="str">
        <f>IF(H50&gt;($I$48*1.2),"Atenção","Normal")</f>
        <v>Normal</v>
      </c>
      <c r="K50" s="4">
        <v>43556</v>
      </c>
      <c r="L50" s="22">
        <v>21270.93</v>
      </c>
      <c r="M50" s="2">
        <f>L50-M48</f>
        <v>7.4799999999995634</v>
      </c>
      <c r="N50" s="11" t="str">
        <f>IF(M50&gt;($N$48*1.2),"Atenção","Normal")</f>
        <v>Normal</v>
      </c>
    </row>
    <row r="51" spans="1:14" x14ac:dyDescent="0.25">
      <c r="A51" s="4">
        <v>43557</v>
      </c>
      <c r="B51" s="22">
        <v>4678</v>
      </c>
      <c r="C51" s="2">
        <f t="shared" ref="C51:C73" si="9">B51-B50</f>
        <v>19</v>
      </c>
      <c r="D51" s="11" t="str">
        <f t="shared" ref="D51:D81" si="10">IF(C51&gt;($D$48*1.2),"Atenção","Normal")</f>
        <v>Normal</v>
      </c>
      <c r="F51" s="4">
        <v>43557</v>
      </c>
      <c r="G51" s="22">
        <v>10384</v>
      </c>
      <c r="H51" s="2">
        <f t="shared" ref="H51:H73" si="11">G51-G50</f>
        <v>6.3999999999996362</v>
      </c>
      <c r="I51" s="11" t="str">
        <f t="shared" ref="I51:I81" si="12">IF(H51&gt;($I$48*1.2),"Atenção","Normal")</f>
        <v>Normal</v>
      </c>
      <c r="K51" s="4">
        <v>43557</v>
      </c>
      <c r="L51" s="22">
        <v>21280.95</v>
      </c>
      <c r="M51" s="2">
        <f t="shared" ref="M51:M73" si="13">L51-L50</f>
        <v>10.020000000000437</v>
      </c>
      <c r="N51" s="11" t="str">
        <f t="shared" ref="N51:N81" si="14">IF(M51&gt;($N$48*1.2),"Atenção","Normal")</f>
        <v>Normal</v>
      </c>
    </row>
    <row r="52" spans="1:14" x14ac:dyDescent="0.25">
      <c r="A52" s="4">
        <v>43558</v>
      </c>
      <c r="B52" s="22">
        <v>4705</v>
      </c>
      <c r="C52" s="2">
        <f t="shared" si="9"/>
        <v>27</v>
      </c>
      <c r="D52" s="11" t="str">
        <f t="shared" si="10"/>
        <v>Atenção</v>
      </c>
      <c r="E52" s="13"/>
      <c r="F52" s="4">
        <v>43558</v>
      </c>
      <c r="G52" s="22">
        <v>10389.799999999999</v>
      </c>
      <c r="H52" s="2">
        <f t="shared" si="11"/>
        <v>5.7999999999992724</v>
      </c>
      <c r="I52" s="11" t="str">
        <f t="shared" si="12"/>
        <v>Normal</v>
      </c>
      <c r="J52" s="13"/>
      <c r="K52" s="4">
        <v>43558</v>
      </c>
      <c r="L52" s="22">
        <v>21290.41</v>
      </c>
      <c r="M52" s="2">
        <f t="shared" si="13"/>
        <v>9.4599999999991269</v>
      </c>
      <c r="N52" s="11" t="str">
        <f t="shared" si="14"/>
        <v>Normal</v>
      </c>
    </row>
    <row r="53" spans="1:14" x14ac:dyDescent="0.25">
      <c r="A53" s="4">
        <v>43559</v>
      </c>
      <c r="B53" s="22">
        <v>4705</v>
      </c>
      <c r="C53" s="2">
        <f t="shared" si="9"/>
        <v>0</v>
      </c>
      <c r="D53" s="11" t="str">
        <f t="shared" si="10"/>
        <v>Normal</v>
      </c>
      <c r="F53" s="4">
        <v>43559</v>
      </c>
      <c r="G53" s="22">
        <v>10389.799999999999</v>
      </c>
      <c r="H53" s="2">
        <f t="shared" si="11"/>
        <v>0</v>
      </c>
      <c r="I53" s="11" t="str">
        <f t="shared" si="12"/>
        <v>Normal</v>
      </c>
      <c r="K53" s="4">
        <v>43559</v>
      </c>
      <c r="L53" s="22">
        <v>21290.41</v>
      </c>
      <c r="M53" s="2">
        <f t="shared" si="13"/>
        <v>0</v>
      </c>
      <c r="N53" s="11" t="str">
        <f t="shared" si="14"/>
        <v>Normal</v>
      </c>
    </row>
    <row r="54" spans="1:14" x14ac:dyDescent="0.25">
      <c r="A54" s="4">
        <v>43560</v>
      </c>
      <c r="B54" s="22">
        <v>4750</v>
      </c>
      <c r="C54" s="2">
        <f t="shared" si="9"/>
        <v>45</v>
      </c>
      <c r="D54" s="11" t="str">
        <f t="shared" si="10"/>
        <v>Atenção</v>
      </c>
      <c r="F54" s="4">
        <v>43560</v>
      </c>
      <c r="G54" s="22">
        <v>10406.200000000001</v>
      </c>
      <c r="H54" s="2">
        <f t="shared" si="11"/>
        <v>16.400000000001455</v>
      </c>
      <c r="I54" s="11" t="str">
        <f t="shared" si="12"/>
        <v>Atenção</v>
      </c>
      <c r="K54" s="4">
        <v>43560</v>
      </c>
      <c r="L54" s="22">
        <v>21319.69</v>
      </c>
      <c r="M54" s="2">
        <f t="shared" si="13"/>
        <v>29.279999999998836</v>
      </c>
      <c r="N54" s="11" t="str">
        <f t="shared" si="14"/>
        <v>Atenção</v>
      </c>
    </row>
    <row r="55" spans="1:14" x14ac:dyDescent="0.25">
      <c r="A55" s="5">
        <v>43561</v>
      </c>
      <c r="B55" s="3">
        <v>4765</v>
      </c>
      <c r="C55" s="2">
        <f t="shared" si="9"/>
        <v>15</v>
      </c>
      <c r="D55" s="11" t="str">
        <f t="shared" si="10"/>
        <v>Normal</v>
      </c>
      <c r="F55" s="5">
        <v>43561</v>
      </c>
      <c r="G55" s="3">
        <v>10413.4</v>
      </c>
      <c r="H55" s="2">
        <f t="shared" si="11"/>
        <v>7.1999999999989086</v>
      </c>
      <c r="I55" s="11" t="str">
        <f t="shared" si="12"/>
        <v>Normal</v>
      </c>
      <c r="K55" s="5">
        <v>43561</v>
      </c>
      <c r="L55" s="3">
        <v>21331.19</v>
      </c>
      <c r="M55" s="2">
        <f t="shared" si="13"/>
        <v>11.5</v>
      </c>
      <c r="N55" s="11" t="str">
        <f t="shared" si="14"/>
        <v>Normal</v>
      </c>
    </row>
    <row r="56" spans="1:14" x14ac:dyDescent="0.25">
      <c r="A56" s="4">
        <v>43562</v>
      </c>
      <c r="B56" s="22">
        <v>4768</v>
      </c>
      <c r="C56" s="2">
        <f t="shared" si="9"/>
        <v>3</v>
      </c>
      <c r="D56" s="11" t="str">
        <f t="shared" si="10"/>
        <v>Normal</v>
      </c>
      <c r="F56" s="4">
        <v>43562</v>
      </c>
      <c r="G56" s="22">
        <v>10416</v>
      </c>
      <c r="H56" s="2">
        <f t="shared" si="11"/>
        <v>2.6000000000003638</v>
      </c>
      <c r="I56" s="11" t="str">
        <f t="shared" si="12"/>
        <v>Normal</v>
      </c>
      <c r="K56" s="4">
        <v>43562</v>
      </c>
      <c r="L56" s="22">
        <v>21334.54</v>
      </c>
      <c r="M56" s="2">
        <f t="shared" si="13"/>
        <v>3.3500000000021828</v>
      </c>
      <c r="N56" s="11" t="str">
        <f t="shared" si="14"/>
        <v>Normal</v>
      </c>
    </row>
    <row r="57" spans="1:14" x14ac:dyDescent="0.25">
      <c r="A57" s="4">
        <v>43563</v>
      </c>
      <c r="B57" s="22">
        <v>4774</v>
      </c>
      <c r="C57" s="2">
        <f t="shared" si="9"/>
        <v>6</v>
      </c>
      <c r="D57" s="11" t="str">
        <f t="shared" si="10"/>
        <v>Normal</v>
      </c>
      <c r="F57" s="4">
        <v>43563</v>
      </c>
      <c r="G57" s="22">
        <v>10417.200000000001</v>
      </c>
      <c r="H57" s="2">
        <f t="shared" si="11"/>
        <v>1.2000000000007276</v>
      </c>
      <c r="I57" s="11" t="str">
        <f t="shared" si="12"/>
        <v>Normal</v>
      </c>
      <c r="K57" s="4">
        <v>43563</v>
      </c>
      <c r="L57" s="22">
        <v>21336.34</v>
      </c>
      <c r="M57" s="2">
        <f t="shared" si="13"/>
        <v>1.7999999999992724</v>
      </c>
      <c r="N57" s="11" t="str">
        <f t="shared" si="14"/>
        <v>Normal</v>
      </c>
    </row>
    <row r="58" spans="1:14" x14ac:dyDescent="0.25">
      <c r="A58" s="4">
        <v>43564</v>
      </c>
      <c r="B58" s="22">
        <v>4793</v>
      </c>
      <c r="C58" s="2">
        <f t="shared" si="9"/>
        <v>19</v>
      </c>
      <c r="D58" s="11" t="str">
        <f t="shared" si="10"/>
        <v>Normal</v>
      </c>
      <c r="F58" s="4">
        <v>43564</v>
      </c>
      <c r="G58" s="22">
        <v>10423.5</v>
      </c>
      <c r="H58" s="2">
        <f t="shared" si="11"/>
        <v>6.2999999999992724</v>
      </c>
      <c r="I58" s="11" t="str">
        <f t="shared" si="12"/>
        <v>Normal</v>
      </c>
      <c r="K58" s="4">
        <v>43564</v>
      </c>
      <c r="L58" s="22">
        <v>21348.49</v>
      </c>
      <c r="M58" s="2">
        <f t="shared" si="13"/>
        <v>12.150000000001455</v>
      </c>
      <c r="N58" s="11" t="str">
        <f t="shared" si="14"/>
        <v>Normal</v>
      </c>
    </row>
    <row r="59" spans="1:14" x14ac:dyDescent="0.25">
      <c r="A59" s="4">
        <v>43565</v>
      </c>
      <c r="B59" s="22">
        <v>4822</v>
      </c>
      <c r="C59" s="2">
        <f t="shared" si="9"/>
        <v>29</v>
      </c>
      <c r="D59" s="11" t="str">
        <f t="shared" si="10"/>
        <v>Atenção</v>
      </c>
      <c r="E59" s="13"/>
      <c r="F59" s="4">
        <v>43565</v>
      </c>
      <c r="G59" s="22">
        <v>10430.5</v>
      </c>
      <c r="H59" s="2">
        <f t="shared" si="11"/>
        <v>7</v>
      </c>
      <c r="I59" s="11" t="str">
        <f t="shared" si="12"/>
        <v>Normal</v>
      </c>
      <c r="J59" s="13"/>
      <c r="K59" s="4">
        <v>43565</v>
      </c>
      <c r="L59" s="22">
        <v>21361.03</v>
      </c>
      <c r="M59" s="2">
        <f t="shared" si="13"/>
        <v>12.539999999997235</v>
      </c>
      <c r="N59" s="11" t="str">
        <f t="shared" si="14"/>
        <v>Normal</v>
      </c>
    </row>
    <row r="60" spans="1:14" x14ac:dyDescent="0.25">
      <c r="A60" s="4">
        <v>43566</v>
      </c>
      <c r="B60" s="22">
        <v>4842</v>
      </c>
      <c r="C60" s="2">
        <f t="shared" si="9"/>
        <v>20</v>
      </c>
      <c r="D60" s="11" t="str">
        <f t="shared" si="10"/>
        <v>Normal</v>
      </c>
      <c r="F60" s="4">
        <v>43566</v>
      </c>
      <c r="G60" s="22">
        <v>10437.1</v>
      </c>
      <c r="H60" s="2">
        <f t="shared" si="11"/>
        <v>6.6000000000003638</v>
      </c>
      <c r="I60" s="11" t="str">
        <f t="shared" si="12"/>
        <v>Normal</v>
      </c>
      <c r="K60" s="4">
        <v>43566</v>
      </c>
      <c r="L60" s="22">
        <v>21372.99</v>
      </c>
      <c r="M60" s="2">
        <f t="shared" si="13"/>
        <v>11.960000000002765</v>
      </c>
      <c r="N60" s="11" t="str">
        <f t="shared" si="14"/>
        <v>Normal</v>
      </c>
    </row>
    <row r="61" spans="1:14" x14ac:dyDescent="0.25">
      <c r="A61" s="4">
        <v>43567</v>
      </c>
      <c r="B61" s="22">
        <v>4866</v>
      </c>
      <c r="C61" s="2">
        <f t="shared" si="9"/>
        <v>24</v>
      </c>
      <c r="D61" s="11" t="str">
        <f t="shared" si="10"/>
        <v>Normal</v>
      </c>
      <c r="F61" s="4">
        <v>43567</v>
      </c>
      <c r="G61" s="22">
        <v>10444.5</v>
      </c>
      <c r="H61" s="2">
        <f t="shared" si="11"/>
        <v>7.3999999999996362</v>
      </c>
      <c r="I61" s="11" t="str">
        <f t="shared" si="12"/>
        <v>Atenção</v>
      </c>
      <c r="K61" s="4">
        <v>43567</v>
      </c>
      <c r="L61" s="22">
        <v>21388.71</v>
      </c>
      <c r="M61" s="2">
        <f t="shared" si="13"/>
        <v>15.719999999997526</v>
      </c>
      <c r="N61" s="11" t="str">
        <f t="shared" si="14"/>
        <v>Atenção</v>
      </c>
    </row>
    <row r="62" spans="1:14" x14ac:dyDescent="0.25">
      <c r="A62" s="5">
        <v>43568</v>
      </c>
      <c r="B62" s="3">
        <v>4880</v>
      </c>
      <c r="C62" s="2">
        <f t="shared" si="9"/>
        <v>14</v>
      </c>
      <c r="D62" s="11" t="str">
        <f t="shared" si="10"/>
        <v>Normal</v>
      </c>
      <c r="F62" s="5">
        <v>43568</v>
      </c>
      <c r="G62" s="3">
        <v>10450.799999999999</v>
      </c>
      <c r="H62" s="2">
        <f t="shared" si="11"/>
        <v>6.2999999999992724</v>
      </c>
      <c r="I62" s="11" t="str">
        <f t="shared" si="12"/>
        <v>Normal</v>
      </c>
      <c r="K62" s="5">
        <v>43568</v>
      </c>
      <c r="L62" s="3">
        <v>21398.53</v>
      </c>
      <c r="M62" s="2">
        <f t="shared" si="13"/>
        <v>9.819999999999709</v>
      </c>
      <c r="N62" s="11" t="str">
        <f t="shared" si="14"/>
        <v>Normal</v>
      </c>
    </row>
    <row r="63" spans="1:14" x14ac:dyDescent="0.25">
      <c r="A63" s="4">
        <v>43569</v>
      </c>
      <c r="B63" s="22">
        <v>4880</v>
      </c>
      <c r="C63" s="2">
        <f t="shared" si="9"/>
        <v>0</v>
      </c>
      <c r="D63" s="11" t="str">
        <f t="shared" si="10"/>
        <v>Normal</v>
      </c>
      <c r="F63" s="4">
        <v>43569</v>
      </c>
      <c r="G63" s="22">
        <v>10455.6</v>
      </c>
      <c r="H63" s="2">
        <f t="shared" si="11"/>
        <v>4.8000000000010914</v>
      </c>
      <c r="I63" s="11" t="str">
        <f t="shared" si="12"/>
        <v>Normal</v>
      </c>
      <c r="K63" s="4">
        <v>43569</v>
      </c>
      <c r="L63" s="22">
        <v>21398.53</v>
      </c>
      <c r="M63" s="2">
        <f t="shared" si="13"/>
        <v>0</v>
      </c>
      <c r="N63" s="11" t="str">
        <f t="shared" si="14"/>
        <v>Normal</v>
      </c>
    </row>
    <row r="64" spans="1:14" x14ac:dyDescent="0.25">
      <c r="A64" s="4">
        <v>43570</v>
      </c>
      <c r="B64" s="22">
        <v>4889</v>
      </c>
      <c r="C64" s="2">
        <f t="shared" si="9"/>
        <v>9</v>
      </c>
      <c r="D64" s="11" t="str">
        <f t="shared" si="10"/>
        <v>Normal</v>
      </c>
      <c r="F64" s="4">
        <v>43570</v>
      </c>
      <c r="G64" s="22">
        <v>10455.6</v>
      </c>
      <c r="H64" s="2">
        <f t="shared" si="11"/>
        <v>0</v>
      </c>
      <c r="I64" s="11" t="str">
        <f t="shared" si="12"/>
        <v>Normal</v>
      </c>
      <c r="K64" s="4">
        <v>43570</v>
      </c>
      <c r="L64" s="22">
        <v>21405.93</v>
      </c>
      <c r="M64" s="2">
        <f t="shared" si="13"/>
        <v>7.4000000000014552</v>
      </c>
      <c r="N64" s="11" t="str">
        <f t="shared" si="14"/>
        <v>Normal</v>
      </c>
    </row>
    <row r="65" spans="1:18" x14ac:dyDescent="0.25">
      <c r="A65" s="4">
        <v>43571</v>
      </c>
      <c r="B65" s="22">
        <v>4910</v>
      </c>
      <c r="C65" s="2">
        <f t="shared" si="9"/>
        <v>21</v>
      </c>
      <c r="D65" s="11" t="str">
        <f t="shared" si="10"/>
        <v>Normal</v>
      </c>
      <c r="F65" s="4">
        <v>43571</v>
      </c>
      <c r="G65" s="22">
        <v>10462.9</v>
      </c>
      <c r="H65" s="2">
        <f t="shared" si="11"/>
        <v>7.2999999999992724</v>
      </c>
      <c r="I65" s="11" t="str">
        <f t="shared" si="12"/>
        <v>Atenção</v>
      </c>
      <c r="K65" s="4">
        <v>43571</v>
      </c>
      <c r="L65" s="22">
        <v>21420.26</v>
      </c>
      <c r="M65" s="2">
        <f t="shared" si="13"/>
        <v>14.329999999998108</v>
      </c>
      <c r="N65" s="11" t="str">
        <f t="shared" si="14"/>
        <v>Normal</v>
      </c>
    </row>
    <row r="66" spans="1:18" x14ac:dyDescent="0.25">
      <c r="A66" s="4">
        <v>43572</v>
      </c>
      <c r="B66" s="22">
        <v>4927</v>
      </c>
      <c r="C66" s="2">
        <f t="shared" si="9"/>
        <v>17</v>
      </c>
      <c r="D66" s="11" t="str">
        <f t="shared" si="10"/>
        <v>Normal</v>
      </c>
      <c r="E66" s="13"/>
      <c r="F66" s="4">
        <v>43572</v>
      </c>
      <c r="G66" s="22">
        <v>10469</v>
      </c>
      <c r="H66" s="2">
        <f t="shared" si="11"/>
        <v>6.1000000000003638</v>
      </c>
      <c r="I66" s="11" t="str">
        <f t="shared" si="12"/>
        <v>Normal</v>
      </c>
      <c r="J66" s="13"/>
      <c r="K66" s="4">
        <v>43572</v>
      </c>
      <c r="L66" s="22">
        <v>21430.28</v>
      </c>
      <c r="M66" s="2">
        <f t="shared" si="13"/>
        <v>10.020000000000437</v>
      </c>
      <c r="N66" s="11" t="str">
        <f t="shared" si="14"/>
        <v>Normal</v>
      </c>
    </row>
    <row r="67" spans="1:18" x14ac:dyDescent="0.25">
      <c r="A67" s="4">
        <v>43573</v>
      </c>
      <c r="B67" s="22">
        <v>4949</v>
      </c>
      <c r="C67" s="2">
        <f t="shared" si="9"/>
        <v>22</v>
      </c>
      <c r="D67" s="11" t="str">
        <f t="shared" si="10"/>
        <v>Normal</v>
      </c>
      <c r="F67" s="4">
        <v>43573</v>
      </c>
      <c r="G67" s="22">
        <v>10476.9</v>
      </c>
      <c r="H67" s="2">
        <f t="shared" si="11"/>
        <v>7.8999999999996362</v>
      </c>
      <c r="I67" s="11" t="str">
        <f t="shared" si="12"/>
        <v>Atenção</v>
      </c>
      <c r="K67" s="4">
        <v>43573</v>
      </c>
      <c r="L67" s="22">
        <v>21445.27</v>
      </c>
      <c r="M67" s="2">
        <f t="shared" si="13"/>
        <v>14.990000000001601</v>
      </c>
      <c r="N67" s="11" t="str">
        <f t="shared" si="14"/>
        <v>Atenção</v>
      </c>
      <c r="R67" s="31"/>
    </row>
    <row r="68" spans="1:18" x14ac:dyDescent="0.25">
      <c r="A68" s="4">
        <v>43574</v>
      </c>
      <c r="B68" s="22">
        <v>4965</v>
      </c>
      <c r="C68" s="2">
        <f t="shared" si="9"/>
        <v>16</v>
      </c>
      <c r="D68" s="11" t="str">
        <f t="shared" si="10"/>
        <v>Normal</v>
      </c>
      <c r="F68" s="4">
        <v>43574</v>
      </c>
      <c r="G68" s="22">
        <v>10482.799999999999</v>
      </c>
      <c r="H68" s="2">
        <f t="shared" si="11"/>
        <v>5.8999999999996362</v>
      </c>
      <c r="I68" s="11" t="str">
        <f t="shared" si="12"/>
        <v>Normal</v>
      </c>
      <c r="K68" s="4">
        <v>43574</v>
      </c>
      <c r="L68" s="22">
        <v>21456.27</v>
      </c>
      <c r="M68" s="2">
        <f t="shared" si="13"/>
        <v>11</v>
      </c>
      <c r="N68" s="11" t="str">
        <f t="shared" si="14"/>
        <v>Normal</v>
      </c>
    </row>
    <row r="69" spans="1:18" x14ac:dyDescent="0.25">
      <c r="A69" s="5">
        <v>43575</v>
      </c>
      <c r="B69" s="3">
        <v>4965</v>
      </c>
      <c r="C69" s="2">
        <f t="shared" si="9"/>
        <v>0</v>
      </c>
      <c r="D69" s="11" t="str">
        <f t="shared" si="10"/>
        <v>Normal</v>
      </c>
      <c r="F69" s="5">
        <v>43575</v>
      </c>
      <c r="G69" s="22">
        <v>10482.799999999999</v>
      </c>
      <c r="H69" s="2">
        <f t="shared" si="11"/>
        <v>0</v>
      </c>
      <c r="I69" s="11" t="str">
        <f t="shared" si="12"/>
        <v>Normal</v>
      </c>
      <c r="K69" s="5">
        <v>43575</v>
      </c>
      <c r="L69" s="22">
        <v>21456.27</v>
      </c>
      <c r="M69" s="2">
        <f t="shared" si="13"/>
        <v>0</v>
      </c>
      <c r="N69" s="11" t="str">
        <f t="shared" si="14"/>
        <v>Normal</v>
      </c>
    </row>
    <row r="70" spans="1:18" x14ac:dyDescent="0.25">
      <c r="A70" s="4">
        <v>43576</v>
      </c>
      <c r="B70" s="22">
        <v>4973</v>
      </c>
      <c r="C70" s="2">
        <f t="shared" si="9"/>
        <v>8</v>
      </c>
      <c r="D70" s="11" t="str">
        <f t="shared" si="10"/>
        <v>Normal</v>
      </c>
      <c r="F70" s="4">
        <v>43576</v>
      </c>
      <c r="G70" s="22">
        <v>10486.4</v>
      </c>
      <c r="H70" s="2">
        <f t="shared" si="11"/>
        <v>3.6000000000003638</v>
      </c>
      <c r="I70" s="11" t="str">
        <f t="shared" si="12"/>
        <v>Normal</v>
      </c>
      <c r="K70" s="4">
        <v>43576</v>
      </c>
      <c r="L70" s="22">
        <v>21461.34</v>
      </c>
      <c r="M70" s="2">
        <f t="shared" si="13"/>
        <v>5.069999999999709</v>
      </c>
      <c r="N70" s="11" t="str">
        <f t="shared" si="14"/>
        <v>Normal</v>
      </c>
    </row>
    <row r="71" spans="1:18" x14ac:dyDescent="0.25">
      <c r="A71" s="4">
        <v>43577</v>
      </c>
      <c r="B71" s="22">
        <v>4977</v>
      </c>
      <c r="C71" s="2">
        <f t="shared" si="9"/>
        <v>4</v>
      </c>
      <c r="D71" s="11" t="str">
        <f t="shared" si="10"/>
        <v>Normal</v>
      </c>
      <c r="F71" s="4">
        <v>43577</v>
      </c>
      <c r="G71" s="22">
        <v>10487.7</v>
      </c>
      <c r="H71" s="2">
        <f t="shared" si="11"/>
        <v>1.3000000000010914</v>
      </c>
      <c r="I71" s="11" t="str">
        <f t="shared" si="12"/>
        <v>Normal</v>
      </c>
      <c r="K71" s="4">
        <v>43577</v>
      </c>
      <c r="L71" s="22">
        <v>21463.56</v>
      </c>
      <c r="M71" s="2">
        <f t="shared" si="13"/>
        <v>2.2200000000011642</v>
      </c>
      <c r="N71" s="11" t="str">
        <f t="shared" si="14"/>
        <v>Normal</v>
      </c>
    </row>
    <row r="72" spans="1:18" x14ac:dyDescent="0.25">
      <c r="A72" s="4">
        <v>43578</v>
      </c>
      <c r="B72" s="22">
        <v>5002</v>
      </c>
      <c r="C72" s="2">
        <f t="shared" si="9"/>
        <v>25</v>
      </c>
      <c r="D72" s="11" t="str">
        <f t="shared" si="10"/>
        <v>Atenção</v>
      </c>
      <c r="F72" s="4">
        <v>43578</v>
      </c>
      <c r="G72" s="22">
        <v>10494.4</v>
      </c>
      <c r="H72" s="2">
        <f t="shared" si="11"/>
        <v>6.6999999999989086</v>
      </c>
      <c r="I72" s="11" t="str">
        <f t="shared" si="12"/>
        <v>Normal</v>
      </c>
      <c r="K72" s="4">
        <v>43578</v>
      </c>
      <c r="L72" s="22">
        <v>21475.27</v>
      </c>
      <c r="M72" s="2">
        <f t="shared" si="13"/>
        <v>11.709999999999127</v>
      </c>
      <c r="N72" s="11" t="str">
        <f t="shared" si="14"/>
        <v>Normal</v>
      </c>
    </row>
    <row r="73" spans="1:18" x14ac:dyDescent="0.25">
      <c r="A73" s="4">
        <v>43579</v>
      </c>
      <c r="B73" s="22">
        <v>5023</v>
      </c>
      <c r="C73" s="2">
        <f t="shared" si="9"/>
        <v>21</v>
      </c>
      <c r="D73" s="11" t="str">
        <f t="shared" si="10"/>
        <v>Normal</v>
      </c>
      <c r="E73" s="13"/>
      <c r="F73" s="4">
        <v>43579</v>
      </c>
      <c r="G73" s="22">
        <v>10503.1</v>
      </c>
      <c r="H73" s="2">
        <f t="shared" si="11"/>
        <v>8.7000000000007276</v>
      </c>
      <c r="I73" s="11" t="str">
        <f t="shared" si="12"/>
        <v>Atenção</v>
      </c>
      <c r="J73" s="13"/>
      <c r="K73" s="4">
        <v>43579</v>
      </c>
      <c r="L73" s="22">
        <v>21488.48</v>
      </c>
      <c r="M73" s="2">
        <f t="shared" si="13"/>
        <v>13.209999999999127</v>
      </c>
      <c r="N73" s="11" t="str">
        <f t="shared" si="14"/>
        <v>Normal</v>
      </c>
    </row>
    <row r="74" spans="1:18" x14ac:dyDescent="0.25">
      <c r="A74" s="4">
        <v>43580</v>
      </c>
      <c r="B74" s="22">
        <v>5068</v>
      </c>
      <c r="C74" s="2">
        <f t="shared" ref="C74:C80" si="15">B74-B73</f>
        <v>45</v>
      </c>
      <c r="D74" s="11" t="str">
        <f t="shared" si="10"/>
        <v>Atenção</v>
      </c>
      <c r="F74" s="4">
        <v>43580</v>
      </c>
      <c r="G74" s="22">
        <v>10510.6</v>
      </c>
      <c r="H74" s="2">
        <f t="shared" ref="H74:H80" si="16">G74-G73</f>
        <v>7.5</v>
      </c>
      <c r="I74" s="11" t="str">
        <f t="shared" si="12"/>
        <v>Atenção</v>
      </c>
      <c r="K74" s="4">
        <v>43580</v>
      </c>
      <c r="L74" s="22">
        <v>21499.75</v>
      </c>
      <c r="M74" s="2">
        <f t="shared" ref="M74:M80" si="17">L74-L73</f>
        <v>11.270000000000437</v>
      </c>
      <c r="N74" s="11" t="str">
        <f t="shared" si="14"/>
        <v>Normal</v>
      </c>
    </row>
    <row r="75" spans="1:18" x14ac:dyDescent="0.25">
      <c r="A75" s="4">
        <v>43581</v>
      </c>
      <c r="B75" s="22">
        <v>5087</v>
      </c>
      <c r="C75" s="2">
        <f t="shared" si="15"/>
        <v>19</v>
      </c>
      <c r="D75" s="11" t="str">
        <f t="shared" si="10"/>
        <v>Normal</v>
      </c>
      <c r="F75" s="4">
        <v>43581</v>
      </c>
      <c r="G75" s="22">
        <v>10517.4</v>
      </c>
      <c r="H75" s="2">
        <f t="shared" si="16"/>
        <v>6.7999999999992724</v>
      </c>
      <c r="I75" s="11" t="str">
        <f t="shared" si="12"/>
        <v>Normal</v>
      </c>
      <c r="K75" s="4">
        <v>43581</v>
      </c>
      <c r="L75" s="22">
        <v>21514.05</v>
      </c>
      <c r="M75" s="2">
        <f t="shared" si="17"/>
        <v>14.299999999999272</v>
      </c>
      <c r="N75" s="11" t="str">
        <f t="shared" si="14"/>
        <v>Normal</v>
      </c>
    </row>
    <row r="76" spans="1:18" x14ac:dyDescent="0.25">
      <c r="A76" s="5">
        <v>43582</v>
      </c>
      <c r="B76" s="3">
        <v>5102</v>
      </c>
      <c r="C76" s="2">
        <f t="shared" si="15"/>
        <v>15</v>
      </c>
      <c r="D76" s="11" t="str">
        <f t="shared" si="10"/>
        <v>Normal</v>
      </c>
      <c r="F76" s="5">
        <v>43582</v>
      </c>
      <c r="G76" s="3">
        <v>10523.9</v>
      </c>
      <c r="H76" s="2">
        <f t="shared" si="16"/>
        <v>6.5</v>
      </c>
      <c r="I76" s="11" t="str">
        <f t="shared" si="12"/>
        <v>Normal</v>
      </c>
      <c r="K76" s="5">
        <v>43582</v>
      </c>
      <c r="L76" s="3">
        <v>21524.6</v>
      </c>
      <c r="M76" s="2">
        <f t="shared" si="17"/>
        <v>10.549999999999272</v>
      </c>
      <c r="N76" s="11" t="str">
        <f t="shared" si="14"/>
        <v>Normal</v>
      </c>
    </row>
    <row r="77" spans="1:18" x14ac:dyDescent="0.25">
      <c r="A77" s="4">
        <v>43583</v>
      </c>
      <c r="B77" s="22">
        <v>5102</v>
      </c>
      <c r="C77" s="2">
        <f t="shared" si="15"/>
        <v>0</v>
      </c>
      <c r="D77" s="11" t="str">
        <f t="shared" si="10"/>
        <v>Normal</v>
      </c>
      <c r="F77" s="4">
        <v>43583</v>
      </c>
      <c r="G77" s="22">
        <v>10523.9</v>
      </c>
      <c r="H77" s="2">
        <f t="shared" si="16"/>
        <v>0</v>
      </c>
      <c r="I77" s="11" t="str">
        <f t="shared" si="12"/>
        <v>Normal</v>
      </c>
      <c r="K77" s="4">
        <v>43583</v>
      </c>
      <c r="L77" s="22">
        <v>21524.6</v>
      </c>
      <c r="M77" s="2">
        <f t="shared" si="17"/>
        <v>0</v>
      </c>
      <c r="N77" s="11" t="str">
        <f t="shared" si="14"/>
        <v>Normal</v>
      </c>
    </row>
    <row r="78" spans="1:18" x14ac:dyDescent="0.25">
      <c r="A78" s="4">
        <v>43584</v>
      </c>
      <c r="B78" s="22">
        <v>5110</v>
      </c>
      <c r="C78" s="2">
        <f t="shared" si="15"/>
        <v>8</v>
      </c>
      <c r="D78" s="11" t="str">
        <f t="shared" si="10"/>
        <v>Normal</v>
      </c>
      <c r="F78" s="4">
        <v>43584</v>
      </c>
      <c r="G78" s="22">
        <v>10526.8</v>
      </c>
      <c r="H78" s="2">
        <f t="shared" si="16"/>
        <v>2.8999999999996362</v>
      </c>
      <c r="I78" s="11" t="str">
        <f t="shared" si="12"/>
        <v>Normal</v>
      </c>
      <c r="K78" s="4">
        <v>43584</v>
      </c>
      <c r="L78" s="22">
        <v>21527.63</v>
      </c>
      <c r="M78" s="2">
        <f t="shared" si="17"/>
        <v>3.0300000000024738</v>
      </c>
      <c r="N78" s="11" t="str">
        <f t="shared" si="14"/>
        <v>Normal</v>
      </c>
    </row>
    <row r="79" spans="1:18" x14ac:dyDescent="0.25">
      <c r="A79" s="4">
        <v>43585</v>
      </c>
      <c r="B79" s="22">
        <v>5130</v>
      </c>
      <c r="C79" s="2">
        <f t="shared" si="15"/>
        <v>20</v>
      </c>
      <c r="D79" s="11" t="str">
        <f t="shared" si="10"/>
        <v>Normal</v>
      </c>
      <c r="F79" s="4">
        <v>43585</v>
      </c>
      <c r="G79" s="22">
        <v>10534.3</v>
      </c>
      <c r="H79" s="3">
        <f t="shared" si="16"/>
        <v>7.5</v>
      </c>
      <c r="I79" s="11" t="str">
        <f t="shared" si="12"/>
        <v>Atenção</v>
      </c>
      <c r="K79" s="4">
        <v>43585</v>
      </c>
      <c r="L79" s="22">
        <v>21540.25</v>
      </c>
      <c r="M79" s="2">
        <f t="shared" si="17"/>
        <v>12.619999999998981</v>
      </c>
      <c r="N79" s="11" t="str">
        <f t="shared" si="14"/>
        <v>Normal</v>
      </c>
    </row>
    <row r="80" spans="1:18" x14ac:dyDescent="0.25">
      <c r="A80" s="4"/>
      <c r="B80" s="1"/>
      <c r="C80" s="2">
        <f t="shared" si="15"/>
        <v>-5130</v>
      </c>
      <c r="D80" s="11" t="str">
        <f t="shared" si="10"/>
        <v>Normal</v>
      </c>
      <c r="F80" s="4"/>
      <c r="G80" s="1"/>
      <c r="H80" s="2">
        <f t="shared" si="16"/>
        <v>-10534.3</v>
      </c>
      <c r="I80" s="11" t="str">
        <f t="shared" si="12"/>
        <v>Normal</v>
      </c>
      <c r="K80" s="4"/>
      <c r="L80" s="1"/>
      <c r="M80" s="2">
        <f t="shared" si="17"/>
        <v>-21540.25</v>
      </c>
      <c r="N80" s="11" t="str">
        <f t="shared" si="14"/>
        <v>Normal</v>
      </c>
    </row>
    <row r="81" spans="1:16" x14ac:dyDescent="0.25">
      <c r="A81" s="141" t="s">
        <v>6</v>
      </c>
      <c r="B81" s="142"/>
      <c r="C81" s="15">
        <f>SUM(C50:C80)</f>
        <v>-4646</v>
      </c>
      <c r="D81" s="11" t="str">
        <f t="shared" si="10"/>
        <v>Normal</v>
      </c>
      <c r="F81" s="141" t="s">
        <v>6</v>
      </c>
      <c r="G81" s="142"/>
      <c r="H81" s="15">
        <f>SUM(H50:H80)</f>
        <v>-10372.299999999999</v>
      </c>
      <c r="I81" s="11" t="str">
        <f t="shared" si="12"/>
        <v>Normal</v>
      </c>
      <c r="K81" s="141" t="s">
        <v>6</v>
      </c>
      <c r="L81" s="142"/>
      <c r="M81" s="15">
        <f>SUM(M50:M80)</f>
        <v>-21263.45</v>
      </c>
      <c r="N81" s="11" t="str">
        <f t="shared" si="14"/>
        <v>Normal</v>
      </c>
    </row>
    <row r="82" spans="1:16" s="13" customFormat="1" x14ac:dyDescent="0.25">
      <c r="A82" s="29" t="s">
        <v>7</v>
      </c>
      <c r="B82" s="146"/>
      <c r="C82" s="147"/>
      <c r="D82" s="148"/>
      <c r="F82" s="29" t="s">
        <v>7</v>
      </c>
      <c r="G82" s="146"/>
      <c r="H82" s="147"/>
      <c r="I82" s="148"/>
      <c r="K82" s="29" t="s">
        <v>7</v>
      </c>
      <c r="L82" s="146"/>
      <c r="M82" s="147"/>
      <c r="N82" s="148"/>
    </row>
    <row r="83" spans="1:16" x14ac:dyDescent="0.25">
      <c r="A83" s="146"/>
      <c r="B83" s="147"/>
      <c r="C83" s="147"/>
      <c r="D83" s="148"/>
      <c r="E83" s="13"/>
      <c r="F83" s="146"/>
      <c r="G83" s="147"/>
      <c r="H83" s="147"/>
      <c r="I83" s="148"/>
      <c r="J83" s="13"/>
      <c r="K83" s="146"/>
      <c r="L83" s="147"/>
      <c r="M83" s="147"/>
      <c r="N83" s="148"/>
    </row>
    <row r="84" spans="1:16" x14ac:dyDescent="0.25">
      <c r="A84" s="146"/>
      <c r="B84" s="147"/>
      <c r="C84" s="147"/>
      <c r="D84" s="148"/>
      <c r="E84" s="13"/>
      <c r="F84" s="146"/>
      <c r="G84" s="147"/>
      <c r="H84" s="147"/>
      <c r="I84" s="148"/>
      <c r="J84" s="13"/>
      <c r="K84" s="146"/>
      <c r="L84" s="147"/>
      <c r="M84" s="147"/>
      <c r="N84" s="148"/>
    </row>
    <row r="85" spans="1:16" x14ac:dyDescent="0.25">
      <c r="A85" s="134"/>
      <c r="B85" s="135"/>
      <c r="C85" s="135"/>
      <c r="D85" s="136"/>
      <c r="F85" s="134"/>
      <c r="G85" s="135"/>
      <c r="H85" s="135"/>
      <c r="I85" s="136"/>
      <c r="K85" s="134"/>
      <c r="L85" s="135"/>
      <c r="M85" s="135"/>
      <c r="N85" s="136"/>
    </row>
    <row r="86" spans="1:16" x14ac:dyDescent="0.25">
      <c r="A86" s="134"/>
      <c r="B86" s="135"/>
      <c r="C86" s="135"/>
      <c r="D86" s="136"/>
      <c r="F86" s="134"/>
      <c r="G86" s="135"/>
      <c r="H86" s="135"/>
      <c r="I86" s="136"/>
      <c r="K86" s="134"/>
      <c r="L86" s="135"/>
      <c r="M86" s="135"/>
      <c r="N86" s="136"/>
    </row>
    <row r="87" spans="1:16" s="134" customFormat="1" x14ac:dyDescent="0.25">
      <c r="A87" s="150"/>
      <c r="B87" s="149"/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  <c r="P87" s="149"/>
    </row>
    <row r="88" spans="1:16" ht="45" customHeight="1" x14ac:dyDescent="0.25">
      <c r="A88" s="143" t="s">
        <v>25</v>
      </c>
      <c r="B88" s="144"/>
      <c r="C88" s="145"/>
      <c r="D88" s="8" t="s">
        <v>1</v>
      </c>
      <c r="F88" s="143" t="s">
        <v>26</v>
      </c>
      <c r="G88" s="144"/>
      <c r="H88" s="145"/>
      <c r="I88" s="8" t="s">
        <v>1</v>
      </c>
      <c r="K88" s="143" t="s">
        <v>27</v>
      </c>
      <c r="L88" s="144"/>
      <c r="M88" s="145"/>
      <c r="N88" s="8" t="s">
        <v>1</v>
      </c>
    </row>
    <row r="89" spans="1:16" ht="25.5" x14ac:dyDescent="0.25">
      <c r="A89" s="140" t="s">
        <v>71</v>
      </c>
      <c r="B89" s="140"/>
      <c r="C89" s="6" t="s">
        <v>2</v>
      </c>
      <c r="D89" s="9"/>
      <c r="F89" s="140" t="s">
        <v>71</v>
      </c>
      <c r="G89" s="140"/>
      <c r="H89" s="6" t="s">
        <v>2</v>
      </c>
      <c r="I89" s="9"/>
      <c r="K89" s="140" t="s">
        <v>71</v>
      </c>
      <c r="L89" s="140"/>
      <c r="M89" s="6" t="s">
        <v>2</v>
      </c>
      <c r="N89" s="9"/>
    </row>
    <row r="90" spans="1:16" x14ac:dyDescent="0.25">
      <c r="A90" s="140"/>
      <c r="B90" s="140"/>
      <c r="C90" s="7">
        <v>3250.7</v>
      </c>
      <c r="D90" s="10">
        <v>14</v>
      </c>
      <c r="F90" s="140"/>
      <c r="G90" s="140"/>
      <c r="H90" s="7">
        <v>13295</v>
      </c>
      <c r="I90" s="10">
        <v>25</v>
      </c>
      <c r="K90" s="140"/>
      <c r="L90" s="140"/>
      <c r="M90" s="7">
        <v>2464.1999999999998</v>
      </c>
      <c r="N90" s="10">
        <v>6</v>
      </c>
    </row>
    <row r="91" spans="1:16" x14ac:dyDescent="0.25">
      <c r="A91" s="1" t="s">
        <v>3</v>
      </c>
      <c r="B91" s="1" t="s">
        <v>4</v>
      </c>
      <c r="C91" s="1" t="s">
        <v>5</v>
      </c>
      <c r="D91" s="11"/>
      <c r="F91" s="1" t="s">
        <v>3</v>
      </c>
      <c r="G91" s="1" t="s">
        <v>4</v>
      </c>
      <c r="H91" s="1" t="s">
        <v>5</v>
      </c>
      <c r="I91" s="11"/>
      <c r="K91" s="1" t="s">
        <v>3</v>
      </c>
      <c r="L91" s="1" t="s">
        <v>4</v>
      </c>
      <c r="M91" s="1" t="s">
        <v>5</v>
      </c>
      <c r="N91" s="11"/>
    </row>
    <row r="92" spans="1:16" x14ac:dyDescent="0.25">
      <c r="A92" s="4">
        <v>43556</v>
      </c>
      <c r="B92" s="22">
        <v>3265.5</v>
      </c>
      <c r="C92" s="2">
        <f>B92-C90</f>
        <v>14.800000000000182</v>
      </c>
      <c r="D92" s="11" t="str">
        <f>IF(C92&gt;($D$90*1.2),"Atenção","Normal")</f>
        <v>Normal</v>
      </c>
      <c r="F92" s="4">
        <v>43556</v>
      </c>
      <c r="G92" s="22">
        <v>13311</v>
      </c>
      <c r="H92" s="2">
        <f>G92-H90</f>
        <v>16</v>
      </c>
      <c r="I92" s="11" t="str">
        <f>IF(H92&gt;($I$90*1.2),"Atenção","Normal")</f>
        <v>Normal</v>
      </c>
      <c r="K92" s="4">
        <v>43556</v>
      </c>
      <c r="L92" s="22">
        <v>2468.3000000000002</v>
      </c>
      <c r="M92" s="2">
        <f>L92-M90</f>
        <v>4.1000000000003638</v>
      </c>
      <c r="N92" s="11" t="str">
        <f>IF(M92&gt;($N$90*1.2),"Atenção","Normal")</f>
        <v>Normal</v>
      </c>
    </row>
    <row r="93" spans="1:16" x14ac:dyDescent="0.25">
      <c r="A93" s="4">
        <v>43557</v>
      </c>
      <c r="B93" s="22">
        <v>3278.2</v>
      </c>
      <c r="C93" s="2">
        <f t="shared" ref="C93:C115" si="18">B93-B92</f>
        <v>12.699999999999818</v>
      </c>
      <c r="D93" s="11" t="str">
        <f t="shared" ref="D93:D123" si="19">IF(C93&gt;($D$90*1.2),"Atenção","Normal")</f>
        <v>Normal</v>
      </c>
      <c r="F93" s="4">
        <v>43557</v>
      </c>
      <c r="G93" s="22">
        <v>13337</v>
      </c>
      <c r="H93" s="2">
        <f t="shared" ref="H93:H115" si="20">G93-G92</f>
        <v>26</v>
      </c>
      <c r="I93" s="11" t="str">
        <f t="shared" ref="I93:I123" si="21">IF(H93&gt;($I$90*1.2),"Atenção","Normal")</f>
        <v>Normal</v>
      </c>
      <c r="K93" s="4">
        <v>43557</v>
      </c>
      <c r="L93" s="22">
        <v>2474.9</v>
      </c>
      <c r="M93" s="2">
        <f>L94-L93</f>
        <v>6.2999999999997272</v>
      </c>
      <c r="N93" s="11" t="str">
        <f t="shared" ref="N93:N123" si="22">IF(M93&gt;($N$90*1.2),"Atenção","Normal")</f>
        <v>Normal</v>
      </c>
    </row>
    <row r="94" spans="1:16" x14ac:dyDescent="0.25">
      <c r="A94" s="4">
        <v>43558</v>
      </c>
      <c r="B94" s="22">
        <v>3292</v>
      </c>
      <c r="C94" s="2">
        <f t="shared" si="18"/>
        <v>13.800000000000182</v>
      </c>
      <c r="D94" s="11" t="str">
        <f t="shared" si="19"/>
        <v>Normal</v>
      </c>
      <c r="E94" s="13"/>
      <c r="F94" s="4">
        <v>43558</v>
      </c>
      <c r="G94" s="22">
        <v>13372</v>
      </c>
      <c r="H94" s="2">
        <f t="shared" si="20"/>
        <v>35</v>
      </c>
      <c r="I94" s="11" t="str">
        <f t="shared" si="21"/>
        <v>Atenção</v>
      </c>
      <c r="J94" s="13"/>
      <c r="K94" s="4">
        <v>43558</v>
      </c>
      <c r="L94" s="22">
        <v>2481.1999999999998</v>
      </c>
      <c r="M94" s="2">
        <f t="shared" ref="M94:M115" si="23">L94-L93</f>
        <v>6.2999999999997272</v>
      </c>
      <c r="N94" s="11" t="str">
        <f t="shared" si="22"/>
        <v>Normal</v>
      </c>
    </row>
    <row r="95" spans="1:16" x14ac:dyDescent="0.25">
      <c r="A95" s="4">
        <v>43559</v>
      </c>
      <c r="B95" s="22">
        <v>3292</v>
      </c>
      <c r="C95" s="2">
        <f t="shared" si="18"/>
        <v>0</v>
      </c>
      <c r="D95" s="11" t="str">
        <f t="shared" si="19"/>
        <v>Normal</v>
      </c>
      <c r="F95" s="4">
        <v>43559</v>
      </c>
      <c r="G95" s="22">
        <v>13372</v>
      </c>
      <c r="H95" s="2">
        <f t="shared" si="20"/>
        <v>0</v>
      </c>
      <c r="I95" s="11" t="str">
        <f t="shared" si="21"/>
        <v>Normal</v>
      </c>
      <c r="K95" s="4">
        <v>43559</v>
      </c>
      <c r="L95" s="22">
        <v>2481.1999999999998</v>
      </c>
      <c r="M95" s="2">
        <f t="shared" si="23"/>
        <v>0</v>
      </c>
      <c r="N95" s="11" t="str">
        <f t="shared" si="22"/>
        <v>Normal</v>
      </c>
    </row>
    <row r="96" spans="1:16" x14ac:dyDescent="0.25">
      <c r="A96" s="4">
        <v>43560</v>
      </c>
      <c r="B96" s="22">
        <v>3326.1</v>
      </c>
      <c r="C96" s="2">
        <f t="shared" si="18"/>
        <v>34.099999999999909</v>
      </c>
      <c r="D96" s="11" t="str">
        <f t="shared" si="19"/>
        <v>Atenção</v>
      </c>
      <c r="F96" s="4">
        <v>43560</v>
      </c>
      <c r="G96" s="22">
        <v>13449</v>
      </c>
      <c r="H96" s="2">
        <f t="shared" si="20"/>
        <v>77</v>
      </c>
      <c r="I96" s="11" t="str">
        <f t="shared" si="21"/>
        <v>Atenção</v>
      </c>
      <c r="K96" s="4">
        <v>43560</v>
      </c>
      <c r="L96" s="22">
        <v>2495.3000000000002</v>
      </c>
      <c r="M96" s="2">
        <f t="shared" si="23"/>
        <v>14.100000000000364</v>
      </c>
      <c r="N96" s="11" t="str">
        <f t="shared" si="22"/>
        <v>Atenção</v>
      </c>
    </row>
    <row r="97" spans="1:14" x14ac:dyDescent="0.25">
      <c r="A97" s="5">
        <v>43561</v>
      </c>
      <c r="B97" s="3">
        <v>3340.4</v>
      </c>
      <c r="C97" s="2">
        <f t="shared" si="18"/>
        <v>14.300000000000182</v>
      </c>
      <c r="D97" s="11" t="str">
        <f t="shared" si="19"/>
        <v>Normal</v>
      </c>
      <c r="F97" s="5">
        <v>43561</v>
      </c>
      <c r="G97" s="3">
        <v>13476</v>
      </c>
      <c r="H97" s="2">
        <f t="shared" si="20"/>
        <v>27</v>
      </c>
      <c r="I97" s="11" t="str">
        <f t="shared" si="21"/>
        <v>Normal</v>
      </c>
      <c r="K97" s="5">
        <v>43561</v>
      </c>
      <c r="L97" s="3">
        <v>2499.6</v>
      </c>
      <c r="M97" s="2">
        <f t="shared" si="23"/>
        <v>4.2999999999997272</v>
      </c>
      <c r="N97" s="11" t="str">
        <f t="shared" si="22"/>
        <v>Normal</v>
      </c>
    </row>
    <row r="98" spans="1:14" x14ac:dyDescent="0.25">
      <c r="A98" s="4">
        <v>43562</v>
      </c>
      <c r="B98" s="22">
        <v>3348.9</v>
      </c>
      <c r="C98" s="2">
        <f t="shared" si="18"/>
        <v>8.5</v>
      </c>
      <c r="D98" s="11" t="str">
        <f t="shared" si="19"/>
        <v>Normal</v>
      </c>
      <c r="F98" s="4">
        <v>43562</v>
      </c>
      <c r="G98" s="22">
        <v>13484</v>
      </c>
      <c r="H98" s="2">
        <f t="shared" si="20"/>
        <v>8</v>
      </c>
      <c r="I98" s="11" t="str">
        <f t="shared" si="21"/>
        <v>Normal</v>
      </c>
      <c r="K98" s="4">
        <v>43562</v>
      </c>
      <c r="L98" s="22">
        <v>2500.8000000000002</v>
      </c>
      <c r="M98" s="2">
        <f t="shared" si="23"/>
        <v>1.2000000000002728</v>
      </c>
      <c r="N98" s="11" t="str">
        <f t="shared" si="22"/>
        <v>Normal</v>
      </c>
    </row>
    <row r="99" spans="1:14" x14ac:dyDescent="0.25">
      <c r="A99" s="4">
        <v>43563</v>
      </c>
      <c r="B99" s="22">
        <v>3354.2</v>
      </c>
      <c r="C99" s="2">
        <f t="shared" si="18"/>
        <v>5.2999999999997272</v>
      </c>
      <c r="D99" s="11" t="str">
        <f t="shared" si="19"/>
        <v>Normal</v>
      </c>
      <c r="F99" s="4">
        <v>43563</v>
      </c>
      <c r="G99" s="22">
        <v>13485</v>
      </c>
      <c r="H99" s="2">
        <f t="shared" si="20"/>
        <v>1</v>
      </c>
      <c r="I99" s="11" t="str">
        <f t="shared" si="21"/>
        <v>Normal</v>
      </c>
      <c r="K99" s="4">
        <v>43563</v>
      </c>
      <c r="L99" s="22">
        <v>2504.3000000000002</v>
      </c>
      <c r="M99" s="2">
        <f t="shared" si="23"/>
        <v>3.5</v>
      </c>
      <c r="N99" s="11" t="str">
        <f t="shared" si="22"/>
        <v>Normal</v>
      </c>
    </row>
    <row r="100" spans="1:14" x14ac:dyDescent="0.25">
      <c r="A100" s="4">
        <v>43564</v>
      </c>
      <c r="B100" s="22">
        <v>3369.2</v>
      </c>
      <c r="C100" s="2">
        <f t="shared" si="18"/>
        <v>15</v>
      </c>
      <c r="D100" s="11" t="str">
        <f t="shared" si="19"/>
        <v>Normal</v>
      </c>
      <c r="F100" s="4">
        <v>43564</v>
      </c>
      <c r="G100" s="22">
        <v>13510</v>
      </c>
      <c r="H100" s="2">
        <f t="shared" si="20"/>
        <v>25</v>
      </c>
      <c r="I100" s="11" t="str">
        <f t="shared" si="21"/>
        <v>Normal</v>
      </c>
      <c r="K100" s="4">
        <v>43564</v>
      </c>
      <c r="L100" s="22">
        <v>2510.5</v>
      </c>
      <c r="M100" s="2">
        <f t="shared" si="23"/>
        <v>6.1999999999998181</v>
      </c>
      <c r="N100" s="11" t="str">
        <f t="shared" si="22"/>
        <v>Normal</v>
      </c>
    </row>
    <row r="101" spans="1:14" x14ac:dyDescent="0.25">
      <c r="A101" s="4">
        <v>43565</v>
      </c>
      <c r="B101" s="22">
        <v>3389.3</v>
      </c>
      <c r="C101" s="2">
        <f t="shared" si="18"/>
        <v>20.100000000000364</v>
      </c>
      <c r="D101" s="11" t="str">
        <f t="shared" si="19"/>
        <v>Atenção</v>
      </c>
      <c r="E101" s="13"/>
      <c r="F101" s="4">
        <v>43565</v>
      </c>
      <c r="G101" s="22">
        <v>13542</v>
      </c>
      <c r="H101" s="2">
        <f t="shared" si="20"/>
        <v>32</v>
      </c>
      <c r="I101" s="11" t="str">
        <f t="shared" si="21"/>
        <v>Atenção</v>
      </c>
      <c r="J101" s="13"/>
      <c r="K101" s="4">
        <v>43565</v>
      </c>
      <c r="L101" s="22">
        <v>2517.5</v>
      </c>
      <c r="M101" s="2">
        <f t="shared" si="23"/>
        <v>7</v>
      </c>
      <c r="N101" s="11" t="str">
        <f t="shared" si="22"/>
        <v>Normal</v>
      </c>
    </row>
    <row r="102" spans="1:14" x14ac:dyDescent="0.25">
      <c r="A102" s="4">
        <v>43566</v>
      </c>
      <c r="B102" s="22">
        <v>3406</v>
      </c>
      <c r="C102" s="2">
        <f t="shared" si="18"/>
        <v>16.699999999999818</v>
      </c>
      <c r="D102" s="11" t="str">
        <f t="shared" si="19"/>
        <v>Normal</v>
      </c>
      <c r="F102" s="4">
        <v>43566</v>
      </c>
      <c r="G102" s="22">
        <v>13568</v>
      </c>
      <c r="H102" s="2">
        <f t="shared" si="20"/>
        <v>26</v>
      </c>
      <c r="I102" s="11" t="str">
        <f t="shared" si="21"/>
        <v>Normal</v>
      </c>
      <c r="K102" s="4">
        <v>43566</v>
      </c>
      <c r="L102" s="22">
        <v>2522.9</v>
      </c>
      <c r="M102" s="2">
        <f t="shared" si="23"/>
        <v>5.4000000000000909</v>
      </c>
      <c r="N102" s="11" t="str">
        <f t="shared" si="22"/>
        <v>Normal</v>
      </c>
    </row>
    <row r="103" spans="1:14" x14ac:dyDescent="0.25">
      <c r="A103" s="4">
        <v>43567</v>
      </c>
      <c r="B103" s="22">
        <v>3423.1</v>
      </c>
      <c r="C103" s="2">
        <f t="shared" si="18"/>
        <v>17.099999999999909</v>
      </c>
      <c r="D103" s="11" t="str">
        <f t="shared" si="19"/>
        <v>Atenção</v>
      </c>
      <c r="F103" s="4">
        <v>43567</v>
      </c>
      <c r="G103" s="22">
        <v>13600</v>
      </c>
      <c r="H103" s="2">
        <f t="shared" si="20"/>
        <v>32</v>
      </c>
      <c r="I103" s="11" t="str">
        <f t="shared" si="21"/>
        <v>Atenção</v>
      </c>
      <c r="K103" s="4">
        <v>43567</v>
      </c>
      <c r="L103" s="22">
        <v>2529.9</v>
      </c>
      <c r="M103" s="2">
        <f t="shared" si="23"/>
        <v>7</v>
      </c>
      <c r="N103" s="11" t="str">
        <f t="shared" si="22"/>
        <v>Normal</v>
      </c>
    </row>
    <row r="104" spans="1:14" x14ac:dyDescent="0.25">
      <c r="A104" s="5">
        <v>43568</v>
      </c>
      <c r="B104" s="3">
        <v>3436.1</v>
      </c>
      <c r="C104" s="2">
        <f t="shared" si="18"/>
        <v>13</v>
      </c>
      <c r="D104" s="11" t="str">
        <f t="shared" si="19"/>
        <v>Normal</v>
      </c>
      <c r="F104" s="5">
        <v>43568</v>
      </c>
      <c r="G104" s="3">
        <v>13618</v>
      </c>
      <c r="H104" s="2">
        <f t="shared" si="20"/>
        <v>18</v>
      </c>
      <c r="I104" s="11" t="str">
        <f t="shared" si="21"/>
        <v>Normal</v>
      </c>
      <c r="K104" s="5">
        <v>43568</v>
      </c>
      <c r="L104" s="3">
        <v>2535.1</v>
      </c>
      <c r="M104" s="2">
        <f t="shared" si="23"/>
        <v>5.1999999999998181</v>
      </c>
      <c r="N104" s="11" t="str">
        <f t="shared" si="22"/>
        <v>Normal</v>
      </c>
    </row>
    <row r="105" spans="1:14" x14ac:dyDescent="0.25">
      <c r="A105" s="4">
        <v>43569</v>
      </c>
      <c r="B105" s="22">
        <v>3436.1</v>
      </c>
      <c r="C105" s="2">
        <f t="shared" si="18"/>
        <v>0</v>
      </c>
      <c r="D105" s="11" t="str">
        <f t="shared" si="19"/>
        <v>Normal</v>
      </c>
      <c r="F105" s="4">
        <v>43569</v>
      </c>
      <c r="G105" s="22">
        <v>13629</v>
      </c>
      <c r="H105" s="2">
        <f t="shared" si="20"/>
        <v>11</v>
      </c>
      <c r="I105" s="11" t="str">
        <f t="shared" si="21"/>
        <v>Normal</v>
      </c>
      <c r="K105" s="4">
        <v>43569</v>
      </c>
      <c r="L105" s="22">
        <v>2535.1</v>
      </c>
      <c r="M105" s="2">
        <f t="shared" si="23"/>
        <v>0</v>
      </c>
      <c r="N105" s="11" t="str">
        <f t="shared" si="22"/>
        <v>Normal</v>
      </c>
    </row>
    <row r="106" spans="1:14" x14ac:dyDescent="0.25">
      <c r="A106" s="4">
        <v>43570</v>
      </c>
      <c r="B106" s="22">
        <v>3454.7</v>
      </c>
      <c r="C106" s="2">
        <f t="shared" si="18"/>
        <v>18.599999999999909</v>
      </c>
      <c r="D106" s="11" t="str">
        <f t="shared" si="19"/>
        <v>Atenção</v>
      </c>
      <c r="F106" s="4">
        <v>43570</v>
      </c>
      <c r="G106" s="22">
        <v>13629</v>
      </c>
      <c r="H106" s="2">
        <f t="shared" si="20"/>
        <v>0</v>
      </c>
      <c r="I106" s="11" t="str">
        <f t="shared" si="21"/>
        <v>Normal</v>
      </c>
      <c r="K106" s="4">
        <v>43570</v>
      </c>
      <c r="L106" s="22">
        <v>2537.6</v>
      </c>
      <c r="M106" s="2">
        <f t="shared" si="23"/>
        <v>2.5</v>
      </c>
      <c r="N106" s="11" t="str">
        <f t="shared" si="22"/>
        <v>Normal</v>
      </c>
    </row>
    <row r="107" spans="1:14" x14ac:dyDescent="0.25">
      <c r="A107" s="4">
        <v>43571</v>
      </c>
      <c r="B107" s="22">
        <v>3472.6</v>
      </c>
      <c r="C107" s="2">
        <f t="shared" si="18"/>
        <v>17.900000000000091</v>
      </c>
      <c r="D107" s="11" t="str">
        <f t="shared" si="19"/>
        <v>Atenção</v>
      </c>
      <c r="F107" s="4">
        <v>43571</v>
      </c>
      <c r="G107" s="22">
        <v>13655</v>
      </c>
      <c r="H107" s="2">
        <f t="shared" si="20"/>
        <v>26</v>
      </c>
      <c r="I107" s="11" t="str">
        <f t="shared" si="21"/>
        <v>Normal</v>
      </c>
      <c r="K107" s="4">
        <v>43571</v>
      </c>
      <c r="L107" s="22">
        <v>2544.6999999999998</v>
      </c>
      <c r="M107" s="2">
        <f t="shared" si="23"/>
        <v>7.0999999999999091</v>
      </c>
      <c r="N107" s="11" t="str">
        <f t="shared" si="22"/>
        <v>Normal</v>
      </c>
    </row>
    <row r="108" spans="1:14" x14ac:dyDescent="0.25">
      <c r="A108" s="4">
        <v>43572</v>
      </c>
      <c r="B108" s="22">
        <v>3488.5</v>
      </c>
      <c r="C108" s="2">
        <f t="shared" si="18"/>
        <v>15.900000000000091</v>
      </c>
      <c r="D108" s="11" t="str">
        <f t="shared" si="19"/>
        <v>Normal</v>
      </c>
      <c r="E108" s="13"/>
      <c r="F108" s="4">
        <v>43572</v>
      </c>
      <c r="G108" s="22">
        <v>13673</v>
      </c>
      <c r="H108" s="2">
        <f t="shared" si="20"/>
        <v>18</v>
      </c>
      <c r="I108" s="11" t="str">
        <f t="shared" si="21"/>
        <v>Normal</v>
      </c>
      <c r="J108" s="13"/>
      <c r="K108" s="4">
        <v>43572</v>
      </c>
      <c r="L108" s="22">
        <v>2549.5</v>
      </c>
      <c r="M108" s="2">
        <f t="shared" si="23"/>
        <v>4.8000000000001819</v>
      </c>
      <c r="N108" s="11" t="str">
        <f t="shared" si="22"/>
        <v>Normal</v>
      </c>
    </row>
    <row r="109" spans="1:14" x14ac:dyDescent="0.25">
      <c r="A109" s="4">
        <v>43573</v>
      </c>
      <c r="B109" s="22">
        <v>3507.5</v>
      </c>
      <c r="C109" s="2">
        <f t="shared" si="18"/>
        <v>19</v>
      </c>
      <c r="D109" s="11" t="str">
        <f t="shared" si="19"/>
        <v>Atenção</v>
      </c>
      <c r="F109" s="4">
        <v>43573</v>
      </c>
      <c r="G109" s="22">
        <v>13709</v>
      </c>
      <c r="H109" s="2">
        <f t="shared" si="20"/>
        <v>36</v>
      </c>
      <c r="I109" s="11" t="str">
        <f t="shared" si="21"/>
        <v>Atenção</v>
      </c>
      <c r="K109" s="4">
        <v>43573</v>
      </c>
      <c r="L109" s="22">
        <v>2556.4</v>
      </c>
      <c r="M109" s="2">
        <f t="shared" si="23"/>
        <v>6.9000000000000909</v>
      </c>
      <c r="N109" s="11" t="str">
        <f t="shared" si="22"/>
        <v>Normal</v>
      </c>
    </row>
    <row r="110" spans="1:14" x14ac:dyDescent="0.25">
      <c r="A110" s="4">
        <v>43574</v>
      </c>
      <c r="B110" s="22">
        <v>3524.2</v>
      </c>
      <c r="C110" s="2">
        <f t="shared" si="18"/>
        <v>16.699999999999818</v>
      </c>
      <c r="D110" s="11" t="str">
        <f t="shared" si="19"/>
        <v>Normal</v>
      </c>
      <c r="F110" s="4">
        <v>43574</v>
      </c>
      <c r="G110" s="22">
        <v>13746</v>
      </c>
      <c r="H110" s="2">
        <f t="shared" si="20"/>
        <v>37</v>
      </c>
      <c r="I110" s="11" t="str">
        <f t="shared" si="21"/>
        <v>Atenção</v>
      </c>
      <c r="K110" s="4">
        <v>43574</v>
      </c>
      <c r="L110" s="22">
        <v>2561.1</v>
      </c>
      <c r="M110" s="2">
        <f t="shared" si="23"/>
        <v>4.6999999999998181</v>
      </c>
      <c r="N110" s="11" t="str">
        <f t="shared" si="22"/>
        <v>Normal</v>
      </c>
    </row>
    <row r="111" spans="1:14" x14ac:dyDescent="0.25">
      <c r="A111" s="5">
        <v>43575</v>
      </c>
      <c r="B111" s="22">
        <v>3524.2</v>
      </c>
      <c r="C111" s="2">
        <f t="shared" si="18"/>
        <v>0</v>
      </c>
      <c r="D111" s="11" t="str">
        <f t="shared" si="19"/>
        <v>Normal</v>
      </c>
      <c r="F111" s="5">
        <v>43575</v>
      </c>
      <c r="G111" s="22">
        <v>13746</v>
      </c>
      <c r="H111" s="2">
        <f t="shared" si="20"/>
        <v>0</v>
      </c>
      <c r="I111" s="11" t="str">
        <f t="shared" si="21"/>
        <v>Normal</v>
      </c>
      <c r="K111" s="5">
        <v>43575</v>
      </c>
      <c r="L111" s="22">
        <v>2561.1</v>
      </c>
      <c r="M111" s="2">
        <f t="shared" si="23"/>
        <v>0</v>
      </c>
      <c r="N111" s="11" t="str">
        <f t="shared" si="22"/>
        <v>Normal</v>
      </c>
    </row>
    <row r="112" spans="1:14" x14ac:dyDescent="0.25">
      <c r="A112" s="4">
        <v>43576</v>
      </c>
      <c r="B112" s="22">
        <v>3541.6</v>
      </c>
      <c r="C112" s="2">
        <f t="shared" si="18"/>
        <v>17.400000000000091</v>
      </c>
      <c r="D112" s="11" t="str">
        <f t="shared" si="19"/>
        <v>Atenção</v>
      </c>
      <c r="F112" s="4">
        <v>43576</v>
      </c>
      <c r="G112" s="22">
        <v>13755</v>
      </c>
      <c r="H112" s="2">
        <f t="shared" si="20"/>
        <v>9</v>
      </c>
      <c r="I112" s="11" t="str">
        <f t="shared" si="21"/>
        <v>Normal</v>
      </c>
      <c r="K112" s="4">
        <v>43576</v>
      </c>
      <c r="L112" s="22">
        <v>2562.9</v>
      </c>
      <c r="M112" s="2">
        <f t="shared" si="23"/>
        <v>1.8000000000001819</v>
      </c>
      <c r="N112" s="11" t="str">
        <f t="shared" si="22"/>
        <v>Normal</v>
      </c>
    </row>
    <row r="113" spans="1:15" x14ac:dyDescent="0.25">
      <c r="A113" s="4">
        <v>43577</v>
      </c>
      <c r="B113" s="22">
        <v>3548.5</v>
      </c>
      <c r="C113" s="2">
        <f t="shared" si="18"/>
        <v>6.9000000000000909</v>
      </c>
      <c r="D113" s="11" t="str">
        <f t="shared" si="19"/>
        <v>Normal</v>
      </c>
      <c r="F113" s="4">
        <v>43577</v>
      </c>
      <c r="G113" s="22">
        <v>13763</v>
      </c>
      <c r="H113" s="2">
        <f t="shared" si="20"/>
        <v>8</v>
      </c>
      <c r="I113" s="11" t="str">
        <f t="shared" si="21"/>
        <v>Normal</v>
      </c>
      <c r="K113" s="4">
        <v>43577</v>
      </c>
      <c r="L113" s="22">
        <v>2564.1999999999998</v>
      </c>
      <c r="M113" s="2">
        <f t="shared" si="23"/>
        <v>1.2999999999997272</v>
      </c>
      <c r="N113" s="11" t="str">
        <f t="shared" si="22"/>
        <v>Normal</v>
      </c>
    </row>
    <row r="114" spans="1:15" x14ac:dyDescent="0.25">
      <c r="A114" s="4">
        <v>43578</v>
      </c>
      <c r="B114" s="22">
        <v>3562.7</v>
      </c>
      <c r="C114" s="2">
        <f t="shared" si="18"/>
        <v>14.199999999999818</v>
      </c>
      <c r="D114" s="11" t="str">
        <f t="shared" si="19"/>
        <v>Normal</v>
      </c>
      <c r="F114" s="4">
        <v>43578</v>
      </c>
      <c r="G114" s="22">
        <v>13803</v>
      </c>
      <c r="H114" s="2">
        <f t="shared" si="20"/>
        <v>40</v>
      </c>
      <c r="I114" s="11" t="str">
        <f t="shared" si="21"/>
        <v>Atenção</v>
      </c>
      <c r="K114" s="4">
        <v>43578</v>
      </c>
      <c r="L114" s="22">
        <v>2577.6999999999998</v>
      </c>
      <c r="M114" s="2">
        <f t="shared" si="23"/>
        <v>13.5</v>
      </c>
      <c r="N114" s="11" t="str">
        <f t="shared" si="22"/>
        <v>Atenção</v>
      </c>
    </row>
    <row r="115" spans="1:15" x14ac:dyDescent="0.25">
      <c r="A115" s="4">
        <v>43579</v>
      </c>
      <c r="B115" s="22">
        <v>3577.6</v>
      </c>
      <c r="C115" s="2">
        <f t="shared" si="18"/>
        <v>14.900000000000091</v>
      </c>
      <c r="D115" s="11" t="str">
        <f t="shared" si="19"/>
        <v>Normal</v>
      </c>
      <c r="E115" s="13"/>
      <c r="F115" s="4">
        <v>43579</v>
      </c>
      <c r="G115" s="22">
        <v>13828</v>
      </c>
      <c r="H115" s="2">
        <f t="shared" si="20"/>
        <v>25</v>
      </c>
      <c r="I115" s="11" t="str">
        <f t="shared" si="21"/>
        <v>Normal</v>
      </c>
      <c r="J115" s="13"/>
      <c r="K115" s="4">
        <v>43579</v>
      </c>
      <c r="L115" s="22">
        <v>2584.5</v>
      </c>
      <c r="M115" s="2">
        <f t="shared" si="23"/>
        <v>6.8000000000001819</v>
      </c>
      <c r="N115" s="11" t="str">
        <f t="shared" si="22"/>
        <v>Normal</v>
      </c>
    </row>
    <row r="116" spans="1:15" x14ac:dyDescent="0.25">
      <c r="A116" s="4">
        <v>43580</v>
      </c>
      <c r="B116" s="22">
        <v>3594.1</v>
      </c>
      <c r="C116" s="2">
        <f>B116-B115</f>
        <v>16.5</v>
      </c>
      <c r="D116" s="11" t="str">
        <f t="shared" si="19"/>
        <v>Normal</v>
      </c>
      <c r="F116" s="4">
        <v>43580</v>
      </c>
      <c r="G116" s="22">
        <v>13859</v>
      </c>
      <c r="H116" s="2">
        <f t="shared" ref="H116:H122" si="24">G116-G115</f>
        <v>31</v>
      </c>
      <c r="I116" s="11" t="str">
        <f t="shared" si="21"/>
        <v>Atenção</v>
      </c>
      <c r="K116" s="4">
        <v>43580</v>
      </c>
      <c r="L116" s="22">
        <v>2591</v>
      </c>
      <c r="M116" s="2">
        <f t="shared" ref="M116:M122" si="25">L116-L115</f>
        <v>6.5</v>
      </c>
      <c r="N116" s="11" t="str">
        <f t="shared" si="22"/>
        <v>Normal</v>
      </c>
    </row>
    <row r="117" spans="1:15" x14ac:dyDescent="0.25">
      <c r="A117" s="4">
        <v>43581</v>
      </c>
      <c r="B117" s="22">
        <v>3609.7</v>
      </c>
      <c r="C117" s="2">
        <f>B117-B116</f>
        <v>15.599999999999909</v>
      </c>
      <c r="D117" s="11" t="str">
        <f t="shared" si="19"/>
        <v>Normal</v>
      </c>
      <c r="F117" s="4">
        <v>43581</v>
      </c>
      <c r="G117" s="22">
        <v>13885</v>
      </c>
      <c r="H117" s="2">
        <f t="shared" si="24"/>
        <v>26</v>
      </c>
      <c r="I117" s="11" t="str">
        <f t="shared" si="21"/>
        <v>Normal</v>
      </c>
      <c r="K117" s="4">
        <v>43581</v>
      </c>
      <c r="L117" s="22">
        <v>2597</v>
      </c>
      <c r="M117" s="2">
        <f t="shared" si="25"/>
        <v>6</v>
      </c>
      <c r="N117" s="11" t="str">
        <f t="shared" si="22"/>
        <v>Normal</v>
      </c>
    </row>
    <row r="118" spans="1:15" x14ac:dyDescent="0.25">
      <c r="A118" s="5">
        <v>43582</v>
      </c>
      <c r="B118" s="3">
        <v>3632.6</v>
      </c>
      <c r="C118" s="2">
        <f>B118-B117</f>
        <v>22.900000000000091</v>
      </c>
      <c r="D118" s="11" t="str">
        <f t="shared" si="19"/>
        <v>Atenção</v>
      </c>
      <c r="F118" s="5">
        <v>43582</v>
      </c>
      <c r="G118" s="3">
        <v>13901</v>
      </c>
      <c r="H118" s="2">
        <f>G118-G117</f>
        <v>16</v>
      </c>
      <c r="I118" s="11" t="str">
        <f t="shared" si="21"/>
        <v>Normal</v>
      </c>
      <c r="K118" s="5">
        <v>43582</v>
      </c>
      <c r="L118" s="3">
        <v>2602</v>
      </c>
      <c r="M118" s="2">
        <f t="shared" si="25"/>
        <v>5</v>
      </c>
      <c r="N118" s="11" t="str">
        <f t="shared" si="22"/>
        <v>Normal</v>
      </c>
    </row>
    <row r="119" spans="1:15" x14ac:dyDescent="0.25">
      <c r="A119" s="4">
        <v>43583</v>
      </c>
      <c r="B119" s="22">
        <v>3632.6</v>
      </c>
      <c r="C119" s="2">
        <f>B119-B118</f>
        <v>0</v>
      </c>
      <c r="D119" s="11" t="str">
        <f t="shared" si="19"/>
        <v>Normal</v>
      </c>
      <c r="F119" s="4">
        <v>43583</v>
      </c>
      <c r="G119" s="22">
        <v>13901</v>
      </c>
      <c r="H119" s="2">
        <f t="shared" si="24"/>
        <v>0</v>
      </c>
      <c r="I119" s="11" t="str">
        <f t="shared" si="21"/>
        <v>Normal</v>
      </c>
      <c r="K119" s="4">
        <v>43583</v>
      </c>
      <c r="L119" s="22">
        <v>2602</v>
      </c>
      <c r="M119" s="2">
        <f t="shared" si="25"/>
        <v>0</v>
      </c>
      <c r="N119" s="11" t="str">
        <f t="shared" si="22"/>
        <v>Normal</v>
      </c>
    </row>
    <row r="120" spans="1:15" x14ac:dyDescent="0.25">
      <c r="A120" s="4">
        <v>43584</v>
      </c>
      <c r="B120" s="22">
        <v>3636.9</v>
      </c>
      <c r="C120" s="2">
        <f>B120-B119</f>
        <v>4.3000000000001819</v>
      </c>
      <c r="D120" s="11" t="str">
        <f t="shared" si="19"/>
        <v>Normal</v>
      </c>
      <c r="F120" s="4">
        <v>43584</v>
      </c>
      <c r="G120" s="22">
        <v>13906</v>
      </c>
      <c r="H120" s="2">
        <f t="shared" si="24"/>
        <v>5</v>
      </c>
      <c r="I120" s="11" t="str">
        <f t="shared" si="21"/>
        <v>Normal</v>
      </c>
      <c r="K120" s="4">
        <v>43584</v>
      </c>
      <c r="L120" s="22">
        <v>2603.6</v>
      </c>
      <c r="M120" s="2">
        <f t="shared" si="25"/>
        <v>1.5999999999999091</v>
      </c>
      <c r="N120" s="11" t="str">
        <f t="shared" si="22"/>
        <v>Normal</v>
      </c>
    </row>
    <row r="121" spans="1:15" x14ac:dyDescent="0.25">
      <c r="A121" s="4">
        <v>43585</v>
      </c>
      <c r="B121" s="22">
        <v>3653.7</v>
      </c>
      <c r="C121" s="2"/>
      <c r="D121" s="11" t="str">
        <f t="shared" si="19"/>
        <v>Normal</v>
      </c>
      <c r="F121" s="4">
        <v>43585</v>
      </c>
      <c r="G121" s="22">
        <v>13926</v>
      </c>
      <c r="H121" s="2">
        <f t="shared" si="24"/>
        <v>20</v>
      </c>
      <c r="I121" s="11" t="str">
        <f t="shared" si="21"/>
        <v>Normal</v>
      </c>
      <c r="K121" s="4">
        <v>43585</v>
      </c>
      <c r="L121" s="22">
        <v>2610.6</v>
      </c>
      <c r="M121" s="2">
        <f t="shared" si="25"/>
        <v>7</v>
      </c>
      <c r="N121" s="11" t="str">
        <f t="shared" si="22"/>
        <v>Normal</v>
      </c>
    </row>
    <row r="122" spans="1:15" x14ac:dyDescent="0.25">
      <c r="A122" s="4"/>
      <c r="B122" s="1"/>
      <c r="C122" s="2">
        <f>B122-B121</f>
        <v>-3653.7</v>
      </c>
      <c r="D122" s="11" t="str">
        <f t="shared" si="19"/>
        <v>Normal</v>
      </c>
      <c r="F122" s="4"/>
      <c r="G122" s="1"/>
      <c r="H122" s="2">
        <f t="shared" si="24"/>
        <v>-13926</v>
      </c>
      <c r="I122" s="11" t="str">
        <f t="shared" si="21"/>
        <v>Normal</v>
      </c>
      <c r="K122" s="4"/>
      <c r="L122" s="1"/>
      <c r="M122" s="2">
        <f t="shared" si="25"/>
        <v>-2610.6</v>
      </c>
      <c r="N122" s="11" t="str">
        <f t="shared" si="22"/>
        <v>Normal</v>
      </c>
    </row>
    <row r="123" spans="1:15" x14ac:dyDescent="0.25">
      <c r="A123" s="141" t="s">
        <v>6</v>
      </c>
      <c r="B123" s="142"/>
      <c r="C123" s="15">
        <f>SUM(C92:C122)</f>
        <v>-3267.4999999999995</v>
      </c>
      <c r="D123" s="11" t="str">
        <f t="shared" si="19"/>
        <v>Normal</v>
      </c>
      <c r="F123" s="141" t="s">
        <v>6</v>
      </c>
      <c r="G123" s="142"/>
      <c r="H123" s="15">
        <f>SUM(H92:H122)</f>
        <v>-13295</v>
      </c>
      <c r="I123" s="11" t="str">
        <f t="shared" si="21"/>
        <v>Normal</v>
      </c>
      <c r="K123" s="141" t="s">
        <v>6</v>
      </c>
      <c r="L123" s="142"/>
      <c r="M123" s="15">
        <f>SUM(M92:M122)</f>
        <v>-2464.5</v>
      </c>
      <c r="N123" s="11" t="str">
        <f t="shared" si="22"/>
        <v>Normal</v>
      </c>
    </row>
    <row r="124" spans="1:15" x14ac:dyDescent="0.25">
      <c r="A124" s="29" t="s">
        <v>7</v>
      </c>
      <c r="B124" s="146"/>
      <c r="C124" s="147"/>
      <c r="D124" s="148"/>
      <c r="E124" s="13"/>
      <c r="F124" s="29" t="s">
        <v>7</v>
      </c>
      <c r="G124" s="146"/>
      <c r="H124" s="147"/>
      <c r="I124" s="148"/>
      <c r="J124" s="13"/>
      <c r="K124" s="29" t="s">
        <v>7</v>
      </c>
      <c r="L124" s="146"/>
      <c r="M124" s="147"/>
      <c r="N124" s="148"/>
      <c r="O124" s="13"/>
    </row>
    <row r="125" spans="1:15" x14ac:dyDescent="0.25">
      <c r="A125" s="146"/>
      <c r="B125" s="147"/>
      <c r="C125" s="147"/>
      <c r="D125" s="148"/>
      <c r="E125" s="13"/>
      <c r="F125" s="146"/>
      <c r="G125" s="147"/>
      <c r="H125" s="147"/>
      <c r="I125" s="148"/>
      <c r="J125" s="13"/>
      <c r="K125" s="146"/>
      <c r="L125" s="147"/>
      <c r="M125" s="147"/>
      <c r="N125" s="148"/>
      <c r="O125" s="13"/>
    </row>
    <row r="126" spans="1:15" x14ac:dyDescent="0.25">
      <c r="A126" s="146"/>
      <c r="B126" s="147"/>
      <c r="C126" s="147"/>
      <c r="D126" s="148"/>
      <c r="E126" s="13"/>
      <c r="F126" s="146"/>
      <c r="G126" s="147"/>
      <c r="H126" s="147"/>
      <c r="I126" s="148"/>
      <c r="J126" s="13"/>
      <c r="K126" s="146"/>
      <c r="L126" s="147"/>
      <c r="M126" s="147"/>
      <c r="N126" s="148"/>
      <c r="O126" s="13"/>
    </row>
    <row r="127" spans="1:15" x14ac:dyDescent="0.25">
      <c r="A127" s="134"/>
      <c r="B127" s="135"/>
      <c r="C127" s="135"/>
      <c r="D127" s="136"/>
      <c r="F127" s="134"/>
      <c r="G127" s="135"/>
      <c r="H127" s="135"/>
      <c r="I127" s="136"/>
      <c r="K127" s="134"/>
      <c r="L127" s="135"/>
      <c r="M127" s="135"/>
      <c r="N127" s="136"/>
      <c r="O127" s="13"/>
    </row>
    <row r="128" spans="1:15" x14ac:dyDescent="0.25">
      <c r="A128" s="134"/>
      <c r="B128" s="135"/>
      <c r="C128" s="135"/>
      <c r="D128" s="136"/>
      <c r="F128" s="134"/>
      <c r="G128" s="135"/>
      <c r="H128" s="135"/>
      <c r="I128" s="136"/>
      <c r="K128" s="134"/>
      <c r="L128" s="135"/>
      <c r="M128" s="135"/>
      <c r="N128" s="136"/>
      <c r="O128" s="13"/>
    </row>
    <row r="129" spans="1:15" x14ac:dyDescent="0.25">
      <c r="A129" s="88"/>
      <c r="B129" s="88"/>
      <c r="C129" s="13"/>
      <c r="D129" s="13"/>
      <c r="E129" s="13"/>
      <c r="F129" s="88"/>
      <c r="G129" s="88"/>
      <c r="H129" s="13"/>
      <c r="I129" s="13"/>
      <c r="J129" s="13"/>
      <c r="K129" s="88"/>
      <c r="L129" s="88"/>
      <c r="M129" s="13"/>
      <c r="N129" s="13"/>
      <c r="O129" s="13"/>
    </row>
    <row r="130" spans="1:15" ht="49.5" customHeight="1" x14ac:dyDescent="0.25">
      <c r="A130" s="143" t="s">
        <v>74</v>
      </c>
      <c r="B130" s="144"/>
      <c r="C130" s="145"/>
      <c r="D130" s="8" t="s">
        <v>1</v>
      </c>
      <c r="F130" s="143" t="s">
        <v>75</v>
      </c>
      <c r="G130" s="144"/>
      <c r="H130" s="145"/>
      <c r="I130" s="8" t="s">
        <v>1</v>
      </c>
      <c r="K130" s="143" t="s">
        <v>30</v>
      </c>
      <c r="L130" s="144"/>
      <c r="M130" s="145"/>
      <c r="N130" s="8" t="s">
        <v>1</v>
      </c>
    </row>
    <row r="131" spans="1:15" ht="31.5" customHeight="1" x14ac:dyDescent="0.25">
      <c r="A131" s="140" t="s">
        <v>71</v>
      </c>
      <c r="B131" s="140"/>
      <c r="C131" s="6" t="s">
        <v>2</v>
      </c>
      <c r="D131" s="9"/>
      <c r="F131" s="140" t="s">
        <v>71</v>
      </c>
      <c r="G131" s="140"/>
      <c r="H131" s="6" t="s">
        <v>2</v>
      </c>
      <c r="I131" s="9"/>
      <c r="K131" s="140" t="s">
        <v>71</v>
      </c>
      <c r="L131" s="140"/>
      <c r="M131" s="6" t="s">
        <v>2</v>
      </c>
      <c r="N131" s="9"/>
    </row>
    <row r="132" spans="1:15" x14ac:dyDescent="0.25">
      <c r="A132" s="140"/>
      <c r="B132" s="140"/>
      <c r="C132" s="7">
        <v>0</v>
      </c>
      <c r="D132" s="10">
        <v>150</v>
      </c>
      <c r="F132" s="140"/>
      <c r="G132" s="140"/>
      <c r="H132" s="7">
        <v>0</v>
      </c>
      <c r="I132" s="10">
        <v>100</v>
      </c>
      <c r="K132" s="140"/>
      <c r="L132" s="140"/>
      <c r="M132" s="7">
        <v>0</v>
      </c>
      <c r="N132" s="10">
        <v>30</v>
      </c>
    </row>
    <row r="133" spans="1:15" x14ac:dyDescent="0.25">
      <c r="A133" s="1" t="s">
        <v>3</v>
      </c>
      <c r="B133" s="1" t="s">
        <v>4</v>
      </c>
      <c r="C133" s="1" t="s">
        <v>5</v>
      </c>
      <c r="D133" s="11"/>
      <c r="F133" s="1" t="s">
        <v>3</v>
      </c>
      <c r="G133" s="1" t="s">
        <v>4</v>
      </c>
      <c r="H133" s="1" t="s">
        <v>5</v>
      </c>
      <c r="I133" s="11"/>
      <c r="K133" s="1" t="s">
        <v>3</v>
      </c>
      <c r="L133" s="1" t="s">
        <v>4</v>
      </c>
      <c r="M133" s="1" t="s">
        <v>5</v>
      </c>
      <c r="N133" s="11"/>
    </row>
    <row r="134" spans="1:15" x14ac:dyDescent="0.25">
      <c r="A134" s="4">
        <v>43556</v>
      </c>
      <c r="B134" s="22">
        <v>58.3</v>
      </c>
      <c r="C134" s="2">
        <f>B134-C132</f>
        <v>58.3</v>
      </c>
      <c r="D134" s="11" t="str">
        <f>IF(C134&gt;($D$132*1.2),"Atenção","Normal")</f>
        <v>Normal</v>
      </c>
      <c r="F134" s="4">
        <v>43556</v>
      </c>
      <c r="G134" s="22">
        <v>1866</v>
      </c>
      <c r="H134" s="2">
        <f>G134-H132</f>
        <v>1866</v>
      </c>
      <c r="I134" s="11" t="str">
        <f>IF(H134&gt;($I$132*1.2),"Atenção","Normal")</f>
        <v>Atenção</v>
      </c>
      <c r="K134" s="4">
        <v>43556</v>
      </c>
      <c r="L134" s="22">
        <v>0</v>
      </c>
      <c r="M134" s="2">
        <f>L134-M132</f>
        <v>0</v>
      </c>
      <c r="N134" s="11" t="str">
        <f>IF(M134&gt;($N$132*1.2),"Atenção","Normal")</f>
        <v>Normal</v>
      </c>
    </row>
    <row r="135" spans="1:15" x14ac:dyDescent="0.25">
      <c r="A135" s="4">
        <v>43557</v>
      </c>
      <c r="B135" s="22">
        <v>58.3</v>
      </c>
      <c r="C135" s="2">
        <f t="shared" ref="C135:C157" si="26">B135-B134</f>
        <v>0</v>
      </c>
      <c r="D135" s="11" t="str">
        <f t="shared" ref="D135:D165" si="27">IF(C135&gt;($D$132*1.2),"Atenção","Normal")</f>
        <v>Normal</v>
      </c>
      <c r="F135" s="4">
        <v>43557</v>
      </c>
      <c r="G135" s="22">
        <v>1866</v>
      </c>
      <c r="H135" s="2">
        <f t="shared" ref="H135:H157" si="28">G135-G134</f>
        <v>0</v>
      </c>
      <c r="I135" s="11" t="str">
        <f t="shared" ref="I135:I165" si="29">IF(H135&gt;($I$132*1.2),"Atenção","Normal")</f>
        <v>Normal</v>
      </c>
      <c r="K135" s="4">
        <v>43557</v>
      </c>
      <c r="L135" s="22">
        <v>0</v>
      </c>
      <c r="M135" s="2">
        <f t="shared" ref="M135:M157" si="30">L135-L134</f>
        <v>0</v>
      </c>
      <c r="N135" s="11" t="str">
        <f t="shared" ref="N135:N165" si="31">IF(M135&gt;($N$132*1.2),"Atenção","Normal")</f>
        <v>Normal</v>
      </c>
    </row>
    <row r="136" spans="1:15" x14ac:dyDescent="0.25">
      <c r="A136" s="4">
        <v>43558</v>
      </c>
      <c r="B136" s="22">
        <v>58.3</v>
      </c>
      <c r="C136" s="2">
        <f t="shared" si="26"/>
        <v>0</v>
      </c>
      <c r="D136" s="11" t="str">
        <f t="shared" si="27"/>
        <v>Normal</v>
      </c>
      <c r="F136" s="4">
        <v>43558</v>
      </c>
      <c r="G136" s="22">
        <v>1866</v>
      </c>
      <c r="H136" s="2">
        <f t="shared" si="28"/>
        <v>0</v>
      </c>
      <c r="I136" s="11" t="str">
        <f t="shared" si="29"/>
        <v>Normal</v>
      </c>
      <c r="K136" s="4">
        <v>43558</v>
      </c>
      <c r="L136" s="22">
        <v>0</v>
      </c>
      <c r="M136" s="2">
        <f t="shared" si="30"/>
        <v>0</v>
      </c>
      <c r="N136" s="11" t="str">
        <f t="shared" si="31"/>
        <v>Normal</v>
      </c>
    </row>
    <row r="137" spans="1:15" x14ac:dyDescent="0.25">
      <c r="A137" s="4">
        <v>43559</v>
      </c>
      <c r="B137" s="22">
        <v>58.3</v>
      </c>
      <c r="C137" s="2">
        <f t="shared" si="26"/>
        <v>0</v>
      </c>
      <c r="D137" s="11" t="str">
        <f t="shared" si="27"/>
        <v>Normal</v>
      </c>
      <c r="F137" s="4">
        <v>43559</v>
      </c>
      <c r="G137" s="22">
        <v>1866</v>
      </c>
      <c r="H137" s="2">
        <f t="shared" si="28"/>
        <v>0</v>
      </c>
      <c r="I137" s="11" t="str">
        <f t="shared" si="29"/>
        <v>Normal</v>
      </c>
      <c r="K137" s="4">
        <v>43559</v>
      </c>
      <c r="L137" s="22">
        <v>20.9</v>
      </c>
      <c r="M137" s="2">
        <f t="shared" si="30"/>
        <v>20.9</v>
      </c>
      <c r="N137" s="11" t="str">
        <f t="shared" si="31"/>
        <v>Normal</v>
      </c>
    </row>
    <row r="138" spans="1:15" x14ac:dyDescent="0.25">
      <c r="A138" s="4">
        <v>43560</v>
      </c>
      <c r="B138" s="22">
        <v>58.3</v>
      </c>
      <c r="C138" s="2">
        <f t="shared" si="26"/>
        <v>0</v>
      </c>
      <c r="D138" s="11" t="str">
        <f t="shared" si="27"/>
        <v>Normal</v>
      </c>
      <c r="F138" s="4">
        <v>43560</v>
      </c>
      <c r="G138" s="22">
        <v>1866</v>
      </c>
      <c r="H138" s="2">
        <f t="shared" si="28"/>
        <v>0</v>
      </c>
      <c r="I138" s="11" t="str">
        <f t="shared" si="29"/>
        <v>Normal</v>
      </c>
      <c r="K138" s="4">
        <v>43560</v>
      </c>
      <c r="L138" s="22">
        <v>50</v>
      </c>
      <c r="M138" s="2">
        <f t="shared" si="30"/>
        <v>29.1</v>
      </c>
      <c r="N138" s="11" t="str">
        <f t="shared" si="31"/>
        <v>Normal</v>
      </c>
    </row>
    <row r="139" spans="1:15" x14ac:dyDescent="0.25">
      <c r="A139" s="5">
        <v>43561</v>
      </c>
      <c r="B139" s="22">
        <v>58.3</v>
      </c>
      <c r="C139" s="2">
        <f t="shared" si="26"/>
        <v>0</v>
      </c>
      <c r="D139" s="11" t="str">
        <f t="shared" si="27"/>
        <v>Normal</v>
      </c>
      <c r="F139" s="5">
        <v>43561</v>
      </c>
      <c r="G139" s="22">
        <v>1866</v>
      </c>
      <c r="H139" s="2">
        <f t="shared" si="28"/>
        <v>0</v>
      </c>
      <c r="I139" s="11" t="str">
        <f t="shared" si="29"/>
        <v>Normal</v>
      </c>
      <c r="K139" s="5">
        <v>43561</v>
      </c>
      <c r="L139" s="3">
        <v>50</v>
      </c>
      <c r="M139" s="2">
        <f t="shared" si="30"/>
        <v>0</v>
      </c>
      <c r="N139" s="11" t="str">
        <f t="shared" si="31"/>
        <v>Normal</v>
      </c>
    </row>
    <row r="140" spans="1:15" x14ac:dyDescent="0.25">
      <c r="A140" s="4">
        <v>43562</v>
      </c>
      <c r="B140" s="22">
        <v>58.3</v>
      </c>
      <c r="C140" s="2">
        <f t="shared" si="26"/>
        <v>0</v>
      </c>
      <c r="D140" s="11" t="str">
        <f t="shared" si="27"/>
        <v>Normal</v>
      </c>
      <c r="F140" s="4">
        <v>43562</v>
      </c>
      <c r="G140" s="22">
        <v>1866</v>
      </c>
      <c r="H140" s="2">
        <f t="shared" si="28"/>
        <v>0</v>
      </c>
      <c r="I140" s="11" t="str">
        <f t="shared" si="29"/>
        <v>Normal</v>
      </c>
      <c r="K140" s="30">
        <v>43562</v>
      </c>
      <c r="L140" s="22">
        <v>50</v>
      </c>
      <c r="M140" s="2">
        <f t="shared" si="30"/>
        <v>0</v>
      </c>
      <c r="N140" s="11" t="str">
        <f t="shared" si="31"/>
        <v>Normal</v>
      </c>
    </row>
    <row r="141" spans="1:15" x14ac:dyDescent="0.25">
      <c r="A141" s="4">
        <v>43563</v>
      </c>
      <c r="B141" s="22">
        <v>58.3</v>
      </c>
      <c r="C141" s="2">
        <f t="shared" si="26"/>
        <v>0</v>
      </c>
      <c r="D141" s="11" t="str">
        <f t="shared" si="27"/>
        <v>Normal</v>
      </c>
      <c r="F141" s="4">
        <v>43563</v>
      </c>
      <c r="G141" s="22">
        <v>1866</v>
      </c>
      <c r="H141" s="2">
        <f t="shared" si="28"/>
        <v>0</v>
      </c>
      <c r="I141" s="11" t="str">
        <f t="shared" si="29"/>
        <v>Normal</v>
      </c>
      <c r="K141" s="4">
        <v>43563</v>
      </c>
      <c r="L141" s="22">
        <v>50</v>
      </c>
      <c r="M141" s="2">
        <f t="shared" si="30"/>
        <v>0</v>
      </c>
      <c r="N141" s="11" t="str">
        <f t="shared" si="31"/>
        <v>Normal</v>
      </c>
    </row>
    <row r="142" spans="1:15" x14ac:dyDescent="0.25">
      <c r="A142" s="4">
        <v>43564</v>
      </c>
      <c r="B142" s="22">
        <v>58.3</v>
      </c>
      <c r="C142" s="2">
        <f t="shared" si="26"/>
        <v>0</v>
      </c>
      <c r="D142" s="11" t="str">
        <f t="shared" si="27"/>
        <v>Normal</v>
      </c>
      <c r="F142" s="4">
        <v>43564</v>
      </c>
      <c r="G142" s="22">
        <v>1866</v>
      </c>
      <c r="H142" s="2">
        <f t="shared" si="28"/>
        <v>0</v>
      </c>
      <c r="I142" s="11" t="str">
        <f t="shared" si="29"/>
        <v>Normal</v>
      </c>
      <c r="K142" s="4">
        <v>43564</v>
      </c>
      <c r="L142" s="22">
        <v>50</v>
      </c>
      <c r="M142" s="2">
        <f t="shared" si="30"/>
        <v>0</v>
      </c>
      <c r="N142" s="11" t="str">
        <f t="shared" si="31"/>
        <v>Normal</v>
      </c>
    </row>
    <row r="143" spans="1:15" x14ac:dyDescent="0.25">
      <c r="A143" s="4">
        <v>43565</v>
      </c>
      <c r="B143" s="22">
        <v>58.4</v>
      </c>
      <c r="C143" s="2">
        <f t="shared" si="26"/>
        <v>0.10000000000000142</v>
      </c>
      <c r="D143" s="11" t="str">
        <f t="shared" si="27"/>
        <v>Normal</v>
      </c>
      <c r="F143" s="4">
        <v>43565</v>
      </c>
      <c r="G143" s="22">
        <v>1931</v>
      </c>
      <c r="H143" s="2">
        <f t="shared" si="28"/>
        <v>65</v>
      </c>
      <c r="I143" s="11" t="str">
        <f t="shared" si="29"/>
        <v>Normal</v>
      </c>
      <c r="K143" s="4">
        <v>43565</v>
      </c>
      <c r="L143" s="22">
        <v>50</v>
      </c>
      <c r="M143" s="2">
        <f t="shared" si="30"/>
        <v>0</v>
      </c>
      <c r="N143" s="11" t="str">
        <f t="shared" si="31"/>
        <v>Normal</v>
      </c>
    </row>
    <row r="144" spans="1:15" x14ac:dyDescent="0.25">
      <c r="A144" s="4">
        <v>43566</v>
      </c>
      <c r="B144" s="22">
        <v>134.30000000000001</v>
      </c>
      <c r="C144" s="2">
        <f t="shared" si="26"/>
        <v>75.900000000000006</v>
      </c>
      <c r="D144" s="11" t="str">
        <f t="shared" si="27"/>
        <v>Normal</v>
      </c>
      <c r="F144" s="4">
        <v>43566</v>
      </c>
      <c r="G144" s="22">
        <v>1931</v>
      </c>
      <c r="H144" s="2">
        <f t="shared" si="28"/>
        <v>0</v>
      </c>
      <c r="I144" s="11" t="str">
        <f t="shared" si="29"/>
        <v>Normal</v>
      </c>
      <c r="K144" s="4">
        <v>43566</v>
      </c>
      <c r="L144" s="22">
        <v>50</v>
      </c>
      <c r="M144" s="2">
        <f t="shared" si="30"/>
        <v>0</v>
      </c>
      <c r="N144" s="11" t="str">
        <f t="shared" si="31"/>
        <v>Normal</v>
      </c>
    </row>
    <row r="145" spans="1:14" x14ac:dyDescent="0.25">
      <c r="A145" s="4">
        <v>43567</v>
      </c>
      <c r="B145" s="22">
        <v>208.5</v>
      </c>
      <c r="C145" s="2">
        <f t="shared" si="26"/>
        <v>74.199999999999989</v>
      </c>
      <c r="D145" s="11" t="str">
        <f t="shared" si="27"/>
        <v>Normal</v>
      </c>
      <c r="F145" s="4">
        <v>43567</v>
      </c>
      <c r="G145" s="22">
        <v>1931</v>
      </c>
      <c r="H145" s="2">
        <f t="shared" si="28"/>
        <v>0</v>
      </c>
      <c r="I145" s="11" t="str">
        <f t="shared" si="29"/>
        <v>Normal</v>
      </c>
      <c r="K145" s="4">
        <v>43567</v>
      </c>
      <c r="L145" s="22">
        <v>50</v>
      </c>
      <c r="M145" s="2">
        <f t="shared" si="30"/>
        <v>0</v>
      </c>
      <c r="N145" s="11" t="str">
        <f t="shared" si="31"/>
        <v>Normal</v>
      </c>
    </row>
    <row r="146" spans="1:14" x14ac:dyDescent="0.25">
      <c r="A146" s="5">
        <v>43568</v>
      </c>
      <c r="B146" s="3">
        <v>280.8</v>
      </c>
      <c r="C146" s="2">
        <f t="shared" si="26"/>
        <v>72.300000000000011</v>
      </c>
      <c r="D146" s="11" t="str">
        <f t="shared" si="27"/>
        <v>Normal</v>
      </c>
      <c r="F146" s="5">
        <v>43568</v>
      </c>
      <c r="G146" s="3">
        <v>1931</v>
      </c>
      <c r="H146" s="2">
        <f t="shared" si="28"/>
        <v>0</v>
      </c>
      <c r="I146" s="11" t="str">
        <f t="shared" si="29"/>
        <v>Normal</v>
      </c>
      <c r="K146" s="5">
        <v>43568</v>
      </c>
      <c r="L146" s="3">
        <v>187.3</v>
      </c>
      <c r="M146" s="2">
        <f t="shared" si="30"/>
        <v>137.30000000000001</v>
      </c>
      <c r="N146" s="11" t="str">
        <f t="shared" si="31"/>
        <v>Atenção</v>
      </c>
    </row>
    <row r="147" spans="1:14" x14ac:dyDescent="0.25">
      <c r="A147" s="4">
        <v>43569</v>
      </c>
      <c r="B147" s="22">
        <v>280.8</v>
      </c>
      <c r="C147" s="2">
        <f t="shared" si="26"/>
        <v>0</v>
      </c>
      <c r="D147" s="11" t="str">
        <f t="shared" si="27"/>
        <v>Normal</v>
      </c>
      <c r="F147" s="4">
        <v>43569</v>
      </c>
      <c r="G147" s="22">
        <v>1931</v>
      </c>
      <c r="H147" s="2">
        <f t="shared" si="28"/>
        <v>0</v>
      </c>
      <c r="I147" s="11" t="str">
        <f t="shared" si="29"/>
        <v>Normal</v>
      </c>
      <c r="K147" s="4">
        <v>43569</v>
      </c>
      <c r="L147" s="22">
        <v>187.3</v>
      </c>
      <c r="M147" s="2">
        <f t="shared" si="30"/>
        <v>0</v>
      </c>
      <c r="N147" s="11" t="str">
        <f t="shared" si="31"/>
        <v>Normal</v>
      </c>
    </row>
    <row r="148" spans="1:14" x14ac:dyDescent="0.25">
      <c r="A148" s="4">
        <v>43570</v>
      </c>
      <c r="B148" s="22">
        <v>398.6</v>
      </c>
      <c r="C148" s="2">
        <f t="shared" si="26"/>
        <v>117.80000000000001</v>
      </c>
      <c r="D148" s="11" t="str">
        <f t="shared" si="27"/>
        <v>Normal</v>
      </c>
      <c r="F148" s="4">
        <v>43570</v>
      </c>
      <c r="G148" s="22">
        <v>1931</v>
      </c>
      <c r="H148" s="2">
        <f t="shared" si="28"/>
        <v>0</v>
      </c>
      <c r="I148" s="11" t="str">
        <f t="shared" si="29"/>
        <v>Normal</v>
      </c>
      <c r="K148" s="4">
        <v>43570</v>
      </c>
      <c r="L148" s="22">
        <v>187.3</v>
      </c>
      <c r="M148" s="2">
        <f t="shared" si="30"/>
        <v>0</v>
      </c>
      <c r="N148" s="11" t="str">
        <f t="shared" si="31"/>
        <v>Normal</v>
      </c>
    </row>
    <row r="149" spans="1:14" x14ac:dyDescent="0.25">
      <c r="A149" s="4">
        <v>43571</v>
      </c>
      <c r="B149" s="22">
        <v>552.20000000000005</v>
      </c>
      <c r="C149" s="2">
        <f t="shared" si="26"/>
        <v>153.60000000000002</v>
      </c>
      <c r="D149" s="11" t="str">
        <f t="shared" si="27"/>
        <v>Normal</v>
      </c>
      <c r="F149" s="4">
        <v>43571</v>
      </c>
      <c r="G149" s="22">
        <v>1931</v>
      </c>
      <c r="H149" s="2">
        <f t="shared" si="28"/>
        <v>0</v>
      </c>
      <c r="I149" s="11" t="str">
        <f t="shared" si="29"/>
        <v>Normal</v>
      </c>
      <c r="K149" s="4">
        <v>43571</v>
      </c>
      <c r="L149" s="22">
        <v>226.7</v>
      </c>
      <c r="M149" s="2">
        <f t="shared" si="30"/>
        <v>39.399999999999977</v>
      </c>
      <c r="N149" s="11" t="str">
        <f t="shared" si="31"/>
        <v>Atenção</v>
      </c>
    </row>
    <row r="150" spans="1:14" x14ac:dyDescent="0.25">
      <c r="A150" s="4">
        <v>43572</v>
      </c>
      <c r="B150" s="22">
        <v>604</v>
      </c>
      <c r="C150" s="2">
        <f t="shared" si="26"/>
        <v>51.799999999999955</v>
      </c>
      <c r="D150" s="11" t="str">
        <f t="shared" si="27"/>
        <v>Normal</v>
      </c>
      <c r="F150" s="4">
        <v>43572</v>
      </c>
      <c r="G150" s="22">
        <v>1931</v>
      </c>
      <c r="H150" s="2">
        <f t="shared" si="28"/>
        <v>0</v>
      </c>
      <c r="I150" s="11" t="str">
        <f t="shared" si="29"/>
        <v>Normal</v>
      </c>
      <c r="K150" s="4">
        <v>43572</v>
      </c>
      <c r="L150" s="22">
        <v>246.7</v>
      </c>
      <c r="M150" s="2">
        <f t="shared" si="30"/>
        <v>20</v>
      </c>
      <c r="N150" s="11" t="str">
        <f t="shared" si="31"/>
        <v>Normal</v>
      </c>
    </row>
    <row r="151" spans="1:14" x14ac:dyDescent="0.25">
      <c r="A151" s="4">
        <v>43573</v>
      </c>
      <c r="B151" s="22">
        <v>665.2</v>
      </c>
      <c r="C151" s="2">
        <f t="shared" si="26"/>
        <v>61.200000000000045</v>
      </c>
      <c r="D151" s="11" t="str">
        <f t="shared" si="27"/>
        <v>Normal</v>
      </c>
      <c r="F151" s="4">
        <v>43573</v>
      </c>
      <c r="G151" s="22">
        <v>1931</v>
      </c>
      <c r="H151" s="2">
        <f t="shared" si="28"/>
        <v>0</v>
      </c>
      <c r="I151" s="11" t="str">
        <f t="shared" si="29"/>
        <v>Normal</v>
      </c>
      <c r="K151" s="4">
        <v>43573</v>
      </c>
      <c r="L151" s="22">
        <v>276.8</v>
      </c>
      <c r="M151" s="2">
        <f t="shared" si="30"/>
        <v>30.100000000000023</v>
      </c>
      <c r="N151" s="11" t="str">
        <f t="shared" si="31"/>
        <v>Normal</v>
      </c>
    </row>
    <row r="152" spans="1:14" x14ac:dyDescent="0.25">
      <c r="A152" s="4">
        <v>43574</v>
      </c>
      <c r="B152" s="22">
        <v>783.9</v>
      </c>
      <c r="C152" s="2">
        <f t="shared" si="26"/>
        <v>118.69999999999993</v>
      </c>
      <c r="D152" s="11" t="str">
        <f t="shared" si="27"/>
        <v>Normal</v>
      </c>
      <c r="F152" s="4">
        <v>43574</v>
      </c>
      <c r="G152" s="22">
        <v>1931</v>
      </c>
      <c r="H152" s="2">
        <f t="shared" si="28"/>
        <v>0</v>
      </c>
      <c r="I152" s="11" t="str">
        <f t="shared" si="29"/>
        <v>Normal</v>
      </c>
      <c r="K152" s="4">
        <v>43574</v>
      </c>
      <c r="L152" s="22">
        <v>306.7</v>
      </c>
      <c r="M152" s="2">
        <f t="shared" si="30"/>
        <v>29.899999999999977</v>
      </c>
      <c r="N152" s="11" t="str">
        <f t="shared" si="31"/>
        <v>Normal</v>
      </c>
    </row>
    <row r="153" spans="1:14" x14ac:dyDescent="0.25">
      <c r="A153" s="5">
        <v>43575</v>
      </c>
      <c r="B153" s="22">
        <v>783.9</v>
      </c>
      <c r="C153" s="2">
        <f t="shared" si="26"/>
        <v>0</v>
      </c>
      <c r="D153" s="11" t="str">
        <f t="shared" si="27"/>
        <v>Normal</v>
      </c>
      <c r="F153" s="5">
        <v>43575</v>
      </c>
      <c r="G153" s="3">
        <v>1931</v>
      </c>
      <c r="H153" s="2">
        <f t="shared" si="28"/>
        <v>0</v>
      </c>
      <c r="I153" s="11" t="str">
        <f t="shared" si="29"/>
        <v>Normal</v>
      </c>
      <c r="K153" s="5">
        <v>43575</v>
      </c>
      <c r="L153" s="22">
        <v>306.7</v>
      </c>
      <c r="M153" s="2">
        <f t="shared" si="30"/>
        <v>0</v>
      </c>
      <c r="N153" s="11" t="str">
        <f t="shared" si="31"/>
        <v>Normal</v>
      </c>
    </row>
    <row r="154" spans="1:14" x14ac:dyDescent="0.25">
      <c r="A154" s="4">
        <v>43576</v>
      </c>
      <c r="B154" s="22">
        <v>899.5</v>
      </c>
      <c r="C154" s="2">
        <f t="shared" si="26"/>
        <v>115.60000000000002</v>
      </c>
      <c r="D154" s="11" t="str">
        <f t="shared" si="27"/>
        <v>Normal</v>
      </c>
      <c r="F154" s="4">
        <v>43576</v>
      </c>
      <c r="G154" s="22">
        <v>1931</v>
      </c>
      <c r="H154" s="2">
        <f t="shared" si="28"/>
        <v>0</v>
      </c>
      <c r="I154" s="11" t="str">
        <f t="shared" si="29"/>
        <v>Normal</v>
      </c>
      <c r="K154" s="4">
        <v>43576</v>
      </c>
      <c r="L154" s="22">
        <v>306.7</v>
      </c>
      <c r="M154" s="2">
        <f t="shared" si="30"/>
        <v>0</v>
      </c>
      <c r="N154" s="11" t="str">
        <f t="shared" si="31"/>
        <v>Normal</v>
      </c>
    </row>
    <row r="155" spans="1:14" x14ac:dyDescent="0.25">
      <c r="A155" s="4">
        <v>43577</v>
      </c>
      <c r="B155" s="22">
        <v>957.4</v>
      </c>
      <c r="C155" s="2">
        <f t="shared" si="26"/>
        <v>57.899999999999977</v>
      </c>
      <c r="D155" s="11" t="str">
        <f t="shared" si="27"/>
        <v>Normal</v>
      </c>
      <c r="F155" s="4">
        <v>43577</v>
      </c>
      <c r="G155" s="22">
        <v>1931</v>
      </c>
      <c r="H155" s="2">
        <f t="shared" si="28"/>
        <v>0</v>
      </c>
      <c r="I155" s="11" t="str">
        <f t="shared" si="29"/>
        <v>Normal</v>
      </c>
      <c r="K155" s="4">
        <v>43577</v>
      </c>
      <c r="L155" s="22">
        <v>306.7</v>
      </c>
      <c r="M155" s="2">
        <f t="shared" si="30"/>
        <v>0</v>
      </c>
      <c r="N155" s="11" t="str">
        <f t="shared" si="31"/>
        <v>Normal</v>
      </c>
    </row>
    <row r="156" spans="1:14" x14ac:dyDescent="0.25">
      <c r="A156" s="4">
        <v>43578</v>
      </c>
      <c r="B156" s="22">
        <v>1013.8</v>
      </c>
      <c r="C156" s="2">
        <f t="shared" si="26"/>
        <v>56.399999999999977</v>
      </c>
      <c r="D156" s="11" t="str">
        <f t="shared" si="27"/>
        <v>Normal</v>
      </c>
      <c r="F156" s="4">
        <v>43578</v>
      </c>
      <c r="G156" s="22">
        <v>1931</v>
      </c>
      <c r="H156" s="2">
        <f t="shared" si="28"/>
        <v>0</v>
      </c>
      <c r="I156" s="11" t="str">
        <f t="shared" si="29"/>
        <v>Normal</v>
      </c>
      <c r="K156" s="4">
        <v>43578</v>
      </c>
      <c r="L156" s="22">
        <v>335.4</v>
      </c>
      <c r="M156" s="2">
        <f t="shared" si="30"/>
        <v>28.699999999999989</v>
      </c>
      <c r="N156" s="11" t="str">
        <f t="shared" si="31"/>
        <v>Normal</v>
      </c>
    </row>
    <row r="157" spans="1:14" x14ac:dyDescent="0.25">
      <c r="A157" s="4">
        <v>43579</v>
      </c>
      <c r="B157" s="22">
        <v>1174.5</v>
      </c>
      <c r="C157" s="2">
        <f t="shared" si="26"/>
        <v>160.70000000000005</v>
      </c>
      <c r="D157" s="11" t="str">
        <f t="shared" si="27"/>
        <v>Normal</v>
      </c>
      <c r="F157" s="4">
        <v>43579</v>
      </c>
      <c r="G157" s="22">
        <v>1931</v>
      </c>
      <c r="H157" s="2">
        <f t="shared" si="28"/>
        <v>0</v>
      </c>
      <c r="I157" s="11" t="str">
        <f t="shared" si="29"/>
        <v>Normal</v>
      </c>
      <c r="K157" s="4">
        <v>43579</v>
      </c>
      <c r="L157" s="22">
        <v>335.4</v>
      </c>
      <c r="M157" s="2">
        <f t="shared" si="30"/>
        <v>0</v>
      </c>
      <c r="N157" s="11" t="str">
        <f t="shared" si="31"/>
        <v>Normal</v>
      </c>
    </row>
    <row r="158" spans="1:14" x14ac:dyDescent="0.25">
      <c r="A158" s="4">
        <v>43580</v>
      </c>
      <c r="B158" s="22">
        <v>1243.2</v>
      </c>
      <c r="C158" s="2">
        <f t="shared" ref="C158:C164" si="32">B158-B157</f>
        <v>68.700000000000045</v>
      </c>
      <c r="D158" s="11" t="str">
        <f t="shared" si="27"/>
        <v>Normal</v>
      </c>
      <c r="F158" s="4">
        <v>43580</v>
      </c>
      <c r="G158" s="22">
        <v>1931</v>
      </c>
      <c r="H158" s="2">
        <f t="shared" ref="H158:H164" si="33">G158-G157</f>
        <v>0</v>
      </c>
      <c r="I158" s="11" t="str">
        <f t="shared" si="29"/>
        <v>Normal</v>
      </c>
      <c r="K158" s="4">
        <v>43580</v>
      </c>
      <c r="L158" s="22">
        <v>384.8</v>
      </c>
      <c r="M158" s="2">
        <f>L158-L157</f>
        <v>49.400000000000034</v>
      </c>
      <c r="N158" s="11" t="str">
        <f t="shared" si="31"/>
        <v>Atenção</v>
      </c>
    </row>
    <row r="159" spans="1:14" x14ac:dyDescent="0.25">
      <c r="A159" s="4">
        <v>43581</v>
      </c>
      <c r="B159" s="22">
        <v>1365.1</v>
      </c>
      <c r="C159" s="2">
        <f t="shared" si="32"/>
        <v>121.89999999999986</v>
      </c>
      <c r="D159" s="11" t="str">
        <f t="shared" si="27"/>
        <v>Normal</v>
      </c>
      <c r="F159" s="4">
        <v>43581</v>
      </c>
      <c r="G159" s="22">
        <v>1931</v>
      </c>
      <c r="H159" s="2">
        <f t="shared" si="33"/>
        <v>0</v>
      </c>
      <c r="I159" s="11" t="str">
        <f t="shared" si="29"/>
        <v>Normal</v>
      </c>
      <c r="K159" s="4">
        <v>43581</v>
      </c>
      <c r="L159" s="22">
        <v>394.8</v>
      </c>
      <c r="M159" s="2">
        <f t="shared" ref="M159:M164" si="34">L159-L158</f>
        <v>10</v>
      </c>
      <c r="N159" s="11" t="str">
        <f t="shared" si="31"/>
        <v>Normal</v>
      </c>
    </row>
    <row r="160" spans="1:14" x14ac:dyDescent="0.25">
      <c r="A160" s="5">
        <v>43582</v>
      </c>
      <c r="B160" s="3">
        <v>1492.9</v>
      </c>
      <c r="C160" s="2">
        <f t="shared" si="32"/>
        <v>127.80000000000018</v>
      </c>
      <c r="D160" s="11" t="str">
        <f t="shared" si="27"/>
        <v>Normal</v>
      </c>
      <c r="F160" s="5">
        <v>43582</v>
      </c>
      <c r="G160" s="3">
        <v>1931</v>
      </c>
      <c r="H160" s="2">
        <f t="shared" si="33"/>
        <v>0</v>
      </c>
      <c r="I160" s="11" t="str">
        <f t="shared" si="29"/>
        <v>Normal</v>
      </c>
      <c r="K160" s="5">
        <v>43582</v>
      </c>
      <c r="L160" s="3">
        <v>414.7</v>
      </c>
      <c r="M160" s="2">
        <f t="shared" si="34"/>
        <v>19.899999999999977</v>
      </c>
      <c r="N160" s="11" t="str">
        <f t="shared" si="31"/>
        <v>Normal</v>
      </c>
    </row>
    <row r="161" spans="1:14" x14ac:dyDescent="0.25">
      <c r="A161" s="4">
        <v>43583</v>
      </c>
      <c r="B161" s="22">
        <v>1492.9</v>
      </c>
      <c r="C161" s="2">
        <f t="shared" si="32"/>
        <v>0</v>
      </c>
      <c r="D161" s="11" t="str">
        <f t="shared" si="27"/>
        <v>Normal</v>
      </c>
      <c r="F161" s="4">
        <v>43583</v>
      </c>
      <c r="G161" s="22">
        <v>1931</v>
      </c>
      <c r="H161" s="2">
        <f t="shared" si="33"/>
        <v>0</v>
      </c>
      <c r="I161" s="11" t="str">
        <f t="shared" si="29"/>
        <v>Normal</v>
      </c>
      <c r="K161" s="4">
        <v>43583</v>
      </c>
      <c r="L161" s="22">
        <v>414.7</v>
      </c>
      <c r="M161" s="2">
        <f t="shared" si="34"/>
        <v>0</v>
      </c>
      <c r="N161" s="11" t="str">
        <f t="shared" si="31"/>
        <v>Normal</v>
      </c>
    </row>
    <row r="162" spans="1:14" x14ac:dyDescent="0.25">
      <c r="A162" s="4">
        <v>43584</v>
      </c>
      <c r="B162" s="22">
        <v>1570.4</v>
      </c>
      <c r="C162" s="2">
        <f t="shared" si="32"/>
        <v>77.5</v>
      </c>
      <c r="D162" s="11" t="str">
        <f t="shared" si="27"/>
        <v>Normal</v>
      </c>
      <c r="F162" s="4">
        <v>43584</v>
      </c>
      <c r="G162" s="22">
        <v>1932</v>
      </c>
      <c r="H162" s="2">
        <f t="shared" si="33"/>
        <v>1</v>
      </c>
      <c r="I162" s="11" t="str">
        <f t="shared" si="29"/>
        <v>Normal</v>
      </c>
      <c r="K162" s="4">
        <v>43584</v>
      </c>
      <c r="L162" s="22">
        <v>414.7</v>
      </c>
      <c r="M162" s="2">
        <f t="shared" si="34"/>
        <v>0</v>
      </c>
      <c r="N162" s="11" t="str">
        <f t="shared" si="31"/>
        <v>Normal</v>
      </c>
    </row>
    <row r="163" spans="1:14" x14ac:dyDescent="0.25">
      <c r="A163" s="4">
        <v>43585</v>
      </c>
      <c r="B163" s="22">
        <v>1570.4</v>
      </c>
      <c r="C163" s="2">
        <f t="shared" si="32"/>
        <v>0</v>
      </c>
      <c r="D163" s="11" t="str">
        <f t="shared" si="27"/>
        <v>Normal</v>
      </c>
      <c r="F163" s="4">
        <v>43585</v>
      </c>
      <c r="G163" s="22">
        <v>1932</v>
      </c>
      <c r="H163" s="2">
        <f t="shared" si="33"/>
        <v>0</v>
      </c>
      <c r="I163" s="11" t="str">
        <f t="shared" si="29"/>
        <v>Normal</v>
      </c>
      <c r="K163" s="4">
        <v>43585</v>
      </c>
      <c r="L163" s="22">
        <v>448.1</v>
      </c>
      <c r="M163" s="2">
        <f t="shared" si="34"/>
        <v>33.400000000000034</v>
      </c>
      <c r="N163" s="11" t="str">
        <f t="shared" si="31"/>
        <v>Normal</v>
      </c>
    </row>
    <row r="164" spans="1:14" x14ac:dyDescent="0.25">
      <c r="A164" s="4"/>
      <c r="B164" s="1"/>
      <c r="C164" s="2">
        <f t="shared" si="32"/>
        <v>-1570.4</v>
      </c>
      <c r="D164" s="11" t="str">
        <f t="shared" si="27"/>
        <v>Normal</v>
      </c>
      <c r="F164" s="4"/>
      <c r="G164" s="1"/>
      <c r="H164" s="2">
        <f t="shared" si="33"/>
        <v>-1932</v>
      </c>
      <c r="I164" s="11" t="str">
        <f t="shared" si="29"/>
        <v>Normal</v>
      </c>
      <c r="K164" s="4"/>
      <c r="L164" s="1"/>
      <c r="M164" s="2">
        <f t="shared" si="34"/>
        <v>-448.1</v>
      </c>
      <c r="N164" s="11" t="str">
        <f t="shared" si="31"/>
        <v>Normal</v>
      </c>
    </row>
    <row r="165" spans="1:14" x14ac:dyDescent="0.25">
      <c r="A165" s="141" t="s">
        <v>6</v>
      </c>
      <c r="B165" s="142"/>
      <c r="C165" s="15">
        <f>SUM(C134:C164)</f>
        <v>0</v>
      </c>
      <c r="D165" s="11" t="str">
        <f t="shared" si="27"/>
        <v>Normal</v>
      </c>
      <c r="F165" s="141" t="s">
        <v>6</v>
      </c>
      <c r="G165" s="142"/>
      <c r="H165" s="15">
        <f>SUM(H134:H164)</f>
        <v>0</v>
      </c>
      <c r="I165" s="11" t="str">
        <f t="shared" si="29"/>
        <v>Normal</v>
      </c>
      <c r="K165" s="141" t="s">
        <v>6</v>
      </c>
      <c r="L165" s="142"/>
      <c r="M165" s="15">
        <f>SUM(M134:M164)</f>
        <v>0</v>
      </c>
      <c r="N165" s="11" t="str">
        <f t="shared" si="31"/>
        <v>Normal</v>
      </c>
    </row>
    <row r="166" spans="1:14" x14ac:dyDescent="0.25">
      <c r="A166" s="29" t="s">
        <v>7</v>
      </c>
      <c r="B166" s="146"/>
      <c r="C166" s="147"/>
      <c r="D166" s="148"/>
      <c r="E166" s="13"/>
      <c r="F166" s="29" t="s">
        <v>7</v>
      </c>
      <c r="G166" s="146"/>
      <c r="H166" s="147"/>
      <c r="I166" s="148"/>
      <c r="J166" s="13"/>
      <c r="K166" s="29" t="s">
        <v>7</v>
      </c>
      <c r="L166" s="146"/>
      <c r="M166" s="147"/>
      <c r="N166" s="148"/>
    </row>
    <row r="167" spans="1:14" x14ac:dyDescent="0.25">
      <c r="A167" s="146" t="s">
        <v>76</v>
      </c>
      <c r="B167" s="147"/>
      <c r="C167" s="147"/>
      <c r="D167" s="148"/>
      <c r="E167" s="13"/>
      <c r="F167" s="146"/>
      <c r="G167" s="147"/>
      <c r="H167" s="147"/>
      <c r="I167" s="148"/>
      <c r="J167" s="13"/>
      <c r="K167" s="146"/>
      <c r="L167" s="147"/>
      <c r="M167" s="147"/>
      <c r="N167" s="148"/>
    </row>
    <row r="168" spans="1:14" x14ac:dyDescent="0.25">
      <c r="A168" s="146"/>
      <c r="B168" s="147"/>
      <c r="C168" s="147"/>
      <c r="D168" s="148"/>
      <c r="E168" s="13"/>
      <c r="F168" s="146"/>
      <c r="G168" s="147"/>
      <c r="H168" s="147"/>
      <c r="I168" s="148"/>
      <c r="J168" s="13"/>
      <c r="K168" s="146"/>
      <c r="L168" s="147"/>
      <c r="M168" s="147"/>
      <c r="N168" s="148"/>
    </row>
    <row r="169" spans="1:14" x14ac:dyDescent="0.25">
      <c r="A169" s="134"/>
      <c r="B169" s="135"/>
      <c r="C169" s="135"/>
      <c r="D169" s="136"/>
      <c r="F169" s="134"/>
      <c r="G169" s="135"/>
      <c r="H169" s="135"/>
      <c r="I169" s="136"/>
      <c r="K169" s="134"/>
      <c r="L169" s="135"/>
      <c r="M169" s="135"/>
      <c r="N169" s="136"/>
    </row>
    <row r="170" spans="1:14" x14ac:dyDescent="0.25">
      <c r="A170" s="134"/>
      <c r="B170" s="135"/>
      <c r="C170" s="135"/>
      <c r="D170" s="136"/>
      <c r="F170" s="134"/>
      <c r="G170" s="135"/>
      <c r="H170" s="135"/>
      <c r="I170" s="136"/>
      <c r="K170" s="134"/>
      <c r="L170" s="135"/>
      <c r="M170" s="135"/>
      <c r="N170" s="136"/>
    </row>
    <row r="173" spans="1:14" ht="31.5" customHeight="1" x14ac:dyDescent="0.25">
      <c r="A173" s="143" t="s">
        <v>31</v>
      </c>
      <c r="B173" s="144"/>
      <c r="C173" s="145"/>
      <c r="D173" s="8" t="s">
        <v>1</v>
      </c>
      <c r="F173" s="143" t="s">
        <v>32</v>
      </c>
      <c r="G173" s="144"/>
      <c r="H173" s="145"/>
      <c r="I173" s="8" t="s">
        <v>1</v>
      </c>
    </row>
    <row r="174" spans="1:14" ht="25.5" x14ac:dyDescent="0.25">
      <c r="A174" s="140" t="s">
        <v>71</v>
      </c>
      <c r="B174" s="140"/>
      <c r="C174" s="6" t="s">
        <v>2</v>
      </c>
      <c r="D174" s="9"/>
      <c r="F174" s="140" t="s">
        <v>71</v>
      </c>
      <c r="G174" s="140"/>
      <c r="H174" s="6" t="s">
        <v>2</v>
      </c>
      <c r="I174" s="9"/>
    </row>
    <row r="175" spans="1:14" x14ac:dyDescent="0.25">
      <c r="A175" s="140"/>
      <c r="B175" s="140"/>
      <c r="C175" s="7">
        <v>0</v>
      </c>
      <c r="D175" s="10">
        <v>10</v>
      </c>
      <c r="F175" s="140"/>
      <c r="G175" s="140"/>
      <c r="H175" s="7">
        <v>0</v>
      </c>
      <c r="I175" s="10">
        <v>5</v>
      </c>
    </row>
    <row r="176" spans="1:14" x14ac:dyDescent="0.25">
      <c r="A176" s="1" t="s">
        <v>3</v>
      </c>
      <c r="B176" s="1" t="s">
        <v>4</v>
      </c>
      <c r="C176" s="1" t="s">
        <v>5</v>
      </c>
      <c r="D176" s="11"/>
      <c r="F176" s="1" t="s">
        <v>3</v>
      </c>
      <c r="G176" s="1" t="s">
        <v>4</v>
      </c>
      <c r="H176" s="1" t="s">
        <v>5</v>
      </c>
      <c r="I176" s="11"/>
    </row>
    <row r="177" spans="1:9" x14ac:dyDescent="0.25">
      <c r="A177" s="4">
        <v>43556</v>
      </c>
      <c r="B177" s="22">
        <v>0</v>
      </c>
      <c r="C177" s="2">
        <f>B177-C175</f>
        <v>0</v>
      </c>
      <c r="D177" s="11" t="str">
        <f>IF(C177&gt;($D$175*1.2),"Atenção","Normal")</f>
        <v>Normal</v>
      </c>
      <c r="F177" s="4">
        <v>43556</v>
      </c>
      <c r="G177" s="22">
        <v>0</v>
      </c>
      <c r="H177" s="2">
        <f>G177-H175</f>
        <v>0</v>
      </c>
      <c r="I177" s="11" t="str">
        <f>IF(H177&gt;($I$175*1.2),"Atenção","Normal")</f>
        <v>Normal</v>
      </c>
    </row>
    <row r="178" spans="1:9" x14ac:dyDescent="0.25">
      <c r="A178" s="4">
        <v>43557</v>
      </c>
      <c r="B178" s="22">
        <v>0</v>
      </c>
      <c r="C178" s="2">
        <f t="shared" ref="C178:C200" si="35">B178-B177</f>
        <v>0</v>
      </c>
      <c r="D178" s="11" t="str">
        <f t="shared" ref="D178:D207" si="36">IF(C178&gt;($D$175*1.2),"Atenção","Normal")</f>
        <v>Normal</v>
      </c>
      <c r="F178" s="4">
        <v>43557</v>
      </c>
      <c r="G178" s="22">
        <v>0</v>
      </c>
      <c r="H178" s="2">
        <f t="shared" ref="H178:H200" si="37">G178-G177</f>
        <v>0</v>
      </c>
      <c r="I178" s="11" t="str">
        <f t="shared" ref="I178:I207" si="38">IF(H178&gt;($I$175*1.2),"Atenção","Normal")</f>
        <v>Normal</v>
      </c>
    </row>
    <row r="179" spans="1:9" x14ac:dyDescent="0.25">
      <c r="A179" s="4">
        <v>43558</v>
      </c>
      <c r="B179" s="22">
        <v>0</v>
      </c>
      <c r="C179" s="2">
        <f t="shared" si="35"/>
        <v>0</v>
      </c>
      <c r="D179" s="11" t="str">
        <f t="shared" si="36"/>
        <v>Normal</v>
      </c>
      <c r="F179" s="4">
        <v>43558</v>
      </c>
      <c r="G179" s="22">
        <v>0</v>
      </c>
      <c r="H179" s="2">
        <f t="shared" si="37"/>
        <v>0</v>
      </c>
      <c r="I179" s="11" t="str">
        <f t="shared" si="38"/>
        <v>Normal</v>
      </c>
    </row>
    <row r="180" spans="1:9" x14ac:dyDescent="0.25">
      <c r="A180" s="4">
        <v>43559</v>
      </c>
      <c r="B180" s="22">
        <v>0</v>
      </c>
      <c r="C180" s="2">
        <f t="shared" si="35"/>
        <v>0</v>
      </c>
      <c r="D180" s="11" t="str">
        <f t="shared" si="36"/>
        <v>Normal</v>
      </c>
      <c r="F180" s="4">
        <v>43559</v>
      </c>
      <c r="G180" s="22">
        <v>0</v>
      </c>
      <c r="H180" s="2">
        <f t="shared" si="37"/>
        <v>0</v>
      </c>
      <c r="I180" s="11" t="str">
        <f t="shared" si="38"/>
        <v>Normal</v>
      </c>
    </row>
    <row r="181" spans="1:9" x14ac:dyDescent="0.25">
      <c r="A181" s="4">
        <v>43560</v>
      </c>
      <c r="B181" s="22">
        <v>0</v>
      </c>
      <c r="C181" s="2">
        <f t="shared" si="35"/>
        <v>0</v>
      </c>
      <c r="D181" s="11" t="str">
        <f t="shared" si="36"/>
        <v>Normal</v>
      </c>
      <c r="F181" s="4">
        <v>43560</v>
      </c>
      <c r="G181" s="22">
        <v>0</v>
      </c>
      <c r="H181" s="2">
        <f t="shared" si="37"/>
        <v>0</v>
      </c>
      <c r="I181" s="11" t="str">
        <f t="shared" si="38"/>
        <v>Normal</v>
      </c>
    </row>
    <row r="182" spans="1:9" x14ac:dyDescent="0.25">
      <c r="A182" s="5">
        <v>43561</v>
      </c>
      <c r="B182" s="3">
        <v>0</v>
      </c>
      <c r="C182" s="2">
        <f t="shared" si="35"/>
        <v>0</v>
      </c>
      <c r="D182" s="11" t="str">
        <f t="shared" si="36"/>
        <v>Normal</v>
      </c>
      <c r="F182" s="5">
        <v>43561</v>
      </c>
      <c r="G182" s="3">
        <v>0</v>
      </c>
      <c r="H182" s="2">
        <f t="shared" si="37"/>
        <v>0</v>
      </c>
      <c r="I182" s="11" t="str">
        <f t="shared" si="38"/>
        <v>Normal</v>
      </c>
    </row>
    <row r="183" spans="1:9" x14ac:dyDescent="0.25">
      <c r="A183" s="4">
        <v>43562</v>
      </c>
      <c r="B183" s="22">
        <v>0</v>
      </c>
      <c r="C183" s="2">
        <f t="shared" si="35"/>
        <v>0</v>
      </c>
      <c r="D183" s="11" t="str">
        <f t="shared" si="36"/>
        <v>Normal</v>
      </c>
      <c r="F183" s="4">
        <v>43562</v>
      </c>
      <c r="G183" s="22">
        <v>0</v>
      </c>
      <c r="H183" s="2">
        <f t="shared" si="37"/>
        <v>0</v>
      </c>
      <c r="I183" s="11" t="str">
        <f t="shared" si="38"/>
        <v>Normal</v>
      </c>
    </row>
    <row r="184" spans="1:9" x14ac:dyDescent="0.25">
      <c r="A184" s="4">
        <v>43563</v>
      </c>
      <c r="B184" s="22">
        <v>0</v>
      </c>
      <c r="C184" s="2">
        <f t="shared" si="35"/>
        <v>0</v>
      </c>
      <c r="D184" s="11" t="str">
        <f t="shared" si="36"/>
        <v>Normal</v>
      </c>
      <c r="F184" s="4">
        <v>43563</v>
      </c>
      <c r="G184" s="22">
        <v>0</v>
      </c>
      <c r="H184" s="2">
        <f t="shared" si="37"/>
        <v>0</v>
      </c>
      <c r="I184" s="11" t="str">
        <f t="shared" si="38"/>
        <v>Normal</v>
      </c>
    </row>
    <row r="185" spans="1:9" x14ac:dyDescent="0.25">
      <c r="A185" s="4">
        <v>43564</v>
      </c>
      <c r="B185" s="22">
        <v>0</v>
      </c>
      <c r="C185" s="2">
        <f t="shared" si="35"/>
        <v>0</v>
      </c>
      <c r="D185" s="11" t="str">
        <f t="shared" si="36"/>
        <v>Normal</v>
      </c>
      <c r="F185" s="4">
        <v>43564</v>
      </c>
      <c r="G185" s="22">
        <v>0</v>
      </c>
      <c r="H185" s="2">
        <f t="shared" si="37"/>
        <v>0</v>
      </c>
      <c r="I185" s="11" t="str">
        <f t="shared" si="38"/>
        <v>Normal</v>
      </c>
    </row>
    <row r="186" spans="1:9" x14ac:dyDescent="0.25">
      <c r="A186" s="4">
        <v>43565</v>
      </c>
      <c r="B186" s="22">
        <v>0</v>
      </c>
      <c r="C186" s="2">
        <f t="shared" si="35"/>
        <v>0</v>
      </c>
      <c r="D186" s="11" t="str">
        <f t="shared" si="36"/>
        <v>Normal</v>
      </c>
      <c r="F186" s="4">
        <v>43565</v>
      </c>
      <c r="G186" s="22">
        <v>0</v>
      </c>
      <c r="H186" s="2">
        <f t="shared" si="37"/>
        <v>0</v>
      </c>
      <c r="I186" s="11" t="str">
        <f t="shared" si="38"/>
        <v>Normal</v>
      </c>
    </row>
    <row r="187" spans="1:9" x14ac:dyDescent="0.25">
      <c r="A187" s="4">
        <v>43566</v>
      </c>
      <c r="B187" s="22">
        <v>0</v>
      </c>
      <c r="C187" s="2">
        <f t="shared" si="35"/>
        <v>0</v>
      </c>
      <c r="D187" s="11" t="str">
        <f t="shared" si="36"/>
        <v>Normal</v>
      </c>
      <c r="F187" s="4">
        <v>43566</v>
      </c>
      <c r="G187" s="22">
        <v>0</v>
      </c>
      <c r="H187" s="2">
        <f t="shared" si="37"/>
        <v>0</v>
      </c>
      <c r="I187" s="11" t="str">
        <f t="shared" si="38"/>
        <v>Normal</v>
      </c>
    </row>
    <row r="188" spans="1:9" x14ac:dyDescent="0.25">
      <c r="A188" s="4">
        <v>43567</v>
      </c>
      <c r="B188" s="22">
        <v>0</v>
      </c>
      <c r="C188" s="2">
        <f t="shared" si="35"/>
        <v>0</v>
      </c>
      <c r="D188" s="11" t="str">
        <f t="shared" si="36"/>
        <v>Normal</v>
      </c>
      <c r="F188" s="4">
        <v>43567</v>
      </c>
      <c r="G188" s="22">
        <v>0</v>
      </c>
      <c r="H188" s="2">
        <f t="shared" si="37"/>
        <v>0</v>
      </c>
      <c r="I188" s="11" t="str">
        <f t="shared" si="38"/>
        <v>Normal</v>
      </c>
    </row>
    <row r="189" spans="1:9" x14ac:dyDescent="0.25">
      <c r="A189" s="5">
        <v>43568</v>
      </c>
      <c r="B189" s="3">
        <v>0</v>
      </c>
      <c r="C189" s="2">
        <f t="shared" si="35"/>
        <v>0</v>
      </c>
      <c r="D189" s="11" t="str">
        <f t="shared" si="36"/>
        <v>Normal</v>
      </c>
      <c r="F189" s="5">
        <v>43568</v>
      </c>
      <c r="G189" s="3">
        <v>0</v>
      </c>
      <c r="H189" s="2">
        <f t="shared" si="37"/>
        <v>0</v>
      </c>
      <c r="I189" s="11" t="str">
        <f t="shared" si="38"/>
        <v>Normal</v>
      </c>
    </row>
    <row r="190" spans="1:9" x14ac:dyDescent="0.25">
      <c r="A190" s="4">
        <v>43569</v>
      </c>
      <c r="B190" s="22">
        <v>0</v>
      </c>
      <c r="C190" s="2">
        <f t="shared" si="35"/>
        <v>0</v>
      </c>
      <c r="D190" s="11" t="str">
        <f t="shared" si="36"/>
        <v>Normal</v>
      </c>
      <c r="F190" s="4">
        <v>43569</v>
      </c>
      <c r="G190" s="22">
        <v>0</v>
      </c>
      <c r="H190" s="2">
        <f t="shared" si="37"/>
        <v>0</v>
      </c>
      <c r="I190" s="11" t="str">
        <f t="shared" si="38"/>
        <v>Normal</v>
      </c>
    </row>
    <row r="191" spans="1:9" x14ac:dyDescent="0.25">
      <c r="A191" s="4">
        <v>43570</v>
      </c>
      <c r="B191" s="22">
        <v>6.5</v>
      </c>
      <c r="C191" s="2">
        <f t="shared" si="35"/>
        <v>6.5</v>
      </c>
      <c r="D191" s="11" t="str">
        <f t="shared" si="36"/>
        <v>Normal</v>
      </c>
      <c r="F191" s="4">
        <v>43570</v>
      </c>
      <c r="G191" s="22">
        <v>3.4</v>
      </c>
      <c r="H191" s="2">
        <f t="shared" si="37"/>
        <v>3.4</v>
      </c>
      <c r="I191" s="11" t="str">
        <f t="shared" si="38"/>
        <v>Normal</v>
      </c>
    </row>
    <row r="192" spans="1:9" x14ac:dyDescent="0.25">
      <c r="A192" s="4">
        <v>43571</v>
      </c>
      <c r="B192" s="22">
        <v>7</v>
      </c>
      <c r="C192" s="2">
        <f t="shared" si="35"/>
        <v>0.5</v>
      </c>
      <c r="D192" s="11" t="str">
        <f t="shared" si="36"/>
        <v>Normal</v>
      </c>
      <c r="F192" s="4">
        <v>43571</v>
      </c>
      <c r="G192" s="22">
        <v>3.4</v>
      </c>
      <c r="H192" s="2">
        <f t="shared" si="37"/>
        <v>0</v>
      </c>
      <c r="I192" s="11" t="str">
        <f t="shared" si="38"/>
        <v>Normal</v>
      </c>
    </row>
    <row r="193" spans="1:9" x14ac:dyDescent="0.25">
      <c r="A193" s="4">
        <v>43572</v>
      </c>
      <c r="B193" s="22">
        <v>9.8000000000000007</v>
      </c>
      <c r="C193" s="2">
        <f t="shared" si="35"/>
        <v>2.8000000000000007</v>
      </c>
      <c r="D193" s="11" t="str">
        <f t="shared" si="36"/>
        <v>Normal</v>
      </c>
      <c r="F193" s="4">
        <v>43572</v>
      </c>
      <c r="G193" s="22">
        <v>7.7</v>
      </c>
      <c r="H193" s="2">
        <f t="shared" si="37"/>
        <v>4.3000000000000007</v>
      </c>
      <c r="I193" s="11" t="str">
        <f t="shared" si="38"/>
        <v>Normal</v>
      </c>
    </row>
    <row r="194" spans="1:9" x14ac:dyDescent="0.25">
      <c r="A194" s="4">
        <v>43573</v>
      </c>
      <c r="B194" s="22">
        <v>11.1</v>
      </c>
      <c r="C194" s="2">
        <f t="shared" si="35"/>
        <v>1.2999999999999989</v>
      </c>
      <c r="D194" s="11" t="str">
        <f t="shared" si="36"/>
        <v>Normal</v>
      </c>
      <c r="F194" s="4">
        <v>43573</v>
      </c>
      <c r="G194" s="22">
        <v>7.7</v>
      </c>
      <c r="H194" s="2">
        <f t="shared" si="37"/>
        <v>0</v>
      </c>
      <c r="I194" s="11" t="str">
        <f t="shared" si="38"/>
        <v>Normal</v>
      </c>
    </row>
    <row r="195" spans="1:9" x14ac:dyDescent="0.25">
      <c r="A195" s="4">
        <v>43574</v>
      </c>
      <c r="B195" s="22">
        <v>13.8</v>
      </c>
      <c r="C195" s="2">
        <f t="shared" si="35"/>
        <v>2.7000000000000011</v>
      </c>
      <c r="D195" s="11" t="str">
        <f t="shared" si="36"/>
        <v>Normal</v>
      </c>
      <c r="F195" s="4">
        <v>43574</v>
      </c>
      <c r="G195" s="22">
        <v>10.7</v>
      </c>
      <c r="H195" s="2">
        <f t="shared" si="37"/>
        <v>2.9999999999999991</v>
      </c>
      <c r="I195" s="11" t="str">
        <f t="shared" si="38"/>
        <v>Normal</v>
      </c>
    </row>
    <row r="196" spans="1:9" x14ac:dyDescent="0.25">
      <c r="A196" s="5">
        <v>43575</v>
      </c>
      <c r="B196" s="22">
        <v>13.8</v>
      </c>
      <c r="C196" s="2">
        <f t="shared" si="35"/>
        <v>0</v>
      </c>
      <c r="D196" s="11" t="str">
        <f t="shared" si="36"/>
        <v>Normal</v>
      </c>
      <c r="F196" s="5">
        <v>43575</v>
      </c>
      <c r="G196" s="22">
        <v>10.7</v>
      </c>
      <c r="H196" s="2">
        <f t="shared" si="37"/>
        <v>0</v>
      </c>
      <c r="I196" s="11" t="str">
        <f t="shared" si="38"/>
        <v>Normal</v>
      </c>
    </row>
    <row r="197" spans="1:9" x14ac:dyDescent="0.25">
      <c r="A197" s="4">
        <v>43576</v>
      </c>
      <c r="B197" s="22">
        <v>22.4</v>
      </c>
      <c r="C197" s="2">
        <f t="shared" si="35"/>
        <v>8.5999999999999979</v>
      </c>
      <c r="D197" s="11" t="str">
        <f t="shared" si="36"/>
        <v>Normal</v>
      </c>
      <c r="F197" s="4">
        <v>43576</v>
      </c>
      <c r="G197" s="22">
        <v>10.7</v>
      </c>
      <c r="H197" s="2">
        <f t="shared" si="37"/>
        <v>0</v>
      </c>
      <c r="I197" s="11" t="str">
        <f t="shared" si="38"/>
        <v>Normal</v>
      </c>
    </row>
    <row r="198" spans="1:9" x14ac:dyDescent="0.25">
      <c r="A198" s="4">
        <v>43577</v>
      </c>
      <c r="B198" s="22">
        <v>28.1</v>
      </c>
      <c r="C198" s="2">
        <f t="shared" si="35"/>
        <v>5.7000000000000028</v>
      </c>
      <c r="D198" s="11" t="str">
        <f t="shared" si="36"/>
        <v>Normal</v>
      </c>
      <c r="F198" s="4">
        <v>43577</v>
      </c>
      <c r="G198" s="22">
        <v>11.6</v>
      </c>
      <c r="H198" s="2">
        <f t="shared" si="37"/>
        <v>0.90000000000000036</v>
      </c>
      <c r="I198" s="11" t="str">
        <f t="shared" si="38"/>
        <v>Normal</v>
      </c>
    </row>
    <row r="199" spans="1:9" x14ac:dyDescent="0.25">
      <c r="A199" s="4">
        <v>43578</v>
      </c>
      <c r="B199" s="22">
        <v>35.4</v>
      </c>
      <c r="C199" s="2">
        <f t="shared" si="35"/>
        <v>7.2999999999999972</v>
      </c>
      <c r="D199" s="11" t="str">
        <f t="shared" si="36"/>
        <v>Normal</v>
      </c>
      <c r="F199" s="4">
        <v>43578</v>
      </c>
      <c r="G199" s="22">
        <v>13.1</v>
      </c>
      <c r="H199" s="2">
        <f t="shared" si="37"/>
        <v>1.5</v>
      </c>
      <c r="I199" s="11" t="str">
        <f t="shared" si="38"/>
        <v>Normal</v>
      </c>
    </row>
    <row r="200" spans="1:9" x14ac:dyDescent="0.25">
      <c r="A200" s="4">
        <v>43579</v>
      </c>
      <c r="B200" s="22">
        <v>43.7</v>
      </c>
      <c r="C200" s="2">
        <f t="shared" si="35"/>
        <v>8.3000000000000043</v>
      </c>
      <c r="D200" s="11" t="str">
        <f t="shared" si="36"/>
        <v>Normal</v>
      </c>
      <c r="F200" s="4">
        <v>43579</v>
      </c>
      <c r="G200" s="22">
        <v>14.8</v>
      </c>
      <c r="H200" s="2">
        <f t="shared" si="37"/>
        <v>1.7000000000000011</v>
      </c>
      <c r="I200" s="11" t="str">
        <f t="shared" si="38"/>
        <v>Normal</v>
      </c>
    </row>
    <row r="201" spans="1:9" x14ac:dyDescent="0.25">
      <c r="A201" s="4">
        <v>43580</v>
      </c>
      <c r="B201" s="22">
        <v>49.5</v>
      </c>
      <c r="C201" s="2">
        <f t="shared" ref="C201:C207" si="39">B201-B200</f>
        <v>5.7999999999999972</v>
      </c>
      <c r="D201" s="11" t="str">
        <f t="shared" si="36"/>
        <v>Normal</v>
      </c>
      <c r="F201" s="4">
        <v>43580</v>
      </c>
      <c r="G201" s="22">
        <v>15.8</v>
      </c>
      <c r="H201" s="2">
        <f t="shared" ref="H201:H207" si="40">G201-G200</f>
        <v>1</v>
      </c>
      <c r="I201" s="11" t="str">
        <f t="shared" si="38"/>
        <v>Normal</v>
      </c>
    </row>
    <row r="202" spans="1:9" x14ac:dyDescent="0.25">
      <c r="A202" s="4">
        <v>43581</v>
      </c>
      <c r="B202" s="22">
        <v>58</v>
      </c>
      <c r="C202" s="2">
        <f t="shared" si="39"/>
        <v>8.5</v>
      </c>
      <c r="D202" s="11" t="str">
        <f t="shared" si="36"/>
        <v>Normal</v>
      </c>
      <c r="F202" s="4">
        <v>43581</v>
      </c>
      <c r="G202" s="22">
        <v>17.600000000000001</v>
      </c>
      <c r="H202" s="2">
        <f t="shared" si="40"/>
        <v>1.8000000000000007</v>
      </c>
      <c r="I202" s="11" t="str">
        <f t="shared" si="38"/>
        <v>Normal</v>
      </c>
    </row>
    <row r="203" spans="1:9" x14ac:dyDescent="0.25">
      <c r="A203" s="5">
        <v>43582</v>
      </c>
      <c r="B203" s="3">
        <v>64.8</v>
      </c>
      <c r="C203" s="2">
        <f t="shared" si="39"/>
        <v>6.7999999999999972</v>
      </c>
      <c r="D203" s="11" t="str">
        <f t="shared" si="36"/>
        <v>Normal</v>
      </c>
      <c r="F203" s="5">
        <v>43582</v>
      </c>
      <c r="G203" s="3">
        <v>18.2</v>
      </c>
      <c r="H203" s="2">
        <f t="shared" si="40"/>
        <v>0.59999999999999787</v>
      </c>
      <c r="I203" s="11" t="str">
        <f t="shared" si="38"/>
        <v>Normal</v>
      </c>
    </row>
    <row r="204" spans="1:9" x14ac:dyDescent="0.25">
      <c r="A204" s="4">
        <v>43583</v>
      </c>
      <c r="B204" s="22">
        <v>64.8</v>
      </c>
      <c r="C204" s="2">
        <f t="shared" si="39"/>
        <v>0</v>
      </c>
      <c r="D204" s="11" t="str">
        <f t="shared" si="36"/>
        <v>Normal</v>
      </c>
      <c r="F204" s="4">
        <v>43583</v>
      </c>
      <c r="G204" s="22">
        <v>18.2</v>
      </c>
      <c r="H204" s="2">
        <f t="shared" si="40"/>
        <v>0</v>
      </c>
      <c r="I204" s="11" t="str">
        <f t="shared" si="38"/>
        <v>Normal</v>
      </c>
    </row>
    <row r="205" spans="1:9" x14ac:dyDescent="0.25">
      <c r="A205" s="4">
        <v>43584</v>
      </c>
      <c r="B205" s="22">
        <v>76.400000000000006</v>
      </c>
      <c r="C205" s="2">
        <f t="shared" si="39"/>
        <v>11.600000000000009</v>
      </c>
      <c r="D205" s="11" t="str">
        <f t="shared" si="36"/>
        <v>Normal</v>
      </c>
      <c r="F205" s="4">
        <v>43584</v>
      </c>
      <c r="G205" s="22">
        <v>18.5</v>
      </c>
      <c r="H205" s="2">
        <f t="shared" si="40"/>
        <v>0.30000000000000071</v>
      </c>
      <c r="I205" s="11" t="str">
        <f t="shared" si="38"/>
        <v>Normal</v>
      </c>
    </row>
    <row r="206" spans="1:9" x14ac:dyDescent="0.25">
      <c r="A206" s="4">
        <v>43585</v>
      </c>
      <c r="B206" s="22">
        <v>77.8</v>
      </c>
      <c r="C206" s="2">
        <f t="shared" si="39"/>
        <v>1.3999999999999915</v>
      </c>
      <c r="D206" s="11" t="str">
        <f t="shared" si="36"/>
        <v>Normal</v>
      </c>
      <c r="F206" s="4">
        <v>43585</v>
      </c>
      <c r="G206" s="22">
        <v>20</v>
      </c>
      <c r="H206" s="2">
        <f t="shared" si="40"/>
        <v>1.5</v>
      </c>
      <c r="I206" s="11" t="str">
        <f t="shared" si="38"/>
        <v>Normal</v>
      </c>
    </row>
    <row r="207" spans="1:9" x14ac:dyDescent="0.25">
      <c r="A207" s="4"/>
      <c r="B207" s="1"/>
      <c r="C207" s="2">
        <f t="shared" si="39"/>
        <v>-77.8</v>
      </c>
      <c r="D207" s="11" t="str">
        <f t="shared" si="36"/>
        <v>Normal</v>
      </c>
      <c r="F207" s="4"/>
      <c r="G207" s="1"/>
      <c r="H207" s="2">
        <f t="shared" si="40"/>
        <v>-20</v>
      </c>
      <c r="I207" s="11" t="str">
        <f t="shared" si="38"/>
        <v>Normal</v>
      </c>
    </row>
    <row r="208" spans="1:9" x14ac:dyDescent="0.25">
      <c r="A208" s="141" t="s">
        <v>6</v>
      </c>
      <c r="B208" s="142"/>
      <c r="C208" s="15">
        <f>SUM(C177:C207)</f>
        <v>0</v>
      </c>
      <c r="D208" s="11" t="str">
        <f>IF(C208&gt;($D$132*1.2),"Atenção","Normal")</f>
        <v>Normal</v>
      </c>
      <c r="F208" s="141" t="s">
        <v>6</v>
      </c>
      <c r="G208" s="142"/>
      <c r="H208" s="15">
        <f>SUM(H177:H207)</f>
        <v>0</v>
      </c>
      <c r="I208" s="11" t="str">
        <f>IF(H208&gt;($D$132*1.2),"Atenção","Normal")</f>
        <v>Normal</v>
      </c>
    </row>
    <row r="209" spans="1:9" x14ac:dyDescent="0.25">
      <c r="A209" s="29" t="s">
        <v>7</v>
      </c>
      <c r="B209" s="146"/>
      <c r="C209" s="147"/>
      <c r="D209" s="148"/>
      <c r="F209" s="29" t="s">
        <v>7</v>
      </c>
      <c r="G209" s="146"/>
      <c r="H209" s="147"/>
      <c r="I209" s="148"/>
    </row>
    <row r="210" spans="1:9" x14ac:dyDescent="0.25">
      <c r="A210" s="146"/>
      <c r="B210" s="147"/>
      <c r="C210" s="147"/>
      <c r="D210" s="148"/>
      <c r="F210" s="146"/>
      <c r="G210" s="147"/>
      <c r="H210" s="147"/>
      <c r="I210" s="148"/>
    </row>
    <row r="211" spans="1:9" x14ac:dyDescent="0.25">
      <c r="A211" s="146"/>
      <c r="B211" s="147"/>
      <c r="C211" s="147"/>
      <c r="D211" s="148"/>
      <c r="F211" s="146"/>
      <c r="G211" s="147"/>
      <c r="H211" s="147"/>
      <c r="I211" s="148"/>
    </row>
    <row r="212" spans="1:9" x14ac:dyDescent="0.25">
      <c r="A212" s="134"/>
      <c r="B212" s="135"/>
      <c r="C212" s="135"/>
      <c r="D212" s="136"/>
      <c r="F212" s="134"/>
      <c r="G212" s="135"/>
      <c r="H212" s="135"/>
      <c r="I212" s="136"/>
    </row>
    <row r="213" spans="1:9" x14ac:dyDescent="0.25">
      <c r="A213" s="134"/>
      <c r="B213" s="135"/>
      <c r="C213" s="135"/>
      <c r="D213" s="136"/>
      <c r="F213" s="134"/>
      <c r="G213" s="135"/>
      <c r="H213" s="135"/>
      <c r="I213" s="136"/>
    </row>
  </sheetData>
  <mergeCells count="119">
    <mergeCell ref="F173:H173"/>
    <mergeCell ref="F174:G175"/>
    <mergeCell ref="F208:G208"/>
    <mergeCell ref="G209:I209"/>
    <mergeCell ref="F210:I210"/>
    <mergeCell ref="F211:I211"/>
    <mergeCell ref="F212:I212"/>
    <mergeCell ref="F213:I213"/>
    <mergeCell ref="A173:C173"/>
    <mergeCell ref="A174:B175"/>
    <mergeCell ref="A208:B208"/>
    <mergeCell ref="B209:D209"/>
    <mergeCell ref="A210:D210"/>
    <mergeCell ref="A211:D211"/>
    <mergeCell ref="A212:D212"/>
    <mergeCell ref="A213:D213"/>
    <mergeCell ref="A169:D169"/>
    <mergeCell ref="F169:I169"/>
    <mergeCell ref="K169:N169"/>
    <mergeCell ref="A170:D170"/>
    <mergeCell ref="F170:I170"/>
    <mergeCell ref="K170:N170"/>
    <mergeCell ref="A167:D167"/>
    <mergeCell ref="F167:I167"/>
    <mergeCell ref="K167:N167"/>
    <mergeCell ref="A168:D168"/>
    <mergeCell ref="F168:I168"/>
    <mergeCell ref="K168:N168"/>
    <mergeCell ref="A89:B90"/>
    <mergeCell ref="F89:G90"/>
    <mergeCell ref="K89:L90"/>
    <mergeCell ref="A128:D128"/>
    <mergeCell ref="F128:I128"/>
    <mergeCell ref="K128:N128"/>
    <mergeCell ref="B166:D166"/>
    <mergeCell ref="G166:I166"/>
    <mergeCell ref="L166:N166"/>
    <mergeCell ref="F126:I126"/>
    <mergeCell ref="K126:N126"/>
    <mergeCell ref="A127:D127"/>
    <mergeCell ref="F127:I127"/>
    <mergeCell ref="K127:N127"/>
    <mergeCell ref="A165:B165"/>
    <mergeCell ref="F165:G165"/>
    <mergeCell ref="A123:B123"/>
    <mergeCell ref="F123:G123"/>
    <mergeCell ref="K123:L123"/>
    <mergeCell ref="A130:C130"/>
    <mergeCell ref="F130:H130"/>
    <mergeCell ref="A131:B132"/>
    <mergeCell ref="F131:G132"/>
    <mergeCell ref="K130:M130"/>
    <mergeCell ref="B82:D82"/>
    <mergeCell ref="G82:I82"/>
    <mergeCell ref="L82:N82"/>
    <mergeCell ref="A47:B48"/>
    <mergeCell ref="F47:G48"/>
    <mergeCell ref="K47:L48"/>
    <mergeCell ref="A81:B81"/>
    <mergeCell ref="F81:G81"/>
    <mergeCell ref="K81:L81"/>
    <mergeCell ref="A88:C88"/>
    <mergeCell ref="F88:H88"/>
    <mergeCell ref="K88:M88"/>
    <mergeCell ref="A83:D83"/>
    <mergeCell ref="F83:I83"/>
    <mergeCell ref="K83:N83"/>
    <mergeCell ref="A84:D84"/>
    <mergeCell ref="F84:I84"/>
    <mergeCell ref="K84:N84"/>
    <mergeCell ref="A87:XFD87"/>
    <mergeCell ref="A85:D85"/>
    <mergeCell ref="F85:I85"/>
    <mergeCell ref="K85:N85"/>
    <mergeCell ref="A86:D86"/>
    <mergeCell ref="F86:I86"/>
    <mergeCell ref="K86:N86"/>
    <mergeCell ref="K131:L132"/>
    <mergeCell ref="K165:L165"/>
    <mergeCell ref="A125:D125"/>
    <mergeCell ref="F125:I125"/>
    <mergeCell ref="K125:N125"/>
    <mergeCell ref="A126:D126"/>
    <mergeCell ref="B124:D124"/>
    <mergeCell ref="G124:I124"/>
    <mergeCell ref="L124:N124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A45:XFD45"/>
    <mergeCell ref="A1:N1"/>
    <mergeCell ref="A2:N2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scale="21" fitToWidth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2"/>
  <dimension ref="A1:P174"/>
  <sheetViews>
    <sheetView workbookViewId="0">
      <selection activeCell="S34" sqref="S34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77</v>
      </c>
      <c r="B4" s="140"/>
      <c r="C4" s="6" t="s">
        <v>2</v>
      </c>
      <c r="D4" s="9"/>
      <c r="F4" s="140" t="s">
        <v>77</v>
      </c>
      <c r="G4" s="140"/>
      <c r="H4" s="6" t="s">
        <v>2</v>
      </c>
      <c r="I4" s="9"/>
      <c r="K4" s="140" t="s">
        <v>77</v>
      </c>
      <c r="L4" s="140"/>
      <c r="M4" s="6" t="s">
        <v>2</v>
      </c>
      <c r="N4" s="9"/>
    </row>
    <row r="5" spans="1:16" x14ac:dyDescent="0.25">
      <c r="A5" s="140"/>
      <c r="B5" s="140"/>
      <c r="C5" s="7">
        <v>167598</v>
      </c>
      <c r="D5" s="10">
        <v>140</v>
      </c>
      <c r="F5" s="140"/>
      <c r="G5" s="140"/>
      <c r="H5" s="7">
        <v>11809.9</v>
      </c>
      <c r="I5" s="10">
        <v>7</v>
      </c>
      <c r="K5" s="140"/>
      <c r="L5" s="140"/>
      <c r="M5" s="7">
        <v>11596.8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43525</v>
      </c>
      <c r="B7" s="1">
        <v>167714</v>
      </c>
      <c r="C7" s="2">
        <f>B7-C5</f>
        <v>116</v>
      </c>
      <c r="D7" s="11" t="str">
        <f>IF(C7&gt;($D$5*1.2),"Atenção","Normal")</f>
        <v>Normal</v>
      </c>
      <c r="F7" s="4">
        <v>43525</v>
      </c>
      <c r="G7" s="1">
        <v>11817.7</v>
      </c>
      <c r="H7" s="2">
        <f>G7-H5</f>
        <v>7.8000000000010914</v>
      </c>
      <c r="I7" s="11" t="str">
        <f>IF(H7&gt;($I$5*1.2),"Atenção","Normal")</f>
        <v>Normal</v>
      </c>
      <c r="K7" s="4">
        <v>43525</v>
      </c>
      <c r="L7" s="1">
        <v>11623</v>
      </c>
      <c r="M7" s="2">
        <f>L7-M5</f>
        <v>26.200000000000728</v>
      </c>
      <c r="N7" s="11" t="str">
        <f>IF(M7&gt;($N$5*1.2),"Atenção","Normal")</f>
        <v>Atenção</v>
      </c>
    </row>
    <row r="8" spans="1:16" x14ac:dyDescent="0.25">
      <c r="A8" s="5">
        <v>43526</v>
      </c>
      <c r="B8" s="3">
        <v>167845</v>
      </c>
      <c r="C8" s="27">
        <f>B8-B7</f>
        <v>131</v>
      </c>
      <c r="D8" s="11" t="str">
        <f t="shared" ref="D8:D38" si="0">IF(C8&gt;($D$5*1.2),"Atenção","Normal")</f>
        <v>Normal</v>
      </c>
      <c r="F8" s="5">
        <v>43526</v>
      </c>
      <c r="G8" s="3">
        <v>11821.2</v>
      </c>
      <c r="H8" s="2">
        <f>G8-G7</f>
        <v>3.5</v>
      </c>
      <c r="I8" s="11" t="str">
        <f t="shared" ref="I8:I38" si="1">IF(H8&gt;($I$5*1.2),"Atenção","Normal")</f>
        <v>Normal</v>
      </c>
      <c r="K8" s="5">
        <v>43526</v>
      </c>
      <c r="L8" s="3">
        <v>11638.2</v>
      </c>
      <c r="M8" s="2">
        <f>L8-L7</f>
        <v>15.200000000000728</v>
      </c>
      <c r="N8" s="11" t="str">
        <f t="shared" ref="N8:N38" si="2">IF(M8&gt;($N$5*1.2),"Atenção","Normal")</f>
        <v>Normal</v>
      </c>
    </row>
    <row r="9" spans="1:16" x14ac:dyDescent="0.25">
      <c r="A9" s="4">
        <v>43527</v>
      </c>
      <c r="B9" s="1">
        <v>167845</v>
      </c>
      <c r="C9" s="27">
        <f t="shared" ref="C9:C37" si="3">B9-B8</f>
        <v>0</v>
      </c>
      <c r="D9" s="11" t="str">
        <f t="shared" si="0"/>
        <v>Normal</v>
      </c>
      <c r="F9" s="4">
        <v>43527</v>
      </c>
      <c r="G9" s="1">
        <v>11821.2</v>
      </c>
      <c r="H9" s="2">
        <f t="shared" ref="H9:H37" si="4">G9-G8</f>
        <v>0</v>
      </c>
      <c r="I9" s="11" t="str">
        <f t="shared" si="1"/>
        <v>Normal</v>
      </c>
      <c r="K9" s="4">
        <v>43527</v>
      </c>
      <c r="L9" s="1">
        <v>11638.2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43528</v>
      </c>
      <c r="B10" s="22">
        <v>168109</v>
      </c>
      <c r="C10" s="27">
        <f t="shared" si="3"/>
        <v>264</v>
      </c>
      <c r="D10" s="11" t="str">
        <f t="shared" si="0"/>
        <v>Atenção</v>
      </c>
      <c r="F10" s="4">
        <v>43528</v>
      </c>
      <c r="G10" s="22">
        <v>11823.9</v>
      </c>
      <c r="H10" s="2">
        <f t="shared" si="4"/>
        <v>2.6999999999989086</v>
      </c>
      <c r="I10" s="11" t="str">
        <f t="shared" si="1"/>
        <v>Normal</v>
      </c>
      <c r="K10" s="4">
        <v>43528</v>
      </c>
      <c r="L10" s="22">
        <v>11650</v>
      </c>
      <c r="M10" s="2">
        <f t="shared" si="5"/>
        <v>11.799999999999272</v>
      </c>
      <c r="N10" s="11" t="str">
        <f t="shared" si="2"/>
        <v>Normal</v>
      </c>
    </row>
    <row r="11" spans="1:16" x14ac:dyDescent="0.25">
      <c r="A11" s="4">
        <v>43529</v>
      </c>
      <c r="B11" s="22">
        <v>168239</v>
      </c>
      <c r="C11" s="27">
        <f t="shared" si="3"/>
        <v>130</v>
      </c>
      <c r="D11" s="11" t="str">
        <f t="shared" si="0"/>
        <v>Normal</v>
      </c>
      <c r="F11" s="4">
        <v>43529</v>
      </c>
      <c r="G11" s="22">
        <v>11826.3</v>
      </c>
      <c r="H11" s="2">
        <f t="shared" si="4"/>
        <v>2.3999999999996362</v>
      </c>
      <c r="I11" s="11" t="str">
        <f t="shared" si="1"/>
        <v>Normal</v>
      </c>
      <c r="K11" s="4">
        <v>43529</v>
      </c>
      <c r="L11" s="22">
        <v>11657.9</v>
      </c>
      <c r="M11" s="2">
        <f t="shared" si="5"/>
        <v>7.8999999999996362</v>
      </c>
      <c r="N11" s="11" t="str">
        <f t="shared" si="2"/>
        <v>Normal</v>
      </c>
    </row>
    <row r="12" spans="1:16" x14ac:dyDescent="0.25">
      <c r="A12" s="4">
        <v>43530</v>
      </c>
      <c r="B12" s="22">
        <v>168346</v>
      </c>
      <c r="C12" s="27">
        <f t="shared" si="3"/>
        <v>107</v>
      </c>
      <c r="D12" s="11" t="str">
        <f t="shared" si="0"/>
        <v>Normal</v>
      </c>
      <c r="F12" s="4">
        <v>43530</v>
      </c>
      <c r="G12" s="22">
        <v>11826.8</v>
      </c>
      <c r="H12" s="2">
        <f t="shared" si="4"/>
        <v>0.5</v>
      </c>
      <c r="I12" s="11" t="str">
        <f t="shared" si="1"/>
        <v>Normal</v>
      </c>
      <c r="K12" s="4">
        <v>43530</v>
      </c>
      <c r="L12" s="22">
        <v>11683.5</v>
      </c>
      <c r="M12" s="2">
        <f t="shared" si="5"/>
        <v>25.600000000000364</v>
      </c>
      <c r="N12" s="11" t="str">
        <f t="shared" si="2"/>
        <v>Atenção</v>
      </c>
    </row>
    <row r="13" spans="1:16" x14ac:dyDescent="0.25">
      <c r="A13" s="4">
        <v>43531</v>
      </c>
      <c r="B13" s="22">
        <v>168404</v>
      </c>
      <c r="C13" s="27">
        <f t="shared" si="3"/>
        <v>58</v>
      </c>
      <c r="D13" s="11" t="str">
        <f t="shared" si="0"/>
        <v>Normal</v>
      </c>
      <c r="F13" s="4">
        <v>43531</v>
      </c>
      <c r="G13" s="22">
        <v>11828.3</v>
      </c>
      <c r="H13" s="2">
        <f t="shared" si="4"/>
        <v>1.5</v>
      </c>
      <c r="I13" s="11" t="str">
        <f t="shared" si="1"/>
        <v>Normal</v>
      </c>
      <c r="K13" s="4">
        <v>43531</v>
      </c>
      <c r="L13" s="22">
        <v>11699.5</v>
      </c>
      <c r="M13" s="2">
        <f t="shared" si="5"/>
        <v>16</v>
      </c>
      <c r="N13" s="11" t="str">
        <f t="shared" si="2"/>
        <v>Normal</v>
      </c>
    </row>
    <row r="14" spans="1:16" x14ac:dyDescent="0.25">
      <c r="A14" s="4">
        <v>43532</v>
      </c>
      <c r="B14" s="22">
        <v>168542</v>
      </c>
      <c r="C14" s="27">
        <f t="shared" si="3"/>
        <v>138</v>
      </c>
      <c r="D14" s="11" t="str">
        <f t="shared" si="0"/>
        <v>Normal</v>
      </c>
      <c r="F14" s="4">
        <v>43532</v>
      </c>
      <c r="G14" s="22">
        <v>11835.6</v>
      </c>
      <c r="H14" s="2">
        <f t="shared" si="4"/>
        <v>7.3000000000010914</v>
      </c>
      <c r="I14" s="11" t="str">
        <f t="shared" si="1"/>
        <v>Normal</v>
      </c>
      <c r="K14" s="4">
        <v>43532</v>
      </c>
      <c r="L14" s="22">
        <v>11721.7</v>
      </c>
      <c r="M14" s="2">
        <f t="shared" si="5"/>
        <v>22.200000000000728</v>
      </c>
      <c r="N14" s="11" t="str">
        <f t="shared" si="2"/>
        <v>Normal</v>
      </c>
    </row>
    <row r="15" spans="1:16" x14ac:dyDescent="0.25">
      <c r="A15" s="5">
        <v>43533</v>
      </c>
      <c r="B15" s="3">
        <v>168542</v>
      </c>
      <c r="C15" s="27">
        <f t="shared" si="3"/>
        <v>0</v>
      </c>
      <c r="D15" s="11" t="str">
        <f t="shared" si="0"/>
        <v>Normal</v>
      </c>
      <c r="F15" s="5">
        <v>43533</v>
      </c>
      <c r="G15" s="3">
        <v>11835.6</v>
      </c>
      <c r="H15" s="2">
        <f t="shared" si="4"/>
        <v>0</v>
      </c>
      <c r="I15" s="11" t="str">
        <f t="shared" si="1"/>
        <v>Normal</v>
      </c>
      <c r="K15" s="5">
        <v>43533</v>
      </c>
      <c r="L15" s="3">
        <v>11721.7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43534</v>
      </c>
      <c r="B16" s="22">
        <v>168719</v>
      </c>
      <c r="C16" s="27">
        <f t="shared" si="3"/>
        <v>177</v>
      </c>
      <c r="D16" s="11" t="str">
        <f t="shared" si="0"/>
        <v>Atenção</v>
      </c>
      <c r="F16" s="4">
        <v>43534</v>
      </c>
      <c r="G16" s="22">
        <v>11844.2</v>
      </c>
      <c r="H16" s="2">
        <f t="shared" si="4"/>
        <v>8.6000000000003638</v>
      </c>
      <c r="I16" s="11" t="str">
        <f t="shared" si="1"/>
        <v>Atenção</v>
      </c>
      <c r="K16" s="4">
        <v>43534</v>
      </c>
      <c r="L16" s="22">
        <v>11748.4</v>
      </c>
      <c r="M16" s="2">
        <f t="shared" si="5"/>
        <v>26.699999999998909</v>
      </c>
      <c r="N16" s="11" t="str">
        <f t="shared" si="2"/>
        <v>Atenção</v>
      </c>
      <c r="O16" t="s">
        <v>78</v>
      </c>
    </row>
    <row r="17" spans="1:15" x14ac:dyDescent="0.25">
      <c r="A17" s="4">
        <v>43535</v>
      </c>
      <c r="B17" s="22">
        <v>168897</v>
      </c>
      <c r="C17" s="27">
        <f t="shared" si="3"/>
        <v>178</v>
      </c>
      <c r="D17" s="11" t="str">
        <f t="shared" si="0"/>
        <v>Atenção</v>
      </c>
      <c r="F17" s="4">
        <v>43535</v>
      </c>
      <c r="G17" s="22">
        <v>11847.3</v>
      </c>
      <c r="H17" s="2">
        <f t="shared" si="4"/>
        <v>3.0999999999985448</v>
      </c>
      <c r="I17" s="11" t="str">
        <f t="shared" si="1"/>
        <v>Normal</v>
      </c>
      <c r="K17" s="4">
        <v>43535</v>
      </c>
      <c r="L17" s="22">
        <v>11756.6</v>
      </c>
      <c r="M17" s="2">
        <f t="shared" si="5"/>
        <v>8.2000000000007276</v>
      </c>
      <c r="N17" s="11" t="str">
        <f t="shared" si="2"/>
        <v>Normal</v>
      </c>
      <c r="O17" t="s">
        <v>79</v>
      </c>
    </row>
    <row r="18" spans="1:15" x14ac:dyDescent="0.25">
      <c r="A18" s="4">
        <v>43536</v>
      </c>
      <c r="B18" s="22">
        <v>169033</v>
      </c>
      <c r="C18" s="27">
        <f t="shared" si="3"/>
        <v>136</v>
      </c>
      <c r="D18" s="11" t="str">
        <f t="shared" si="0"/>
        <v>Normal</v>
      </c>
      <c r="F18" s="4">
        <v>43536</v>
      </c>
      <c r="G18" s="22">
        <v>11851.6</v>
      </c>
      <c r="H18" s="2">
        <f t="shared" si="4"/>
        <v>4.3000000000010914</v>
      </c>
      <c r="I18" s="11" t="str">
        <f t="shared" si="1"/>
        <v>Normal</v>
      </c>
      <c r="K18" s="4">
        <v>43536</v>
      </c>
      <c r="L18" s="22">
        <v>11771.7</v>
      </c>
      <c r="M18" s="2">
        <f t="shared" si="5"/>
        <v>15.100000000000364</v>
      </c>
      <c r="N18" s="11" t="str">
        <f t="shared" si="2"/>
        <v>Normal</v>
      </c>
    </row>
    <row r="19" spans="1:15" x14ac:dyDescent="0.25">
      <c r="A19" s="4">
        <v>43537</v>
      </c>
      <c r="B19" s="22">
        <v>169194</v>
      </c>
      <c r="C19" s="27">
        <f>B19-B18</f>
        <v>161</v>
      </c>
      <c r="D19" s="11" t="str">
        <f t="shared" si="0"/>
        <v>Normal</v>
      </c>
      <c r="F19" s="4">
        <v>43537</v>
      </c>
      <c r="G19" s="22">
        <v>11860.6</v>
      </c>
      <c r="H19" s="2">
        <f t="shared" si="4"/>
        <v>9</v>
      </c>
      <c r="I19" s="11" t="str">
        <f t="shared" si="1"/>
        <v>Atenção</v>
      </c>
      <c r="K19" s="4">
        <v>43537</v>
      </c>
      <c r="L19" s="22">
        <v>11802.1</v>
      </c>
      <c r="M19" s="2">
        <f t="shared" si="5"/>
        <v>30.399999999999636</v>
      </c>
      <c r="N19" s="11" t="str">
        <f t="shared" si="2"/>
        <v>Atenção</v>
      </c>
    </row>
    <row r="20" spans="1:15" x14ac:dyDescent="0.25">
      <c r="A20" s="4">
        <v>43538</v>
      </c>
      <c r="B20" s="22">
        <v>169354</v>
      </c>
      <c r="C20" s="27">
        <f t="shared" si="3"/>
        <v>160</v>
      </c>
      <c r="D20" s="11" t="str">
        <f t="shared" si="0"/>
        <v>Normal</v>
      </c>
      <c r="F20" s="4">
        <v>43538</v>
      </c>
      <c r="G20" s="22">
        <v>11868.4</v>
      </c>
      <c r="H20" s="2">
        <f t="shared" si="4"/>
        <v>7.7999999999992724</v>
      </c>
      <c r="I20" s="11" t="str">
        <f t="shared" si="1"/>
        <v>Normal</v>
      </c>
      <c r="K20" s="4">
        <v>43538</v>
      </c>
      <c r="L20" s="22">
        <v>11828.9</v>
      </c>
      <c r="M20" s="2">
        <f t="shared" si="5"/>
        <v>26.799999999999272</v>
      </c>
      <c r="N20" s="11" t="str">
        <f t="shared" si="2"/>
        <v>Atenção</v>
      </c>
    </row>
    <row r="21" spans="1:15" x14ac:dyDescent="0.25">
      <c r="A21" s="4">
        <v>43539</v>
      </c>
      <c r="B21" s="22">
        <v>169494</v>
      </c>
      <c r="C21" s="27">
        <f t="shared" si="3"/>
        <v>140</v>
      </c>
      <c r="D21" s="11" t="str">
        <f t="shared" si="0"/>
        <v>Normal</v>
      </c>
      <c r="F21" s="4">
        <v>43539</v>
      </c>
      <c r="G21" s="22">
        <v>11877.8</v>
      </c>
      <c r="H21" s="2">
        <f t="shared" si="4"/>
        <v>9.3999999999996362</v>
      </c>
      <c r="I21" s="11" t="str">
        <f t="shared" si="1"/>
        <v>Atenção</v>
      </c>
      <c r="K21" s="4">
        <v>43539</v>
      </c>
      <c r="L21" s="22">
        <v>11856.3</v>
      </c>
      <c r="M21" s="2">
        <f t="shared" si="5"/>
        <v>27.399999999999636</v>
      </c>
      <c r="N21" s="11" t="str">
        <f t="shared" si="2"/>
        <v>Atenção</v>
      </c>
    </row>
    <row r="22" spans="1:15" x14ac:dyDescent="0.25">
      <c r="A22" s="5">
        <v>43540</v>
      </c>
      <c r="B22" s="3">
        <v>169617</v>
      </c>
      <c r="C22" s="27">
        <f t="shared" si="3"/>
        <v>123</v>
      </c>
      <c r="D22" s="11" t="str">
        <f t="shared" si="0"/>
        <v>Normal</v>
      </c>
      <c r="F22" s="5">
        <v>43540</v>
      </c>
      <c r="G22" s="3">
        <v>11882.3</v>
      </c>
      <c r="H22" s="2">
        <f t="shared" si="4"/>
        <v>4.5</v>
      </c>
      <c r="I22" s="11" t="str">
        <f t="shared" si="1"/>
        <v>Normal</v>
      </c>
      <c r="K22" s="5">
        <v>43540</v>
      </c>
      <c r="L22" s="3">
        <v>11875.5</v>
      </c>
      <c r="M22" s="2">
        <f t="shared" si="5"/>
        <v>19.200000000000728</v>
      </c>
      <c r="N22" s="11" t="str">
        <f>IF(M22&gt;($N$5*1.2),"Atenção","Normal")</f>
        <v>Normal</v>
      </c>
    </row>
    <row r="23" spans="1:15" x14ac:dyDescent="0.25">
      <c r="A23" s="4">
        <v>43541</v>
      </c>
      <c r="B23" s="22">
        <v>169617</v>
      </c>
      <c r="C23" s="27">
        <f t="shared" si="3"/>
        <v>0</v>
      </c>
      <c r="D23" s="11" t="str">
        <f t="shared" si="0"/>
        <v>Normal</v>
      </c>
      <c r="F23" s="4">
        <v>43541</v>
      </c>
      <c r="G23" s="22">
        <v>11882.3</v>
      </c>
      <c r="H23" s="2">
        <f t="shared" si="4"/>
        <v>0</v>
      </c>
      <c r="I23" s="11" t="str">
        <f t="shared" si="1"/>
        <v>Normal</v>
      </c>
      <c r="K23" s="4">
        <v>43541</v>
      </c>
      <c r="L23" s="22">
        <v>11875.5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43542</v>
      </c>
      <c r="B24" s="22">
        <v>169762</v>
      </c>
      <c r="C24" s="27">
        <f t="shared" si="3"/>
        <v>145</v>
      </c>
      <c r="D24" s="11" t="str">
        <f t="shared" si="0"/>
        <v>Normal</v>
      </c>
      <c r="F24" s="4">
        <v>43542</v>
      </c>
      <c r="G24" s="22">
        <v>11883.9</v>
      </c>
      <c r="H24" s="2">
        <f t="shared" si="4"/>
        <v>1.6000000000003638</v>
      </c>
      <c r="I24" s="11" t="str">
        <f t="shared" si="1"/>
        <v>Normal</v>
      </c>
      <c r="K24" s="4">
        <v>43542</v>
      </c>
      <c r="L24" s="22">
        <v>11882.9</v>
      </c>
      <c r="M24" s="2">
        <f t="shared" si="5"/>
        <v>7.3999999999996362</v>
      </c>
      <c r="N24" s="11" t="str">
        <f t="shared" si="2"/>
        <v>Normal</v>
      </c>
    </row>
    <row r="25" spans="1:15" x14ac:dyDescent="0.25">
      <c r="A25" s="4">
        <v>43543</v>
      </c>
      <c r="B25" s="22">
        <v>169908</v>
      </c>
      <c r="C25" s="27">
        <f t="shared" si="3"/>
        <v>146</v>
      </c>
      <c r="D25" s="11" t="str">
        <f t="shared" si="0"/>
        <v>Normal</v>
      </c>
      <c r="F25" s="4">
        <v>43543</v>
      </c>
      <c r="G25" s="22">
        <v>11892.5</v>
      </c>
      <c r="H25" s="2">
        <f t="shared" si="4"/>
        <v>8.6000000000003638</v>
      </c>
      <c r="I25" s="11" t="str">
        <f t="shared" si="1"/>
        <v>Atenção</v>
      </c>
      <c r="K25" s="4">
        <v>43543</v>
      </c>
      <c r="L25" s="22">
        <v>11911</v>
      </c>
      <c r="M25" s="2">
        <f t="shared" si="5"/>
        <v>28.100000000000364</v>
      </c>
      <c r="N25" s="11" t="str">
        <f t="shared" si="2"/>
        <v>Atenção</v>
      </c>
    </row>
    <row r="26" spans="1:15" x14ac:dyDescent="0.25">
      <c r="A26" s="4">
        <v>43544</v>
      </c>
      <c r="B26" s="22">
        <v>170026</v>
      </c>
      <c r="C26" s="27">
        <f t="shared" si="3"/>
        <v>118</v>
      </c>
      <c r="D26" s="11" t="str">
        <f t="shared" si="0"/>
        <v>Normal</v>
      </c>
      <c r="F26" s="4">
        <v>43544</v>
      </c>
      <c r="G26" s="22">
        <v>11901.6</v>
      </c>
      <c r="H26" s="2">
        <f t="shared" si="4"/>
        <v>9.1000000000003638</v>
      </c>
      <c r="I26" s="11" t="str">
        <f t="shared" si="1"/>
        <v>Atenção</v>
      </c>
      <c r="K26" s="4">
        <v>43544</v>
      </c>
      <c r="L26" s="22">
        <v>11942.1</v>
      </c>
      <c r="M26" s="2">
        <f t="shared" si="5"/>
        <v>31.100000000000364</v>
      </c>
      <c r="N26" s="11" t="str">
        <f t="shared" si="2"/>
        <v>Atenção</v>
      </c>
    </row>
    <row r="27" spans="1:15" x14ac:dyDescent="0.25">
      <c r="A27" s="4">
        <v>43545</v>
      </c>
      <c r="B27" s="22">
        <v>170175</v>
      </c>
      <c r="C27" s="27">
        <f t="shared" si="3"/>
        <v>149</v>
      </c>
      <c r="D27" s="11" t="str">
        <f t="shared" si="0"/>
        <v>Normal</v>
      </c>
      <c r="F27" s="4">
        <v>43545</v>
      </c>
      <c r="G27" s="22">
        <v>11901.6</v>
      </c>
      <c r="H27" s="2">
        <f t="shared" si="4"/>
        <v>0</v>
      </c>
      <c r="I27" s="11" t="str">
        <f t="shared" si="1"/>
        <v>Normal</v>
      </c>
      <c r="K27" s="4">
        <v>43545</v>
      </c>
      <c r="L27" s="22">
        <v>11972.2</v>
      </c>
      <c r="M27" s="2">
        <f t="shared" si="5"/>
        <v>30.100000000000364</v>
      </c>
      <c r="N27" s="11" t="str">
        <f t="shared" si="2"/>
        <v>Atenção</v>
      </c>
    </row>
    <row r="28" spans="1:15" x14ac:dyDescent="0.25">
      <c r="A28" s="4">
        <v>43546</v>
      </c>
      <c r="B28" s="22">
        <v>170314</v>
      </c>
      <c r="C28" s="27">
        <f t="shared" si="3"/>
        <v>139</v>
      </c>
      <c r="D28" s="11" t="str">
        <f t="shared" si="0"/>
        <v>Normal</v>
      </c>
      <c r="F28" s="4">
        <v>43546</v>
      </c>
      <c r="G28" s="22">
        <v>11919.4</v>
      </c>
      <c r="H28" s="2">
        <f t="shared" si="4"/>
        <v>17.799999999999272</v>
      </c>
      <c r="I28" s="11" t="str">
        <f t="shared" si="1"/>
        <v>Atenção</v>
      </c>
      <c r="K28" s="4">
        <v>43546</v>
      </c>
      <c r="L28" s="22">
        <v>11997.7</v>
      </c>
      <c r="M28" s="2">
        <f t="shared" si="5"/>
        <v>25.5</v>
      </c>
      <c r="N28" s="11" t="str">
        <f t="shared" si="2"/>
        <v>Atenção</v>
      </c>
    </row>
    <row r="29" spans="1:15" x14ac:dyDescent="0.25">
      <c r="A29" s="5">
        <v>43547</v>
      </c>
      <c r="B29" s="3">
        <v>170314</v>
      </c>
      <c r="C29" s="27">
        <f t="shared" si="3"/>
        <v>0</v>
      </c>
      <c r="D29" s="11" t="str">
        <f t="shared" si="0"/>
        <v>Normal</v>
      </c>
      <c r="F29" s="5">
        <v>43547</v>
      </c>
      <c r="G29" s="3">
        <v>11919.4</v>
      </c>
      <c r="H29" s="2">
        <f t="shared" si="4"/>
        <v>0</v>
      </c>
      <c r="I29" s="11" t="str">
        <f t="shared" si="1"/>
        <v>Normal</v>
      </c>
      <c r="K29" s="5">
        <v>43547</v>
      </c>
      <c r="L29" s="3">
        <v>11997.7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43548</v>
      </c>
      <c r="B30" s="22">
        <v>170314</v>
      </c>
      <c r="C30" s="27">
        <f t="shared" si="3"/>
        <v>0</v>
      </c>
      <c r="D30" s="11" t="str">
        <f t="shared" si="0"/>
        <v>Normal</v>
      </c>
      <c r="F30" s="4">
        <v>43548</v>
      </c>
      <c r="G30" s="22">
        <v>11919</v>
      </c>
      <c r="H30" s="2">
        <f t="shared" si="4"/>
        <v>-0.3999999999996362</v>
      </c>
      <c r="I30" s="11" t="str">
        <f t="shared" si="1"/>
        <v>Normal</v>
      </c>
      <c r="K30" s="4">
        <v>43548</v>
      </c>
      <c r="L30" s="22">
        <v>11997.7</v>
      </c>
      <c r="M30" s="2">
        <f t="shared" si="5"/>
        <v>0</v>
      </c>
      <c r="N30" s="11" t="str">
        <f t="shared" si="2"/>
        <v>Normal</v>
      </c>
    </row>
    <row r="31" spans="1:15" x14ac:dyDescent="0.25">
      <c r="A31" s="4">
        <v>43549</v>
      </c>
      <c r="B31" s="22">
        <v>170686</v>
      </c>
      <c r="C31" s="27">
        <f t="shared" si="3"/>
        <v>372</v>
      </c>
      <c r="D31" s="11" t="str">
        <f t="shared" si="0"/>
        <v>Atenção</v>
      </c>
      <c r="F31" s="4">
        <v>43549</v>
      </c>
      <c r="G31" s="22">
        <v>11929.6</v>
      </c>
      <c r="H31" s="2">
        <f t="shared" si="4"/>
        <v>10.600000000000364</v>
      </c>
      <c r="I31" s="11" t="str">
        <f t="shared" si="1"/>
        <v>Atenção</v>
      </c>
      <c r="K31" s="4">
        <v>43549</v>
      </c>
      <c r="L31" s="22">
        <v>12030.1</v>
      </c>
      <c r="M31" s="2">
        <f t="shared" si="5"/>
        <v>32.399999999999636</v>
      </c>
      <c r="N31" s="11" t="str">
        <f t="shared" si="2"/>
        <v>Atenção</v>
      </c>
    </row>
    <row r="32" spans="1:15" x14ac:dyDescent="0.25">
      <c r="A32" s="4">
        <v>43550</v>
      </c>
      <c r="B32" s="22">
        <v>170825</v>
      </c>
      <c r="C32" s="27">
        <f t="shared" si="3"/>
        <v>139</v>
      </c>
      <c r="D32" s="11" t="str">
        <f t="shared" si="0"/>
        <v>Normal</v>
      </c>
      <c r="F32" s="4">
        <v>43550</v>
      </c>
      <c r="G32" s="22">
        <v>11937</v>
      </c>
      <c r="H32" s="2">
        <f t="shared" si="4"/>
        <v>7.3999999999996362</v>
      </c>
      <c r="I32" s="11" t="str">
        <f t="shared" si="1"/>
        <v>Normal</v>
      </c>
      <c r="K32" s="4">
        <v>43550</v>
      </c>
      <c r="L32" s="22">
        <v>12052.8</v>
      </c>
      <c r="M32" s="2">
        <f t="shared" si="5"/>
        <v>22.699999999998909</v>
      </c>
      <c r="N32" s="11" t="str">
        <f t="shared" si="2"/>
        <v>Normal</v>
      </c>
    </row>
    <row r="33" spans="1:16" x14ac:dyDescent="0.25">
      <c r="A33" s="4">
        <v>43551</v>
      </c>
      <c r="B33" s="22">
        <v>171031</v>
      </c>
      <c r="C33" s="27">
        <f t="shared" si="3"/>
        <v>206</v>
      </c>
      <c r="D33" s="11" t="str">
        <f t="shared" si="0"/>
        <v>Atenção</v>
      </c>
      <c r="F33" s="4">
        <v>43551</v>
      </c>
      <c r="G33" s="22">
        <v>11945.8</v>
      </c>
      <c r="H33" s="2">
        <f t="shared" si="4"/>
        <v>8.7999999999992724</v>
      </c>
      <c r="I33" s="11" t="str">
        <f t="shared" si="1"/>
        <v>Atenção</v>
      </c>
      <c r="K33" s="4">
        <v>43551</v>
      </c>
      <c r="L33" s="22">
        <v>12089.2</v>
      </c>
      <c r="M33" s="2">
        <f t="shared" si="5"/>
        <v>36.400000000001455</v>
      </c>
      <c r="N33" s="11" t="str">
        <f t="shared" si="2"/>
        <v>Atenção</v>
      </c>
    </row>
    <row r="34" spans="1:16" x14ac:dyDescent="0.25">
      <c r="A34" s="4">
        <v>43552</v>
      </c>
      <c r="B34" s="22">
        <v>171269</v>
      </c>
      <c r="C34" s="27">
        <f t="shared" si="3"/>
        <v>238</v>
      </c>
      <c r="D34" s="11" t="str">
        <f t="shared" si="0"/>
        <v>Atenção</v>
      </c>
      <c r="F34" s="4">
        <v>43552</v>
      </c>
      <c r="G34" s="22">
        <v>11955.1</v>
      </c>
      <c r="H34" s="2">
        <f t="shared" si="4"/>
        <v>9.3000000000010914</v>
      </c>
      <c r="I34" s="11" t="str">
        <f t="shared" si="1"/>
        <v>Atenção</v>
      </c>
      <c r="K34" s="4">
        <v>43552</v>
      </c>
      <c r="L34" s="22">
        <v>12114.4</v>
      </c>
      <c r="M34" s="2">
        <f t="shared" si="5"/>
        <v>25.199999999998909</v>
      </c>
      <c r="N34" s="11" t="str">
        <f t="shared" si="2"/>
        <v>Atenção</v>
      </c>
    </row>
    <row r="35" spans="1:16" x14ac:dyDescent="0.25">
      <c r="A35" s="4">
        <v>43553</v>
      </c>
      <c r="B35" s="1"/>
      <c r="C35" s="27">
        <v>0</v>
      </c>
      <c r="D35" s="11" t="str">
        <f t="shared" si="0"/>
        <v>Normal</v>
      </c>
      <c r="F35" s="4">
        <v>43553</v>
      </c>
      <c r="G35" s="1"/>
      <c r="H35" s="2">
        <v>0</v>
      </c>
      <c r="I35" s="11" t="str">
        <f t="shared" si="1"/>
        <v>Normal</v>
      </c>
      <c r="K35" s="4">
        <v>43553</v>
      </c>
      <c r="L35" s="1"/>
      <c r="M35" s="2">
        <v>0</v>
      </c>
      <c r="N35" s="11" t="str">
        <f t="shared" si="2"/>
        <v>Normal</v>
      </c>
    </row>
    <row r="36" spans="1:16" x14ac:dyDescent="0.25">
      <c r="A36" s="5">
        <v>43554</v>
      </c>
      <c r="B36" s="3"/>
      <c r="C36" s="27">
        <f t="shared" si="3"/>
        <v>0</v>
      </c>
      <c r="D36" s="11" t="str">
        <f t="shared" si="0"/>
        <v>Normal</v>
      </c>
      <c r="F36" s="5">
        <v>43554</v>
      </c>
      <c r="G36" s="3"/>
      <c r="H36" s="2">
        <f t="shared" si="4"/>
        <v>0</v>
      </c>
      <c r="I36" s="11" t="str">
        <f t="shared" si="1"/>
        <v>Normal</v>
      </c>
      <c r="K36" s="5">
        <v>43554</v>
      </c>
      <c r="L36" s="3"/>
      <c r="M36" s="2">
        <f t="shared" si="5"/>
        <v>0</v>
      </c>
      <c r="N36" s="11" t="str">
        <f t="shared" si="2"/>
        <v>Normal</v>
      </c>
    </row>
    <row r="37" spans="1:16" x14ac:dyDescent="0.25">
      <c r="A37" s="4">
        <v>43555</v>
      </c>
      <c r="B37" s="1"/>
      <c r="C37" s="27">
        <f t="shared" si="3"/>
        <v>0</v>
      </c>
      <c r="D37" s="11" t="str">
        <f t="shared" si="0"/>
        <v>Normal</v>
      </c>
      <c r="F37" s="4">
        <v>43496</v>
      </c>
      <c r="G37" s="1"/>
      <c r="H37" s="2">
        <f t="shared" si="4"/>
        <v>0</v>
      </c>
      <c r="I37" s="11" t="str">
        <f t="shared" si="1"/>
        <v>Normal</v>
      </c>
      <c r="K37" s="4">
        <v>43496</v>
      </c>
      <c r="L37" s="1"/>
      <c r="M37" s="2">
        <f t="shared" si="5"/>
        <v>0</v>
      </c>
      <c r="N37" s="11" t="str">
        <f t="shared" si="2"/>
        <v>Normal</v>
      </c>
    </row>
    <row r="38" spans="1:16" x14ac:dyDescent="0.25">
      <c r="A38" s="141"/>
      <c r="B38" s="142"/>
      <c r="C38" s="14">
        <f>SUM(C7:C37)</f>
        <v>3671</v>
      </c>
      <c r="D38" s="12" t="str">
        <f t="shared" si="0"/>
        <v>Atenção</v>
      </c>
      <c r="F38" s="141" t="s">
        <v>6</v>
      </c>
      <c r="G38" s="142"/>
      <c r="H38" s="15">
        <f>SUM(H7:H37)</f>
        <v>145.20000000000073</v>
      </c>
      <c r="I38" s="11" t="str">
        <f t="shared" si="1"/>
        <v>Atenção</v>
      </c>
      <c r="K38" s="141" t="s">
        <v>6</v>
      </c>
      <c r="L38" s="142"/>
      <c r="M38" s="15">
        <f>SUM(M7:M37)</f>
        <v>517.60000000000036</v>
      </c>
      <c r="N38" s="11" t="str">
        <f t="shared" si="2"/>
        <v>Atenção</v>
      </c>
    </row>
    <row r="39" spans="1:16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6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6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6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6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6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6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6" s="134" customFormat="1" x14ac:dyDescent="0.25">
      <c r="A46" s="150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</row>
    <row r="47" spans="1:16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6" ht="30.75" customHeight="1" x14ac:dyDescent="0.25">
      <c r="A48" s="140" t="s">
        <v>77</v>
      </c>
      <c r="B48" s="140"/>
      <c r="C48" s="6" t="s">
        <v>2</v>
      </c>
      <c r="D48" s="9"/>
      <c r="F48" s="140" t="s">
        <v>77</v>
      </c>
      <c r="G48" s="140"/>
      <c r="H48" s="6" t="s">
        <v>2</v>
      </c>
      <c r="I48" s="9"/>
      <c r="K48" s="140" t="s">
        <v>77</v>
      </c>
      <c r="L48" s="140"/>
      <c r="M48" s="6" t="s">
        <v>2</v>
      </c>
      <c r="N48" s="9"/>
    </row>
    <row r="49" spans="1:14" x14ac:dyDescent="0.25">
      <c r="A49" s="140"/>
      <c r="B49" s="140"/>
      <c r="C49" s="7">
        <v>4166</v>
      </c>
      <c r="D49" s="10">
        <v>20</v>
      </c>
      <c r="F49" s="140"/>
      <c r="G49" s="140"/>
      <c r="H49" s="7">
        <v>10222.1</v>
      </c>
      <c r="I49" s="10">
        <v>6</v>
      </c>
      <c r="K49" s="140"/>
      <c r="L49" s="140"/>
      <c r="M49" s="7">
        <v>21025.66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43525</v>
      </c>
      <c r="B51" s="1">
        <v>4199</v>
      </c>
      <c r="C51" s="2">
        <f>B51-C49</f>
        <v>33</v>
      </c>
      <c r="D51" s="11" t="str">
        <f>IF(C51&gt;($D$49*1.2),"Atenção","Normal")</f>
        <v>Atenção</v>
      </c>
      <c r="F51" s="4">
        <v>43525</v>
      </c>
      <c r="G51" s="1">
        <v>10225.799999999999</v>
      </c>
      <c r="H51" s="2">
        <f>G51-H49</f>
        <v>3.6999999999989086</v>
      </c>
      <c r="I51" s="11" t="str">
        <f>IF(H51&gt;($I$49*1.2),"Atenção","Normal")</f>
        <v>Normal</v>
      </c>
      <c r="K51" s="4">
        <v>43525</v>
      </c>
      <c r="L51" s="1">
        <v>21037.279999999999</v>
      </c>
      <c r="M51" s="2">
        <f>L51-M49</f>
        <v>11.619999999998981</v>
      </c>
      <c r="N51" s="11" t="str">
        <f>IF(M51&gt;($N$49*1.2),"Atenção","Normal")</f>
        <v>Normal</v>
      </c>
    </row>
    <row r="52" spans="1:14" x14ac:dyDescent="0.25">
      <c r="A52" s="5">
        <v>43526</v>
      </c>
      <c r="B52" s="3">
        <v>4215</v>
      </c>
      <c r="C52" s="2">
        <f>B52-B51</f>
        <v>16</v>
      </c>
      <c r="D52" s="11" t="str">
        <f t="shared" ref="D52:D82" si="6">IF(C52&gt;($D$49*1.2),"Atenção","Normal")</f>
        <v>Normal</v>
      </c>
      <c r="F52" s="5">
        <v>43526</v>
      </c>
      <c r="G52" s="3">
        <v>10233.5</v>
      </c>
      <c r="H52" s="2">
        <f>G52-G51</f>
        <v>7.7000000000007276</v>
      </c>
      <c r="I52" s="11" t="str">
        <f t="shared" ref="I52:I82" si="7">IF(H52&gt;($I$49*1.2),"Atenção","Normal")</f>
        <v>Atenção</v>
      </c>
      <c r="K52" s="5">
        <v>43526</v>
      </c>
      <c r="L52" s="3">
        <v>21045.29</v>
      </c>
      <c r="M52" s="2">
        <f>L52-L51</f>
        <v>8.0100000000020373</v>
      </c>
      <c r="N52" s="11" t="str">
        <f t="shared" ref="N52:N82" si="8">IF(M52&gt;($N$49*1.2),"Atenção","Normal")</f>
        <v>Normal</v>
      </c>
    </row>
    <row r="53" spans="1:14" x14ac:dyDescent="0.25">
      <c r="A53" s="4">
        <v>43527</v>
      </c>
      <c r="B53" s="1">
        <v>4215</v>
      </c>
      <c r="C53" s="2">
        <f>B53-B52</f>
        <v>0</v>
      </c>
      <c r="D53" s="11" t="str">
        <f t="shared" si="6"/>
        <v>Normal</v>
      </c>
      <c r="E53" s="13"/>
      <c r="F53" s="4">
        <v>43527</v>
      </c>
      <c r="G53" s="1">
        <v>10233.5</v>
      </c>
      <c r="H53" s="2">
        <f t="shared" ref="H53:H81" si="9">G53-G52</f>
        <v>0</v>
      </c>
      <c r="I53" s="11" t="str">
        <f t="shared" si="7"/>
        <v>Normal</v>
      </c>
      <c r="J53" s="13"/>
      <c r="K53" s="4">
        <v>43527</v>
      </c>
      <c r="L53" s="1">
        <v>21045.29</v>
      </c>
      <c r="M53" s="2">
        <f t="shared" ref="M53:M81" si="10">L53-L52</f>
        <v>0</v>
      </c>
      <c r="N53" s="11" t="str">
        <f t="shared" si="8"/>
        <v>Normal</v>
      </c>
    </row>
    <row r="54" spans="1:14" x14ac:dyDescent="0.25">
      <c r="A54" s="4">
        <v>43528</v>
      </c>
      <c r="B54" s="22">
        <v>4222</v>
      </c>
      <c r="C54" s="2">
        <f t="shared" ref="C54:C81" si="11">B54-B53</f>
        <v>7</v>
      </c>
      <c r="D54" s="11" t="str">
        <f t="shared" si="6"/>
        <v>Normal</v>
      </c>
      <c r="F54" s="4">
        <v>43528</v>
      </c>
      <c r="G54" s="22">
        <v>10236.5</v>
      </c>
      <c r="H54" s="2">
        <f t="shared" si="9"/>
        <v>3</v>
      </c>
      <c r="I54" s="11" t="str">
        <f t="shared" si="7"/>
        <v>Normal</v>
      </c>
      <c r="K54" s="4">
        <v>43528</v>
      </c>
      <c r="L54" s="22">
        <v>21052.43</v>
      </c>
      <c r="M54" s="2">
        <f t="shared" si="10"/>
        <v>7.1399999999994179</v>
      </c>
      <c r="N54" s="11" t="str">
        <f t="shared" si="8"/>
        <v>Normal</v>
      </c>
    </row>
    <row r="55" spans="1:14" x14ac:dyDescent="0.25">
      <c r="A55" s="4">
        <v>43529</v>
      </c>
      <c r="B55" s="22">
        <v>4226</v>
      </c>
      <c r="C55" s="2">
        <f t="shared" si="11"/>
        <v>4</v>
      </c>
      <c r="D55" s="11" t="str">
        <f t="shared" si="6"/>
        <v>Normal</v>
      </c>
      <c r="F55" s="4">
        <v>43529</v>
      </c>
      <c r="G55" s="22">
        <v>10240.6</v>
      </c>
      <c r="H55" s="2">
        <f t="shared" si="9"/>
        <v>4.1000000000003638</v>
      </c>
      <c r="I55" s="11" t="str">
        <f t="shared" si="7"/>
        <v>Normal</v>
      </c>
      <c r="K55" s="4">
        <v>43529</v>
      </c>
      <c r="L55" s="22">
        <v>21058.44</v>
      </c>
      <c r="M55" s="2">
        <f t="shared" si="10"/>
        <v>6.0099999999983993</v>
      </c>
      <c r="N55" s="11" t="str">
        <f t="shared" si="8"/>
        <v>Normal</v>
      </c>
    </row>
    <row r="56" spans="1:14" x14ac:dyDescent="0.25">
      <c r="A56" s="4">
        <v>43530</v>
      </c>
      <c r="B56" s="22">
        <v>4238</v>
      </c>
      <c r="C56" s="2">
        <f t="shared" si="11"/>
        <v>12</v>
      </c>
      <c r="D56" s="11" t="str">
        <f t="shared" si="6"/>
        <v>Normal</v>
      </c>
      <c r="F56" s="4">
        <v>43530</v>
      </c>
      <c r="G56" s="22">
        <v>10241.6</v>
      </c>
      <c r="H56" s="2">
        <f t="shared" si="9"/>
        <v>1</v>
      </c>
      <c r="I56" s="11" t="str">
        <f t="shared" si="7"/>
        <v>Normal</v>
      </c>
      <c r="K56" s="4">
        <v>43530</v>
      </c>
      <c r="L56" s="22">
        <v>21060.38</v>
      </c>
      <c r="M56" s="2">
        <f t="shared" si="10"/>
        <v>1.9400000000023283</v>
      </c>
      <c r="N56" s="11" t="str">
        <f t="shared" si="8"/>
        <v>Normal</v>
      </c>
    </row>
    <row r="57" spans="1:14" x14ac:dyDescent="0.25">
      <c r="A57" s="4">
        <v>43531</v>
      </c>
      <c r="B57" s="22">
        <v>4236</v>
      </c>
      <c r="C57" s="2">
        <f t="shared" si="11"/>
        <v>-2</v>
      </c>
      <c r="D57" s="11" t="str">
        <f t="shared" si="6"/>
        <v>Normal</v>
      </c>
      <c r="F57" s="4">
        <v>43531</v>
      </c>
      <c r="G57" s="22">
        <v>10246.700000000001</v>
      </c>
      <c r="H57" s="2">
        <f t="shared" si="9"/>
        <v>5.1000000000003638</v>
      </c>
      <c r="I57" s="11" t="str">
        <f t="shared" si="7"/>
        <v>Normal</v>
      </c>
      <c r="K57" s="4">
        <v>43531</v>
      </c>
      <c r="L57" s="22">
        <v>21067.01</v>
      </c>
      <c r="M57" s="2">
        <f t="shared" si="10"/>
        <v>6.6299999999973807</v>
      </c>
      <c r="N57" s="11" t="str">
        <f t="shared" si="8"/>
        <v>Normal</v>
      </c>
    </row>
    <row r="58" spans="1:14" x14ac:dyDescent="0.25">
      <c r="A58" s="4">
        <v>43532</v>
      </c>
      <c r="B58" s="22">
        <v>4253</v>
      </c>
      <c r="C58" s="2">
        <f t="shared" si="11"/>
        <v>17</v>
      </c>
      <c r="D58" s="11" t="str">
        <f t="shared" si="6"/>
        <v>Normal</v>
      </c>
      <c r="F58" s="4">
        <v>43532</v>
      </c>
      <c r="G58" s="22">
        <v>10253.5</v>
      </c>
      <c r="H58" s="2">
        <f t="shared" si="9"/>
        <v>6.7999999999992724</v>
      </c>
      <c r="I58" s="11" t="str">
        <f t="shared" si="7"/>
        <v>Normal</v>
      </c>
      <c r="K58" s="4">
        <v>43532</v>
      </c>
      <c r="L58" s="22">
        <v>21077.24</v>
      </c>
      <c r="M58" s="2">
        <f t="shared" si="10"/>
        <v>10.230000000003201</v>
      </c>
      <c r="N58" s="11" t="str">
        <f t="shared" si="8"/>
        <v>Normal</v>
      </c>
    </row>
    <row r="59" spans="1:14" x14ac:dyDescent="0.25">
      <c r="A59" s="5">
        <v>43533</v>
      </c>
      <c r="B59" s="3">
        <v>4253</v>
      </c>
      <c r="C59" s="2">
        <f t="shared" si="11"/>
        <v>0</v>
      </c>
      <c r="D59" s="11" t="str">
        <f t="shared" si="6"/>
        <v>Normal</v>
      </c>
      <c r="F59" s="5">
        <v>43533</v>
      </c>
      <c r="G59" s="3">
        <v>10253.5</v>
      </c>
      <c r="H59" s="2">
        <f t="shared" si="9"/>
        <v>0</v>
      </c>
      <c r="I59" s="11" t="str">
        <f t="shared" si="7"/>
        <v>Normal</v>
      </c>
      <c r="K59" s="5">
        <v>43533</v>
      </c>
      <c r="L59" s="3">
        <v>21077.24</v>
      </c>
      <c r="M59" s="2">
        <f t="shared" si="10"/>
        <v>0</v>
      </c>
      <c r="N59" s="11" t="str">
        <f t="shared" si="8"/>
        <v>Normal</v>
      </c>
    </row>
    <row r="60" spans="1:14" x14ac:dyDescent="0.25">
      <c r="A60" s="4">
        <v>43534</v>
      </c>
      <c r="B60" s="22">
        <v>4272</v>
      </c>
      <c r="C60" s="2">
        <f t="shared" si="11"/>
        <v>19</v>
      </c>
      <c r="D60" s="11" t="str">
        <f t="shared" si="6"/>
        <v>Normal</v>
      </c>
      <c r="E60" s="13"/>
      <c r="F60" s="4">
        <v>43534</v>
      </c>
      <c r="G60" s="22">
        <v>10261.6</v>
      </c>
      <c r="H60" s="2">
        <f t="shared" si="9"/>
        <v>8.1000000000003638</v>
      </c>
      <c r="I60" s="11" t="str">
        <f t="shared" si="7"/>
        <v>Atenção</v>
      </c>
      <c r="J60" s="13"/>
      <c r="K60" s="4">
        <v>43534</v>
      </c>
      <c r="L60" s="22">
        <v>21090.83</v>
      </c>
      <c r="M60" s="2">
        <f t="shared" si="10"/>
        <v>13.590000000000146</v>
      </c>
      <c r="N60" s="11" t="str">
        <f t="shared" si="8"/>
        <v>Normal</v>
      </c>
    </row>
    <row r="61" spans="1:14" x14ac:dyDescent="0.25">
      <c r="A61" s="4">
        <v>43535</v>
      </c>
      <c r="B61" s="22">
        <v>4281</v>
      </c>
      <c r="C61" s="2">
        <f t="shared" si="11"/>
        <v>9</v>
      </c>
      <c r="D61" s="11" t="str">
        <f t="shared" si="6"/>
        <v>Normal</v>
      </c>
      <c r="F61" s="4">
        <v>43535</v>
      </c>
      <c r="G61" s="22">
        <v>10263.6</v>
      </c>
      <c r="H61" s="2">
        <f t="shared" si="9"/>
        <v>2</v>
      </c>
      <c r="I61" s="11" t="str">
        <f t="shared" si="7"/>
        <v>Normal</v>
      </c>
      <c r="K61" s="4">
        <v>43535</v>
      </c>
      <c r="L61" s="22">
        <v>21095.25</v>
      </c>
      <c r="M61" s="2">
        <f t="shared" si="10"/>
        <v>4.4199999999982538</v>
      </c>
      <c r="N61" s="11" t="str">
        <f t="shared" si="8"/>
        <v>Normal</v>
      </c>
    </row>
    <row r="62" spans="1:14" x14ac:dyDescent="0.25">
      <c r="A62" s="4">
        <v>43536</v>
      </c>
      <c r="B62" s="22">
        <v>4299</v>
      </c>
      <c r="C62" s="2">
        <f t="shared" si="11"/>
        <v>18</v>
      </c>
      <c r="D62" s="11" t="str">
        <f t="shared" si="6"/>
        <v>Normal</v>
      </c>
      <c r="F62" s="4">
        <v>43536</v>
      </c>
      <c r="G62" s="22">
        <v>10267.4</v>
      </c>
      <c r="H62" s="2">
        <f t="shared" si="9"/>
        <v>3.7999999999992724</v>
      </c>
      <c r="I62" s="11" t="str">
        <f t="shared" si="7"/>
        <v>Normal</v>
      </c>
      <c r="K62" s="4">
        <v>43536</v>
      </c>
      <c r="L62" s="22">
        <v>21101.7</v>
      </c>
      <c r="M62" s="2">
        <f t="shared" si="10"/>
        <v>6.4500000000007276</v>
      </c>
      <c r="N62" s="11" t="str">
        <f t="shared" si="8"/>
        <v>Normal</v>
      </c>
    </row>
    <row r="63" spans="1:14" x14ac:dyDescent="0.25">
      <c r="A63" s="4">
        <v>43537</v>
      </c>
      <c r="B63" s="22">
        <v>4322</v>
      </c>
      <c r="C63" s="2">
        <f t="shared" si="11"/>
        <v>23</v>
      </c>
      <c r="D63" s="11" t="str">
        <f t="shared" si="6"/>
        <v>Normal</v>
      </c>
      <c r="F63" s="4">
        <v>43537</v>
      </c>
      <c r="G63" s="22">
        <v>10274.9</v>
      </c>
      <c r="H63" s="2">
        <f t="shared" si="9"/>
        <v>7.5</v>
      </c>
      <c r="I63" s="11" t="str">
        <f t="shared" si="7"/>
        <v>Atenção</v>
      </c>
      <c r="K63" s="4">
        <v>43537</v>
      </c>
      <c r="L63" s="22">
        <v>21112.84</v>
      </c>
      <c r="M63" s="2">
        <f t="shared" si="10"/>
        <v>11.139999999999418</v>
      </c>
      <c r="N63" s="11" t="str">
        <f t="shared" si="8"/>
        <v>Normal</v>
      </c>
    </row>
    <row r="64" spans="1:14" x14ac:dyDescent="0.25">
      <c r="A64" s="4">
        <v>43538</v>
      </c>
      <c r="B64" s="22">
        <v>4342</v>
      </c>
      <c r="C64" s="2">
        <f t="shared" si="11"/>
        <v>20</v>
      </c>
      <c r="D64" s="11" t="str">
        <f t="shared" si="6"/>
        <v>Normal</v>
      </c>
      <c r="F64" s="4">
        <v>43538</v>
      </c>
      <c r="G64" s="22">
        <v>10280.4</v>
      </c>
      <c r="H64" s="2">
        <f t="shared" si="9"/>
        <v>5.5</v>
      </c>
      <c r="I64" s="11" t="str">
        <f t="shared" si="7"/>
        <v>Normal</v>
      </c>
      <c r="K64" s="4">
        <v>43538</v>
      </c>
      <c r="L64" s="22">
        <v>21122.81</v>
      </c>
      <c r="M64" s="2">
        <f t="shared" si="10"/>
        <v>9.9700000000011642</v>
      </c>
      <c r="N64" s="11" t="str">
        <f t="shared" si="8"/>
        <v>Normal</v>
      </c>
    </row>
    <row r="65" spans="1:14" x14ac:dyDescent="0.25">
      <c r="A65" s="4">
        <v>43539</v>
      </c>
      <c r="B65" s="22">
        <v>4366</v>
      </c>
      <c r="C65" s="2">
        <f t="shared" si="11"/>
        <v>24</v>
      </c>
      <c r="D65" s="11" t="str">
        <f t="shared" si="6"/>
        <v>Normal</v>
      </c>
      <c r="F65" s="4">
        <v>43539</v>
      </c>
      <c r="G65" s="22">
        <v>10289.299999999999</v>
      </c>
      <c r="H65" s="2">
        <f t="shared" si="9"/>
        <v>8.8999999999996362</v>
      </c>
      <c r="I65" s="11" t="str">
        <f t="shared" si="7"/>
        <v>Atenção</v>
      </c>
      <c r="K65" s="4">
        <v>43539</v>
      </c>
      <c r="L65" s="22">
        <v>21134.77</v>
      </c>
      <c r="M65" s="2">
        <f t="shared" si="10"/>
        <v>11.959999999999127</v>
      </c>
      <c r="N65" s="11" t="str">
        <f t="shared" si="8"/>
        <v>Normal</v>
      </c>
    </row>
    <row r="66" spans="1:14" x14ac:dyDescent="0.25">
      <c r="A66" s="5">
        <v>43540</v>
      </c>
      <c r="B66" s="3">
        <v>4382</v>
      </c>
      <c r="C66" s="2">
        <f t="shared" si="11"/>
        <v>16</v>
      </c>
      <c r="D66" s="11" t="str">
        <f t="shared" si="6"/>
        <v>Normal</v>
      </c>
      <c r="F66" s="5">
        <v>43540</v>
      </c>
      <c r="G66" s="3">
        <v>10295.799999999999</v>
      </c>
      <c r="H66" s="2">
        <f t="shared" si="9"/>
        <v>6.5</v>
      </c>
      <c r="I66" s="11" t="str">
        <f t="shared" si="7"/>
        <v>Normal</v>
      </c>
      <c r="K66" s="5">
        <v>43540</v>
      </c>
      <c r="L66" s="3">
        <v>21142.46</v>
      </c>
      <c r="M66" s="2">
        <f t="shared" si="10"/>
        <v>7.6899999999986903</v>
      </c>
      <c r="N66" s="11" t="str">
        <f t="shared" si="8"/>
        <v>Normal</v>
      </c>
    </row>
    <row r="67" spans="1:14" x14ac:dyDescent="0.25">
      <c r="A67" s="4">
        <v>43541</v>
      </c>
      <c r="B67" s="22">
        <v>4382</v>
      </c>
      <c r="C67" s="2">
        <f t="shared" si="11"/>
        <v>0</v>
      </c>
      <c r="D67" s="11" t="str">
        <f t="shared" si="6"/>
        <v>Normal</v>
      </c>
      <c r="E67" s="13"/>
      <c r="F67" s="4">
        <v>43541</v>
      </c>
      <c r="G67" s="22">
        <v>10295.799999999999</v>
      </c>
      <c r="H67" s="2">
        <f t="shared" si="9"/>
        <v>0</v>
      </c>
      <c r="I67" s="11" t="str">
        <f t="shared" si="7"/>
        <v>Normal</v>
      </c>
      <c r="J67" s="13"/>
      <c r="K67" s="4">
        <v>43541</v>
      </c>
      <c r="L67" s="22">
        <v>21142.46</v>
      </c>
      <c r="M67" s="2">
        <f t="shared" si="10"/>
        <v>0</v>
      </c>
      <c r="N67" s="11" t="str">
        <f t="shared" si="8"/>
        <v>Normal</v>
      </c>
    </row>
    <row r="68" spans="1:14" x14ac:dyDescent="0.25">
      <c r="A68" s="4">
        <v>43542</v>
      </c>
      <c r="B68" s="22">
        <v>4389</v>
      </c>
      <c r="C68" s="2">
        <f t="shared" si="11"/>
        <v>7</v>
      </c>
      <c r="D68" s="11" t="str">
        <f t="shared" si="6"/>
        <v>Normal</v>
      </c>
      <c r="F68" s="4">
        <v>43542</v>
      </c>
      <c r="G68" s="22">
        <v>10299.6</v>
      </c>
      <c r="H68" s="2">
        <f t="shared" si="9"/>
        <v>3.8000000000010914</v>
      </c>
      <c r="I68" s="11" t="str">
        <f t="shared" si="7"/>
        <v>Normal</v>
      </c>
      <c r="K68" s="4">
        <v>43542</v>
      </c>
      <c r="L68" s="22">
        <v>21145.16</v>
      </c>
      <c r="M68" s="2">
        <f t="shared" si="10"/>
        <v>2.7000000000007276</v>
      </c>
      <c r="N68" s="11" t="str">
        <f t="shared" si="8"/>
        <v>Normal</v>
      </c>
    </row>
    <row r="69" spans="1:14" x14ac:dyDescent="0.25">
      <c r="A69" s="4">
        <v>43543</v>
      </c>
      <c r="B69" s="22">
        <v>4412</v>
      </c>
      <c r="C69" s="2">
        <f t="shared" si="11"/>
        <v>23</v>
      </c>
      <c r="D69" s="11" t="str">
        <f t="shared" si="6"/>
        <v>Normal</v>
      </c>
      <c r="F69" s="4">
        <v>43543</v>
      </c>
      <c r="G69" s="22">
        <v>10307.1</v>
      </c>
      <c r="H69" s="2">
        <f t="shared" si="9"/>
        <v>7.5</v>
      </c>
      <c r="I69" s="11" t="str">
        <f t="shared" si="7"/>
        <v>Atenção</v>
      </c>
      <c r="K69" s="4">
        <v>43543</v>
      </c>
      <c r="L69" s="22">
        <v>21158.5</v>
      </c>
      <c r="M69" s="2">
        <f t="shared" si="10"/>
        <v>13.340000000000146</v>
      </c>
      <c r="N69" s="11" t="str">
        <f t="shared" si="8"/>
        <v>Normal</v>
      </c>
    </row>
    <row r="70" spans="1:14" x14ac:dyDescent="0.25">
      <c r="A70" s="4">
        <v>43544</v>
      </c>
      <c r="B70" s="22">
        <v>4432</v>
      </c>
      <c r="C70" s="2">
        <f t="shared" si="11"/>
        <v>20</v>
      </c>
      <c r="D70" s="11" t="str">
        <f t="shared" si="6"/>
        <v>Normal</v>
      </c>
      <c r="F70" s="4">
        <v>43544</v>
      </c>
      <c r="G70" s="22">
        <v>10313.1</v>
      </c>
      <c r="H70" s="2">
        <f t="shared" si="9"/>
        <v>6</v>
      </c>
      <c r="I70" s="11" t="str">
        <f t="shared" si="7"/>
        <v>Normal</v>
      </c>
      <c r="K70" s="4">
        <v>43544</v>
      </c>
      <c r="L70" s="22">
        <v>21168.27</v>
      </c>
      <c r="M70" s="2">
        <f t="shared" si="10"/>
        <v>9.7700000000004366</v>
      </c>
      <c r="N70" s="11" t="str">
        <f t="shared" si="8"/>
        <v>Normal</v>
      </c>
    </row>
    <row r="71" spans="1:14" x14ac:dyDescent="0.25">
      <c r="A71" s="4">
        <v>43545</v>
      </c>
      <c r="B71" s="22">
        <v>4455</v>
      </c>
      <c r="C71" s="2">
        <f t="shared" si="11"/>
        <v>23</v>
      </c>
      <c r="D71" s="11" t="str">
        <f t="shared" si="6"/>
        <v>Normal</v>
      </c>
      <c r="F71" s="4">
        <v>43545</v>
      </c>
      <c r="G71" s="22">
        <v>10320</v>
      </c>
      <c r="H71" s="2">
        <f t="shared" si="9"/>
        <v>6.8999999999996362</v>
      </c>
      <c r="I71" s="11" t="str">
        <f t="shared" si="7"/>
        <v>Normal</v>
      </c>
      <c r="K71" s="4">
        <v>43545</v>
      </c>
      <c r="L71" s="22">
        <v>21180.67</v>
      </c>
      <c r="M71" s="2">
        <f t="shared" si="10"/>
        <v>12.399999999997817</v>
      </c>
      <c r="N71" s="11" t="str">
        <f t="shared" si="8"/>
        <v>Normal</v>
      </c>
    </row>
    <row r="72" spans="1:14" x14ac:dyDescent="0.25">
      <c r="A72" s="4">
        <v>43546</v>
      </c>
      <c r="B72" s="22">
        <v>4475</v>
      </c>
      <c r="C72" s="2">
        <f t="shared" si="11"/>
        <v>20</v>
      </c>
      <c r="D72" s="11" t="str">
        <f t="shared" si="6"/>
        <v>Normal</v>
      </c>
      <c r="F72" s="4">
        <v>43546</v>
      </c>
      <c r="G72" s="22">
        <v>10326.1</v>
      </c>
      <c r="H72" s="2">
        <f t="shared" si="9"/>
        <v>6.1000000000003638</v>
      </c>
      <c r="I72" s="11" t="str">
        <f t="shared" si="7"/>
        <v>Normal</v>
      </c>
      <c r="K72" s="4">
        <v>43546</v>
      </c>
      <c r="L72" s="22">
        <v>21191.39</v>
      </c>
      <c r="M72" s="2">
        <f t="shared" si="10"/>
        <v>10.720000000001164</v>
      </c>
      <c r="N72" s="11" t="str">
        <f t="shared" si="8"/>
        <v>Normal</v>
      </c>
    </row>
    <row r="73" spans="1:14" x14ac:dyDescent="0.25">
      <c r="A73" s="5">
        <v>43547</v>
      </c>
      <c r="B73" s="3">
        <v>4475</v>
      </c>
      <c r="C73" s="2">
        <f t="shared" si="11"/>
        <v>0</v>
      </c>
      <c r="D73" s="11" t="str">
        <f t="shared" si="6"/>
        <v>Normal</v>
      </c>
      <c r="F73" s="5">
        <v>43547</v>
      </c>
      <c r="G73" s="3">
        <v>10326.1</v>
      </c>
      <c r="H73" s="2">
        <f t="shared" si="9"/>
        <v>0</v>
      </c>
      <c r="I73" s="11" t="str">
        <f t="shared" si="7"/>
        <v>Normal</v>
      </c>
      <c r="K73" s="5">
        <v>43547</v>
      </c>
      <c r="L73" s="3">
        <v>21191.39</v>
      </c>
      <c r="M73" s="2">
        <f t="shared" si="10"/>
        <v>0</v>
      </c>
      <c r="N73" s="11" t="str">
        <f t="shared" si="8"/>
        <v>Normal</v>
      </c>
    </row>
    <row r="74" spans="1:14" x14ac:dyDescent="0.25">
      <c r="A74" s="4">
        <v>43548</v>
      </c>
      <c r="B74" s="22">
        <v>4475</v>
      </c>
      <c r="C74" s="2">
        <f t="shared" si="11"/>
        <v>0</v>
      </c>
      <c r="D74" s="11" t="str">
        <f t="shared" si="6"/>
        <v>Normal</v>
      </c>
      <c r="E74" s="13"/>
      <c r="F74" s="4">
        <v>43548</v>
      </c>
      <c r="G74" s="22">
        <v>10326.1</v>
      </c>
      <c r="H74" s="2">
        <f t="shared" si="9"/>
        <v>0</v>
      </c>
      <c r="I74" s="11" t="str">
        <f t="shared" si="7"/>
        <v>Normal</v>
      </c>
      <c r="J74" s="13"/>
      <c r="K74" s="4">
        <v>43548</v>
      </c>
      <c r="L74" s="22">
        <v>21191.39</v>
      </c>
      <c r="M74" s="2">
        <f t="shared" si="10"/>
        <v>0</v>
      </c>
      <c r="N74" s="11" t="str">
        <f t="shared" si="8"/>
        <v>Normal</v>
      </c>
    </row>
    <row r="75" spans="1:14" x14ac:dyDescent="0.25">
      <c r="A75" s="4">
        <v>43549</v>
      </c>
      <c r="B75" s="22">
        <v>4502</v>
      </c>
      <c r="C75" s="2">
        <f t="shared" si="11"/>
        <v>27</v>
      </c>
      <c r="D75" s="11" t="str">
        <f t="shared" si="6"/>
        <v>Atenção</v>
      </c>
      <c r="F75" s="4">
        <v>43549</v>
      </c>
      <c r="G75" s="22">
        <v>10339.4</v>
      </c>
      <c r="H75" s="2">
        <f t="shared" si="9"/>
        <v>13.299999999999272</v>
      </c>
      <c r="I75" s="11" t="str">
        <f t="shared" si="7"/>
        <v>Atenção</v>
      </c>
      <c r="K75" s="4">
        <v>43549</v>
      </c>
      <c r="L75" s="22">
        <v>21207.48</v>
      </c>
      <c r="M75" s="2">
        <f t="shared" si="10"/>
        <v>16.090000000000146</v>
      </c>
      <c r="N75" s="11" t="str">
        <f t="shared" si="8"/>
        <v>Atenção</v>
      </c>
    </row>
    <row r="76" spans="1:14" x14ac:dyDescent="0.25">
      <c r="A76" s="4">
        <v>43550</v>
      </c>
      <c r="B76" s="22">
        <v>4527</v>
      </c>
      <c r="C76" s="2">
        <f t="shared" si="11"/>
        <v>25</v>
      </c>
      <c r="D76" s="11" t="str">
        <f t="shared" si="6"/>
        <v>Atenção</v>
      </c>
      <c r="F76" s="4">
        <v>43550</v>
      </c>
      <c r="G76" s="22">
        <v>10345.200000000001</v>
      </c>
      <c r="H76" s="2">
        <f t="shared" si="9"/>
        <v>5.8000000000010914</v>
      </c>
      <c r="I76" s="11" t="str">
        <f t="shared" si="7"/>
        <v>Normal</v>
      </c>
      <c r="K76" s="4">
        <v>43550</v>
      </c>
      <c r="L76" s="22">
        <v>21217.17</v>
      </c>
      <c r="M76" s="2">
        <f t="shared" si="10"/>
        <v>9.6899999999986903</v>
      </c>
      <c r="N76" s="11" t="str">
        <f t="shared" si="8"/>
        <v>Normal</v>
      </c>
    </row>
    <row r="77" spans="1:14" x14ac:dyDescent="0.25">
      <c r="A77" s="4">
        <v>43551</v>
      </c>
      <c r="B77" s="22">
        <v>4557</v>
      </c>
      <c r="C77" s="2">
        <f t="shared" si="11"/>
        <v>30</v>
      </c>
      <c r="D77" s="11" t="str">
        <f t="shared" si="6"/>
        <v>Atenção</v>
      </c>
      <c r="F77" s="4">
        <v>43551</v>
      </c>
      <c r="G77" s="22">
        <v>10352.4</v>
      </c>
      <c r="H77" s="2">
        <f t="shared" si="9"/>
        <v>7.1999999999989086</v>
      </c>
      <c r="I77" s="11" t="str">
        <f t="shared" si="7"/>
        <v>Normal</v>
      </c>
      <c r="K77" s="4">
        <v>43551</v>
      </c>
      <c r="L77" s="22">
        <v>21230.17</v>
      </c>
      <c r="M77" s="2">
        <f t="shared" si="10"/>
        <v>13</v>
      </c>
      <c r="N77" s="11" t="str">
        <f t="shared" si="8"/>
        <v>Normal</v>
      </c>
    </row>
    <row r="78" spans="1:14" x14ac:dyDescent="0.25">
      <c r="A78" s="4">
        <v>43552</v>
      </c>
      <c r="B78" s="22">
        <v>4590</v>
      </c>
      <c r="C78" s="2">
        <f t="shared" si="11"/>
        <v>33</v>
      </c>
      <c r="D78" s="11" t="str">
        <f t="shared" si="6"/>
        <v>Atenção</v>
      </c>
      <c r="F78" s="4">
        <v>43552</v>
      </c>
      <c r="G78" s="22">
        <v>10352.9</v>
      </c>
      <c r="H78" s="2">
        <f>G78-G77</f>
        <v>0.5</v>
      </c>
      <c r="I78" s="11" t="str">
        <f t="shared" si="7"/>
        <v>Normal</v>
      </c>
      <c r="K78" s="4">
        <v>43552</v>
      </c>
      <c r="L78" s="22">
        <v>21240.37</v>
      </c>
      <c r="M78" s="2">
        <f t="shared" si="10"/>
        <v>10.200000000000728</v>
      </c>
      <c r="N78" s="11" t="str">
        <f t="shared" si="8"/>
        <v>Normal</v>
      </c>
    </row>
    <row r="79" spans="1:14" x14ac:dyDescent="0.25">
      <c r="A79" s="4">
        <v>43553</v>
      </c>
      <c r="B79" s="1"/>
      <c r="C79" s="2">
        <f t="shared" si="11"/>
        <v>-4590</v>
      </c>
      <c r="D79" s="11" t="str">
        <f t="shared" si="6"/>
        <v>Normal</v>
      </c>
      <c r="F79" s="4">
        <v>43553</v>
      </c>
      <c r="G79" s="1"/>
      <c r="H79" s="2">
        <f t="shared" si="9"/>
        <v>-10352.9</v>
      </c>
      <c r="I79" s="11" t="str">
        <f t="shared" si="7"/>
        <v>Normal</v>
      </c>
      <c r="K79" s="4">
        <v>43553</v>
      </c>
      <c r="L79" s="1"/>
      <c r="M79" s="2">
        <f t="shared" si="10"/>
        <v>-21240.37</v>
      </c>
      <c r="N79" s="11" t="str">
        <f t="shared" si="8"/>
        <v>Normal</v>
      </c>
    </row>
    <row r="80" spans="1:14" x14ac:dyDescent="0.25">
      <c r="A80" s="5">
        <v>43554</v>
      </c>
      <c r="B80" s="3"/>
      <c r="C80" s="2">
        <f t="shared" si="11"/>
        <v>0</v>
      </c>
      <c r="D80" s="11" t="str">
        <f t="shared" si="6"/>
        <v>Normal</v>
      </c>
      <c r="F80" s="5">
        <v>43554</v>
      </c>
      <c r="G80" s="3"/>
      <c r="H80" s="2">
        <f t="shared" si="9"/>
        <v>0</v>
      </c>
      <c r="I80" s="11" t="str">
        <f t="shared" si="7"/>
        <v>Normal</v>
      </c>
      <c r="K80" s="5">
        <v>43554</v>
      </c>
      <c r="L80" s="3"/>
      <c r="M80" s="2">
        <f t="shared" si="10"/>
        <v>0</v>
      </c>
      <c r="N80" s="11" t="str">
        <f t="shared" si="8"/>
        <v>Normal</v>
      </c>
    </row>
    <row r="81" spans="1:16" x14ac:dyDescent="0.25">
      <c r="A81" s="4">
        <v>43496</v>
      </c>
      <c r="B81" s="1"/>
      <c r="C81" s="2">
        <f t="shared" si="11"/>
        <v>0</v>
      </c>
      <c r="D81" s="11" t="str">
        <f t="shared" si="6"/>
        <v>Normal</v>
      </c>
      <c r="F81" s="4">
        <v>43496</v>
      </c>
      <c r="G81" s="1"/>
      <c r="H81" s="2">
        <f t="shared" si="9"/>
        <v>0</v>
      </c>
      <c r="I81" s="11" t="str">
        <f t="shared" si="7"/>
        <v>Normal</v>
      </c>
      <c r="K81" s="4">
        <v>43496</v>
      </c>
      <c r="L81" s="1"/>
      <c r="M81" s="2">
        <f t="shared" si="10"/>
        <v>0</v>
      </c>
      <c r="N81" s="11" t="str">
        <f t="shared" si="8"/>
        <v>Normal</v>
      </c>
    </row>
    <row r="82" spans="1:16" x14ac:dyDescent="0.25">
      <c r="A82" s="141" t="s">
        <v>6</v>
      </c>
      <c r="B82" s="142"/>
      <c r="C82" s="15">
        <f>SUM(C51:C81)</f>
        <v>-4166</v>
      </c>
      <c r="D82" s="11" t="str">
        <f t="shared" si="6"/>
        <v>Normal</v>
      </c>
      <c r="F82" s="141" t="s">
        <v>6</v>
      </c>
      <c r="G82" s="142"/>
      <c r="H82" s="15">
        <f>SUM(H51:H81)</f>
        <v>-10222.1</v>
      </c>
      <c r="I82" s="11" t="str">
        <f t="shared" si="7"/>
        <v>Normal</v>
      </c>
      <c r="K82" s="141" t="s">
        <v>6</v>
      </c>
      <c r="L82" s="142"/>
      <c r="M82" s="15">
        <f>SUM(M51:M81)</f>
        <v>-21025.66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6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6" x14ac:dyDescent="0.25">
      <c r="A85" s="146"/>
      <c r="B85" s="147"/>
      <c r="C85" s="147"/>
      <c r="D85" s="148"/>
      <c r="E85" s="13"/>
      <c r="F85" s="146"/>
      <c r="G85" s="147"/>
      <c r="H85" s="147"/>
      <c r="I85" s="148"/>
      <c r="J85" s="13"/>
      <c r="K85" s="146"/>
      <c r="L85" s="147"/>
      <c r="M85" s="147"/>
      <c r="N85" s="148"/>
    </row>
    <row r="86" spans="1:16" x14ac:dyDescent="0.25">
      <c r="A86" s="134"/>
      <c r="B86" s="135"/>
      <c r="C86" s="135"/>
      <c r="D86" s="136"/>
      <c r="F86" s="134"/>
      <c r="G86" s="135"/>
      <c r="H86" s="135"/>
      <c r="I86" s="136"/>
      <c r="K86" s="134"/>
      <c r="L86" s="135"/>
      <c r="M86" s="135"/>
      <c r="N86" s="136"/>
    </row>
    <row r="87" spans="1:16" x14ac:dyDescent="0.25">
      <c r="A87" s="134"/>
      <c r="B87" s="135"/>
      <c r="C87" s="135"/>
      <c r="D87" s="136"/>
      <c r="F87" s="134"/>
      <c r="G87" s="135"/>
      <c r="H87" s="135"/>
      <c r="I87" s="136"/>
      <c r="K87" s="134"/>
      <c r="L87" s="135"/>
      <c r="M87" s="135"/>
      <c r="N87" s="136"/>
    </row>
    <row r="88" spans="1:16" x14ac:dyDescent="0.25">
      <c r="A88" s="134"/>
      <c r="B88" s="135"/>
      <c r="C88" s="135"/>
      <c r="D88" s="136"/>
      <c r="F88" s="134"/>
      <c r="G88" s="135"/>
      <c r="H88" s="135"/>
      <c r="I88" s="136"/>
      <c r="K88" s="134"/>
      <c r="L88" s="135"/>
      <c r="M88" s="135"/>
      <c r="N88" s="136"/>
    </row>
    <row r="89" spans="1:16" s="134" customFormat="1" x14ac:dyDescent="0.25">
      <c r="A89" s="150"/>
      <c r="B89" s="149"/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  <c r="P89" s="149"/>
    </row>
    <row r="90" spans="1:16" ht="45" customHeight="1" x14ac:dyDescent="0.25">
      <c r="A90" s="143" t="s">
        <v>25</v>
      </c>
      <c r="B90" s="144"/>
      <c r="C90" s="145"/>
      <c r="D90" s="8" t="s">
        <v>1</v>
      </c>
      <c r="F90" s="143" t="s">
        <v>26</v>
      </c>
      <c r="G90" s="144"/>
      <c r="H90" s="145"/>
      <c r="I90" s="8" t="s">
        <v>1</v>
      </c>
      <c r="K90" s="143" t="s">
        <v>27</v>
      </c>
      <c r="L90" s="144"/>
      <c r="M90" s="145"/>
      <c r="N90" s="8" t="s">
        <v>1</v>
      </c>
    </row>
    <row r="91" spans="1:16" ht="25.5" x14ac:dyDescent="0.25">
      <c r="A91" s="140" t="s">
        <v>77</v>
      </c>
      <c r="B91" s="140"/>
      <c r="C91" s="6" t="s">
        <v>2</v>
      </c>
      <c r="D91" s="9"/>
      <c r="F91" s="140" t="s">
        <v>77</v>
      </c>
      <c r="G91" s="140"/>
      <c r="H91" s="6" t="s">
        <v>2</v>
      </c>
      <c r="I91" s="9"/>
      <c r="K91" s="140" t="s">
        <v>77</v>
      </c>
      <c r="L91" s="140"/>
      <c r="M91" s="6" t="s">
        <v>2</v>
      </c>
      <c r="N91" s="9"/>
    </row>
    <row r="92" spans="1:16" x14ac:dyDescent="0.25">
      <c r="A92" s="140"/>
      <c r="B92" s="140"/>
      <c r="C92" s="7">
        <v>2915.9</v>
      </c>
      <c r="D92" s="10">
        <v>14</v>
      </c>
      <c r="F92" s="140"/>
      <c r="G92" s="140"/>
      <c r="H92" s="7">
        <v>1269.2</v>
      </c>
      <c r="I92" s="10">
        <v>25</v>
      </c>
      <c r="K92" s="140"/>
      <c r="L92" s="140"/>
      <c r="M92" s="7">
        <v>2326.1999999999998</v>
      </c>
      <c r="N92" s="10">
        <v>6</v>
      </c>
    </row>
    <row r="93" spans="1:16" x14ac:dyDescent="0.25">
      <c r="A93" s="1" t="s">
        <v>3</v>
      </c>
      <c r="B93" s="1" t="s">
        <v>4</v>
      </c>
      <c r="C93" s="1" t="s">
        <v>5</v>
      </c>
      <c r="D93" s="11"/>
      <c r="F93" s="1" t="s">
        <v>3</v>
      </c>
      <c r="G93" s="1" t="s">
        <v>4</v>
      </c>
      <c r="H93" s="1" t="s">
        <v>5</v>
      </c>
      <c r="I93" s="11"/>
      <c r="K93" s="1" t="s">
        <v>3</v>
      </c>
      <c r="L93" s="1" t="s">
        <v>4</v>
      </c>
      <c r="M93" s="1" t="s">
        <v>5</v>
      </c>
      <c r="N93" s="11"/>
    </row>
    <row r="94" spans="1:16" x14ac:dyDescent="0.25">
      <c r="A94" s="4">
        <v>43525</v>
      </c>
      <c r="B94" s="1">
        <v>2930.9</v>
      </c>
      <c r="C94" s="2">
        <f>B94-C92</f>
        <v>15</v>
      </c>
      <c r="D94" s="11" t="str">
        <f>IF(C94&gt;($D$92*1.2),"Atenção","Normal")</f>
        <v>Normal</v>
      </c>
      <c r="F94" s="4">
        <v>43525</v>
      </c>
      <c r="G94" s="1">
        <v>1271.3</v>
      </c>
      <c r="H94" s="2">
        <f>G94-H92</f>
        <v>2.0999999999999091</v>
      </c>
      <c r="I94" s="11" t="str">
        <f>IF(H94&gt;($I$92*1.2),"Atenção","Normal")</f>
        <v>Normal</v>
      </c>
      <c r="K94" s="4">
        <v>43525</v>
      </c>
      <c r="L94" s="1">
        <v>2332.8000000000002</v>
      </c>
      <c r="M94" s="2">
        <f>L94-M92</f>
        <v>6.6000000000003638</v>
      </c>
      <c r="N94" s="11" t="str">
        <f>IF(M94&gt;($N$92*1.2),"Atenção","Normal")</f>
        <v>Normal</v>
      </c>
    </row>
    <row r="95" spans="1:16" x14ac:dyDescent="0.25">
      <c r="A95" s="5">
        <v>43526</v>
      </c>
      <c r="B95" s="3">
        <v>2942.7</v>
      </c>
      <c r="C95" s="2">
        <f>B95-B94</f>
        <v>11.799999999999727</v>
      </c>
      <c r="D95" s="11" t="str">
        <f t="shared" ref="D95:D125" si="12">IF(C95&gt;($D$92*1.2),"Atenção","Normal")</f>
        <v>Normal</v>
      </c>
      <c r="F95" s="5">
        <v>43526</v>
      </c>
      <c r="G95" s="3">
        <v>1272.7</v>
      </c>
      <c r="H95" s="2">
        <f>G95-G94</f>
        <v>1.4000000000000909</v>
      </c>
      <c r="I95" s="11" t="str">
        <f t="shared" ref="I95:I125" si="13">IF(H95&gt;($I$92*1.2),"Atenção","Normal")</f>
        <v>Normal</v>
      </c>
      <c r="K95" s="5">
        <v>43526</v>
      </c>
      <c r="L95" s="3">
        <v>2336.6999999999998</v>
      </c>
      <c r="M95" s="2">
        <v>0</v>
      </c>
      <c r="N95" s="11" t="str">
        <f t="shared" ref="N95:N125" si="14">IF(M95&gt;($N$92*1.2),"Atenção","Normal")</f>
        <v>Normal</v>
      </c>
    </row>
    <row r="96" spans="1:16" x14ac:dyDescent="0.25">
      <c r="A96" s="4">
        <v>43527</v>
      </c>
      <c r="B96" s="1">
        <v>2942.7</v>
      </c>
      <c r="C96" s="2">
        <f t="shared" ref="C96:C124" si="15">B96-B95</f>
        <v>0</v>
      </c>
      <c r="D96" s="11" t="str">
        <f t="shared" si="12"/>
        <v>Normal</v>
      </c>
      <c r="E96" s="13"/>
      <c r="F96" s="4">
        <v>43527</v>
      </c>
      <c r="G96" s="1">
        <v>1272.7</v>
      </c>
      <c r="H96" s="2">
        <f t="shared" ref="H96:H124" si="16">G96-G95</f>
        <v>0</v>
      </c>
      <c r="I96" s="11" t="str">
        <f t="shared" si="13"/>
        <v>Normal</v>
      </c>
      <c r="J96" s="13"/>
      <c r="K96" s="4">
        <v>43527</v>
      </c>
      <c r="L96" s="1">
        <v>2336.6999999999998</v>
      </c>
      <c r="M96" s="2">
        <f t="shared" ref="M96:M124" si="17">L96-L95</f>
        <v>0</v>
      </c>
      <c r="N96" s="11" t="str">
        <f t="shared" si="14"/>
        <v>Normal</v>
      </c>
    </row>
    <row r="97" spans="1:14" x14ac:dyDescent="0.25">
      <c r="A97" s="4">
        <v>43528</v>
      </c>
      <c r="B97" s="22">
        <v>2953.9</v>
      </c>
      <c r="C97" s="2">
        <f t="shared" si="15"/>
        <v>11.200000000000273</v>
      </c>
      <c r="D97" s="11" t="str">
        <f t="shared" si="12"/>
        <v>Normal</v>
      </c>
      <c r="F97" s="4">
        <v>43528</v>
      </c>
      <c r="G97" s="22">
        <v>1272.9000000000001</v>
      </c>
      <c r="H97" s="2">
        <f t="shared" si="16"/>
        <v>0.20000000000004547</v>
      </c>
      <c r="I97" s="11" t="str">
        <f t="shared" si="13"/>
        <v>Normal</v>
      </c>
      <c r="K97" s="4">
        <v>43528</v>
      </c>
      <c r="L97" s="22">
        <v>2343.4</v>
      </c>
      <c r="M97" s="2">
        <f t="shared" si="17"/>
        <v>6.7000000000002728</v>
      </c>
      <c r="N97" s="11" t="str">
        <f t="shared" si="14"/>
        <v>Normal</v>
      </c>
    </row>
    <row r="98" spans="1:14" x14ac:dyDescent="0.25">
      <c r="A98" s="4">
        <v>43529</v>
      </c>
      <c r="B98" s="22">
        <v>2963.2</v>
      </c>
      <c r="C98" s="2">
        <f t="shared" si="15"/>
        <v>9.2999999999997272</v>
      </c>
      <c r="D98" s="11" t="str">
        <f t="shared" si="12"/>
        <v>Normal</v>
      </c>
      <c r="F98" s="4">
        <v>43529</v>
      </c>
      <c r="G98" s="22">
        <v>1273.3</v>
      </c>
      <c r="H98" s="2">
        <f t="shared" si="16"/>
        <v>0.39999999999986358</v>
      </c>
      <c r="I98" s="11" t="str">
        <f t="shared" si="13"/>
        <v>Normal</v>
      </c>
      <c r="K98" s="4">
        <v>43529</v>
      </c>
      <c r="L98" s="22">
        <v>2344.6</v>
      </c>
      <c r="M98" s="2">
        <f t="shared" si="17"/>
        <v>1.1999999999998181</v>
      </c>
      <c r="N98" s="11" t="str">
        <f t="shared" si="14"/>
        <v>Normal</v>
      </c>
    </row>
    <row r="99" spans="1:14" x14ac:dyDescent="0.25">
      <c r="A99" s="4">
        <v>43530</v>
      </c>
      <c r="B99" s="22">
        <v>2967.1</v>
      </c>
      <c r="C99" s="2">
        <f t="shared" si="15"/>
        <v>3.9000000000000909</v>
      </c>
      <c r="D99" s="11" t="str">
        <f t="shared" si="12"/>
        <v>Normal</v>
      </c>
      <c r="F99" s="4">
        <v>43530</v>
      </c>
      <c r="G99" s="22">
        <v>1273.4000000000001</v>
      </c>
      <c r="H99" s="2">
        <f t="shared" si="16"/>
        <v>0.10000000000013642</v>
      </c>
      <c r="I99" s="11" t="str">
        <f t="shared" si="13"/>
        <v>Normal</v>
      </c>
      <c r="K99" s="4">
        <v>43530</v>
      </c>
      <c r="L99" s="22">
        <v>2345.6</v>
      </c>
      <c r="M99" s="2">
        <f t="shared" si="17"/>
        <v>1</v>
      </c>
      <c r="N99" s="11" t="str">
        <f t="shared" si="14"/>
        <v>Normal</v>
      </c>
    </row>
    <row r="100" spans="1:14" x14ac:dyDescent="0.25">
      <c r="A100" s="4">
        <v>43531</v>
      </c>
      <c r="B100" s="22">
        <v>2977.6</v>
      </c>
      <c r="C100" s="2">
        <f t="shared" si="15"/>
        <v>10.5</v>
      </c>
      <c r="D100" s="11" t="str">
        <f t="shared" si="12"/>
        <v>Normal</v>
      </c>
      <c r="F100" s="4">
        <v>43531</v>
      </c>
      <c r="G100" s="22">
        <v>1274</v>
      </c>
      <c r="H100" s="2">
        <f t="shared" si="16"/>
        <v>0.59999999999990905</v>
      </c>
      <c r="I100" s="11" t="str">
        <f t="shared" si="13"/>
        <v>Normal</v>
      </c>
      <c r="K100" s="4">
        <v>43531</v>
      </c>
      <c r="L100" s="22">
        <v>2347.8000000000002</v>
      </c>
      <c r="M100" s="2">
        <f t="shared" si="17"/>
        <v>2.2000000000002728</v>
      </c>
      <c r="N100" s="11" t="str">
        <f t="shared" si="14"/>
        <v>Normal</v>
      </c>
    </row>
    <row r="101" spans="1:14" x14ac:dyDescent="0.25">
      <c r="A101" s="4">
        <v>43532</v>
      </c>
      <c r="B101" s="22">
        <v>2989</v>
      </c>
      <c r="C101" s="2">
        <f t="shared" si="15"/>
        <v>11.400000000000091</v>
      </c>
      <c r="D101" s="11" t="str">
        <f t="shared" si="12"/>
        <v>Normal</v>
      </c>
      <c r="F101" s="4">
        <v>43532</v>
      </c>
      <c r="G101" s="22">
        <v>1276</v>
      </c>
      <c r="H101" s="2">
        <f t="shared" si="16"/>
        <v>2</v>
      </c>
      <c r="I101" s="11" t="str">
        <f t="shared" si="13"/>
        <v>Normal</v>
      </c>
      <c r="K101" s="4">
        <v>43532</v>
      </c>
      <c r="L101" s="22">
        <v>2353.4</v>
      </c>
      <c r="M101" s="2">
        <f t="shared" si="17"/>
        <v>5.5999999999999091</v>
      </c>
      <c r="N101" s="11" t="str">
        <f t="shared" si="14"/>
        <v>Normal</v>
      </c>
    </row>
    <row r="102" spans="1:14" x14ac:dyDescent="0.25">
      <c r="A102" s="5">
        <v>43533</v>
      </c>
      <c r="B102" s="3">
        <v>2989</v>
      </c>
      <c r="C102" s="2">
        <f>B102-B101</f>
        <v>0</v>
      </c>
      <c r="D102" s="11" t="str">
        <f t="shared" si="12"/>
        <v>Normal</v>
      </c>
      <c r="F102" s="5">
        <v>43533</v>
      </c>
      <c r="G102" s="3">
        <v>1276</v>
      </c>
      <c r="H102" s="2">
        <f t="shared" si="16"/>
        <v>0</v>
      </c>
      <c r="I102" s="11" t="str">
        <f t="shared" si="13"/>
        <v>Normal</v>
      </c>
      <c r="K102" s="5">
        <v>43533</v>
      </c>
      <c r="L102" s="3">
        <v>2353.4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">
        <v>43534</v>
      </c>
      <c r="B103" s="22">
        <v>3011.3</v>
      </c>
      <c r="C103" s="2">
        <f>B103-B102</f>
        <v>22.300000000000182</v>
      </c>
      <c r="D103" s="11" t="str">
        <f t="shared" si="12"/>
        <v>Atenção</v>
      </c>
      <c r="E103" s="13"/>
      <c r="F103" s="4">
        <v>43534</v>
      </c>
      <c r="G103" s="22">
        <v>1278.3</v>
      </c>
      <c r="H103" s="2">
        <f t="shared" si="16"/>
        <v>2.2999999999999545</v>
      </c>
      <c r="I103" s="11" t="str">
        <f t="shared" si="13"/>
        <v>Normal</v>
      </c>
      <c r="J103" s="13"/>
      <c r="K103" s="4">
        <v>43534</v>
      </c>
      <c r="L103" s="22">
        <v>2359.8000000000002</v>
      </c>
      <c r="M103" s="2">
        <f t="shared" si="17"/>
        <v>6.4000000000000909</v>
      </c>
      <c r="N103" s="11" t="str">
        <f t="shared" si="14"/>
        <v>Normal</v>
      </c>
    </row>
    <row r="104" spans="1:14" x14ac:dyDescent="0.25">
      <c r="A104" s="4">
        <v>43535</v>
      </c>
      <c r="B104" s="22">
        <v>3022.1</v>
      </c>
      <c r="C104" s="2">
        <f t="shared" si="15"/>
        <v>10.799999999999727</v>
      </c>
      <c r="D104" s="11" t="str">
        <f t="shared" si="12"/>
        <v>Normal</v>
      </c>
      <c r="F104" s="4">
        <v>43535</v>
      </c>
      <c r="G104" s="22">
        <v>1279</v>
      </c>
      <c r="H104" s="2">
        <f t="shared" si="16"/>
        <v>0.70000000000004547</v>
      </c>
      <c r="I104" s="11" t="str">
        <f t="shared" si="13"/>
        <v>Normal</v>
      </c>
      <c r="K104" s="4">
        <v>43535</v>
      </c>
      <c r="L104" s="22">
        <v>2361.8000000000002</v>
      </c>
      <c r="M104" s="2">
        <f t="shared" si="17"/>
        <v>2</v>
      </c>
      <c r="N104" s="11" t="str">
        <f t="shared" si="14"/>
        <v>Normal</v>
      </c>
    </row>
    <row r="105" spans="1:14" x14ac:dyDescent="0.25">
      <c r="A105" s="4">
        <v>43536</v>
      </c>
      <c r="B105" s="22">
        <v>3031.2</v>
      </c>
      <c r="C105" s="2">
        <f t="shared" si="15"/>
        <v>9.0999999999999091</v>
      </c>
      <c r="D105" s="11" t="str">
        <f t="shared" si="12"/>
        <v>Normal</v>
      </c>
      <c r="F105" s="4">
        <v>43536</v>
      </c>
      <c r="G105" s="22">
        <v>1280.2</v>
      </c>
      <c r="H105" s="2">
        <f t="shared" si="16"/>
        <v>1.2000000000000455</v>
      </c>
      <c r="I105" s="11" t="str">
        <f t="shared" si="13"/>
        <v>Normal</v>
      </c>
      <c r="K105" s="4">
        <v>43536</v>
      </c>
      <c r="L105" s="22">
        <v>2365</v>
      </c>
      <c r="M105" s="2">
        <f t="shared" si="17"/>
        <v>3.1999999999998181</v>
      </c>
      <c r="N105" s="11" t="str">
        <f t="shared" si="14"/>
        <v>Normal</v>
      </c>
    </row>
    <row r="106" spans="1:14" x14ac:dyDescent="0.25">
      <c r="A106" s="4">
        <v>43537</v>
      </c>
      <c r="B106" s="22">
        <v>3042.1</v>
      </c>
      <c r="C106" s="2">
        <f t="shared" si="15"/>
        <v>10.900000000000091</v>
      </c>
      <c r="D106" s="11" t="str">
        <f t="shared" si="12"/>
        <v>Normal</v>
      </c>
      <c r="F106" s="4">
        <v>43537</v>
      </c>
      <c r="G106" s="22">
        <v>1283.8</v>
      </c>
      <c r="H106" s="2">
        <f t="shared" si="16"/>
        <v>3.5999999999999091</v>
      </c>
      <c r="I106" s="11" t="str">
        <f t="shared" si="13"/>
        <v>Normal</v>
      </c>
      <c r="K106" s="4">
        <v>43537</v>
      </c>
      <c r="L106" s="22">
        <v>2372.4</v>
      </c>
      <c r="M106" s="2">
        <f t="shared" si="17"/>
        <v>7.4000000000000909</v>
      </c>
      <c r="N106" s="11" t="str">
        <f t="shared" si="14"/>
        <v>Atenção</v>
      </c>
    </row>
    <row r="107" spans="1:14" x14ac:dyDescent="0.25">
      <c r="A107" s="4">
        <v>43538</v>
      </c>
      <c r="B107" s="22">
        <v>3055</v>
      </c>
      <c r="C107" s="2">
        <f t="shared" si="15"/>
        <v>12.900000000000091</v>
      </c>
      <c r="D107" s="11" t="str">
        <f t="shared" si="12"/>
        <v>Normal</v>
      </c>
      <c r="F107" s="4">
        <v>43538</v>
      </c>
      <c r="G107" s="22">
        <v>1286.3</v>
      </c>
      <c r="H107" s="2">
        <f t="shared" si="16"/>
        <v>2.5</v>
      </c>
      <c r="I107" s="11" t="str">
        <f t="shared" si="13"/>
        <v>Normal</v>
      </c>
      <c r="K107" s="4">
        <v>43538</v>
      </c>
      <c r="L107" s="22">
        <v>2378.3000000000002</v>
      </c>
      <c r="M107" s="2">
        <f t="shared" si="17"/>
        <v>5.9000000000000909</v>
      </c>
      <c r="N107" s="11" t="str">
        <f t="shared" si="14"/>
        <v>Normal</v>
      </c>
    </row>
    <row r="108" spans="1:14" x14ac:dyDescent="0.25">
      <c r="A108" s="4">
        <v>43539</v>
      </c>
      <c r="B108" s="22">
        <v>3068.8</v>
      </c>
      <c r="C108" s="2">
        <f t="shared" si="15"/>
        <v>13.800000000000182</v>
      </c>
      <c r="D108" s="11" t="str">
        <f t="shared" si="12"/>
        <v>Normal</v>
      </c>
      <c r="F108" s="4">
        <v>43539</v>
      </c>
      <c r="G108" s="22">
        <v>1289.2</v>
      </c>
      <c r="H108" s="2">
        <f t="shared" si="16"/>
        <v>2.9000000000000909</v>
      </c>
      <c r="I108" s="11" t="str">
        <f t="shared" si="13"/>
        <v>Normal</v>
      </c>
      <c r="K108" s="4">
        <v>43539</v>
      </c>
      <c r="L108" s="22">
        <v>2386</v>
      </c>
      <c r="M108" s="2">
        <f t="shared" si="17"/>
        <v>7.6999999999998181</v>
      </c>
      <c r="N108" s="11" t="str">
        <f t="shared" si="14"/>
        <v>Atenção</v>
      </c>
    </row>
    <row r="109" spans="1:14" x14ac:dyDescent="0.25">
      <c r="A109" s="5">
        <v>43540</v>
      </c>
      <c r="B109" s="3">
        <v>3078.9</v>
      </c>
      <c r="C109" s="2">
        <f t="shared" si="15"/>
        <v>10.099999999999909</v>
      </c>
      <c r="D109" s="11" t="str">
        <f t="shared" si="12"/>
        <v>Normal</v>
      </c>
      <c r="F109" s="5">
        <v>43540</v>
      </c>
      <c r="G109" s="3">
        <v>1290.5</v>
      </c>
      <c r="H109" s="2">
        <f t="shared" si="16"/>
        <v>1.2999999999999545</v>
      </c>
      <c r="I109" s="11" t="str">
        <f t="shared" si="13"/>
        <v>Normal</v>
      </c>
      <c r="K109" s="5">
        <v>43540</v>
      </c>
      <c r="L109" s="3">
        <v>2390.6</v>
      </c>
      <c r="M109" s="2">
        <f t="shared" si="17"/>
        <v>4.5999999999999091</v>
      </c>
      <c r="N109" s="11" t="str">
        <f t="shared" si="14"/>
        <v>Normal</v>
      </c>
    </row>
    <row r="110" spans="1:14" x14ac:dyDescent="0.25">
      <c r="A110" s="4">
        <v>43541</v>
      </c>
      <c r="B110" s="22">
        <v>3078.9</v>
      </c>
      <c r="C110" s="2">
        <f t="shared" si="15"/>
        <v>0</v>
      </c>
      <c r="D110" s="11" t="str">
        <f t="shared" si="12"/>
        <v>Normal</v>
      </c>
      <c r="E110" s="13"/>
      <c r="F110" s="4">
        <v>43541</v>
      </c>
      <c r="G110" s="22">
        <v>1290.5</v>
      </c>
      <c r="H110" s="2">
        <f t="shared" si="16"/>
        <v>0</v>
      </c>
      <c r="I110" s="11" t="str">
        <f t="shared" si="13"/>
        <v>Normal</v>
      </c>
      <c r="J110" s="13"/>
      <c r="K110" s="4">
        <v>43541</v>
      </c>
      <c r="L110" s="22">
        <v>2390.6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43542</v>
      </c>
      <c r="B111" s="22">
        <v>3090.7</v>
      </c>
      <c r="C111" s="2">
        <f t="shared" si="15"/>
        <v>11.799999999999727</v>
      </c>
      <c r="D111" s="11" t="str">
        <f t="shared" si="12"/>
        <v>Normal</v>
      </c>
      <c r="F111" s="4">
        <v>43542</v>
      </c>
      <c r="G111" s="22">
        <v>1291</v>
      </c>
      <c r="H111" s="2">
        <f t="shared" si="16"/>
        <v>0.5</v>
      </c>
      <c r="I111" s="11" t="str">
        <f t="shared" si="13"/>
        <v>Normal</v>
      </c>
      <c r="K111" s="4">
        <v>43542</v>
      </c>
      <c r="L111" s="22">
        <v>2392.8000000000002</v>
      </c>
      <c r="M111" s="2">
        <f t="shared" si="17"/>
        <v>2.2000000000002728</v>
      </c>
      <c r="N111" s="11" t="str">
        <f t="shared" si="14"/>
        <v>Normal</v>
      </c>
    </row>
    <row r="112" spans="1:14" x14ac:dyDescent="0.25">
      <c r="A112" s="4">
        <v>43543</v>
      </c>
      <c r="B112" s="22">
        <v>3106.3</v>
      </c>
      <c r="C112" s="2">
        <f t="shared" si="15"/>
        <v>15.600000000000364</v>
      </c>
      <c r="D112" s="11" t="str">
        <f t="shared" si="12"/>
        <v>Normal</v>
      </c>
      <c r="F112" s="4">
        <v>43543</v>
      </c>
      <c r="G112" s="22">
        <v>1293.2</v>
      </c>
      <c r="H112" s="2">
        <f t="shared" si="16"/>
        <v>2.2000000000000455</v>
      </c>
      <c r="I112" s="11" t="str">
        <f t="shared" si="13"/>
        <v>Normal</v>
      </c>
      <c r="K112" s="4">
        <v>43543</v>
      </c>
      <c r="L112" s="22">
        <v>2400.6</v>
      </c>
      <c r="M112" s="2">
        <f t="shared" si="17"/>
        <v>7.7999999999997272</v>
      </c>
      <c r="N112" s="11" t="str">
        <f t="shared" si="14"/>
        <v>Atenção</v>
      </c>
    </row>
    <row r="113" spans="1:15" x14ac:dyDescent="0.25">
      <c r="A113" s="4">
        <v>43544</v>
      </c>
      <c r="B113" s="22">
        <v>3119.5</v>
      </c>
      <c r="C113" s="2">
        <f t="shared" si="15"/>
        <v>13.199999999999818</v>
      </c>
      <c r="D113" s="11" t="str">
        <f t="shared" si="12"/>
        <v>Normal</v>
      </c>
      <c r="F113" s="4">
        <v>43544</v>
      </c>
      <c r="G113" s="22">
        <v>1295.4000000000001</v>
      </c>
      <c r="H113" s="2">
        <f t="shared" si="16"/>
        <v>2.2000000000000455</v>
      </c>
      <c r="I113" s="11" t="str">
        <f t="shared" si="13"/>
        <v>Normal</v>
      </c>
      <c r="K113" s="4">
        <v>43544</v>
      </c>
      <c r="L113" s="22">
        <v>2406.6</v>
      </c>
      <c r="M113" s="2">
        <f t="shared" si="17"/>
        <v>6</v>
      </c>
      <c r="N113" s="11" t="str">
        <f t="shared" si="14"/>
        <v>Normal</v>
      </c>
    </row>
    <row r="114" spans="1:15" x14ac:dyDescent="0.25">
      <c r="A114" s="4">
        <v>43545</v>
      </c>
      <c r="B114" s="22">
        <v>3136.1</v>
      </c>
      <c r="C114" s="2">
        <f t="shared" si="15"/>
        <v>16.599999999999909</v>
      </c>
      <c r="D114" s="11" t="str">
        <f t="shared" si="12"/>
        <v>Normal</v>
      </c>
      <c r="F114" s="4">
        <v>43545</v>
      </c>
      <c r="G114" s="22">
        <v>1298.3</v>
      </c>
      <c r="H114" s="2">
        <f t="shared" si="16"/>
        <v>2.8999999999998636</v>
      </c>
      <c r="I114" s="11" t="str">
        <f t="shared" si="13"/>
        <v>Normal</v>
      </c>
      <c r="K114" s="4">
        <v>43545</v>
      </c>
      <c r="L114" s="22">
        <v>2414.5</v>
      </c>
      <c r="M114" s="2">
        <f t="shared" si="17"/>
        <v>7.9000000000000909</v>
      </c>
      <c r="N114" s="11" t="str">
        <f t="shared" si="14"/>
        <v>Atenção</v>
      </c>
    </row>
    <row r="115" spans="1:15" x14ac:dyDescent="0.25">
      <c r="A115" s="4">
        <v>43546</v>
      </c>
      <c r="B115" s="22">
        <v>3150.6</v>
      </c>
      <c r="C115" s="2">
        <f t="shared" si="15"/>
        <v>14.5</v>
      </c>
      <c r="D115" s="11" t="str">
        <f t="shared" si="12"/>
        <v>Normal</v>
      </c>
      <c r="F115" s="4">
        <v>43546</v>
      </c>
      <c r="G115" s="22">
        <v>1300.3</v>
      </c>
      <c r="H115" s="2">
        <f t="shared" si="16"/>
        <v>2</v>
      </c>
      <c r="I115" s="11" t="str">
        <f t="shared" si="13"/>
        <v>Normal</v>
      </c>
      <c r="K115" s="4">
        <v>43546</v>
      </c>
      <c r="L115" s="22">
        <v>2420.9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5">
        <v>43547</v>
      </c>
      <c r="B116" s="3">
        <v>3150.6</v>
      </c>
      <c r="C116" s="2">
        <f t="shared" si="15"/>
        <v>0</v>
      </c>
      <c r="D116" s="11" t="str">
        <f t="shared" si="12"/>
        <v>Normal</v>
      </c>
      <c r="F116" s="5">
        <v>43547</v>
      </c>
      <c r="G116" s="3">
        <v>1300.3</v>
      </c>
      <c r="H116" s="2">
        <f t="shared" si="16"/>
        <v>0</v>
      </c>
      <c r="I116" s="11" t="str">
        <f t="shared" si="13"/>
        <v>Normal</v>
      </c>
      <c r="K116" s="5">
        <v>43547</v>
      </c>
      <c r="L116" s="3">
        <v>2420.9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">
        <v>43548</v>
      </c>
      <c r="B117" s="22">
        <v>3150.6</v>
      </c>
      <c r="C117" s="2">
        <f t="shared" si="15"/>
        <v>0</v>
      </c>
      <c r="D117" s="11" t="str">
        <f t="shared" si="12"/>
        <v>Normal</v>
      </c>
      <c r="E117" s="13"/>
      <c r="F117" s="4">
        <v>43548</v>
      </c>
      <c r="G117" s="22">
        <v>1300.3</v>
      </c>
      <c r="H117" s="2">
        <f t="shared" si="16"/>
        <v>0</v>
      </c>
      <c r="I117" s="11" t="str">
        <f t="shared" si="13"/>
        <v>Normal</v>
      </c>
      <c r="J117" s="13"/>
      <c r="K117" s="4">
        <v>43548</v>
      </c>
      <c r="L117" s="22">
        <v>2420.9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43549</v>
      </c>
      <c r="B118" s="22">
        <v>3181.6</v>
      </c>
      <c r="C118" s="2">
        <f t="shared" si="15"/>
        <v>31</v>
      </c>
      <c r="D118" s="11" t="str">
        <f t="shared" si="12"/>
        <v>Atenção</v>
      </c>
      <c r="F118" s="4">
        <v>43549</v>
      </c>
      <c r="G118" s="22">
        <v>1304.5</v>
      </c>
      <c r="H118" s="2">
        <f t="shared" si="16"/>
        <v>4.2000000000000455</v>
      </c>
      <c r="I118" s="11" t="str">
        <f t="shared" si="13"/>
        <v>Normal</v>
      </c>
      <c r="K118" s="4">
        <v>43549</v>
      </c>
      <c r="L118" s="22">
        <v>2429.3000000000002</v>
      </c>
      <c r="M118" s="2">
        <f t="shared" si="17"/>
        <v>8.4000000000000909</v>
      </c>
      <c r="N118" s="11" t="str">
        <f t="shared" si="14"/>
        <v>Atenção</v>
      </c>
    </row>
    <row r="119" spans="1:15" x14ac:dyDescent="0.25">
      <c r="A119" s="4">
        <v>43550</v>
      </c>
      <c r="B119" s="22">
        <v>3193.7</v>
      </c>
      <c r="C119" s="2">
        <f t="shared" si="15"/>
        <v>12.099999999999909</v>
      </c>
      <c r="D119" s="11" t="str">
        <f t="shared" si="12"/>
        <v>Normal</v>
      </c>
      <c r="F119" s="4">
        <v>43550</v>
      </c>
      <c r="G119" s="22">
        <v>1307.5999999999999</v>
      </c>
      <c r="H119" s="2">
        <f t="shared" si="16"/>
        <v>3.0999999999999091</v>
      </c>
      <c r="I119" s="11" t="str">
        <f t="shared" si="13"/>
        <v>Normal</v>
      </c>
      <c r="K119" s="4">
        <v>43550</v>
      </c>
      <c r="L119" s="22">
        <v>2436.6</v>
      </c>
      <c r="M119" s="2">
        <f t="shared" si="17"/>
        <v>7.2999999999997272</v>
      </c>
      <c r="N119" s="11" t="str">
        <f t="shared" si="14"/>
        <v>Atenção</v>
      </c>
    </row>
    <row r="120" spans="1:15" x14ac:dyDescent="0.25">
      <c r="A120" s="4">
        <v>43551</v>
      </c>
      <c r="B120" s="22">
        <v>3209.9</v>
      </c>
      <c r="C120" s="2">
        <f t="shared" si="15"/>
        <v>16.200000000000273</v>
      </c>
      <c r="D120" s="11" t="str">
        <f t="shared" si="12"/>
        <v>Normal</v>
      </c>
      <c r="F120" s="4">
        <v>43551</v>
      </c>
      <c r="G120" s="22">
        <v>1319.9</v>
      </c>
      <c r="H120" s="2">
        <f t="shared" si="16"/>
        <v>12.300000000000182</v>
      </c>
      <c r="I120" s="11" t="str">
        <f t="shared" si="13"/>
        <v>Normal</v>
      </c>
      <c r="K120" s="4">
        <v>43551</v>
      </c>
      <c r="L120" s="22">
        <v>2444.6999999999998</v>
      </c>
      <c r="M120" s="2">
        <f t="shared" si="17"/>
        <v>8.0999999999999091</v>
      </c>
      <c r="N120" s="11" t="str">
        <f t="shared" si="14"/>
        <v>Atenção</v>
      </c>
    </row>
    <row r="121" spans="1:15" x14ac:dyDescent="0.25">
      <c r="A121" s="4">
        <v>43552</v>
      </c>
      <c r="B121" s="22">
        <v>3227.4</v>
      </c>
      <c r="C121" s="2">
        <f t="shared" si="15"/>
        <v>17.5</v>
      </c>
      <c r="D121" s="11" t="str">
        <f t="shared" si="12"/>
        <v>Atenção</v>
      </c>
      <c r="F121" s="4">
        <v>43552</v>
      </c>
      <c r="G121" s="22">
        <v>1328.9</v>
      </c>
      <c r="H121" s="2">
        <f t="shared" si="16"/>
        <v>9</v>
      </c>
      <c r="I121" s="11" t="str">
        <f t="shared" si="13"/>
        <v>Normal</v>
      </c>
      <c r="K121" s="4">
        <v>43552</v>
      </c>
      <c r="L121" s="22">
        <v>2451.3000000000002</v>
      </c>
      <c r="M121" s="2">
        <f t="shared" si="17"/>
        <v>6.6000000000003638</v>
      </c>
      <c r="N121" s="11" t="str">
        <f t="shared" si="14"/>
        <v>Normal</v>
      </c>
    </row>
    <row r="122" spans="1:15" x14ac:dyDescent="0.25">
      <c r="A122" s="4">
        <v>43553</v>
      </c>
      <c r="B122" s="1"/>
      <c r="C122" s="2">
        <f t="shared" si="15"/>
        <v>-3227.4</v>
      </c>
      <c r="D122" s="11" t="str">
        <f t="shared" si="12"/>
        <v>Normal</v>
      </c>
      <c r="F122" s="4">
        <v>43553</v>
      </c>
      <c r="G122" s="1"/>
      <c r="H122" s="2">
        <f t="shared" si="16"/>
        <v>-1328.9</v>
      </c>
      <c r="I122" s="11" t="str">
        <f t="shared" si="13"/>
        <v>Normal</v>
      </c>
      <c r="K122" s="4">
        <v>43553</v>
      </c>
      <c r="L122" s="1"/>
      <c r="M122" s="2">
        <f t="shared" si="17"/>
        <v>-2451.3000000000002</v>
      </c>
      <c r="N122" s="11" t="str">
        <f t="shared" si="14"/>
        <v>Normal</v>
      </c>
    </row>
    <row r="123" spans="1:15" x14ac:dyDescent="0.25">
      <c r="A123" s="5">
        <v>43554</v>
      </c>
      <c r="B123" s="3"/>
      <c r="C123" s="2">
        <f t="shared" si="15"/>
        <v>0</v>
      </c>
      <c r="D123" s="11" t="str">
        <f t="shared" si="12"/>
        <v>Normal</v>
      </c>
      <c r="F123" s="5">
        <v>43554</v>
      </c>
      <c r="G123" s="3"/>
      <c r="H123" s="2">
        <f t="shared" si="16"/>
        <v>0</v>
      </c>
      <c r="I123" s="11" t="str">
        <f t="shared" si="13"/>
        <v>Normal</v>
      </c>
      <c r="K123" s="5">
        <v>43554</v>
      </c>
      <c r="L123" s="3"/>
      <c r="M123" s="2">
        <f t="shared" si="17"/>
        <v>0</v>
      </c>
      <c r="N123" s="11" t="str">
        <f t="shared" si="14"/>
        <v>Normal</v>
      </c>
    </row>
    <row r="124" spans="1:15" x14ac:dyDescent="0.25">
      <c r="A124" s="4">
        <v>43496</v>
      </c>
      <c r="B124" s="1"/>
      <c r="C124" s="2">
        <f t="shared" si="15"/>
        <v>0</v>
      </c>
      <c r="D124" s="11" t="str">
        <f t="shared" si="12"/>
        <v>Normal</v>
      </c>
      <c r="F124" s="4">
        <v>43496</v>
      </c>
      <c r="G124" s="1"/>
      <c r="H124" s="2">
        <f t="shared" si="16"/>
        <v>0</v>
      </c>
      <c r="I124" s="11" t="str">
        <f t="shared" si="13"/>
        <v>Normal</v>
      </c>
      <c r="K124" s="4">
        <v>43496</v>
      </c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141" t="s">
        <v>6</v>
      </c>
      <c r="B125" s="142"/>
      <c r="C125" s="15">
        <f>SUM(C94:C124)</f>
        <v>-2915.9</v>
      </c>
      <c r="D125" s="11" t="str">
        <f t="shared" si="12"/>
        <v>Normal</v>
      </c>
      <c r="F125" s="141" t="s">
        <v>6</v>
      </c>
      <c r="G125" s="142"/>
      <c r="H125" s="15">
        <f>SUM(H94:H124)</f>
        <v>-1269.2</v>
      </c>
      <c r="I125" s="11" t="str">
        <f t="shared" si="13"/>
        <v>Normal</v>
      </c>
      <c r="K125" s="141" t="s">
        <v>6</v>
      </c>
      <c r="L125" s="142"/>
      <c r="M125" s="15">
        <f>SUM(M94:M124)</f>
        <v>-2330.0999999999995</v>
      </c>
      <c r="N125" s="11" t="str">
        <f t="shared" si="14"/>
        <v>Normal</v>
      </c>
    </row>
    <row r="126" spans="1:15" x14ac:dyDescent="0.25">
      <c r="A126" s="29" t="s">
        <v>7</v>
      </c>
      <c r="B126" s="146"/>
      <c r="C126" s="147"/>
      <c r="D126" s="148"/>
      <c r="E126" s="13"/>
      <c r="F126" s="29" t="s">
        <v>7</v>
      </c>
      <c r="G126" s="146"/>
      <c r="H126" s="147"/>
      <c r="I126" s="148"/>
      <c r="J126" s="13"/>
      <c r="K126" s="29" t="s">
        <v>7</v>
      </c>
      <c r="L126" s="146"/>
      <c r="M126" s="147"/>
      <c r="N126" s="148"/>
      <c r="O126" s="13"/>
    </row>
    <row r="127" spans="1:15" x14ac:dyDescent="0.25">
      <c r="A127" s="146"/>
      <c r="B127" s="147"/>
      <c r="C127" s="147"/>
      <c r="D127" s="148"/>
      <c r="E127" s="13"/>
      <c r="F127" s="146"/>
      <c r="G127" s="147"/>
      <c r="H127" s="147"/>
      <c r="I127" s="148"/>
      <c r="J127" s="13"/>
      <c r="K127" s="146"/>
      <c r="L127" s="147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5" x14ac:dyDescent="0.25">
      <c r="A129" s="134"/>
      <c r="B129" s="135"/>
      <c r="C129" s="135"/>
      <c r="D129" s="136"/>
      <c r="F129" s="134"/>
      <c r="G129" s="135"/>
      <c r="H129" s="135"/>
      <c r="I129" s="136"/>
      <c r="K129" s="134"/>
      <c r="L129" s="135"/>
      <c r="M129" s="135"/>
      <c r="N129" s="136"/>
      <c r="O129" s="13"/>
    </row>
    <row r="130" spans="1:15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5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5" x14ac:dyDescent="0.25">
      <c r="A132" s="88"/>
      <c r="B132" s="88"/>
      <c r="C132" s="13"/>
      <c r="D132" s="13"/>
      <c r="E132" s="13"/>
      <c r="F132" s="88"/>
      <c r="G132" s="88"/>
      <c r="H132" s="13"/>
      <c r="I132" s="13"/>
      <c r="J132" s="13"/>
      <c r="K132" s="88"/>
      <c r="L132" s="88"/>
      <c r="M132" s="13"/>
      <c r="N132" s="13"/>
      <c r="O132" s="13"/>
    </row>
    <row r="133" spans="1:15" ht="49.5" customHeight="1" x14ac:dyDescent="0.25">
      <c r="A133" s="143" t="s">
        <v>80</v>
      </c>
      <c r="B133" s="144"/>
      <c r="C133" s="145"/>
      <c r="D133" s="8" t="s">
        <v>1</v>
      </c>
      <c r="F133" s="143" t="s">
        <v>81</v>
      </c>
      <c r="G133" s="144"/>
      <c r="H133" s="145"/>
      <c r="I133" s="8" t="s">
        <v>1</v>
      </c>
      <c r="K133" s="143" t="s">
        <v>30</v>
      </c>
      <c r="L133" s="144"/>
      <c r="M133" s="145"/>
      <c r="N133" s="8" t="s">
        <v>1</v>
      </c>
    </row>
    <row r="134" spans="1:15" ht="31.5" customHeight="1" x14ac:dyDescent="0.25">
      <c r="A134" s="140" t="s">
        <v>77</v>
      </c>
      <c r="B134" s="140"/>
      <c r="C134" s="6" t="s">
        <v>2</v>
      </c>
      <c r="D134" s="9"/>
      <c r="F134" s="140" t="s">
        <v>77</v>
      </c>
      <c r="G134" s="140"/>
      <c r="H134" s="6" t="s">
        <v>2</v>
      </c>
      <c r="I134" s="9"/>
      <c r="K134" s="140" t="s">
        <v>77</v>
      </c>
      <c r="L134" s="140"/>
      <c r="M134" s="6" t="s">
        <v>2</v>
      </c>
      <c r="N134" s="9"/>
    </row>
    <row r="135" spans="1:15" x14ac:dyDescent="0.25">
      <c r="A135" s="140"/>
      <c r="B135" s="140"/>
      <c r="C135" s="7">
        <v>369054</v>
      </c>
      <c r="D135" s="10">
        <v>1</v>
      </c>
      <c r="F135" s="140"/>
      <c r="G135" s="140"/>
      <c r="H135" s="7">
        <v>1826</v>
      </c>
      <c r="I135" s="10">
        <v>1</v>
      </c>
      <c r="K135" s="140"/>
      <c r="L135" s="140"/>
      <c r="M135" s="7">
        <v>1</v>
      </c>
      <c r="N135" s="10">
        <v>50</v>
      </c>
    </row>
    <row r="136" spans="1:15" x14ac:dyDescent="0.25">
      <c r="A136" s="1" t="s">
        <v>3</v>
      </c>
      <c r="B136" s="1" t="s">
        <v>4</v>
      </c>
      <c r="C136" s="1" t="s">
        <v>5</v>
      </c>
      <c r="D136" s="11"/>
      <c r="F136" s="1" t="s">
        <v>3</v>
      </c>
      <c r="G136" s="1" t="s">
        <v>4</v>
      </c>
      <c r="H136" s="1" t="s">
        <v>5</v>
      </c>
      <c r="I136" s="11"/>
      <c r="K136" s="1" t="s">
        <v>3</v>
      </c>
      <c r="L136" s="1" t="s">
        <v>4</v>
      </c>
      <c r="M136" s="1" t="s">
        <v>5</v>
      </c>
      <c r="N136" s="11"/>
    </row>
    <row r="137" spans="1:15" x14ac:dyDescent="0.25">
      <c r="A137" s="4">
        <v>43525</v>
      </c>
      <c r="B137" s="1">
        <v>369054</v>
      </c>
      <c r="C137" s="2">
        <f>B137-C135</f>
        <v>0</v>
      </c>
      <c r="D137" s="11" t="str">
        <f>IF(C137&gt;($D$135*1.2),"Atenção","Normal")</f>
        <v>Normal</v>
      </c>
      <c r="F137" s="4">
        <v>43525</v>
      </c>
      <c r="G137" s="1">
        <v>1864</v>
      </c>
      <c r="H137" s="2">
        <v>0</v>
      </c>
      <c r="I137" s="11" t="str">
        <f>IF(H137&gt;($H$135*1.2),"Atenção","Normal")</f>
        <v>Normal</v>
      </c>
      <c r="K137" s="4">
        <v>43525</v>
      </c>
      <c r="L137" s="1"/>
      <c r="M137" s="1">
        <f>M135+L137</f>
        <v>1</v>
      </c>
      <c r="N137" s="11" t="str">
        <f>IF(M137&gt;($H$135*1.2),"Atenção","Normal")</f>
        <v>Normal</v>
      </c>
    </row>
    <row r="138" spans="1:15" x14ac:dyDescent="0.25">
      <c r="A138" s="5">
        <v>43526</v>
      </c>
      <c r="B138" s="3">
        <v>369054</v>
      </c>
      <c r="C138" s="2">
        <v>0</v>
      </c>
      <c r="D138" s="11" t="str">
        <f t="shared" ref="D138:D168" si="18">IF(C138&gt;($D$135*1.2),"Atenção","Normal")</f>
        <v>Normal</v>
      </c>
      <c r="F138" s="5">
        <v>43526</v>
      </c>
      <c r="G138" s="3">
        <v>1864</v>
      </c>
      <c r="H138" s="2">
        <f>H137</f>
        <v>0</v>
      </c>
      <c r="I138" s="11" t="str">
        <f t="shared" ref="I138:I168" si="19">IF(H138&gt;($I$135*1.2),"Atenção","Normal")</f>
        <v>Normal</v>
      </c>
      <c r="K138" s="5">
        <v>43526</v>
      </c>
      <c r="L138" s="1"/>
      <c r="M138" s="1">
        <f>L138+L137</f>
        <v>0</v>
      </c>
      <c r="N138" s="11" t="str">
        <f t="shared" ref="N138:N168" si="20">IF(M138&gt;($I$135*1.2),"Atenção","Normal")</f>
        <v>Normal</v>
      </c>
    </row>
    <row r="139" spans="1:15" x14ac:dyDescent="0.25">
      <c r="A139" s="4">
        <v>43527</v>
      </c>
      <c r="B139" s="1">
        <v>369054</v>
      </c>
      <c r="C139" s="2">
        <f t="shared" ref="C139:C167" si="21">B139-B138</f>
        <v>0</v>
      </c>
      <c r="D139" s="11" t="str">
        <f t="shared" si="18"/>
        <v>Normal</v>
      </c>
      <c r="F139" s="4">
        <v>43527</v>
      </c>
      <c r="G139" s="1">
        <v>1864</v>
      </c>
      <c r="H139" s="2">
        <f>H138</f>
        <v>0</v>
      </c>
      <c r="I139" s="11" t="str">
        <f t="shared" si="19"/>
        <v>Normal</v>
      </c>
      <c r="K139" s="4">
        <v>43527</v>
      </c>
      <c r="L139" s="1"/>
      <c r="M139" s="1">
        <f t="shared" ref="M139:M167" si="22">L139+L138</f>
        <v>0</v>
      </c>
      <c r="N139" s="11" t="str">
        <f t="shared" si="20"/>
        <v>Normal</v>
      </c>
    </row>
    <row r="140" spans="1:15" x14ac:dyDescent="0.25">
      <c r="A140" s="4">
        <v>43528</v>
      </c>
      <c r="B140" s="22">
        <v>369054</v>
      </c>
      <c r="C140" s="2">
        <f t="shared" si="21"/>
        <v>0</v>
      </c>
      <c r="D140" s="11" t="str">
        <f t="shared" si="18"/>
        <v>Normal</v>
      </c>
      <c r="F140" s="4">
        <v>43528</v>
      </c>
      <c r="G140" s="22">
        <v>1864</v>
      </c>
      <c r="H140" s="2">
        <f t="shared" ref="H140:H167" si="23">G140-G139</f>
        <v>0</v>
      </c>
      <c r="I140" s="11" t="str">
        <f t="shared" si="19"/>
        <v>Normal</v>
      </c>
      <c r="K140" s="4">
        <v>43528</v>
      </c>
      <c r="L140" s="1"/>
      <c r="M140" s="1">
        <f t="shared" si="22"/>
        <v>0</v>
      </c>
      <c r="N140" s="11" t="str">
        <f t="shared" si="20"/>
        <v>Normal</v>
      </c>
    </row>
    <row r="141" spans="1:15" x14ac:dyDescent="0.25">
      <c r="A141" s="4">
        <v>43529</v>
      </c>
      <c r="B141" s="22">
        <v>369054</v>
      </c>
      <c r="C141" s="2">
        <f t="shared" si="21"/>
        <v>0</v>
      </c>
      <c r="D141" s="11" t="str">
        <f t="shared" si="18"/>
        <v>Normal</v>
      </c>
      <c r="F141" s="4">
        <v>43529</v>
      </c>
      <c r="G141" s="22">
        <v>1866</v>
      </c>
      <c r="H141" s="2">
        <f t="shared" si="23"/>
        <v>2</v>
      </c>
      <c r="I141" s="11" t="str">
        <f t="shared" si="19"/>
        <v>Atenção</v>
      </c>
      <c r="K141" s="4">
        <v>43529</v>
      </c>
      <c r="L141" s="1"/>
      <c r="M141" s="1">
        <f t="shared" si="22"/>
        <v>0</v>
      </c>
      <c r="N141" s="11" t="str">
        <f t="shared" si="20"/>
        <v>Normal</v>
      </c>
      <c r="O141" t="s">
        <v>82</v>
      </c>
    </row>
    <row r="142" spans="1:15" x14ac:dyDescent="0.25">
      <c r="A142" s="4">
        <v>43530</v>
      </c>
      <c r="B142" s="22">
        <v>369054</v>
      </c>
      <c r="C142" s="2">
        <f t="shared" si="21"/>
        <v>0</v>
      </c>
      <c r="D142" s="11" t="str">
        <f t="shared" si="18"/>
        <v>Normal</v>
      </c>
      <c r="F142" s="4">
        <v>43530</v>
      </c>
      <c r="G142" s="22">
        <v>1866</v>
      </c>
      <c r="H142" s="2">
        <f t="shared" si="23"/>
        <v>0</v>
      </c>
      <c r="I142" s="11" t="str">
        <f t="shared" si="19"/>
        <v>Normal</v>
      </c>
      <c r="K142" s="4">
        <v>43530</v>
      </c>
      <c r="L142" s="1"/>
      <c r="M142" s="1">
        <f t="shared" si="22"/>
        <v>0</v>
      </c>
      <c r="N142" s="11" t="str">
        <f t="shared" si="20"/>
        <v>Normal</v>
      </c>
    </row>
    <row r="143" spans="1:15" x14ac:dyDescent="0.25">
      <c r="A143" s="4">
        <v>43531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43531</v>
      </c>
      <c r="G143" s="22">
        <v>1866</v>
      </c>
      <c r="H143" s="2">
        <f t="shared" si="23"/>
        <v>0</v>
      </c>
      <c r="I143" s="11" t="str">
        <f t="shared" si="19"/>
        <v>Normal</v>
      </c>
      <c r="K143" s="4">
        <v>43531</v>
      </c>
      <c r="L143" s="1"/>
      <c r="M143" s="1">
        <f t="shared" si="22"/>
        <v>0</v>
      </c>
      <c r="N143" s="11" t="str">
        <f t="shared" si="20"/>
        <v>Normal</v>
      </c>
    </row>
    <row r="144" spans="1:15" x14ac:dyDescent="0.25">
      <c r="A144" s="4">
        <v>43532</v>
      </c>
      <c r="B144" s="22">
        <v>369054</v>
      </c>
      <c r="C144" s="2">
        <f t="shared" si="21"/>
        <v>0</v>
      </c>
      <c r="D144" s="11" t="str">
        <f t="shared" si="18"/>
        <v>Normal</v>
      </c>
      <c r="F144" s="4">
        <v>43532</v>
      </c>
      <c r="G144" s="22">
        <v>1866</v>
      </c>
      <c r="H144" s="2">
        <f t="shared" si="23"/>
        <v>0</v>
      </c>
      <c r="I144" s="11" t="str">
        <f t="shared" si="19"/>
        <v>Normal</v>
      </c>
      <c r="K144" s="4">
        <v>43532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5">
        <v>43533</v>
      </c>
      <c r="B145" s="3">
        <v>369054</v>
      </c>
      <c r="C145" s="2">
        <f t="shared" si="21"/>
        <v>0</v>
      </c>
      <c r="D145" s="11" t="str">
        <f t="shared" si="18"/>
        <v>Normal</v>
      </c>
      <c r="F145" s="5">
        <v>43533</v>
      </c>
      <c r="G145" s="3">
        <v>1866</v>
      </c>
      <c r="H145" s="2">
        <f t="shared" si="23"/>
        <v>0</v>
      </c>
      <c r="I145" s="11" t="str">
        <f t="shared" si="19"/>
        <v>Normal</v>
      </c>
      <c r="K145" s="5">
        <v>43533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43534</v>
      </c>
      <c r="B146" s="22">
        <v>369054</v>
      </c>
      <c r="C146" s="2">
        <f t="shared" si="21"/>
        <v>0</v>
      </c>
      <c r="D146" s="11" t="str">
        <f t="shared" si="18"/>
        <v>Normal</v>
      </c>
      <c r="F146" s="4">
        <v>43534</v>
      </c>
      <c r="G146" s="22">
        <v>1866</v>
      </c>
      <c r="H146" s="2">
        <f t="shared" si="23"/>
        <v>0</v>
      </c>
      <c r="I146" s="11" t="str">
        <f t="shared" si="19"/>
        <v>Normal</v>
      </c>
      <c r="K146" s="4">
        <v>43534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43535</v>
      </c>
      <c r="B147" s="22">
        <v>369054</v>
      </c>
      <c r="C147" s="2">
        <f t="shared" si="21"/>
        <v>0</v>
      </c>
      <c r="D147" s="11" t="str">
        <f t="shared" si="18"/>
        <v>Normal</v>
      </c>
      <c r="F147" s="4">
        <v>43535</v>
      </c>
      <c r="G147" s="22">
        <v>1866</v>
      </c>
      <c r="H147" s="2">
        <f t="shared" si="23"/>
        <v>0</v>
      </c>
      <c r="I147" s="11" t="str">
        <f t="shared" si="19"/>
        <v>Normal</v>
      </c>
      <c r="K147" s="4">
        <v>43535</v>
      </c>
      <c r="L147" s="1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43536</v>
      </c>
      <c r="B148" s="22">
        <v>369054</v>
      </c>
      <c r="C148" s="2">
        <f t="shared" si="21"/>
        <v>0</v>
      </c>
      <c r="D148" s="11" t="str">
        <f t="shared" si="18"/>
        <v>Normal</v>
      </c>
      <c r="F148" s="4">
        <v>43536</v>
      </c>
      <c r="G148" s="22">
        <v>1866</v>
      </c>
      <c r="H148" s="2">
        <f t="shared" si="23"/>
        <v>0</v>
      </c>
      <c r="I148" s="11" t="str">
        <f t="shared" si="19"/>
        <v>Normal</v>
      </c>
      <c r="K148" s="4">
        <v>43536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43537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43537</v>
      </c>
      <c r="G149" s="22">
        <v>1866</v>
      </c>
      <c r="H149" s="2">
        <f t="shared" si="23"/>
        <v>0</v>
      </c>
      <c r="I149" s="11" t="str">
        <f t="shared" si="19"/>
        <v>Normal</v>
      </c>
      <c r="K149" s="4">
        <v>43537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43538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43538</v>
      </c>
      <c r="G150" s="22">
        <v>1866</v>
      </c>
      <c r="H150" s="2">
        <f t="shared" si="23"/>
        <v>0</v>
      </c>
      <c r="I150" s="11" t="str">
        <f t="shared" si="19"/>
        <v>Normal</v>
      </c>
      <c r="K150" s="4">
        <v>43538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43539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43539</v>
      </c>
      <c r="G151" s="22">
        <v>1866</v>
      </c>
      <c r="H151" s="2">
        <f t="shared" si="23"/>
        <v>0</v>
      </c>
      <c r="I151" s="11" t="str">
        <f t="shared" si="19"/>
        <v>Normal</v>
      </c>
      <c r="K151" s="4">
        <v>43539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5">
        <v>43540</v>
      </c>
      <c r="B152" s="3">
        <v>369054</v>
      </c>
      <c r="C152" s="2">
        <f t="shared" si="21"/>
        <v>0</v>
      </c>
      <c r="D152" s="11" t="str">
        <f t="shared" si="18"/>
        <v>Normal</v>
      </c>
      <c r="F152" s="5">
        <v>43540</v>
      </c>
      <c r="G152" s="3">
        <v>1866</v>
      </c>
      <c r="H152" s="2">
        <f t="shared" si="23"/>
        <v>0</v>
      </c>
      <c r="I152" s="11" t="str">
        <f t="shared" si="19"/>
        <v>Normal</v>
      </c>
      <c r="K152" s="5">
        <v>43540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43541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43541</v>
      </c>
      <c r="G153" s="22">
        <v>1866</v>
      </c>
      <c r="H153" s="2">
        <f t="shared" si="23"/>
        <v>0</v>
      </c>
      <c r="I153" s="11" t="str">
        <f t="shared" si="19"/>
        <v>Normal</v>
      </c>
      <c r="K153" s="4">
        <v>43541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43542</v>
      </c>
      <c r="B154" s="22">
        <v>369054</v>
      </c>
      <c r="C154" s="2">
        <f t="shared" si="21"/>
        <v>0</v>
      </c>
      <c r="D154" s="11" t="str">
        <f t="shared" si="18"/>
        <v>Normal</v>
      </c>
      <c r="F154" s="4">
        <v>43542</v>
      </c>
      <c r="G154" s="22">
        <v>1866</v>
      </c>
      <c r="H154" s="2">
        <f t="shared" si="23"/>
        <v>0</v>
      </c>
      <c r="I154" s="11" t="str">
        <f t="shared" si="19"/>
        <v>Normal</v>
      </c>
      <c r="K154" s="4">
        <v>43542</v>
      </c>
      <c r="L154" s="1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43543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43543</v>
      </c>
      <c r="G155" s="22">
        <v>1866</v>
      </c>
      <c r="H155" s="2">
        <f t="shared" si="23"/>
        <v>0</v>
      </c>
      <c r="I155" s="11" t="str">
        <f t="shared" si="19"/>
        <v>Normal</v>
      </c>
      <c r="K155" s="4">
        <v>43543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43544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43544</v>
      </c>
      <c r="G156" s="22">
        <v>1866</v>
      </c>
      <c r="H156" s="2">
        <f t="shared" si="23"/>
        <v>0</v>
      </c>
      <c r="I156" s="11" t="str">
        <f t="shared" si="19"/>
        <v>Normal</v>
      </c>
      <c r="K156" s="4">
        <v>43544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43545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43545</v>
      </c>
      <c r="G157" s="22">
        <v>1866</v>
      </c>
      <c r="H157" s="2">
        <f t="shared" si="23"/>
        <v>0</v>
      </c>
      <c r="I157" s="11" t="str">
        <f t="shared" si="19"/>
        <v>Normal</v>
      </c>
      <c r="K157" s="4">
        <v>43545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43546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43546</v>
      </c>
      <c r="G158" s="22">
        <v>1866</v>
      </c>
      <c r="H158" s="2">
        <f t="shared" si="23"/>
        <v>0</v>
      </c>
      <c r="I158" s="11" t="str">
        <f t="shared" si="19"/>
        <v>Normal</v>
      </c>
      <c r="K158" s="4">
        <v>43546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5">
        <v>43547</v>
      </c>
      <c r="B159" s="3">
        <v>369054</v>
      </c>
      <c r="C159" s="2">
        <f t="shared" si="21"/>
        <v>0</v>
      </c>
      <c r="D159" s="11" t="str">
        <f t="shared" si="18"/>
        <v>Normal</v>
      </c>
      <c r="F159" s="5">
        <v>43547</v>
      </c>
      <c r="G159" s="3">
        <v>1866</v>
      </c>
      <c r="H159" s="2">
        <f t="shared" si="23"/>
        <v>0</v>
      </c>
      <c r="I159" s="11" t="str">
        <f t="shared" si="19"/>
        <v>Normal</v>
      </c>
      <c r="K159" s="5">
        <v>43547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43548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43548</v>
      </c>
      <c r="G160" s="22">
        <v>1866</v>
      </c>
      <c r="H160" s="2">
        <f t="shared" si="23"/>
        <v>0</v>
      </c>
      <c r="I160" s="11" t="str">
        <f t="shared" si="19"/>
        <v>Normal</v>
      </c>
      <c r="K160" s="4">
        <v>43548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43549</v>
      </c>
      <c r="B161" s="22">
        <v>369054</v>
      </c>
      <c r="C161" s="2">
        <f t="shared" si="21"/>
        <v>0</v>
      </c>
      <c r="D161" s="11" t="str">
        <f t="shared" si="18"/>
        <v>Normal</v>
      </c>
      <c r="F161" s="4">
        <v>43549</v>
      </c>
      <c r="G161" s="22">
        <v>1866</v>
      </c>
      <c r="H161" s="2">
        <f t="shared" si="23"/>
        <v>0</v>
      </c>
      <c r="I161" s="11" t="str">
        <f t="shared" si="19"/>
        <v>Normal</v>
      </c>
      <c r="K161" s="4">
        <v>43549</v>
      </c>
      <c r="L161" s="1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43550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43550</v>
      </c>
      <c r="G162" s="22">
        <v>1866</v>
      </c>
      <c r="H162" s="2">
        <f t="shared" si="23"/>
        <v>0</v>
      </c>
      <c r="I162" s="11" t="str">
        <f t="shared" si="19"/>
        <v>Normal</v>
      </c>
      <c r="K162" s="4">
        <v>43550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43551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43551</v>
      </c>
      <c r="G163" s="22">
        <v>1866</v>
      </c>
      <c r="H163" s="2">
        <f t="shared" si="23"/>
        <v>0</v>
      </c>
      <c r="I163" s="11" t="str">
        <f t="shared" si="19"/>
        <v>Normal</v>
      </c>
      <c r="K163" s="4">
        <v>43551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43552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43552</v>
      </c>
      <c r="G164" s="22">
        <v>1866</v>
      </c>
      <c r="H164" s="2">
        <f t="shared" si="23"/>
        <v>0</v>
      </c>
      <c r="I164" s="11" t="str">
        <f t="shared" si="19"/>
        <v>Normal</v>
      </c>
      <c r="K164" s="4">
        <v>43552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43553</v>
      </c>
      <c r="B165" s="1"/>
      <c r="C165" s="2">
        <f t="shared" si="21"/>
        <v>-369054</v>
      </c>
      <c r="D165" s="11" t="str">
        <f t="shared" si="18"/>
        <v>Normal</v>
      </c>
      <c r="F165" s="4">
        <v>43553</v>
      </c>
      <c r="G165" s="1"/>
      <c r="H165" s="2">
        <f t="shared" si="23"/>
        <v>-1866</v>
      </c>
      <c r="I165" s="11" t="str">
        <f t="shared" si="19"/>
        <v>Normal</v>
      </c>
      <c r="K165" s="4">
        <v>43553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5">
        <v>43554</v>
      </c>
      <c r="B166" s="3"/>
      <c r="C166" s="2">
        <f t="shared" si="21"/>
        <v>0</v>
      </c>
      <c r="D166" s="11" t="str">
        <f t="shared" si="18"/>
        <v>Normal</v>
      </c>
      <c r="F166" s="5">
        <v>43554</v>
      </c>
      <c r="G166" s="3"/>
      <c r="H166" s="2">
        <f t="shared" si="23"/>
        <v>0</v>
      </c>
      <c r="I166" s="11" t="str">
        <f t="shared" si="19"/>
        <v>Normal</v>
      </c>
      <c r="K166" s="5">
        <v>43554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43496</v>
      </c>
      <c r="B167" s="1"/>
      <c r="C167" s="2">
        <f t="shared" si="21"/>
        <v>0</v>
      </c>
      <c r="D167" s="11" t="str">
        <f t="shared" si="18"/>
        <v>Normal</v>
      </c>
      <c r="F167" s="4">
        <v>43496</v>
      </c>
      <c r="G167" s="1"/>
      <c r="H167" s="2">
        <f t="shared" si="23"/>
        <v>0</v>
      </c>
      <c r="I167" s="11" t="str">
        <f t="shared" si="19"/>
        <v>Normal</v>
      </c>
      <c r="K167" s="4">
        <v>43496</v>
      </c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141" t="s">
        <v>6</v>
      </c>
      <c r="B168" s="142"/>
      <c r="C168" s="15">
        <f>SUM(C137:C167)</f>
        <v>-369054</v>
      </c>
      <c r="D168" s="11" t="str">
        <f t="shared" si="18"/>
        <v>Normal</v>
      </c>
      <c r="F168" s="141" t="s">
        <v>6</v>
      </c>
      <c r="G168" s="142"/>
      <c r="H168" s="15">
        <f>SUM(H137:H167)</f>
        <v>-1864</v>
      </c>
      <c r="I168" s="11" t="str">
        <f t="shared" si="19"/>
        <v>Normal</v>
      </c>
      <c r="K168" s="141" t="s">
        <v>6</v>
      </c>
      <c r="L168" s="142"/>
      <c r="M168" s="15">
        <f>SUM(M137:M167)</f>
        <v>1</v>
      </c>
      <c r="N168" s="11" t="str">
        <f t="shared" si="20"/>
        <v>Normal</v>
      </c>
    </row>
    <row r="169" spans="1:14" x14ac:dyDescent="0.25">
      <c r="A169" s="29" t="s">
        <v>7</v>
      </c>
      <c r="B169" s="146"/>
      <c r="C169" s="147"/>
      <c r="D169" s="148"/>
      <c r="E169" s="13"/>
      <c r="F169" s="29" t="s">
        <v>7</v>
      </c>
      <c r="G169" s="146"/>
      <c r="H169" s="147"/>
      <c r="I169" s="148"/>
      <c r="J169" s="13"/>
      <c r="K169" s="29" t="s">
        <v>7</v>
      </c>
      <c r="L169" s="146"/>
      <c r="M169" s="147"/>
      <c r="N169" s="148"/>
    </row>
    <row r="170" spans="1:14" x14ac:dyDescent="0.25">
      <c r="A170" s="146"/>
      <c r="B170" s="147"/>
      <c r="C170" s="147"/>
      <c r="D170" s="148"/>
      <c r="E170" s="13"/>
      <c r="F170" s="146"/>
      <c r="G170" s="147"/>
      <c r="H170" s="147"/>
      <c r="I170" s="148"/>
      <c r="J170" s="13"/>
      <c r="K170" s="146"/>
      <c r="L170" s="147"/>
      <c r="M170" s="147"/>
      <c r="N170" s="148"/>
    </row>
    <row r="171" spans="1:14" x14ac:dyDescent="0.25">
      <c r="A171" s="146"/>
      <c r="B171" s="147"/>
      <c r="C171" s="147"/>
      <c r="D171" s="148"/>
      <c r="E171" s="13"/>
      <c r="F171" s="146"/>
      <c r="G171" s="147"/>
      <c r="H171" s="147"/>
      <c r="I171" s="148"/>
      <c r="J171" s="13"/>
      <c r="K171" s="146"/>
      <c r="L171" s="147"/>
      <c r="M171" s="147"/>
      <c r="N171" s="148"/>
    </row>
    <row r="172" spans="1:14" x14ac:dyDescent="0.25">
      <c r="A172" s="134"/>
      <c r="B172" s="135"/>
      <c r="C172" s="135"/>
      <c r="D172" s="136"/>
      <c r="F172" s="134"/>
      <c r="G172" s="135"/>
      <c r="H172" s="135"/>
      <c r="I172" s="136"/>
      <c r="K172" s="134"/>
      <c r="L172" s="135"/>
      <c r="M172" s="135"/>
      <c r="N172" s="136"/>
    </row>
    <row r="173" spans="1:14" x14ac:dyDescent="0.25">
      <c r="A173" s="134"/>
      <c r="B173" s="135"/>
      <c r="C173" s="135"/>
      <c r="D173" s="136"/>
      <c r="F173" s="134"/>
      <c r="G173" s="135"/>
      <c r="H173" s="135"/>
      <c r="I173" s="136"/>
      <c r="K173" s="134"/>
      <c r="L173" s="135"/>
      <c r="M173" s="135"/>
      <c r="N173" s="136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</sheetData>
  <mergeCells count="114">
    <mergeCell ref="A174:D174"/>
    <mergeCell ref="F174:I174"/>
    <mergeCell ref="K174:N174"/>
    <mergeCell ref="A171:D171"/>
    <mergeCell ref="F171:I171"/>
    <mergeCell ref="K171:N171"/>
    <mergeCell ref="A172:D172"/>
    <mergeCell ref="F172:I172"/>
    <mergeCell ref="K172:N172"/>
    <mergeCell ref="A125:B125"/>
    <mergeCell ref="F125:G125"/>
    <mergeCell ref="K125:L125"/>
    <mergeCell ref="A133:C133"/>
    <mergeCell ref="F133:H133"/>
    <mergeCell ref="A134:B135"/>
    <mergeCell ref="F134:G135"/>
    <mergeCell ref="K133:M133"/>
    <mergeCell ref="A173:D173"/>
    <mergeCell ref="F173:I173"/>
    <mergeCell ref="K173:N173"/>
    <mergeCell ref="B169:D169"/>
    <mergeCell ref="G169:I169"/>
    <mergeCell ref="L169:N169"/>
    <mergeCell ref="A170:D170"/>
    <mergeCell ref="F170:I170"/>
    <mergeCell ref="K170:N170"/>
    <mergeCell ref="A130:D130"/>
    <mergeCell ref="F130:I130"/>
    <mergeCell ref="K130:N130"/>
    <mergeCell ref="A131:D131"/>
    <mergeCell ref="F131:I131"/>
    <mergeCell ref="K131:N131"/>
    <mergeCell ref="A168:B168"/>
    <mergeCell ref="F168:G168"/>
    <mergeCell ref="K85:N85"/>
    <mergeCell ref="A86:D86"/>
    <mergeCell ref="F86:I86"/>
    <mergeCell ref="K86:N86"/>
    <mergeCell ref="F128:I128"/>
    <mergeCell ref="K128:N128"/>
    <mergeCell ref="A129:D129"/>
    <mergeCell ref="F129:I129"/>
    <mergeCell ref="K129:N129"/>
    <mergeCell ref="A89:XFD89"/>
    <mergeCell ref="B126:D126"/>
    <mergeCell ref="G126:I126"/>
    <mergeCell ref="L126:N126"/>
    <mergeCell ref="A91:B92"/>
    <mergeCell ref="F91:G92"/>
    <mergeCell ref="K91:L92"/>
    <mergeCell ref="A90:C90"/>
    <mergeCell ref="F90:H90"/>
    <mergeCell ref="K90:M90"/>
    <mergeCell ref="A87:D87"/>
    <mergeCell ref="F87:I87"/>
    <mergeCell ref="K87:N87"/>
    <mergeCell ref="A88:D88"/>
    <mergeCell ref="F88:I88"/>
    <mergeCell ref="K134:L135"/>
    <mergeCell ref="K168:L168"/>
    <mergeCell ref="A127:D127"/>
    <mergeCell ref="F127:I127"/>
    <mergeCell ref="K127:N127"/>
    <mergeCell ref="A128:D128"/>
    <mergeCell ref="L39:N39"/>
    <mergeCell ref="A40:D40"/>
    <mergeCell ref="F40:I40"/>
    <mergeCell ref="K40:N40"/>
    <mergeCell ref="A41:D41"/>
    <mergeCell ref="F41:I41"/>
    <mergeCell ref="K41:N41"/>
    <mergeCell ref="K88:N88"/>
    <mergeCell ref="A85:D85"/>
    <mergeCell ref="F85:I85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A45:D45"/>
    <mergeCell ref="F45:I45"/>
    <mergeCell ref="K45:N45"/>
    <mergeCell ref="F47:H47"/>
    <mergeCell ref="K47:M47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B39:D39"/>
    <mergeCell ref="G39:I39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</mergeCells>
  <pageMargins left="0.23622047244094491" right="3.937007874015748E-2" top="0" bottom="0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3"/>
  <dimension ref="A1:P177"/>
  <sheetViews>
    <sheetView topLeftCell="A13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83</v>
      </c>
      <c r="B4" s="140"/>
      <c r="C4" s="6" t="s">
        <v>2</v>
      </c>
      <c r="D4" s="9"/>
      <c r="F4" s="140" t="s">
        <v>83</v>
      </c>
      <c r="G4" s="140"/>
      <c r="H4" s="6" t="s">
        <v>2</v>
      </c>
      <c r="I4" s="9"/>
      <c r="K4" s="140" t="s">
        <v>83</v>
      </c>
      <c r="L4" s="140"/>
      <c r="M4" s="6" t="s">
        <v>2</v>
      </c>
      <c r="N4" s="9"/>
    </row>
    <row r="5" spans="1:16" x14ac:dyDescent="0.25">
      <c r="A5" s="140"/>
      <c r="B5" s="140"/>
      <c r="C5" s="6">
        <v>163871</v>
      </c>
      <c r="D5" s="10">
        <v>140</v>
      </c>
      <c r="F5" s="140"/>
      <c r="G5" s="140"/>
      <c r="H5" s="6">
        <v>11649.3</v>
      </c>
      <c r="I5" s="10">
        <v>7</v>
      </c>
      <c r="K5" s="140"/>
      <c r="L5" s="140"/>
      <c r="M5" s="6">
        <v>10937.3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43497</v>
      </c>
      <c r="B7" s="1">
        <v>164047</v>
      </c>
      <c r="C7" s="2"/>
      <c r="D7" s="11" t="str">
        <f>IF(C7&gt;($D$5*1.2),"Atenção","Normal")</f>
        <v>Normal</v>
      </c>
      <c r="F7" s="4">
        <v>43497</v>
      </c>
      <c r="G7" s="1">
        <v>11658.1</v>
      </c>
      <c r="H7" s="2">
        <f>G7-H5</f>
        <v>8.8000000000010914</v>
      </c>
      <c r="I7" s="11" t="str">
        <f>IF(H7&gt;($I$5*1.2),"Atenção","Normal")</f>
        <v>Atenção</v>
      </c>
      <c r="K7" s="4">
        <v>43497</v>
      </c>
      <c r="L7" s="1">
        <v>10991.6</v>
      </c>
      <c r="M7" s="2">
        <f>L7-M5</f>
        <v>54.300000000001091</v>
      </c>
      <c r="N7" s="11" t="str">
        <f>IF(M7&gt;($N$5*1.2),"Atenção","Normal")</f>
        <v>Atenção</v>
      </c>
    </row>
    <row r="8" spans="1:16" x14ac:dyDescent="0.25">
      <c r="A8" s="5">
        <v>43498</v>
      </c>
      <c r="B8" s="3">
        <v>164122</v>
      </c>
      <c r="C8" s="27">
        <v>0</v>
      </c>
      <c r="D8" s="11" t="str">
        <f t="shared" ref="D8:D38" si="0">IF(C8&gt;($D$5*1.2),"Atenção","Normal")</f>
        <v>Normal</v>
      </c>
      <c r="F8" s="5">
        <v>43498</v>
      </c>
      <c r="G8" s="3">
        <v>11663.6</v>
      </c>
      <c r="H8" s="2">
        <v>0</v>
      </c>
      <c r="I8" s="11" t="str">
        <f t="shared" ref="I8:I38" si="1">IF(H8&gt;($I$5*1.2),"Atenção","Normal")</f>
        <v>Normal</v>
      </c>
      <c r="K8" s="5">
        <v>43498</v>
      </c>
      <c r="L8" s="3">
        <v>11011.2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43499</v>
      </c>
      <c r="B9" s="1">
        <v>164122</v>
      </c>
      <c r="C9" s="2">
        <f t="shared" ref="C9:C37" si="3">B9-B8</f>
        <v>0</v>
      </c>
      <c r="D9" s="11" t="str">
        <f t="shared" si="0"/>
        <v>Normal</v>
      </c>
      <c r="F9" s="4">
        <v>43499</v>
      </c>
      <c r="G9" s="1">
        <v>11663.6</v>
      </c>
      <c r="H9" s="2">
        <f t="shared" ref="H9:H37" si="4">G9-G8</f>
        <v>0</v>
      </c>
      <c r="I9" s="11" t="str">
        <f t="shared" si="1"/>
        <v>Normal</v>
      </c>
      <c r="K9" s="4">
        <v>43499</v>
      </c>
      <c r="L9" s="1">
        <v>11011.2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43500</v>
      </c>
      <c r="B10" s="1">
        <v>164122</v>
      </c>
      <c r="C10" s="2">
        <f t="shared" si="3"/>
        <v>0</v>
      </c>
      <c r="D10" s="11" t="str">
        <f t="shared" si="0"/>
        <v>Normal</v>
      </c>
      <c r="F10" s="4">
        <v>43500</v>
      </c>
      <c r="G10" s="1">
        <v>11663.6</v>
      </c>
      <c r="H10" s="2">
        <f t="shared" si="4"/>
        <v>0</v>
      </c>
      <c r="I10" s="11" t="str">
        <f t="shared" si="1"/>
        <v>Normal</v>
      </c>
      <c r="K10" s="4">
        <v>43500</v>
      </c>
      <c r="L10" s="1">
        <v>11011.2</v>
      </c>
      <c r="M10" s="2">
        <f t="shared" si="5"/>
        <v>0</v>
      </c>
      <c r="N10" s="11" t="str">
        <f t="shared" si="2"/>
        <v>Normal</v>
      </c>
    </row>
    <row r="11" spans="1:16" x14ac:dyDescent="0.25">
      <c r="A11" s="4">
        <v>43501</v>
      </c>
      <c r="B11" s="22">
        <v>164519</v>
      </c>
      <c r="C11" s="2">
        <f t="shared" si="3"/>
        <v>397</v>
      </c>
      <c r="D11" s="11" t="str">
        <f t="shared" si="0"/>
        <v>Atenção</v>
      </c>
      <c r="F11" s="4">
        <v>43501</v>
      </c>
      <c r="G11" s="22">
        <v>11678.8</v>
      </c>
      <c r="H11" s="2">
        <f t="shared" si="4"/>
        <v>15.199999999998909</v>
      </c>
      <c r="I11" s="11" t="str">
        <f t="shared" si="1"/>
        <v>Atenção</v>
      </c>
      <c r="K11" s="4">
        <v>43501</v>
      </c>
      <c r="L11" s="22">
        <v>11050.4</v>
      </c>
      <c r="M11" s="2">
        <f t="shared" si="5"/>
        <v>39.199999999998909</v>
      </c>
      <c r="N11" s="11" t="str">
        <f t="shared" si="2"/>
        <v>Atenção</v>
      </c>
    </row>
    <row r="12" spans="1:16" x14ac:dyDescent="0.25">
      <c r="A12" s="4">
        <v>43502</v>
      </c>
      <c r="B12" s="1">
        <v>164624</v>
      </c>
      <c r="C12" s="2">
        <f t="shared" si="3"/>
        <v>105</v>
      </c>
      <c r="D12" s="11" t="str">
        <f t="shared" si="0"/>
        <v>Normal</v>
      </c>
      <c r="F12" s="4">
        <v>43502</v>
      </c>
      <c r="G12" s="1">
        <v>11682.3</v>
      </c>
      <c r="H12" s="2">
        <f t="shared" si="4"/>
        <v>3.5</v>
      </c>
      <c r="I12" s="11" t="str">
        <f t="shared" si="1"/>
        <v>Normal</v>
      </c>
      <c r="K12" s="4">
        <v>43502</v>
      </c>
      <c r="L12" s="1">
        <v>11074.2</v>
      </c>
      <c r="M12" s="2">
        <f t="shared" si="5"/>
        <v>23.800000000001091</v>
      </c>
      <c r="N12" s="11" t="str">
        <f t="shared" si="2"/>
        <v>Normal</v>
      </c>
    </row>
    <row r="13" spans="1:16" x14ac:dyDescent="0.25">
      <c r="A13" s="4">
        <v>43503</v>
      </c>
      <c r="B13" s="1">
        <v>164624</v>
      </c>
      <c r="C13" s="2">
        <f t="shared" si="3"/>
        <v>0</v>
      </c>
      <c r="D13" s="11" t="str">
        <f t="shared" si="0"/>
        <v>Normal</v>
      </c>
      <c r="F13" s="4">
        <v>43503</v>
      </c>
      <c r="G13" s="1">
        <v>11698.3</v>
      </c>
      <c r="H13" s="2">
        <f t="shared" si="4"/>
        <v>16</v>
      </c>
      <c r="I13" s="11" t="str">
        <f t="shared" si="1"/>
        <v>Atenção</v>
      </c>
      <c r="K13" s="4">
        <v>43503</v>
      </c>
      <c r="L13" s="1">
        <v>11139.8</v>
      </c>
      <c r="M13" s="2">
        <f t="shared" si="5"/>
        <v>65.599999999998545</v>
      </c>
      <c r="N13" s="11" t="str">
        <f t="shared" si="2"/>
        <v>Atenção</v>
      </c>
    </row>
    <row r="14" spans="1:16" x14ac:dyDescent="0.25">
      <c r="A14" s="4">
        <v>43504</v>
      </c>
      <c r="B14" s="1">
        <v>164860</v>
      </c>
      <c r="C14" s="2">
        <f t="shared" si="3"/>
        <v>236</v>
      </c>
      <c r="D14" s="11" t="str">
        <f t="shared" si="0"/>
        <v>Atenção</v>
      </c>
      <c r="F14" s="4">
        <v>43504</v>
      </c>
      <c r="G14" s="1">
        <v>11698.3</v>
      </c>
      <c r="H14" s="2">
        <f t="shared" si="4"/>
        <v>0</v>
      </c>
      <c r="I14" s="11" t="str">
        <f t="shared" si="1"/>
        <v>Normal</v>
      </c>
      <c r="K14" s="4">
        <v>43504</v>
      </c>
      <c r="L14" s="1">
        <v>11139.8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43505</v>
      </c>
      <c r="B15" s="3">
        <v>164860</v>
      </c>
      <c r="C15" s="2">
        <f t="shared" si="3"/>
        <v>0</v>
      </c>
      <c r="D15" s="11" t="str">
        <f t="shared" si="0"/>
        <v>Normal</v>
      </c>
      <c r="F15" s="5">
        <v>43505</v>
      </c>
      <c r="G15" s="3">
        <v>11698.3</v>
      </c>
      <c r="H15" s="2">
        <f t="shared" si="4"/>
        <v>0</v>
      </c>
      <c r="I15" s="11" t="str">
        <f t="shared" si="1"/>
        <v>Normal</v>
      </c>
      <c r="K15" s="5">
        <v>43505</v>
      </c>
      <c r="L15" s="3">
        <v>11139.8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43506</v>
      </c>
      <c r="B16" s="1">
        <v>165075</v>
      </c>
      <c r="C16" s="2">
        <f t="shared" si="3"/>
        <v>215</v>
      </c>
      <c r="D16" s="11" t="str">
        <f t="shared" si="0"/>
        <v>Atenção</v>
      </c>
      <c r="F16" s="4">
        <v>43506</v>
      </c>
      <c r="G16" s="1">
        <v>11706.6</v>
      </c>
      <c r="H16" s="2">
        <f t="shared" si="4"/>
        <v>8.3000000000010914</v>
      </c>
      <c r="I16" s="11" t="str">
        <f t="shared" si="1"/>
        <v>Normal</v>
      </c>
      <c r="K16" s="4">
        <v>43506</v>
      </c>
      <c r="L16" s="1">
        <v>11162.8</v>
      </c>
      <c r="M16" s="2">
        <f t="shared" si="5"/>
        <v>23</v>
      </c>
      <c r="N16" s="11" t="str">
        <f t="shared" si="2"/>
        <v>Normal</v>
      </c>
    </row>
    <row r="17" spans="1:15" x14ac:dyDescent="0.25">
      <c r="A17" s="4">
        <v>43507</v>
      </c>
      <c r="B17" s="22">
        <v>165249</v>
      </c>
      <c r="C17" s="2">
        <f t="shared" si="3"/>
        <v>174</v>
      </c>
      <c r="D17" s="11" t="str">
        <f t="shared" si="0"/>
        <v>Atenção</v>
      </c>
      <c r="F17" s="4">
        <v>43507</v>
      </c>
      <c r="G17" s="22">
        <v>11705.2</v>
      </c>
      <c r="H17" s="2">
        <f t="shared" si="4"/>
        <v>-1.3999999999996362</v>
      </c>
      <c r="I17" s="11" t="str">
        <f t="shared" si="1"/>
        <v>Normal</v>
      </c>
      <c r="K17" s="4">
        <v>43507</v>
      </c>
      <c r="L17" s="22">
        <v>11172.6</v>
      </c>
      <c r="M17" s="2">
        <f t="shared" si="5"/>
        <v>9.8000000000010914</v>
      </c>
      <c r="N17" s="11" t="str">
        <f t="shared" si="2"/>
        <v>Normal</v>
      </c>
    </row>
    <row r="18" spans="1:15" x14ac:dyDescent="0.25">
      <c r="A18" s="4">
        <v>43508</v>
      </c>
      <c r="B18" s="22">
        <v>165420</v>
      </c>
      <c r="C18" s="2">
        <f t="shared" si="3"/>
        <v>171</v>
      </c>
      <c r="D18" s="11" t="str">
        <f t="shared" si="0"/>
        <v>Atenção</v>
      </c>
      <c r="F18" s="4">
        <v>43508</v>
      </c>
      <c r="G18" s="22">
        <v>11710.5</v>
      </c>
      <c r="H18" s="2">
        <f t="shared" si="4"/>
        <v>5.2999999999992724</v>
      </c>
      <c r="I18" s="11" t="str">
        <f t="shared" si="1"/>
        <v>Normal</v>
      </c>
      <c r="K18" s="4">
        <v>43508</v>
      </c>
      <c r="L18" s="22">
        <v>11193</v>
      </c>
      <c r="M18" s="2">
        <f t="shared" si="5"/>
        <v>20.399999999999636</v>
      </c>
      <c r="N18" s="11" t="str">
        <f t="shared" si="2"/>
        <v>Normal</v>
      </c>
    </row>
    <row r="19" spans="1:15" x14ac:dyDescent="0.25">
      <c r="A19" s="4">
        <v>43509</v>
      </c>
      <c r="B19" s="22">
        <v>165568</v>
      </c>
      <c r="C19" s="2">
        <f t="shared" si="3"/>
        <v>148</v>
      </c>
      <c r="D19" s="11" t="str">
        <f t="shared" si="0"/>
        <v>Normal</v>
      </c>
      <c r="F19" s="4">
        <v>43509</v>
      </c>
      <c r="G19" s="22">
        <v>11717.7</v>
      </c>
      <c r="H19" s="2">
        <f t="shared" si="4"/>
        <v>7.2000000000007276</v>
      </c>
      <c r="I19" s="11" t="str">
        <f t="shared" si="1"/>
        <v>Normal</v>
      </c>
      <c r="K19" s="4">
        <v>43509</v>
      </c>
      <c r="L19" s="22">
        <v>11223.9</v>
      </c>
      <c r="M19" s="2">
        <f t="shared" si="5"/>
        <v>30.899999999999636</v>
      </c>
      <c r="N19" s="11" t="str">
        <f t="shared" si="2"/>
        <v>Atenção</v>
      </c>
    </row>
    <row r="20" spans="1:15" x14ac:dyDescent="0.25">
      <c r="A20" s="4">
        <v>43510</v>
      </c>
      <c r="B20" s="22">
        <v>165680</v>
      </c>
      <c r="C20" s="2">
        <f t="shared" si="3"/>
        <v>112</v>
      </c>
      <c r="D20" s="11" t="str">
        <f t="shared" si="0"/>
        <v>Normal</v>
      </c>
      <c r="F20" s="4">
        <v>43510</v>
      </c>
      <c r="G20" s="22">
        <v>11723.9</v>
      </c>
      <c r="H20" s="2">
        <f t="shared" si="4"/>
        <v>6.1999999999989086</v>
      </c>
      <c r="I20" s="11" t="str">
        <f t="shared" si="1"/>
        <v>Normal</v>
      </c>
      <c r="K20" s="4">
        <v>43510</v>
      </c>
      <c r="L20" s="22">
        <v>11241.8</v>
      </c>
      <c r="M20" s="2">
        <f t="shared" si="5"/>
        <v>17.899999999999636</v>
      </c>
      <c r="N20" s="11" t="str">
        <f t="shared" si="2"/>
        <v>Normal</v>
      </c>
    </row>
    <row r="21" spans="1:15" x14ac:dyDescent="0.25">
      <c r="A21" s="4">
        <v>43511</v>
      </c>
      <c r="B21" s="22">
        <v>165769</v>
      </c>
      <c r="C21" s="2">
        <f t="shared" si="3"/>
        <v>89</v>
      </c>
      <c r="D21" s="11" t="str">
        <f t="shared" si="0"/>
        <v>Normal</v>
      </c>
      <c r="F21" s="4">
        <v>43511</v>
      </c>
      <c r="G21" s="22">
        <v>11730.7</v>
      </c>
      <c r="H21" s="2">
        <f t="shared" si="4"/>
        <v>6.8000000000010914</v>
      </c>
      <c r="I21" s="11" t="str">
        <f t="shared" si="1"/>
        <v>Normal</v>
      </c>
      <c r="K21" s="4">
        <v>43511</v>
      </c>
      <c r="L21" s="22">
        <v>11275</v>
      </c>
      <c r="M21" s="2">
        <f t="shared" si="5"/>
        <v>33.200000000000728</v>
      </c>
      <c r="N21" s="11" t="str">
        <f t="shared" si="2"/>
        <v>Atenção</v>
      </c>
    </row>
    <row r="22" spans="1:15" x14ac:dyDescent="0.25">
      <c r="A22" s="5">
        <v>43512</v>
      </c>
      <c r="B22" s="3">
        <v>165884</v>
      </c>
      <c r="C22" s="2">
        <f t="shared" si="3"/>
        <v>115</v>
      </c>
      <c r="D22" s="11" t="str">
        <f t="shared" si="0"/>
        <v>Normal</v>
      </c>
      <c r="F22" s="5">
        <v>43512</v>
      </c>
      <c r="G22" s="3">
        <v>11735.8</v>
      </c>
      <c r="H22" s="2">
        <f t="shared" si="4"/>
        <v>5.0999999999985448</v>
      </c>
      <c r="I22" s="11" t="str">
        <f t="shared" si="1"/>
        <v>Normal</v>
      </c>
      <c r="K22" s="5">
        <v>43512</v>
      </c>
      <c r="L22" s="3">
        <v>11296.6</v>
      </c>
      <c r="M22" s="2">
        <f t="shared" si="5"/>
        <v>21.600000000000364</v>
      </c>
      <c r="N22" s="11" t="str">
        <f>IF(M22&gt;($N$5*1.2),"Atenção","Normal")</f>
        <v>Normal</v>
      </c>
    </row>
    <row r="23" spans="1:15" x14ac:dyDescent="0.25">
      <c r="A23" s="4">
        <v>43513</v>
      </c>
      <c r="B23" s="22">
        <v>165884</v>
      </c>
      <c r="C23" s="2">
        <f t="shared" si="3"/>
        <v>0</v>
      </c>
      <c r="D23" s="11" t="str">
        <f t="shared" si="0"/>
        <v>Normal</v>
      </c>
      <c r="F23" s="4">
        <v>43513</v>
      </c>
      <c r="G23" s="22">
        <v>11735.8</v>
      </c>
      <c r="H23" s="2">
        <f t="shared" si="4"/>
        <v>0</v>
      </c>
      <c r="I23" s="11" t="str">
        <f t="shared" si="1"/>
        <v>Normal</v>
      </c>
      <c r="K23" s="4">
        <v>43513</v>
      </c>
      <c r="L23" s="22">
        <v>11296.6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43514</v>
      </c>
      <c r="B24" s="22">
        <v>166181</v>
      </c>
      <c r="C24" s="2">
        <f t="shared" si="3"/>
        <v>297</v>
      </c>
      <c r="D24" s="11" t="str">
        <f t="shared" si="0"/>
        <v>Atenção</v>
      </c>
      <c r="F24" s="4">
        <v>43514</v>
      </c>
      <c r="G24" s="22">
        <v>11740.4</v>
      </c>
      <c r="H24" s="2">
        <f t="shared" si="4"/>
        <v>4.6000000000003638</v>
      </c>
      <c r="I24" s="11" t="str">
        <f t="shared" si="1"/>
        <v>Normal</v>
      </c>
      <c r="K24" s="4">
        <v>43514</v>
      </c>
      <c r="L24" s="22">
        <v>11313.3</v>
      </c>
      <c r="M24" s="2">
        <f t="shared" si="5"/>
        <v>16.699999999998909</v>
      </c>
      <c r="N24" s="11" t="str">
        <f t="shared" si="2"/>
        <v>Normal</v>
      </c>
      <c r="O24" t="s">
        <v>84</v>
      </c>
    </row>
    <row r="25" spans="1:15" x14ac:dyDescent="0.25">
      <c r="A25" s="4">
        <v>43515</v>
      </c>
      <c r="B25" s="22">
        <v>166348</v>
      </c>
      <c r="C25" s="2">
        <f t="shared" si="3"/>
        <v>167</v>
      </c>
      <c r="D25" s="11" t="str">
        <f t="shared" si="0"/>
        <v>Normal</v>
      </c>
      <c r="F25" s="4">
        <v>43515</v>
      </c>
      <c r="G25" s="22">
        <v>11748.6</v>
      </c>
      <c r="H25" s="2">
        <f t="shared" si="4"/>
        <v>8.2000000000007276</v>
      </c>
      <c r="I25" s="11" t="str">
        <f t="shared" si="1"/>
        <v>Normal</v>
      </c>
      <c r="K25" s="4">
        <v>43515</v>
      </c>
      <c r="L25" s="22">
        <v>11341.2</v>
      </c>
      <c r="M25" s="2">
        <f t="shared" si="5"/>
        <v>27.900000000001455</v>
      </c>
      <c r="N25" s="11" t="str">
        <f t="shared" si="2"/>
        <v>Atenção</v>
      </c>
    </row>
    <row r="26" spans="1:15" x14ac:dyDescent="0.25">
      <c r="A26" s="4">
        <v>43516</v>
      </c>
      <c r="B26" s="22">
        <v>166484</v>
      </c>
      <c r="C26" s="2">
        <f t="shared" si="3"/>
        <v>136</v>
      </c>
      <c r="D26" s="11" t="str">
        <f t="shared" si="0"/>
        <v>Normal</v>
      </c>
      <c r="F26" s="4">
        <v>43516</v>
      </c>
      <c r="G26" s="22">
        <v>11757.9</v>
      </c>
      <c r="H26" s="2">
        <f t="shared" si="4"/>
        <v>9.2999999999992724</v>
      </c>
      <c r="I26" s="11" t="str">
        <f t="shared" si="1"/>
        <v>Atenção</v>
      </c>
      <c r="K26" s="4">
        <v>43516</v>
      </c>
      <c r="L26" s="22">
        <v>11379.2</v>
      </c>
      <c r="M26" s="2">
        <f t="shared" si="5"/>
        <v>38</v>
      </c>
      <c r="N26" s="11" t="str">
        <f t="shared" si="2"/>
        <v>Atenção</v>
      </c>
    </row>
    <row r="27" spans="1:15" x14ac:dyDescent="0.25">
      <c r="A27" s="4">
        <v>43517</v>
      </c>
      <c r="B27" s="22">
        <v>166630</v>
      </c>
      <c r="C27" s="2">
        <f t="shared" si="3"/>
        <v>146</v>
      </c>
      <c r="D27" s="11" t="str">
        <f t="shared" si="0"/>
        <v>Normal</v>
      </c>
      <c r="F27" s="4">
        <v>43517</v>
      </c>
      <c r="G27" s="22">
        <v>11765.7</v>
      </c>
      <c r="H27" s="2">
        <f t="shared" si="4"/>
        <v>7.8000000000010914</v>
      </c>
      <c r="I27" s="11" t="str">
        <f t="shared" si="1"/>
        <v>Normal</v>
      </c>
      <c r="K27" s="4">
        <v>43517</v>
      </c>
      <c r="L27" s="22">
        <v>11413.7</v>
      </c>
      <c r="M27" s="2">
        <f t="shared" si="5"/>
        <v>34.5</v>
      </c>
      <c r="N27" s="11" t="str">
        <f t="shared" si="2"/>
        <v>Atenção</v>
      </c>
    </row>
    <row r="28" spans="1:15" x14ac:dyDescent="0.25">
      <c r="A28" s="4">
        <v>43518</v>
      </c>
      <c r="B28" s="22">
        <v>166782</v>
      </c>
      <c r="C28" s="2">
        <f t="shared" si="3"/>
        <v>152</v>
      </c>
      <c r="D28" s="11" t="str">
        <f t="shared" si="0"/>
        <v>Normal</v>
      </c>
      <c r="F28" s="4">
        <v>43518</v>
      </c>
      <c r="G28" s="22">
        <v>11775</v>
      </c>
      <c r="H28" s="2">
        <f t="shared" si="4"/>
        <v>9.2999999999992724</v>
      </c>
      <c r="I28" s="11" t="str">
        <f t="shared" si="1"/>
        <v>Atenção</v>
      </c>
      <c r="K28" s="4">
        <v>43518</v>
      </c>
      <c r="L28" s="22">
        <v>11448.6</v>
      </c>
      <c r="M28" s="2">
        <f t="shared" si="5"/>
        <v>34.899999999999636</v>
      </c>
      <c r="N28" s="11" t="str">
        <f t="shared" si="2"/>
        <v>Atenção</v>
      </c>
    </row>
    <row r="29" spans="1:15" x14ac:dyDescent="0.25">
      <c r="A29" s="5">
        <v>43519</v>
      </c>
      <c r="B29" s="3">
        <v>166782</v>
      </c>
      <c r="C29" s="2">
        <f t="shared" si="3"/>
        <v>0</v>
      </c>
      <c r="D29" s="11" t="str">
        <f t="shared" si="0"/>
        <v>Normal</v>
      </c>
      <c r="F29" s="5">
        <v>43519</v>
      </c>
      <c r="G29" s="3">
        <v>11775</v>
      </c>
      <c r="H29" s="2">
        <f t="shared" si="4"/>
        <v>0</v>
      </c>
      <c r="I29" s="11" t="str">
        <f t="shared" si="1"/>
        <v>Normal</v>
      </c>
      <c r="K29" s="5">
        <v>43519</v>
      </c>
      <c r="L29" s="3">
        <v>11448.6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43520</v>
      </c>
      <c r="B30" s="22">
        <v>167051</v>
      </c>
      <c r="C30" s="2">
        <f t="shared" si="3"/>
        <v>269</v>
      </c>
      <c r="D30" s="11" t="str">
        <f t="shared" si="0"/>
        <v>Atenção</v>
      </c>
      <c r="F30" s="4">
        <v>43520</v>
      </c>
      <c r="G30" s="22">
        <v>11778.4</v>
      </c>
      <c r="H30" s="2">
        <f t="shared" si="4"/>
        <v>3.3999999999996362</v>
      </c>
      <c r="I30" s="11" t="str">
        <f t="shared" si="1"/>
        <v>Normal</v>
      </c>
      <c r="K30" s="4">
        <v>43520</v>
      </c>
      <c r="L30" s="22">
        <v>11495.1</v>
      </c>
      <c r="M30" s="2">
        <f t="shared" si="5"/>
        <v>46.5</v>
      </c>
      <c r="N30" s="11" t="str">
        <f t="shared" si="2"/>
        <v>Atenção</v>
      </c>
    </row>
    <row r="31" spans="1:15" x14ac:dyDescent="0.25">
      <c r="A31" s="4">
        <v>43521</v>
      </c>
      <c r="B31" s="22">
        <v>167159</v>
      </c>
      <c r="C31" s="2">
        <f t="shared" si="3"/>
        <v>108</v>
      </c>
      <c r="D31" s="11" t="str">
        <f t="shared" si="0"/>
        <v>Normal</v>
      </c>
      <c r="F31" s="4">
        <v>43521</v>
      </c>
      <c r="G31" s="22"/>
      <c r="H31" s="2">
        <f t="shared" si="4"/>
        <v>-11778.4</v>
      </c>
      <c r="I31" s="11" t="str">
        <f t="shared" si="1"/>
        <v>Normal</v>
      </c>
      <c r="K31" s="4">
        <v>43521</v>
      </c>
      <c r="L31" s="22">
        <v>11514.9</v>
      </c>
      <c r="M31" s="2">
        <f t="shared" si="5"/>
        <v>19.799999999999272</v>
      </c>
      <c r="N31" s="11" t="str">
        <f t="shared" si="2"/>
        <v>Normal</v>
      </c>
    </row>
    <row r="32" spans="1:15" x14ac:dyDescent="0.25">
      <c r="A32" s="4">
        <v>43522</v>
      </c>
      <c r="B32" s="22">
        <v>167319</v>
      </c>
      <c r="C32" s="2">
        <f t="shared" si="3"/>
        <v>160</v>
      </c>
      <c r="D32" s="11" t="str">
        <f t="shared" si="0"/>
        <v>Normal</v>
      </c>
      <c r="F32" s="4">
        <v>43522</v>
      </c>
      <c r="G32" s="22">
        <v>11791.6</v>
      </c>
      <c r="H32" s="2">
        <f t="shared" si="4"/>
        <v>11791.6</v>
      </c>
      <c r="I32" s="11" t="str">
        <f t="shared" si="1"/>
        <v>Atenção</v>
      </c>
      <c r="K32" s="4">
        <v>43522</v>
      </c>
      <c r="L32" s="22">
        <v>11537.7</v>
      </c>
      <c r="M32" s="2">
        <f t="shared" si="5"/>
        <v>22.800000000001091</v>
      </c>
      <c r="N32" s="11" t="str">
        <f t="shared" si="2"/>
        <v>Normal</v>
      </c>
    </row>
    <row r="33" spans="1:14" x14ac:dyDescent="0.25">
      <c r="A33" s="4">
        <v>43523</v>
      </c>
      <c r="B33" s="22">
        <v>167414</v>
      </c>
      <c r="C33" s="2">
        <f t="shared" si="3"/>
        <v>95</v>
      </c>
      <c r="D33" s="11" t="str">
        <f t="shared" si="0"/>
        <v>Normal</v>
      </c>
      <c r="F33" s="4">
        <v>43523</v>
      </c>
      <c r="G33" s="22">
        <v>11800.9</v>
      </c>
      <c r="H33" s="2">
        <f t="shared" si="4"/>
        <v>9.2999999999992724</v>
      </c>
      <c r="I33" s="11" t="str">
        <f t="shared" si="1"/>
        <v>Atenção</v>
      </c>
      <c r="K33" s="4">
        <v>43523</v>
      </c>
      <c r="L33" s="22">
        <v>11568</v>
      </c>
      <c r="M33" s="2">
        <f t="shared" si="5"/>
        <v>30.299999999999272</v>
      </c>
      <c r="N33" s="11" t="str">
        <f t="shared" si="2"/>
        <v>Atenção</v>
      </c>
    </row>
    <row r="34" spans="1:14" x14ac:dyDescent="0.25">
      <c r="A34" s="4">
        <v>43524</v>
      </c>
      <c r="B34" s="22">
        <v>167598</v>
      </c>
      <c r="C34" s="2">
        <f t="shared" si="3"/>
        <v>184</v>
      </c>
      <c r="D34" s="11" t="str">
        <f t="shared" si="0"/>
        <v>Atenção</v>
      </c>
      <c r="F34" s="4">
        <v>43524</v>
      </c>
      <c r="G34" s="22">
        <v>11809.9</v>
      </c>
      <c r="H34" s="2">
        <f t="shared" si="4"/>
        <v>9</v>
      </c>
      <c r="I34" s="11" t="str">
        <f t="shared" si="1"/>
        <v>Atenção</v>
      </c>
      <c r="K34" s="4">
        <v>43524</v>
      </c>
      <c r="L34" s="22">
        <v>11596.8</v>
      </c>
      <c r="M34" s="2">
        <f t="shared" si="5"/>
        <v>28.799999999999272</v>
      </c>
      <c r="N34" s="11" t="str">
        <f t="shared" si="2"/>
        <v>Atenção</v>
      </c>
    </row>
    <row r="35" spans="1:14" x14ac:dyDescent="0.25">
      <c r="A35" s="4"/>
      <c r="B35" s="22"/>
      <c r="C35" s="2">
        <f t="shared" si="3"/>
        <v>-167598</v>
      </c>
      <c r="D35" s="11" t="str">
        <f t="shared" si="0"/>
        <v>Normal</v>
      </c>
      <c r="F35" s="4"/>
      <c r="G35" s="22"/>
      <c r="H35" s="2">
        <f t="shared" si="4"/>
        <v>-11809.9</v>
      </c>
      <c r="I35" s="11" t="str">
        <f t="shared" si="1"/>
        <v>Normal</v>
      </c>
      <c r="K35" s="4"/>
      <c r="L35" s="22"/>
      <c r="M35" s="2">
        <f t="shared" si="5"/>
        <v>-11596.8</v>
      </c>
      <c r="N35" s="11" t="str">
        <f t="shared" si="2"/>
        <v>Normal</v>
      </c>
    </row>
    <row r="36" spans="1:14" x14ac:dyDescent="0.25">
      <c r="A36" s="4"/>
      <c r="B36" s="22"/>
      <c r="C36" s="2">
        <f t="shared" si="3"/>
        <v>0</v>
      </c>
      <c r="D36" s="11" t="str">
        <f t="shared" si="0"/>
        <v>Normal</v>
      </c>
      <c r="F36" s="4"/>
      <c r="G36" s="1"/>
      <c r="H36" s="2">
        <f t="shared" si="4"/>
        <v>0</v>
      </c>
      <c r="I36" s="11" t="str">
        <f t="shared" si="1"/>
        <v>Normal</v>
      </c>
      <c r="K36" s="4"/>
      <c r="L36" s="1"/>
      <c r="M36" s="2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0</v>
      </c>
      <c r="D37" s="11" t="str">
        <f t="shared" si="0"/>
        <v>Normal</v>
      </c>
      <c r="F37" s="4"/>
      <c r="G37" s="1"/>
      <c r="H37" s="2">
        <f t="shared" si="4"/>
        <v>0</v>
      </c>
      <c r="I37" s="11" t="str">
        <f t="shared" si="1"/>
        <v>Normal</v>
      </c>
      <c r="K37" s="4"/>
      <c r="L37" s="1"/>
      <c r="M37" s="2">
        <f t="shared" si="5"/>
        <v>0</v>
      </c>
      <c r="N37" s="11" t="str">
        <f t="shared" si="2"/>
        <v>Normal</v>
      </c>
    </row>
    <row r="38" spans="1:14" x14ac:dyDescent="0.25">
      <c r="A38" s="141"/>
      <c r="B38" s="142"/>
      <c r="C38" s="14">
        <f>SUM(C7:C37)</f>
        <v>-164122</v>
      </c>
      <c r="D38" s="12" t="str">
        <f t="shared" si="0"/>
        <v>Normal</v>
      </c>
      <c r="F38" s="141" t="s">
        <v>6</v>
      </c>
      <c r="G38" s="142"/>
      <c r="H38" s="15">
        <f>SUM(H7:H37)</f>
        <v>-11654.8</v>
      </c>
      <c r="I38" s="11" t="str">
        <f t="shared" si="1"/>
        <v>Normal</v>
      </c>
      <c r="K38" s="141" t="s">
        <v>6</v>
      </c>
      <c r="L38" s="142"/>
      <c r="M38" s="15">
        <f>SUM(M7:M37)</f>
        <v>-10956.9</v>
      </c>
      <c r="N38" s="11" t="str">
        <f t="shared" si="2"/>
        <v>Normal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4" s="149" customFormat="1" x14ac:dyDescent="0.25"/>
    <row r="47" spans="1:14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4" ht="30.75" customHeight="1" x14ac:dyDescent="0.25">
      <c r="A48" s="140" t="s">
        <v>83</v>
      </c>
      <c r="B48" s="140"/>
      <c r="C48" s="6" t="s">
        <v>2</v>
      </c>
      <c r="D48" s="9"/>
      <c r="F48" s="140" t="s">
        <v>83</v>
      </c>
      <c r="G48" s="140"/>
      <c r="H48" s="6" t="s">
        <v>2</v>
      </c>
      <c r="I48" s="9"/>
      <c r="K48" s="140" t="s">
        <v>83</v>
      </c>
      <c r="L48" s="140"/>
      <c r="M48" s="6" t="s">
        <v>2</v>
      </c>
      <c r="N48" s="9"/>
    </row>
    <row r="49" spans="1:14" x14ac:dyDescent="0.25">
      <c r="A49" s="140"/>
      <c r="B49" s="140"/>
      <c r="C49" s="6">
        <v>3565</v>
      </c>
      <c r="D49" s="10">
        <v>20</v>
      </c>
      <c r="F49" s="140"/>
      <c r="G49" s="140"/>
      <c r="H49" s="6">
        <v>10056.1</v>
      </c>
      <c r="I49" s="10">
        <v>6</v>
      </c>
      <c r="K49" s="140"/>
      <c r="L49" s="140"/>
      <c r="M49" s="6">
        <v>20777.580000000002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43497</v>
      </c>
      <c r="B51" s="1">
        <v>3592</v>
      </c>
      <c r="C51" s="2">
        <f>B51-C49</f>
        <v>27</v>
      </c>
      <c r="D51" s="11" t="str">
        <f>IF(C51&gt;($D$49*1.2),"Atenção","Normal")</f>
        <v>Atenção</v>
      </c>
      <c r="F51" s="4">
        <v>43497</v>
      </c>
      <c r="G51" s="1">
        <v>10063.4</v>
      </c>
      <c r="H51" s="2">
        <f>G51-H49</f>
        <v>7.2999999999992724</v>
      </c>
      <c r="I51" s="11" t="str">
        <f>IF(H51&gt;($I$49*1.2),"Atenção","Normal")</f>
        <v>Atenção</v>
      </c>
      <c r="K51" s="4">
        <v>43497</v>
      </c>
      <c r="L51" s="1">
        <v>20790.34</v>
      </c>
      <c r="M51" s="2">
        <f>L51-M49</f>
        <v>12.759999999998399</v>
      </c>
      <c r="N51" s="11" t="str">
        <f>IF(M51&gt;($N$49*1.2),"Atenção","Normal")</f>
        <v>Normal</v>
      </c>
    </row>
    <row r="52" spans="1:14" x14ac:dyDescent="0.25">
      <c r="A52" s="5">
        <v>43498</v>
      </c>
      <c r="B52" s="3">
        <v>3607</v>
      </c>
      <c r="C52" s="2">
        <v>0</v>
      </c>
      <c r="D52" s="11" t="str">
        <f t="shared" ref="D52:D82" si="6">IF(C52&gt;($D$49*1.2),"Atenção","Normal")</f>
        <v>Normal</v>
      </c>
      <c r="F52" s="5">
        <v>43498</v>
      </c>
      <c r="G52" s="3">
        <v>10070.5</v>
      </c>
      <c r="H52" s="2">
        <v>0</v>
      </c>
      <c r="I52" s="11" t="str">
        <f t="shared" ref="I52:I82" si="7">IF(H52&gt;($I$49*1.2),"Atenção","Normal")</f>
        <v>Normal</v>
      </c>
      <c r="K52" s="5">
        <v>43498</v>
      </c>
      <c r="L52" s="3">
        <v>20800.34</v>
      </c>
      <c r="M52" s="2">
        <f>L52-L51</f>
        <v>10</v>
      </c>
      <c r="N52" s="11" t="str">
        <f t="shared" ref="N52:N82" si="8">IF(M52&gt;($N$49*1.2),"Atenção","Normal")</f>
        <v>Normal</v>
      </c>
    </row>
    <row r="53" spans="1:14" x14ac:dyDescent="0.25">
      <c r="A53" s="4">
        <v>43499</v>
      </c>
      <c r="B53" s="1">
        <v>3607</v>
      </c>
      <c r="C53" s="2">
        <f t="shared" ref="C53:C81" si="9">B53-B52</f>
        <v>0</v>
      </c>
      <c r="D53" s="11" t="str">
        <f t="shared" si="6"/>
        <v>Normal</v>
      </c>
      <c r="E53" s="13"/>
      <c r="F53" s="4">
        <v>43499</v>
      </c>
      <c r="G53" s="1">
        <v>10070.5</v>
      </c>
      <c r="H53" s="2">
        <f t="shared" ref="H53:H81" si="10">G53-G52</f>
        <v>0</v>
      </c>
      <c r="I53" s="11" t="str">
        <f t="shared" si="7"/>
        <v>Normal</v>
      </c>
      <c r="J53" s="13"/>
      <c r="K53" s="4">
        <v>43499</v>
      </c>
      <c r="L53" s="1">
        <v>20800.34</v>
      </c>
      <c r="M53" s="2">
        <f>L53-L52</f>
        <v>0</v>
      </c>
      <c r="N53" s="11" t="str">
        <f t="shared" si="8"/>
        <v>Normal</v>
      </c>
    </row>
    <row r="54" spans="1:14" x14ac:dyDescent="0.25">
      <c r="A54" s="4">
        <v>43500</v>
      </c>
      <c r="B54" s="1">
        <v>3607</v>
      </c>
      <c r="C54" s="2">
        <f t="shared" si="9"/>
        <v>0</v>
      </c>
      <c r="D54" s="11" t="str">
        <f t="shared" si="6"/>
        <v>Normal</v>
      </c>
      <c r="F54" s="4">
        <v>43500</v>
      </c>
      <c r="G54" s="1">
        <v>10070.5</v>
      </c>
      <c r="H54" s="2">
        <f t="shared" si="10"/>
        <v>0</v>
      </c>
      <c r="I54" s="11" t="str">
        <f t="shared" si="7"/>
        <v>Normal</v>
      </c>
      <c r="K54" s="4">
        <v>43500</v>
      </c>
      <c r="L54" s="1">
        <v>20800.34</v>
      </c>
      <c r="M54" s="2">
        <f>L54-L53</f>
        <v>0</v>
      </c>
      <c r="N54" s="11" t="str">
        <f t="shared" si="8"/>
        <v>Normal</v>
      </c>
    </row>
    <row r="55" spans="1:14" x14ac:dyDescent="0.25">
      <c r="A55" s="4">
        <v>43501</v>
      </c>
      <c r="B55" s="22">
        <v>3651</v>
      </c>
      <c r="C55" s="2">
        <f t="shared" si="9"/>
        <v>44</v>
      </c>
      <c r="D55" s="11" t="str">
        <f t="shared" si="6"/>
        <v>Atenção</v>
      </c>
      <c r="F55" s="4">
        <v>43501</v>
      </c>
      <c r="G55" s="22">
        <v>10081.200000000001</v>
      </c>
      <c r="H55" s="2">
        <f t="shared" si="10"/>
        <v>10.700000000000728</v>
      </c>
      <c r="I55" s="11" t="str">
        <f t="shared" si="7"/>
        <v>Atenção</v>
      </c>
      <c r="K55" s="4">
        <v>43501</v>
      </c>
      <c r="L55" s="22">
        <v>20817.47</v>
      </c>
      <c r="M55" s="2">
        <f>L55-L54</f>
        <v>17.130000000001019</v>
      </c>
      <c r="N55" s="11" t="str">
        <f t="shared" si="8"/>
        <v>Atenção</v>
      </c>
    </row>
    <row r="56" spans="1:14" x14ac:dyDescent="0.25">
      <c r="A56" s="4">
        <v>43502</v>
      </c>
      <c r="B56" s="1">
        <v>3672</v>
      </c>
      <c r="C56" s="2">
        <f t="shared" si="9"/>
        <v>21</v>
      </c>
      <c r="D56" s="11" t="str">
        <f t="shared" si="6"/>
        <v>Normal</v>
      </c>
      <c r="F56" s="4">
        <v>43502</v>
      </c>
      <c r="G56" s="1">
        <v>10086.6</v>
      </c>
      <c r="H56" s="2">
        <f t="shared" si="10"/>
        <v>5.3999999999996362</v>
      </c>
      <c r="I56" s="11" t="str">
        <f t="shared" si="7"/>
        <v>Normal</v>
      </c>
      <c r="K56" s="4">
        <v>43502</v>
      </c>
      <c r="L56" s="1">
        <v>20828.68</v>
      </c>
      <c r="M56" s="2">
        <f t="shared" ref="M56:M81" si="11">L56-L55</f>
        <v>11.209999999999127</v>
      </c>
      <c r="N56" s="11" t="str">
        <f t="shared" si="8"/>
        <v>Normal</v>
      </c>
    </row>
    <row r="57" spans="1:14" x14ac:dyDescent="0.25">
      <c r="A57" s="4">
        <v>43503</v>
      </c>
      <c r="B57" s="1">
        <v>3725</v>
      </c>
      <c r="C57" s="2">
        <f t="shared" si="9"/>
        <v>53</v>
      </c>
      <c r="D57" s="11" t="str">
        <f t="shared" si="6"/>
        <v>Atenção</v>
      </c>
      <c r="F57" s="4">
        <v>43503</v>
      </c>
      <c r="G57" s="1">
        <v>10103.6</v>
      </c>
      <c r="H57" s="2">
        <f t="shared" si="10"/>
        <v>17</v>
      </c>
      <c r="I57" s="11" t="str">
        <f t="shared" si="7"/>
        <v>Atenção</v>
      </c>
      <c r="K57" s="4">
        <v>43503</v>
      </c>
      <c r="L57" s="1">
        <v>20854.63</v>
      </c>
      <c r="M57" s="2">
        <f t="shared" si="11"/>
        <v>25.950000000000728</v>
      </c>
      <c r="N57" s="11" t="str">
        <f t="shared" si="8"/>
        <v>Atenção</v>
      </c>
    </row>
    <row r="58" spans="1:14" x14ac:dyDescent="0.25">
      <c r="A58" s="4">
        <v>43504</v>
      </c>
      <c r="B58" s="1">
        <v>3725</v>
      </c>
      <c r="C58" s="2">
        <f t="shared" si="9"/>
        <v>0</v>
      </c>
      <c r="D58" s="11" t="str">
        <f t="shared" si="6"/>
        <v>Normal</v>
      </c>
      <c r="F58" s="4">
        <v>43504</v>
      </c>
      <c r="G58" s="1">
        <v>10103.6</v>
      </c>
      <c r="H58" s="2">
        <f t="shared" si="10"/>
        <v>0</v>
      </c>
      <c r="I58" s="11" t="str">
        <f t="shared" si="7"/>
        <v>Normal</v>
      </c>
      <c r="K58" s="4">
        <v>43504</v>
      </c>
      <c r="L58" s="1">
        <v>20854.63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43505</v>
      </c>
      <c r="B59" s="3">
        <v>3725</v>
      </c>
      <c r="C59" s="2">
        <f t="shared" si="9"/>
        <v>0</v>
      </c>
      <c r="D59" s="11" t="str">
        <f t="shared" si="6"/>
        <v>Normal</v>
      </c>
      <c r="F59" s="5">
        <v>43505</v>
      </c>
      <c r="G59" s="3">
        <v>10103.6</v>
      </c>
      <c r="H59" s="2">
        <f t="shared" si="10"/>
        <v>0</v>
      </c>
      <c r="I59" s="11" t="str">
        <f t="shared" si="7"/>
        <v>Normal</v>
      </c>
      <c r="K59" s="5">
        <v>43505</v>
      </c>
      <c r="L59" s="3">
        <v>20854.63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">
        <v>43506</v>
      </c>
      <c r="B60" s="1">
        <v>3755</v>
      </c>
      <c r="C60" s="2">
        <f t="shared" si="9"/>
        <v>30</v>
      </c>
      <c r="D60" s="11" t="str">
        <f t="shared" si="6"/>
        <v>Atenção</v>
      </c>
      <c r="E60" s="13"/>
      <c r="F60" s="4">
        <v>43506</v>
      </c>
      <c r="G60" s="1">
        <v>10114.299999999999</v>
      </c>
      <c r="H60" s="2">
        <f t="shared" si="10"/>
        <v>10.699999999998909</v>
      </c>
      <c r="I60" s="11" t="str">
        <f t="shared" si="7"/>
        <v>Atenção</v>
      </c>
      <c r="J60" s="13"/>
      <c r="K60" s="4">
        <v>43506</v>
      </c>
      <c r="L60" s="1">
        <v>20865.41</v>
      </c>
      <c r="M60" s="2">
        <f t="shared" si="11"/>
        <v>10.779999999998836</v>
      </c>
      <c r="N60" s="11" t="str">
        <f t="shared" si="8"/>
        <v>Normal</v>
      </c>
    </row>
    <row r="61" spans="1:14" x14ac:dyDescent="0.25">
      <c r="A61" s="4">
        <v>43507</v>
      </c>
      <c r="B61" s="22">
        <v>3768</v>
      </c>
      <c r="C61" s="2">
        <f t="shared" si="9"/>
        <v>13</v>
      </c>
      <c r="D61" s="11" t="str">
        <f t="shared" si="6"/>
        <v>Normal</v>
      </c>
      <c r="F61" s="4">
        <v>43507</v>
      </c>
      <c r="G61" s="22">
        <v>10116.700000000001</v>
      </c>
      <c r="H61" s="2">
        <f t="shared" si="10"/>
        <v>2.4000000000014552</v>
      </c>
      <c r="I61" s="11" t="str">
        <f t="shared" si="7"/>
        <v>Normal</v>
      </c>
      <c r="K61" s="4">
        <v>43507</v>
      </c>
      <c r="L61" s="22">
        <v>20868.52</v>
      </c>
      <c r="M61" s="2">
        <f t="shared" si="11"/>
        <v>3.1100000000005821</v>
      </c>
      <c r="N61" s="11" t="str">
        <f t="shared" si="8"/>
        <v>Normal</v>
      </c>
    </row>
    <row r="62" spans="1:14" x14ac:dyDescent="0.25">
      <c r="A62" s="4">
        <v>43508</v>
      </c>
      <c r="B62" s="22">
        <v>3786</v>
      </c>
      <c r="C62" s="2">
        <f t="shared" si="9"/>
        <v>18</v>
      </c>
      <c r="D62" s="11" t="str">
        <f t="shared" si="6"/>
        <v>Normal</v>
      </c>
      <c r="F62" s="4">
        <v>43508</v>
      </c>
      <c r="G62" s="22">
        <v>10122.4</v>
      </c>
      <c r="H62" s="2">
        <f t="shared" si="10"/>
        <v>5.6999999999989086</v>
      </c>
      <c r="I62" s="11" t="str">
        <f t="shared" si="7"/>
        <v>Normal</v>
      </c>
      <c r="K62" s="4">
        <v>43508</v>
      </c>
      <c r="L62" s="22">
        <v>20877.349999999999</v>
      </c>
      <c r="M62" s="2">
        <f t="shared" si="11"/>
        <v>8.8299999999981083</v>
      </c>
      <c r="N62" s="11" t="str">
        <f t="shared" si="8"/>
        <v>Normal</v>
      </c>
    </row>
    <row r="63" spans="1:14" x14ac:dyDescent="0.25">
      <c r="A63" s="4">
        <v>43509</v>
      </c>
      <c r="B63" s="22">
        <v>3808</v>
      </c>
      <c r="C63" s="2">
        <f t="shared" si="9"/>
        <v>22</v>
      </c>
      <c r="D63" s="11" t="str">
        <f t="shared" si="6"/>
        <v>Normal</v>
      </c>
      <c r="F63" s="4">
        <v>43509</v>
      </c>
      <c r="G63" s="22">
        <v>10130.4</v>
      </c>
      <c r="H63" s="2">
        <f t="shared" si="10"/>
        <v>8</v>
      </c>
      <c r="I63" s="11" t="str">
        <f t="shared" si="7"/>
        <v>Atenção</v>
      </c>
      <c r="K63" s="4">
        <v>43509</v>
      </c>
      <c r="L63" s="22">
        <v>20889.8</v>
      </c>
      <c r="M63" s="2">
        <f t="shared" si="11"/>
        <v>12.450000000000728</v>
      </c>
      <c r="N63" s="11" t="str">
        <f t="shared" si="8"/>
        <v>Normal</v>
      </c>
    </row>
    <row r="64" spans="1:14" x14ac:dyDescent="0.25">
      <c r="A64" s="4">
        <v>43510</v>
      </c>
      <c r="B64" s="22">
        <v>3824</v>
      </c>
      <c r="C64" s="2">
        <f t="shared" si="9"/>
        <v>16</v>
      </c>
      <c r="D64" s="11" t="str">
        <f t="shared" si="6"/>
        <v>Normal</v>
      </c>
      <c r="F64" s="4">
        <v>43510</v>
      </c>
      <c r="G64" s="22">
        <v>10135.5</v>
      </c>
      <c r="H64" s="2">
        <f t="shared" si="10"/>
        <v>5.1000000000003638</v>
      </c>
      <c r="I64" s="11" t="str">
        <f t="shared" si="7"/>
        <v>Normal</v>
      </c>
      <c r="K64" s="4">
        <v>43510</v>
      </c>
      <c r="L64" s="22">
        <v>20900.2</v>
      </c>
      <c r="M64" s="2">
        <f t="shared" si="11"/>
        <v>10.400000000001455</v>
      </c>
      <c r="N64" s="11" t="str">
        <f t="shared" si="8"/>
        <v>Normal</v>
      </c>
    </row>
    <row r="65" spans="1:14" x14ac:dyDescent="0.25">
      <c r="A65" s="4">
        <v>43511</v>
      </c>
      <c r="B65" s="22">
        <v>3849</v>
      </c>
      <c r="C65" s="2">
        <f t="shared" si="9"/>
        <v>25</v>
      </c>
      <c r="D65" s="11" t="str">
        <f t="shared" si="6"/>
        <v>Atenção</v>
      </c>
      <c r="F65" s="4">
        <v>43511</v>
      </c>
      <c r="G65" s="22">
        <v>10143.6</v>
      </c>
      <c r="H65" s="2">
        <f t="shared" si="10"/>
        <v>8.1000000000003638</v>
      </c>
      <c r="I65" s="11" t="str">
        <f t="shared" si="7"/>
        <v>Atenção</v>
      </c>
      <c r="K65" s="4">
        <v>43511</v>
      </c>
      <c r="L65" s="22">
        <v>20911.38</v>
      </c>
      <c r="M65" s="2">
        <f t="shared" si="11"/>
        <v>11.180000000000291</v>
      </c>
      <c r="N65" s="11" t="str">
        <f t="shared" si="8"/>
        <v>Normal</v>
      </c>
    </row>
    <row r="66" spans="1:14" x14ac:dyDescent="0.25">
      <c r="A66" s="5">
        <v>43512</v>
      </c>
      <c r="B66" s="3">
        <v>3868</v>
      </c>
      <c r="C66" s="2">
        <f t="shared" si="9"/>
        <v>19</v>
      </c>
      <c r="D66" s="11" t="str">
        <f t="shared" si="6"/>
        <v>Normal</v>
      </c>
      <c r="F66" s="5">
        <v>43512</v>
      </c>
      <c r="G66" s="3">
        <v>10150.4</v>
      </c>
      <c r="H66" s="2">
        <f t="shared" si="10"/>
        <v>6.7999999999992724</v>
      </c>
      <c r="I66" s="11" t="str">
        <f t="shared" si="7"/>
        <v>Normal</v>
      </c>
      <c r="K66" s="5">
        <v>43512</v>
      </c>
      <c r="L66" s="3">
        <v>20921.98</v>
      </c>
      <c r="M66" s="2">
        <f t="shared" si="11"/>
        <v>10.599999999998545</v>
      </c>
      <c r="N66" s="11" t="str">
        <f t="shared" si="8"/>
        <v>Normal</v>
      </c>
    </row>
    <row r="67" spans="1:14" x14ac:dyDescent="0.25">
      <c r="A67" s="4">
        <v>43513</v>
      </c>
      <c r="B67" s="22">
        <v>3868</v>
      </c>
      <c r="C67" s="2">
        <f t="shared" si="9"/>
        <v>0</v>
      </c>
      <c r="D67" s="11" t="str">
        <f t="shared" si="6"/>
        <v>Normal</v>
      </c>
      <c r="E67" s="13"/>
      <c r="F67" s="4">
        <v>43513</v>
      </c>
      <c r="G67" s="22">
        <v>10150.4</v>
      </c>
      <c r="H67" s="2">
        <f t="shared" si="10"/>
        <v>0</v>
      </c>
      <c r="I67" s="11" t="str">
        <f t="shared" si="7"/>
        <v>Normal</v>
      </c>
      <c r="J67" s="13"/>
      <c r="K67" s="4">
        <v>43513</v>
      </c>
      <c r="L67" s="22">
        <v>20921.98</v>
      </c>
      <c r="M67" s="2">
        <f t="shared" si="11"/>
        <v>0</v>
      </c>
      <c r="N67" s="11" t="str">
        <f t="shared" si="8"/>
        <v>Normal</v>
      </c>
    </row>
    <row r="68" spans="1:14" x14ac:dyDescent="0.25">
      <c r="A68" s="4">
        <v>43514</v>
      </c>
      <c r="B68" s="22">
        <v>3900</v>
      </c>
      <c r="C68" s="2">
        <f t="shared" si="9"/>
        <v>32</v>
      </c>
      <c r="D68" s="11" t="str">
        <f t="shared" si="6"/>
        <v>Atenção</v>
      </c>
      <c r="F68" s="4">
        <v>43514</v>
      </c>
      <c r="G68" s="22">
        <v>10154.200000000001</v>
      </c>
      <c r="H68" s="2">
        <f t="shared" si="10"/>
        <v>3.8000000000010914</v>
      </c>
      <c r="I68" s="11" t="str">
        <f t="shared" si="7"/>
        <v>Normal</v>
      </c>
      <c r="K68" s="4">
        <v>43514</v>
      </c>
      <c r="L68" s="22">
        <v>20933.240000000002</v>
      </c>
      <c r="M68" s="2">
        <f t="shared" si="11"/>
        <v>11.260000000002037</v>
      </c>
      <c r="N68" s="11" t="str">
        <f t="shared" si="8"/>
        <v>Normal</v>
      </c>
    </row>
    <row r="69" spans="1:14" x14ac:dyDescent="0.25">
      <c r="A69" s="4">
        <v>43515</v>
      </c>
      <c r="B69" s="22">
        <v>3927</v>
      </c>
      <c r="C69" s="2">
        <f t="shared" si="9"/>
        <v>27</v>
      </c>
      <c r="D69" s="11" t="str">
        <f t="shared" si="6"/>
        <v>Atenção</v>
      </c>
      <c r="F69" s="4">
        <v>43515</v>
      </c>
      <c r="G69" s="22">
        <v>10162.1</v>
      </c>
      <c r="H69" s="2">
        <f t="shared" si="10"/>
        <v>7.8999999999996362</v>
      </c>
      <c r="I69" s="11" t="str">
        <f t="shared" si="7"/>
        <v>Atenção</v>
      </c>
      <c r="K69" s="4">
        <v>43515</v>
      </c>
      <c r="L69" s="22">
        <v>20939.27</v>
      </c>
      <c r="M69" s="2">
        <f t="shared" si="11"/>
        <v>6.0299999999988358</v>
      </c>
      <c r="N69" s="11" t="str">
        <f t="shared" si="8"/>
        <v>Normal</v>
      </c>
    </row>
    <row r="70" spans="1:14" x14ac:dyDescent="0.25">
      <c r="A70" s="4">
        <v>43516</v>
      </c>
      <c r="B70" s="22">
        <v>3951</v>
      </c>
      <c r="C70" s="2">
        <f t="shared" si="9"/>
        <v>24</v>
      </c>
      <c r="D70" s="11" t="str">
        <f t="shared" si="6"/>
        <v>Normal</v>
      </c>
      <c r="F70" s="4">
        <v>43516</v>
      </c>
      <c r="G70" s="22">
        <v>10169.9</v>
      </c>
      <c r="H70" s="2">
        <f t="shared" si="10"/>
        <v>7.7999999999992724</v>
      </c>
      <c r="I70" s="11" t="str">
        <f t="shared" si="7"/>
        <v>Atenção</v>
      </c>
      <c r="K70" s="4">
        <v>43516</v>
      </c>
      <c r="L70" s="22">
        <v>20954</v>
      </c>
      <c r="M70" s="2">
        <f t="shared" si="11"/>
        <v>14.729999999999563</v>
      </c>
      <c r="N70" s="11" t="str">
        <f t="shared" si="8"/>
        <v>Atenção</v>
      </c>
    </row>
    <row r="71" spans="1:14" x14ac:dyDescent="0.25">
      <c r="A71" s="4">
        <v>43517</v>
      </c>
      <c r="B71" s="22">
        <v>3972</v>
      </c>
      <c r="C71" s="2">
        <f t="shared" si="9"/>
        <v>21</v>
      </c>
      <c r="D71" s="11" t="str">
        <f t="shared" si="6"/>
        <v>Normal</v>
      </c>
      <c r="F71" s="4">
        <v>43517</v>
      </c>
      <c r="G71" s="22">
        <v>10177.700000000001</v>
      </c>
      <c r="H71" s="2">
        <f t="shared" si="10"/>
        <v>7.8000000000010914</v>
      </c>
      <c r="I71" s="11" t="str">
        <f t="shared" si="7"/>
        <v>Atenção</v>
      </c>
      <c r="K71" s="4">
        <v>43517</v>
      </c>
      <c r="L71" s="22">
        <v>20964.16</v>
      </c>
      <c r="M71" s="2">
        <f t="shared" si="11"/>
        <v>10.159999999999854</v>
      </c>
      <c r="N71" s="11" t="str">
        <f t="shared" si="8"/>
        <v>Normal</v>
      </c>
    </row>
    <row r="72" spans="1:14" x14ac:dyDescent="0.25">
      <c r="A72" s="4">
        <v>43518</v>
      </c>
      <c r="B72" s="22">
        <v>3994</v>
      </c>
      <c r="C72" s="2">
        <f t="shared" si="9"/>
        <v>22</v>
      </c>
      <c r="D72" s="11" t="str">
        <f t="shared" si="6"/>
        <v>Normal</v>
      </c>
      <c r="F72" s="4">
        <v>43518</v>
      </c>
      <c r="G72" s="22">
        <v>10187</v>
      </c>
      <c r="H72" s="2">
        <f t="shared" si="10"/>
        <v>9.2999999999992724</v>
      </c>
      <c r="I72" s="11" t="str">
        <f t="shared" si="7"/>
        <v>Atenção</v>
      </c>
      <c r="K72" s="4">
        <v>43518</v>
      </c>
      <c r="L72" s="22">
        <v>20978.400000000001</v>
      </c>
      <c r="M72" s="2">
        <f t="shared" si="11"/>
        <v>14.240000000001601</v>
      </c>
      <c r="N72" s="11" t="str">
        <f t="shared" si="8"/>
        <v>Normal</v>
      </c>
    </row>
    <row r="73" spans="1:14" x14ac:dyDescent="0.25">
      <c r="A73" s="5">
        <v>43519</v>
      </c>
      <c r="B73" s="3">
        <v>3994</v>
      </c>
      <c r="C73" s="2">
        <f t="shared" si="9"/>
        <v>0</v>
      </c>
      <c r="D73" s="11" t="str">
        <f t="shared" si="6"/>
        <v>Normal</v>
      </c>
      <c r="F73" s="5">
        <v>43519</v>
      </c>
      <c r="G73" s="3">
        <v>10187</v>
      </c>
      <c r="H73" s="2">
        <f t="shared" si="10"/>
        <v>0</v>
      </c>
      <c r="I73" s="11" t="str">
        <f t="shared" si="7"/>
        <v>Normal</v>
      </c>
      <c r="K73" s="5">
        <v>43519</v>
      </c>
      <c r="L73" s="3">
        <v>20978.400000000001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">
        <v>43520</v>
      </c>
      <c r="B74" s="22">
        <v>4096</v>
      </c>
      <c r="C74" s="2">
        <f t="shared" si="9"/>
        <v>102</v>
      </c>
      <c r="D74" s="11" t="str">
        <f t="shared" si="6"/>
        <v>Atenção</v>
      </c>
      <c r="E74" s="13"/>
      <c r="F74" s="4">
        <v>43520</v>
      </c>
      <c r="G74" s="22">
        <v>10196.1</v>
      </c>
      <c r="H74" s="2">
        <f t="shared" si="10"/>
        <v>9.1000000000003638</v>
      </c>
      <c r="I74" s="11" t="str">
        <f t="shared" si="7"/>
        <v>Atenção</v>
      </c>
      <c r="J74" s="13"/>
      <c r="K74" s="4">
        <v>43520</v>
      </c>
      <c r="L74" s="22">
        <v>20988.66</v>
      </c>
      <c r="M74" s="2">
        <f t="shared" si="11"/>
        <v>10.259999999998399</v>
      </c>
      <c r="N74" s="11" t="str">
        <f t="shared" si="8"/>
        <v>Normal</v>
      </c>
    </row>
    <row r="75" spans="1:14" x14ac:dyDescent="0.25">
      <c r="A75" s="4">
        <v>43521</v>
      </c>
      <c r="B75" s="22">
        <v>4102</v>
      </c>
      <c r="C75" s="2">
        <f t="shared" si="9"/>
        <v>6</v>
      </c>
      <c r="D75" s="11" t="str">
        <f t="shared" si="6"/>
        <v>Normal</v>
      </c>
      <c r="F75" s="4">
        <v>43521</v>
      </c>
      <c r="G75" s="22">
        <v>10197.6</v>
      </c>
      <c r="H75" s="2">
        <f t="shared" si="10"/>
        <v>1.5</v>
      </c>
      <c r="I75" s="11" t="str">
        <f t="shared" si="7"/>
        <v>Normal</v>
      </c>
      <c r="K75" s="4">
        <v>43521</v>
      </c>
      <c r="L75" s="22">
        <v>20991.14</v>
      </c>
      <c r="M75" s="2">
        <f t="shared" si="11"/>
        <v>2.4799999999995634</v>
      </c>
      <c r="N75" s="11" t="str">
        <f t="shared" si="8"/>
        <v>Normal</v>
      </c>
    </row>
    <row r="76" spans="1:14" x14ac:dyDescent="0.25">
      <c r="A76" s="4">
        <v>43522</v>
      </c>
      <c r="B76" s="22">
        <v>4120</v>
      </c>
      <c r="C76" s="2">
        <f t="shared" si="9"/>
        <v>18</v>
      </c>
      <c r="D76" s="11" t="str">
        <f t="shared" si="6"/>
        <v>Normal</v>
      </c>
      <c r="F76" s="4">
        <v>43522</v>
      </c>
      <c r="G76" s="22">
        <v>10203.299999999999</v>
      </c>
      <c r="H76" s="2">
        <f t="shared" si="10"/>
        <v>5.6999999999989086</v>
      </c>
      <c r="I76" s="11" t="str">
        <f t="shared" si="7"/>
        <v>Normal</v>
      </c>
      <c r="K76" s="4">
        <v>43522</v>
      </c>
      <c r="L76" s="22">
        <v>21000.81</v>
      </c>
      <c r="M76" s="2">
        <f t="shared" si="11"/>
        <v>9.6700000000018917</v>
      </c>
      <c r="N76" s="11" t="str">
        <f t="shared" si="8"/>
        <v>Normal</v>
      </c>
    </row>
    <row r="77" spans="1:14" x14ac:dyDescent="0.25">
      <c r="A77" s="4">
        <v>43523</v>
      </c>
      <c r="B77" s="22">
        <v>4120</v>
      </c>
      <c r="C77" s="2">
        <f t="shared" si="9"/>
        <v>0</v>
      </c>
      <c r="D77" s="11" t="str">
        <f t="shared" si="6"/>
        <v>Normal</v>
      </c>
      <c r="F77" s="4">
        <v>43523</v>
      </c>
      <c r="G77" s="22">
        <v>10210.700000000001</v>
      </c>
      <c r="H77" s="2">
        <f t="shared" si="10"/>
        <v>7.4000000000014552</v>
      </c>
      <c r="I77" s="11" t="str">
        <f t="shared" si="7"/>
        <v>Atenção</v>
      </c>
      <c r="K77" s="4">
        <v>43523</v>
      </c>
      <c r="L77" s="22">
        <v>21012.98</v>
      </c>
      <c r="M77" s="2">
        <f t="shared" si="11"/>
        <v>12.169999999998254</v>
      </c>
      <c r="N77" s="11" t="str">
        <f t="shared" si="8"/>
        <v>Normal</v>
      </c>
    </row>
    <row r="78" spans="1:14" x14ac:dyDescent="0.25">
      <c r="A78" s="4">
        <v>43524</v>
      </c>
      <c r="B78" s="22">
        <v>4166</v>
      </c>
      <c r="C78" s="2">
        <f t="shared" si="9"/>
        <v>46</v>
      </c>
      <c r="D78" s="11" t="str">
        <f t="shared" si="6"/>
        <v>Atenção</v>
      </c>
      <c r="F78" s="4">
        <v>43524</v>
      </c>
      <c r="G78" s="22">
        <v>10222.1</v>
      </c>
      <c r="H78" s="2">
        <f t="shared" si="10"/>
        <v>11.399999999999636</v>
      </c>
      <c r="I78" s="11" t="str">
        <f t="shared" si="7"/>
        <v>Atenção</v>
      </c>
      <c r="K78" s="4">
        <v>43524</v>
      </c>
      <c r="L78" s="22">
        <v>21025.66</v>
      </c>
      <c r="M78" s="2">
        <f t="shared" si="11"/>
        <v>12.680000000000291</v>
      </c>
      <c r="N78" s="11" t="str">
        <f t="shared" si="8"/>
        <v>Normal</v>
      </c>
    </row>
    <row r="79" spans="1:14" x14ac:dyDescent="0.25">
      <c r="A79" s="4"/>
      <c r="B79" s="22"/>
      <c r="C79" s="2">
        <f t="shared" si="9"/>
        <v>-4166</v>
      </c>
      <c r="D79" s="11" t="str">
        <f t="shared" si="6"/>
        <v>Normal</v>
      </c>
      <c r="F79" s="4"/>
      <c r="G79" s="22"/>
      <c r="H79" s="2">
        <f t="shared" si="10"/>
        <v>-10222.1</v>
      </c>
      <c r="I79" s="11" t="str">
        <f t="shared" si="7"/>
        <v>Normal</v>
      </c>
      <c r="K79" s="4"/>
      <c r="L79" s="22"/>
      <c r="M79" s="2">
        <f t="shared" si="11"/>
        <v>-21025.66</v>
      </c>
      <c r="N79" s="11" t="str">
        <f t="shared" si="8"/>
        <v>Normal</v>
      </c>
    </row>
    <row r="80" spans="1:14" x14ac:dyDescent="0.25">
      <c r="A80" s="4"/>
      <c r="B80" s="1"/>
      <c r="C80" s="2">
        <f t="shared" si="9"/>
        <v>0</v>
      </c>
      <c r="D80" s="11" t="str">
        <f t="shared" si="6"/>
        <v>Normal</v>
      </c>
      <c r="F80" s="4"/>
      <c r="G80" s="1"/>
      <c r="H80" s="2">
        <f t="shared" si="10"/>
        <v>0</v>
      </c>
      <c r="I80" s="11" t="str">
        <f t="shared" si="7"/>
        <v>Normal</v>
      </c>
      <c r="K80" s="4"/>
      <c r="L80" s="1"/>
      <c r="M80" s="2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0</v>
      </c>
      <c r="D81" s="11" t="str">
        <f t="shared" si="6"/>
        <v>Normal</v>
      </c>
      <c r="F81" s="4"/>
      <c r="G81" s="1"/>
      <c r="H81" s="2">
        <f t="shared" si="10"/>
        <v>0</v>
      </c>
      <c r="I81" s="11" t="str">
        <f t="shared" si="7"/>
        <v>Normal</v>
      </c>
      <c r="K81" s="4"/>
      <c r="L81" s="1"/>
      <c r="M81" s="2">
        <f t="shared" si="11"/>
        <v>0</v>
      </c>
      <c r="N81" s="11" t="str">
        <f t="shared" si="8"/>
        <v>Normal</v>
      </c>
    </row>
    <row r="82" spans="1:14" x14ac:dyDescent="0.25">
      <c r="A82" s="141" t="s">
        <v>6</v>
      </c>
      <c r="B82" s="142"/>
      <c r="C82" s="15">
        <f>SUM(C51:C81)</f>
        <v>-3580</v>
      </c>
      <c r="D82" s="11" t="str">
        <f t="shared" si="6"/>
        <v>Normal</v>
      </c>
      <c r="F82" s="141" t="s">
        <v>6</v>
      </c>
      <c r="G82" s="142"/>
      <c r="H82" s="15">
        <f>SUM(H51:H81)</f>
        <v>-10063.200000000001</v>
      </c>
      <c r="I82" s="11" t="str">
        <f t="shared" si="7"/>
        <v>Normal</v>
      </c>
      <c r="K82" s="141" t="s">
        <v>6</v>
      </c>
      <c r="L82" s="142"/>
      <c r="M82" s="15">
        <f>SUM(M51:M81)</f>
        <v>-20777.580000000002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4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4" s="13" customFormat="1" x14ac:dyDescent="0.25">
      <c r="A85" s="146"/>
      <c r="B85" s="147"/>
      <c r="C85" s="147"/>
      <c r="D85" s="148"/>
      <c r="F85" s="146"/>
      <c r="G85" s="147"/>
      <c r="H85" s="147"/>
      <c r="I85" s="148"/>
      <c r="K85" s="146"/>
      <c r="L85" s="147"/>
      <c r="M85" s="147"/>
      <c r="N85" s="148"/>
    </row>
    <row r="86" spans="1:14" s="13" customFormat="1" x14ac:dyDescent="0.25">
      <c r="A86" s="134"/>
      <c r="B86" s="135"/>
      <c r="C86" s="135"/>
      <c r="D86" s="136"/>
      <c r="E86"/>
      <c r="F86" s="134"/>
      <c r="G86" s="135"/>
      <c r="H86" s="135"/>
      <c r="I86" s="136"/>
      <c r="J86"/>
      <c r="K86" s="134"/>
      <c r="L86" s="135"/>
      <c r="M86" s="135"/>
      <c r="N86" s="136"/>
    </row>
    <row r="87" spans="1:14" s="13" customFormat="1" x14ac:dyDescent="0.25">
      <c r="A87" s="134"/>
      <c r="B87" s="135"/>
      <c r="C87" s="135"/>
      <c r="D87" s="136"/>
      <c r="E87"/>
      <c r="F87" s="134"/>
      <c r="G87" s="135"/>
      <c r="H87" s="135"/>
      <c r="I87" s="136"/>
      <c r="J87"/>
      <c r="K87" s="134"/>
      <c r="L87" s="135"/>
      <c r="M87" s="135"/>
      <c r="N87" s="136"/>
    </row>
    <row r="88" spans="1:14" s="13" customFormat="1" x14ac:dyDescent="0.25">
      <c r="A88" s="134"/>
      <c r="B88" s="135"/>
      <c r="C88" s="135"/>
      <c r="D88" s="136"/>
      <c r="E88"/>
      <c r="F88" s="134"/>
      <c r="G88" s="135"/>
      <c r="H88" s="135"/>
      <c r="I88" s="136"/>
      <c r="J88"/>
      <c r="K88" s="134"/>
      <c r="L88" s="135"/>
      <c r="M88" s="135"/>
      <c r="N88" s="136"/>
    </row>
    <row r="89" spans="1:14" s="13" customFormat="1" x14ac:dyDescent="0.25">
      <c r="A89" s="134"/>
      <c r="B89" s="135"/>
      <c r="C89" s="135"/>
      <c r="D89" s="136"/>
      <c r="E89"/>
      <c r="F89" s="134"/>
      <c r="G89" s="135"/>
      <c r="H89" s="135"/>
      <c r="I89" s="136"/>
      <c r="J89"/>
      <c r="K89" s="134"/>
      <c r="L89" s="135"/>
      <c r="M89" s="135"/>
      <c r="N89" s="136"/>
    </row>
    <row r="90" spans="1:14" s="149" customFormat="1" x14ac:dyDescent="0.25"/>
    <row r="91" spans="1:14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4" ht="25.5" x14ac:dyDescent="0.25">
      <c r="A92" s="140" t="s">
        <v>83</v>
      </c>
      <c r="B92" s="140"/>
      <c r="C92" s="6" t="s">
        <v>2</v>
      </c>
      <c r="D92" s="9"/>
      <c r="F92" s="140" t="s">
        <v>83</v>
      </c>
      <c r="G92" s="140"/>
      <c r="H92" s="6" t="s">
        <v>2</v>
      </c>
      <c r="I92" s="9"/>
      <c r="K92" s="140" t="s">
        <v>83</v>
      </c>
      <c r="L92" s="140"/>
      <c r="M92" s="6" t="s">
        <v>2</v>
      </c>
      <c r="N92" s="9"/>
    </row>
    <row r="93" spans="1:14" x14ac:dyDescent="0.25">
      <c r="A93" s="140"/>
      <c r="B93" s="140"/>
      <c r="C93" s="6">
        <v>2600.1</v>
      </c>
      <c r="D93" s="10">
        <v>14</v>
      </c>
      <c r="F93" s="140"/>
      <c r="G93" s="140"/>
      <c r="H93" s="6">
        <v>12200</v>
      </c>
      <c r="I93" s="10">
        <v>25</v>
      </c>
      <c r="K93" s="140"/>
      <c r="L93" s="140"/>
      <c r="M93" s="6">
        <v>2181.1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43497</v>
      </c>
      <c r="B95" s="1">
        <v>2617.4</v>
      </c>
      <c r="C95" s="2">
        <f>B95-C93</f>
        <v>17.300000000000182</v>
      </c>
      <c r="D95" s="11" t="str">
        <f>IF(C95&gt;($D$93*1.2),"Atenção","Normal")</f>
        <v>Atenção</v>
      </c>
      <c r="F95" s="4">
        <v>43497</v>
      </c>
      <c r="G95" s="1">
        <v>12223</v>
      </c>
      <c r="H95" s="2">
        <f>G95-H93</f>
        <v>23</v>
      </c>
      <c r="I95" s="11" t="str">
        <f>IF(H95&gt;($I$93*1.2),"Atenção","Normal")</f>
        <v>Normal</v>
      </c>
      <c r="K95" s="4">
        <v>43497</v>
      </c>
      <c r="L95" s="1">
        <v>2188.6</v>
      </c>
      <c r="M95" s="2">
        <f>L95-M93</f>
        <v>7.5</v>
      </c>
      <c r="N95" s="11" t="str">
        <f>IF(M95&gt;($N$93*1.2),"Atenção","Normal")</f>
        <v>Atenção</v>
      </c>
    </row>
    <row r="96" spans="1:14" x14ac:dyDescent="0.25">
      <c r="A96" s="5">
        <v>43498</v>
      </c>
      <c r="B96" s="3">
        <v>2628.3</v>
      </c>
      <c r="C96" s="2">
        <v>0</v>
      </c>
      <c r="D96" s="11" t="str">
        <f t="shared" ref="D96:D126" si="12">IF(C96&gt;($D$93*1.2),"Atenção","Normal")</f>
        <v>Normal</v>
      </c>
      <c r="F96" s="5">
        <v>43498</v>
      </c>
      <c r="G96" s="3">
        <v>12241</v>
      </c>
      <c r="H96" s="2">
        <v>0</v>
      </c>
      <c r="I96" s="11" t="str">
        <f t="shared" ref="I96:I126" si="13">IF(H96&gt;($I$93*1.2),"Atenção","Normal")</f>
        <v>Normal</v>
      </c>
      <c r="K96" s="5">
        <v>43498</v>
      </c>
      <c r="L96" s="3">
        <v>2193.1999999999998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43499</v>
      </c>
      <c r="B97" s="1">
        <v>2628.3</v>
      </c>
      <c r="C97" s="2">
        <f t="shared" ref="C97:C123" si="15">B97-B96</f>
        <v>0</v>
      </c>
      <c r="D97" s="11" t="str">
        <f t="shared" si="12"/>
        <v>Normal</v>
      </c>
      <c r="E97" s="13"/>
      <c r="F97" s="4">
        <v>43499</v>
      </c>
      <c r="G97" s="1">
        <v>12241</v>
      </c>
      <c r="H97" s="2">
        <f t="shared" ref="H97:H125" si="16">G97-G96</f>
        <v>0</v>
      </c>
      <c r="I97" s="11" t="str">
        <f t="shared" si="13"/>
        <v>Normal</v>
      </c>
      <c r="J97" s="13"/>
      <c r="K97" s="4">
        <v>43499</v>
      </c>
      <c r="L97" s="1">
        <v>2193.1999999999998</v>
      </c>
      <c r="M97" s="2">
        <f t="shared" ref="M97:M125" si="17">L97-L96</f>
        <v>0</v>
      </c>
      <c r="N97" s="11" t="str">
        <f t="shared" si="14"/>
        <v>Normal</v>
      </c>
    </row>
    <row r="98" spans="1:14" x14ac:dyDescent="0.25">
      <c r="A98" s="4">
        <v>43500</v>
      </c>
      <c r="B98" s="1">
        <v>2628.3</v>
      </c>
      <c r="C98" s="2">
        <f t="shared" si="15"/>
        <v>0</v>
      </c>
      <c r="D98" s="11" t="str">
        <f t="shared" si="12"/>
        <v>Normal</v>
      </c>
      <c r="F98" s="4">
        <v>43500</v>
      </c>
      <c r="G98" s="1">
        <v>12241</v>
      </c>
      <c r="H98" s="2">
        <f t="shared" si="16"/>
        <v>0</v>
      </c>
      <c r="I98" s="11" t="str">
        <f t="shared" si="13"/>
        <v>Normal</v>
      </c>
      <c r="K98" s="4">
        <v>43500</v>
      </c>
      <c r="L98" s="1">
        <v>2193.1999999999998</v>
      </c>
      <c r="M98" s="2">
        <f t="shared" si="17"/>
        <v>0</v>
      </c>
      <c r="N98" s="11" t="str">
        <f t="shared" si="14"/>
        <v>Normal</v>
      </c>
    </row>
    <row r="99" spans="1:14" x14ac:dyDescent="0.25">
      <c r="A99" s="4">
        <v>43501</v>
      </c>
      <c r="B99" s="22">
        <v>2657.1</v>
      </c>
      <c r="C99" s="2">
        <f t="shared" si="15"/>
        <v>28.799999999999727</v>
      </c>
      <c r="D99" s="11" t="str">
        <f t="shared" si="12"/>
        <v>Atenção</v>
      </c>
      <c r="F99" s="4">
        <v>43501</v>
      </c>
      <c r="G99" s="22">
        <v>12276</v>
      </c>
      <c r="H99" s="2">
        <f t="shared" si="16"/>
        <v>35</v>
      </c>
      <c r="I99" s="11" t="str">
        <f t="shared" si="13"/>
        <v>Atenção</v>
      </c>
      <c r="K99" s="4">
        <v>43501</v>
      </c>
      <c r="L99" s="22">
        <v>2202.6999999999998</v>
      </c>
      <c r="M99" s="2">
        <f t="shared" si="17"/>
        <v>9.5</v>
      </c>
      <c r="N99" s="11" t="str">
        <f t="shared" si="14"/>
        <v>Atenção</v>
      </c>
    </row>
    <row r="100" spans="1:14" x14ac:dyDescent="0.25">
      <c r="A100" s="4">
        <v>43502</v>
      </c>
      <c r="B100" s="1">
        <v>2669.2</v>
      </c>
      <c r="C100" s="2">
        <f t="shared" si="15"/>
        <v>12.099999999999909</v>
      </c>
      <c r="D100" s="11" t="str">
        <f t="shared" si="12"/>
        <v>Normal</v>
      </c>
      <c r="F100" s="4">
        <v>43502</v>
      </c>
      <c r="G100" s="1">
        <v>12297</v>
      </c>
      <c r="H100" s="2">
        <f t="shared" si="16"/>
        <v>21</v>
      </c>
      <c r="I100" s="11" t="str">
        <f t="shared" si="13"/>
        <v>Normal</v>
      </c>
      <c r="K100" s="4">
        <v>43502</v>
      </c>
      <c r="L100" s="1">
        <v>2208.1999999999998</v>
      </c>
      <c r="M100" s="2">
        <f t="shared" si="17"/>
        <v>5.5</v>
      </c>
      <c r="N100" s="11" t="str">
        <f t="shared" si="14"/>
        <v>Normal</v>
      </c>
    </row>
    <row r="101" spans="1:14" x14ac:dyDescent="0.25">
      <c r="A101" s="4">
        <v>43503</v>
      </c>
      <c r="B101" s="1">
        <v>2699.1</v>
      </c>
      <c r="C101" s="2">
        <f t="shared" si="15"/>
        <v>29.900000000000091</v>
      </c>
      <c r="D101" s="11" t="str">
        <f t="shared" si="12"/>
        <v>Atenção</v>
      </c>
      <c r="F101" s="4">
        <v>43503</v>
      </c>
      <c r="G101" s="1">
        <v>12347</v>
      </c>
      <c r="H101" s="2">
        <f t="shared" si="16"/>
        <v>50</v>
      </c>
      <c r="I101" s="11" t="str">
        <f t="shared" si="13"/>
        <v>Atenção</v>
      </c>
      <c r="K101" s="4">
        <v>43503</v>
      </c>
      <c r="L101" s="1">
        <v>2222</v>
      </c>
      <c r="M101" s="2">
        <f t="shared" si="17"/>
        <v>13.800000000000182</v>
      </c>
      <c r="N101" s="11" t="str">
        <f t="shared" si="14"/>
        <v>Atenção</v>
      </c>
    </row>
    <row r="102" spans="1:14" x14ac:dyDescent="0.25">
      <c r="A102" s="4">
        <v>43504</v>
      </c>
      <c r="B102" s="1">
        <v>2699.1</v>
      </c>
      <c r="C102" s="2">
        <f t="shared" si="15"/>
        <v>0</v>
      </c>
      <c r="D102" s="11" t="str">
        <f t="shared" si="12"/>
        <v>Normal</v>
      </c>
      <c r="F102" s="4">
        <v>43504</v>
      </c>
      <c r="G102" s="1">
        <v>12347</v>
      </c>
      <c r="H102" s="2">
        <f t="shared" si="16"/>
        <v>0</v>
      </c>
      <c r="I102" s="11" t="str">
        <f t="shared" si="13"/>
        <v>Normal</v>
      </c>
      <c r="K102" s="4">
        <v>43504</v>
      </c>
      <c r="L102" s="1">
        <v>2222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43505</v>
      </c>
      <c r="B103" s="3">
        <v>2699.1</v>
      </c>
      <c r="C103" s="2">
        <f t="shared" si="15"/>
        <v>0</v>
      </c>
      <c r="D103" s="11" t="str">
        <f t="shared" si="12"/>
        <v>Normal</v>
      </c>
      <c r="F103" s="5">
        <v>43505</v>
      </c>
      <c r="G103" s="3">
        <v>12347</v>
      </c>
      <c r="H103" s="2">
        <f t="shared" si="16"/>
        <v>0</v>
      </c>
      <c r="I103" s="11" t="str">
        <f t="shared" si="13"/>
        <v>Normal</v>
      </c>
      <c r="K103" s="5">
        <v>43505</v>
      </c>
      <c r="L103" s="3">
        <v>2222</v>
      </c>
      <c r="M103" s="2">
        <f t="shared" si="17"/>
        <v>0</v>
      </c>
      <c r="N103" s="11" t="str">
        <f t="shared" si="14"/>
        <v>Normal</v>
      </c>
    </row>
    <row r="104" spans="1:14" x14ac:dyDescent="0.25">
      <c r="A104" s="4">
        <v>43506</v>
      </c>
      <c r="B104" s="1">
        <v>2720.6</v>
      </c>
      <c r="C104" s="2">
        <f t="shared" si="15"/>
        <v>21.5</v>
      </c>
      <c r="D104" s="11" t="str">
        <f t="shared" si="12"/>
        <v>Atenção</v>
      </c>
      <c r="E104" s="13"/>
      <c r="F104" s="4">
        <v>43506</v>
      </c>
      <c r="G104" s="1">
        <v>12374</v>
      </c>
      <c r="H104" s="2">
        <f t="shared" si="16"/>
        <v>27</v>
      </c>
      <c r="I104" s="11" t="str">
        <f t="shared" si="13"/>
        <v>Normal</v>
      </c>
      <c r="J104" s="13"/>
      <c r="K104" s="4">
        <v>43506</v>
      </c>
      <c r="L104" s="1">
        <v>2227.3000000000002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43507</v>
      </c>
      <c r="B105" s="22">
        <v>2728.5</v>
      </c>
      <c r="C105" s="2">
        <f t="shared" si="15"/>
        <v>7.9000000000000909</v>
      </c>
      <c r="D105" s="11" t="str">
        <f t="shared" si="12"/>
        <v>Normal</v>
      </c>
      <c r="F105" s="4">
        <v>43507</v>
      </c>
      <c r="G105" s="22">
        <v>12381</v>
      </c>
      <c r="H105" s="2">
        <f t="shared" si="16"/>
        <v>7</v>
      </c>
      <c r="I105" s="11" t="str">
        <f t="shared" si="13"/>
        <v>Normal</v>
      </c>
      <c r="K105" s="4">
        <v>43507</v>
      </c>
      <c r="L105" s="22">
        <v>2229.5</v>
      </c>
      <c r="M105" s="2">
        <f t="shared" si="17"/>
        <v>2.1999999999998181</v>
      </c>
      <c r="N105" s="11" t="str">
        <f t="shared" si="14"/>
        <v>Normal</v>
      </c>
    </row>
    <row r="106" spans="1:14" x14ac:dyDescent="0.25">
      <c r="A106" s="4">
        <v>43508</v>
      </c>
      <c r="B106" s="22">
        <v>2739.1</v>
      </c>
      <c r="C106" s="2">
        <f t="shared" si="15"/>
        <v>10.599999999999909</v>
      </c>
      <c r="D106" s="11" t="str">
        <f t="shared" si="12"/>
        <v>Normal</v>
      </c>
      <c r="F106" s="4">
        <v>43508</v>
      </c>
      <c r="G106" s="22">
        <v>12398</v>
      </c>
      <c r="H106" s="2">
        <f t="shared" si="16"/>
        <v>17</v>
      </c>
      <c r="I106" s="11" t="str">
        <f t="shared" si="13"/>
        <v>Normal</v>
      </c>
      <c r="K106" s="4">
        <v>43508</v>
      </c>
      <c r="L106" s="22">
        <v>2234.6999999999998</v>
      </c>
      <c r="M106" s="2">
        <f t="shared" si="17"/>
        <v>5.1999999999998181</v>
      </c>
      <c r="N106" s="11" t="str">
        <f t="shared" si="14"/>
        <v>Normal</v>
      </c>
    </row>
    <row r="107" spans="1:14" x14ac:dyDescent="0.25">
      <c r="A107" s="4">
        <v>43509</v>
      </c>
      <c r="B107" s="22">
        <v>2753.9</v>
      </c>
      <c r="C107" s="2">
        <f t="shared" si="15"/>
        <v>14.800000000000182</v>
      </c>
      <c r="D107" s="11" t="str">
        <f t="shared" si="12"/>
        <v>Normal</v>
      </c>
      <c r="F107" s="4">
        <v>43509</v>
      </c>
      <c r="G107" s="22">
        <v>12418</v>
      </c>
      <c r="H107" s="2">
        <f t="shared" si="16"/>
        <v>20</v>
      </c>
      <c r="I107" s="11" t="str">
        <f t="shared" si="13"/>
        <v>Normal</v>
      </c>
      <c r="K107" s="4">
        <v>43509</v>
      </c>
      <c r="L107" s="22">
        <v>2240.6999999999998</v>
      </c>
      <c r="M107" s="2">
        <f t="shared" si="17"/>
        <v>6</v>
      </c>
      <c r="N107" s="11" t="str">
        <f t="shared" si="14"/>
        <v>Normal</v>
      </c>
    </row>
    <row r="108" spans="1:14" x14ac:dyDescent="0.25">
      <c r="A108" s="4">
        <v>43510</v>
      </c>
      <c r="B108" s="22">
        <v>2766.6</v>
      </c>
      <c r="C108" s="2">
        <f t="shared" si="15"/>
        <v>12.699999999999818</v>
      </c>
      <c r="D108" s="11" t="str">
        <f t="shared" si="12"/>
        <v>Normal</v>
      </c>
      <c r="F108" s="4">
        <v>43510</v>
      </c>
      <c r="G108" s="22">
        <v>12438</v>
      </c>
      <c r="H108" s="2">
        <f t="shared" si="16"/>
        <v>20</v>
      </c>
      <c r="I108" s="11" t="str">
        <f t="shared" si="13"/>
        <v>Normal</v>
      </c>
      <c r="K108" s="4">
        <v>43510</v>
      </c>
      <c r="L108" s="22">
        <v>2245.9</v>
      </c>
      <c r="M108" s="2">
        <f t="shared" si="17"/>
        <v>5.2000000000002728</v>
      </c>
      <c r="N108" s="11" t="str">
        <f t="shared" si="14"/>
        <v>Normal</v>
      </c>
    </row>
    <row r="109" spans="1:14" x14ac:dyDescent="0.25">
      <c r="A109" s="4">
        <v>43511</v>
      </c>
      <c r="B109" s="22">
        <v>2781.3</v>
      </c>
      <c r="C109" s="2">
        <f t="shared" si="15"/>
        <v>14.700000000000273</v>
      </c>
      <c r="D109" s="11" t="str">
        <f t="shared" si="12"/>
        <v>Normal</v>
      </c>
      <c r="F109" s="4">
        <v>43511</v>
      </c>
      <c r="G109" s="22">
        <v>12465</v>
      </c>
      <c r="H109" s="2">
        <f t="shared" si="16"/>
        <v>27</v>
      </c>
      <c r="I109" s="11" t="str">
        <f t="shared" si="13"/>
        <v>Normal</v>
      </c>
      <c r="K109" s="4">
        <v>43511</v>
      </c>
      <c r="L109" s="22">
        <v>2251.6999999999998</v>
      </c>
      <c r="M109" s="2">
        <f t="shared" si="17"/>
        <v>5.7999999999997272</v>
      </c>
      <c r="N109" s="11" t="str">
        <f t="shared" si="14"/>
        <v>Normal</v>
      </c>
    </row>
    <row r="110" spans="1:14" x14ac:dyDescent="0.25">
      <c r="A110" s="5">
        <v>43512</v>
      </c>
      <c r="B110" s="3">
        <v>2793.7</v>
      </c>
      <c r="C110" s="2">
        <f t="shared" si="15"/>
        <v>12.399999999999636</v>
      </c>
      <c r="D110" s="11" t="str">
        <f t="shared" si="12"/>
        <v>Normal</v>
      </c>
      <c r="F110" s="5">
        <v>43512</v>
      </c>
      <c r="G110" s="3">
        <v>12487</v>
      </c>
      <c r="H110" s="2">
        <f t="shared" si="16"/>
        <v>22</v>
      </c>
      <c r="I110" s="11" t="str">
        <f t="shared" si="13"/>
        <v>Normal</v>
      </c>
      <c r="K110" s="5">
        <v>43512</v>
      </c>
      <c r="L110" s="3">
        <v>2256.8000000000002</v>
      </c>
      <c r="M110" s="2">
        <f t="shared" si="17"/>
        <v>5.1000000000003638</v>
      </c>
      <c r="N110" s="11" t="str">
        <f t="shared" si="14"/>
        <v>Normal</v>
      </c>
    </row>
    <row r="111" spans="1:14" x14ac:dyDescent="0.25">
      <c r="A111" s="4">
        <v>43513</v>
      </c>
      <c r="B111" s="22">
        <v>2793.7</v>
      </c>
      <c r="C111" s="2">
        <f t="shared" si="15"/>
        <v>0</v>
      </c>
      <c r="D111" s="11" t="str">
        <f t="shared" si="12"/>
        <v>Normal</v>
      </c>
      <c r="E111" s="13"/>
      <c r="F111" s="4">
        <v>43513</v>
      </c>
      <c r="G111" s="22">
        <v>12487</v>
      </c>
      <c r="H111" s="2">
        <f t="shared" si="16"/>
        <v>0</v>
      </c>
      <c r="I111" s="11" t="str">
        <f t="shared" si="13"/>
        <v>Normal</v>
      </c>
      <c r="J111" s="13"/>
      <c r="K111" s="4">
        <v>43513</v>
      </c>
      <c r="L111" s="22">
        <v>2256.8000000000002</v>
      </c>
      <c r="M111" s="2">
        <f t="shared" si="17"/>
        <v>0</v>
      </c>
      <c r="N111" s="11" t="str">
        <f t="shared" si="14"/>
        <v>Normal</v>
      </c>
    </row>
    <row r="112" spans="1:14" x14ac:dyDescent="0.25">
      <c r="A112" s="4">
        <v>43514</v>
      </c>
      <c r="B112" s="22">
        <v>2805.6</v>
      </c>
      <c r="C112" s="2">
        <f t="shared" si="15"/>
        <v>11.900000000000091</v>
      </c>
      <c r="D112" s="11" t="str">
        <f t="shared" si="12"/>
        <v>Normal</v>
      </c>
      <c r="F112" s="4">
        <v>43514</v>
      </c>
      <c r="G112" s="22">
        <v>12506</v>
      </c>
      <c r="H112" s="2">
        <f t="shared" si="16"/>
        <v>19</v>
      </c>
      <c r="I112" s="11" t="str">
        <f t="shared" si="13"/>
        <v>Normal</v>
      </c>
      <c r="K112" s="4">
        <v>43514</v>
      </c>
      <c r="L112" s="22">
        <v>2264.8000000000002</v>
      </c>
      <c r="M112" s="2">
        <f t="shared" si="17"/>
        <v>8</v>
      </c>
      <c r="N112" s="11" t="str">
        <f t="shared" si="14"/>
        <v>Atenção</v>
      </c>
    </row>
    <row r="113" spans="1:15" x14ac:dyDescent="0.25">
      <c r="A113" s="4">
        <v>43515</v>
      </c>
      <c r="B113" s="22">
        <v>2819.9</v>
      </c>
      <c r="C113" s="2">
        <f t="shared" si="15"/>
        <v>14.300000000000182</v>
      </c>
      <c r="D113" s="11" t="str">
        <f t="shared" si="12"/>
        <v>Normal</v>
      </c>
      <c r="F113" s="4">
        <v>43515</v>
      </c>
      <c r="G113" s="22">
        <v>12529</v>
      </c>
      <c r="H113" s="2">
        <f t="shared" si="16"/>
        <v>23</v>
      </c>
      <c r="I113" s="11" t="str">
        <f t="shared" si="13"/>
        <v>Normal</v>
      </c>
      <c r="K113" s="4">
        <v>43515</v>
      </c>
      <c r="L113" s="22">
        <v>2271.1</v>
      </c>
      <c r="M113" s="2">
        <f t="shared" si="17"/>
        <v>6.2999999999997272</v>
      </c>
      <c r="N113" s="11" t="str">
        <f t="shared" si="14"/>
        <v>Normal</v>
      </c>
    </row>
    <row r="114" spans="1:15" x14ac:dyDescent="0.25">
      <c r="A114" s="4">
        <v>43516</v>
      </c>
      <c r="B114" s="22">
        <v>2829.9</v>
      </c>
      <c r="C114" s="2">
        <f t="shared" si="15"/>
        <v>10</v>
      </c>
      <c r="D114" s="11" t="str">
        <f t="shared" si="12"/>
        <v>Normal</v>
      </c>
      <c r="F114" s="4">
        <v>43516</v>
      </c>
      <c r="G114" s="22">
        <v>12555</v>
      </c>
      <c r="H114" s="2">
        <f t="shared" si="16"/>
        <v>26</v>
      </c>
      <c r="I114" s="11" t="str">
        <f t="shared" si="13"/>
        <v>Normal</v>
      </c>
      <c r="K114" s="4">
        <v>43516</v>
      </c>
      <c r="L114" s="22">
        <v>2278.1</v>
      </c>
      <c r="M114" s="2">
        <f t="shared" si="17"/>
        <v>7</v>
      </c>
      <c r="N114" s="11" t="str">
        <f t="shared" si="14"/>
        <v>Normal</v>
      </c>
    </row>
    <row r="115" spans="1:15" x14ac:dyDescent="0.25">
      <c r="A115" s="4">
        <v>43517</v>
      </c>
      <c r="B115" s="22">
        <v>2834.8</v>
      </c>
      <c r="C115" s="2">
        <f t="shared" si="15"/>
        <v>4.9000000000000909</v>
      </c>
      <c r="D115" s="11" t="str">
        <f t="shared" si="12"/>
        <v>Normal</v>
      </c>
      <c r="F115" s="4">
        <v>43517</v>
      </c>
      <c r="G115" s="22">
        <v>12576</v>
      </c>
      <c r="H115" s="2">
        <f t="shared" si="16"/>
        <v>21</v>
      </c>
      <c r="I115" s="11" t="str">
        <f t="shared" si="13"/>
        <v>Normal</v>
      </c>
      <c r="K115" s="4">
        <v>43517</v>
      </c>
      <c r="L115" s="22">
        <v>2284.5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4">
        <v>43518</v>
      </c>
      <c r="B116" s="22">
        <v>2847.2</v>
      </c>
      <c r="C116" s="2">
        <f t="shared" si="15"/>
        <v>12.399999999999636</v>
      </c>
      <c r="D116" s="11" t="str">
        <f t="shared" si="12"/>
        <v>Normal</v>
      </c>
      <c r="F116" s="4">
        <v>43518</v>
      </c>
      <c r="G116" s="22">
        <v>12597</v>
      </c>
      <c r="H116" s="2">
        <f t="shared" si="16"/>
        <v>21</v>
      </c>
      <c r="I116" s="11" t="str">
        <f t="shared" si="13"/>
        <v>Normal</v>
      </c>
      <c r="K116" s="4">
        <v>43518</v>
      </c>
      <c r="L116" s="22">
        <v>2291.8000000000002</v>
      </c>
      <c r="M116" s="2">
        <f t="shared" si="17"/>
        <v>7.3000000000001819</v>
      </c>
      <c r="N116" s="11" t="str">
        <f t="shared" si="14"/>
        <v>Atenção</v>
      </c>
    </row>
    <row r="117" spans="1:15" x14ac:dyDescent="0.25">
      <c r="A117" s="5">
        <v>43519</v>
      </c>
      <c r="B117" s="3">
        <v>2847.2</v>
      </c>
      <c r="C117" s="2">
        <f t="shared" si="15"/>
        <v>0</v>
      </c>
      <c r="D117" s="11" t="str">
        <f t="shared" si="12"/>
        <v>Normal</v>
      </c>
      <c r="F117" s="5">
        <v>43519</v>
      </c>
      <c r="G117" s="3">
        <v>12597</v>
      </c>
      <c r="H117" s="2">
        <f t="shared" si="16"/>
        <v>0</v>
      </c>
      <c r="I117" s="11" t="str">
        <f t="shared" si="13"/>
        <v>Normal</v>
      </c>
      <c r="K117" s="5">
        <v>43519</v>
      </c>
      <c r="L117" s="3">
        <v>2291.8000000000002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43520</v>
      </c>
      <c r="B118" s="22">
        <v>2863.3</v>
      </c>
      <c r="C118" s="2">
        <f t="shared" si="15"/>
        <v>16.100000000000364</v>
      </c>
      <c r="D118" s="11" t="str">
        <f t="shared" si="12"/>
        <v>Normal</v>
      </c>
      <c r="E118" s="13"/>
      <c r="F118" s="4">
        <v>43520</v>
      </c>
      <c r="G118" s="22">
        <v>12614</v>
      </c>
      <c r="H118" s="2">
        <f t="shared" si="16"/>
        <v>17</v>
      </c>
      <c r="I118" s="11" t="str">
        <f t="shared" si="13"/>
        <v>Normal</v>
      </c>
      <c r="J118" s="13"/>
      <c r="K118" s="4">
        <v>43520</v>
      </c>
      <c r="L118" s="22">
        <v>2298.6</v>
      </c>
      <c r="M118" s="2">
        <f t="shared" si="17"/>
        <v>6.7999999999997272</v>
      </c>
      <c r="N118" s="11" t="str">
        <f t="shared" si="14"/>
        <v>Normal</v>
      </c>
    </row>
    <row r="119" spans="1:15" x14ac:dyDescent="0.25">
      <c r="A119" s="4">
        <v>43521</v>
      </c>
      <c r="B119" s="22">
        <v>2868.1</v>
      </c>
      <c r="C119" s="2">
        <f t="shared" si="15"/>
        <v>4.7999999999997272</v>
      </c>
      <c r="D119" s="11" t="str">
        <f t="shared" si="12"/>
        <v>Normal</v>
      </c>
      <c r="F119" s="4">
        <v>43521</v>
      </c>
      <c r="G119" s="22">
        <v>12622</v>
      </c>
      <c r="H119" s="2">
        <f t="shared" si="16"/>
        <v>8</v>
      </c>
      <c r="I119" s="11" t="str">
        <f t="shared" si="13"/>
        <v>Normal</v>
      </c>
      <c r="K119" s="4">
        <v>43521</v>
      </c>
      <c r="L119" s="22">
        <v>2306.1999999999998</v>
      </c>
      <c r="M119" s="2">
        <f t="shared" si="17"/>
        <v>7.5999999999999091</v>
      </c>
      <c r="N119" s="11" t="str">
        <f t="shared" si="14"/>
        <v>Atenção</v>
      </c>
    </row>
    <row r="120" spans="1:15" x14ac:dyDescent="0.25">
      <c r="A120" s="4">
        <v>43522</v>
      </c>
      <c r="B120" s="22">
        <v>2882.3</v>
      </c>
      <c r="C120" s="2">
        <f t="shared" si="15"/>
        <v>14.200000000000273</v>
      </c>
      <c r="D120" s="11" t="str">
        <f t="shared" si="12"/>
        <v>Normal</v>
      </c>
      <c r="F120" s="4">
        <v>43522</v>
      </c>
      <c r="G120" s="22">
        <v>12643</v>
      </c>
      <c r="H120" s="2">
        <f t="shared" si="16"/>
        <v>21</v>
      </c>
      <c r="I120" s="11" t="str">
        <f t="shared" si="13"/>
        <v>Normal</v>
      </c>
      <c r="K120" s="4">
        <v>43522</v>
      </c>
      <c r="L120" s="22">
        <v>2311.9</v>
      </c>
      <c r="M120" s="2">
        <f t="shared" si="17"/>
        <v>5.7000000000002728</v>
      </c>
      <c r="N120" s="11" t="str">
        <f t="shared" si="14"/>
        <v>Normal</v>
      </c>
    </row>
    <row r="121" spans="1:15" x14ac:dyDescent="0.25">
      <c r="A121" s="4">
        <v>43523</v>
      </c>
      <c r="B121" s="22">
        <v>2899.2</v>
      </c>
      <c r="C121" s="2">
        <f t="shared" si="15"/>
        <v>16.899999999999636</v>
      </c>
      <c r="D121" s="11" t="str">
        <f t="shared" si="12"/>
        <v>Atenção</v>
      </c>
      <c r="F121" s="4">
        <v>43523</v>
      </c>
      <c r="G121" s="22">
        <v>12665</v>
      </c>
      <c r="H121" s="2">
        <f t="shared" si="16"/>
        <v>22</v>
      </c>
      <c r="I121" s="11" t="str">
        <f t="shared" si="13"/>
        <v>Normal</v>
      </c>
      <c r="K121" s="4">
        <v>43523</v>
      </c>
      <c r="L121" s="22">
        <v>2311.9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43524</v>
      </c>
      <c r="B122" s="22">
        <v>2915.9</v>
      </c>
      <c r="C122" s="2">
        <f t="shared" si="15"/>
        <v>16.700000000000273</v>
      </c>
      <c r="D122" s="11" t="str">
        <f t="shared" si="12"/>
        <v>Normal</v>
      </c>
      <c r="F122" s="4">
        <v>43524</v>
      </c>
      <c r="G122" s="22">
        <v>12692</v>
      </c>
      <c r="H122" s="2">
        <f t="shared" si="16"/>
        <v>27</v>
      </c>
      <c r="I122" s="11" t="str">
        <f t="shared" si="13"/>
        <v>Normal</v>
      </c>
      <c r="K122" s="4">
        <v>43524</v>
      </c>
      <c r="L122" s="22">
        <v>2326.1999999999998</v>
      </c>
      <c r="M122" s="2">
        <f t="shared" si="17"/>
        <v>14.299999999999727</v>
      </c>
      <c r="N122" s="11" t="str">
        <f t="shared" si="14"/>
        <v>Atenção</v>
      </c>
    </row>
    <row r="123" spans="1:15" x14ac:dyDescent="0.25">
      <c r="A123" s="4"/>
      <c r="B123" s="22"/>
      <c r="C123" s="2">
        <f t="shared" si="15"/>
        <v>-2915.9</v>
      </c>
      <c r="D123" s="11" t="str">
        <f t="shared" si="12"/>
        <v>Normal</v>
      </c>
      <c r="F123" s="4"/>
      <c r="G123" s="22"/>
      <c r="H123" s="2">
        <f t="shared" si="16"/>
        <v>-12692</v>
      </c>
      <c r="I123" s="11" t="str">
        <f t="shared" si="13"/>
        <v>Normal</v>
      </c>
      <c r="K123" s="4"/>
      <c r="L123" s="22"/>
      <c r="M123" s="2">
        <f t="shared" si="17"/>
        <v>-2326.1999999999998</v>
      </c>
      <c r="N123" s="11" t="str">
        <f t="shared" si="14"/>
        <v>Normal</v>
      </c>
    </row>
    <row r="124" spans="1:15" x14ac:dyDescent="0.25">
      <c r="A124" s="4"/>
      <c r="B124" s="1"/>
      <c r="C124" s="2"/>
      <c r="D124" s="11" t="str">
        <f t="shared" si="12"/>
        <v>Normal</v>
      </c>
      <c r="F124" s="4"/>
      <c r="G124" s="1"/>
      <c r="H124" s="2">
        <f t="shared" si="16"/>
        <v>0</v>
      </c>
      <c r="I124" s="11" t="str">
        <f t="shared" si="13"/>
        <v>Normal</v>
      </c>
      <c r="K124" s="4"/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0</v>
      </c>
      <c r="D125" s="11" t="str">
        <f t="shared" si="12"/>
        <v>Normal</v>
      </c>
      <c r="F125" s="4"/>
      <c r="G125" s="1"/>
      <c r="H125" s="2">
        <f t="shared" si="16"/>
        <v>0</v>
      </c>
      <c r="I125" s="11" t="str">
        <f t="shared" si="13"/>
        <v>Normal</v>
      </c>
      <c r="K125" s="4"/>
      <c r="L125" s="1"/>
      <c r="M125" s="2">
        <f t="shared" si="17"/>
        <v>0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-2611</v>
      </c>
      <c r="D126" s="11" t="str">
        <f t="shared" si="12"/>
        <v>Normal</v>
      </c>
      <c r="F126" s="141" t="s">
        <v>6</v>
      </c>
      <c r="G126" s="142"/>
      <c r="H126" s="15">
        <f>SUM(H95:H125)</f>
        <v>-12218</v>
      </c>
      <c r="I126" s="11" t="str">
        <f t="shared" si="13"/>
        <v>Normal</v>
      </c>
      <c r="K126" s="141" t="s">
        <v>6</v>
      </c>
      <c r="L126" s="142"/>
      <c r="M126" s="15">
        <f>SUM(M95:M125)</f>
        <v>-2185.6999999999998</v>
      </c>
      <c r="N126" s="11" t="str">
        <f t="shared" si="14"/>
        <v>Normal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6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6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6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6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6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6" s="134" customFormat="1" x14ac:dyDescent="0.25">
      <c r="A134" s="150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</row>
    <row r="135" spans="1:16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6" ht="31.5" customHeight="1" x14ac:dyDescent="0.25">
      <c r="A136" s="140" t="s">
        <v>83</v>
      </c>
      <c r="B136" s="140"/>
      <c r="C136" s="6" t="s">
        <v>2</v>
      </c>
      <c r="D136" s="9"/>
      <c r="F136" s="140" t="s">
        <v>83</v>
      </c>
      <c r="G136" s="140"/>
      <c r="H136" s="6" t="s">
        <v>2</v>
      </c>
      <c r="I136" s="9"/>
      <c r="K136" s="140" t="s">
        <v>83</v>
      </c>
      <c r="L136" s="140"/>
      <c r="M136" s="6" t="s">
        <v>2</v>
      </c>
      <c r="N136" s="9"/>
    </row>
    <row r="137" spans="1:16" x14ac:dyDescent="0.25">
      <c r="A137" s="140"/>
      <c r="B137" s="140"/>
      <c r="C137" s="6">
        <v>369054</v>
      </c>
      <c r="D137" s="10">
        <v>1</v>
      </c>
      <c r="F137" s="140"/>
      <c r="G137" s="140"/>
      <c r="H137" s="6">
        <v>1713</v>
      </c>
      <c r="I137" s="10">
        <v>1</v>
      </c>
      <c r="K137" s="140"/>
      <c r="L137" s="140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43497</v>
      </c>
      <c r="B139" s="1">
        <v>369054</v>
      </c>
      <c r="C139" s="2">
        <f>B139-C137</f>
        <v>0</v>
      </c>
      <c r="D139" s="11" t="str">
        <f>IF(C139&gt;($D$137*1.2),"Atenção","Normal")</f>
        <v>Normal</v>
      </c>
      <c r="F139" s="4">
        <v>43497</v>
      </c>
      <c r="G139" s="1">
        <v>1713</v>
      </c>
      <c r="H139" s="2">
        <f>H137-G139</f>
        <v>0</v>
      </c>
      <c r="I139" s="11" t="str">
        <f>IF(H139&gt;($H$137*1.2),"Atenção","Normal")</f>
        <v>Normal</v>
      </c>
      <c r="K139" s="4">
        <v>43497</v>
      </c>
      <c r="L139" s="1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43498</v>
      </c>
      <c r="B140" s="3">
        <v>369054</v>
      </c>
      <c r="C140" s="2">
        <v>0</v>
      </c>
      <c r="D140" s="11" t="str">
        <f t="shared" ref="D140:D170" si="18">IF(C140&gt;($D$137*1.2),"Atenção","Normal")</f>
        <v>Normal</v>
      </c>
      <c r="F140" s="5">
        <v>43498</v>
      </c>
      <c r="G140" s="3">
        <v>1713</v>
      </c>
      <c r="H140" s="2">
        <f>G139-G140</f>
        <v>0</v>
      </c>
      <c r="I140" s="11" t="str">
        <f t="shared" ref="I140:I170" si="19">IF(H140&gt;($I$137*1.2),"Atenção","Normal")</f>
        <v>Normal</v>
      </c>
      <c r="K140" s="5">
        <v>43498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43499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43499</v>
      </c>
      <c r="G141" s="1">
        <v>1713</v>
      </c>
      <c r="H141" s="2">
        <f>G140-G141</f>
        <v>0</v>
      </c>
      <c r="I141" s="11" t="str">
        <f t="shared" si="19"/>
        <v>Normal</v>
      </c>
      <c r="K141" s="4">
        <v>43499</v>
      </c>
      <c r="L141" s="1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43500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43500</v>
      </c>
      <c r="G142" s="1">
        <v>1713</v>
      </c>
      <c r="H142" s="2">
        <f t="shared" ref="H142:H169" si="23">G142-G141</f>
        <v>0</v>
      </c>
      <c r="I142" s="11" t="str">
        <f t="shared" si="19"/>
        <v>Normal</v>
      </c>
      <c r="K142" s="4">
        <v>43500</v>
      </c>
      <c r="L142" s="1"/>
      <c r="M142" s="1">
        <f t="shared" si="22"/>
        <v>0</v>
      </c>
      <c r="N142" s="11" t="str">
        <f t="shared" si="20"/>
        <v>Normal</v>
      </c>
    </row>
    <row r="143" spans="1:16" x14ac:dyDescent="0.25">
      <c r="A143" s="4">
        <v>43501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43501</v>
      </c>
      <c r="G143" s="22">
        <v>1713</v>
      </c>
      <c r="H143" s="2">
        <f t="shared" si="23"/>
        <v>0</v>
      </c>
      <c r="I143" s="11" t="str">
        <f t="shared" si="19"/>
        <v>Normal</v>
      </c>
      <c r="K143" s="4">
        <v>43501</v>
      </c>
      <c r="L143" s="1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43502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43502</v>
      </c>
      <c r="G144" s="1">
        <v>1713</v>
      </c>
      <c r="H144" s="2">
        <f t="shared" si="23"/>
        <v>0</v>
      </c>
      <c r="I144" s="11" t="str">
        <f t="shared" si="19"/>
        <v>Normal</v>
      </c>
      <c r="K144" s="4">
        <v>43502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43503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43503</v>
      </c>
      <c r="G145" s="1">
        <v>1713</v>
      </c>
      <c r="H145" s="2">
        <f t="shared" si="23"/>
        <v>0</v>
      </c>
      <c r="I145" s="11" t="str">
        <f t="shared" si="19"/>
        <v>Normal</v>
      </c>
      <c r="K145" s="4">
        <v>43503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43504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43504</v>
      </c>
      <c r="G146" s="1">
        <v>1713</v>
      </c>
      <c r="H146" s="2">
        <f t="shared" si="23"/>
        <v>0</v>
      </c>
      <c r="I146" s="11" t="str">
        <f t="shared" si="19"/>
        <v>Normal</v>
      </c>
      <c r="K146" s="4">
        <v>43504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5">
        <v>43505</v>
      </c>
      <c r="B147" s="3">
        <v>369054</v>
      </c>
      <c r="C147" s="2">
        <f t="shared" si="21"/>
        <v>0</v>
      </c>
      <c r="D147" s="11" t="str">
        <f t="shared" si="18"/>
        <v>Normal</v>
      </c>
      <c r="F147" s="5">
        <v>43505</v>
      </c>
      <c r="G147" s="3">
        <v>1713</v>
      </c>
      <c r="H147" s="2">
        <f t="shared" si="23"/>
        <v>0</v>
      </c>
      <c r="I147" s="11" t="str">
        <f t="shared" si="19"/>
        <v>Normal</v>
      </c>
      <c r="K147" s="5">
        <v>43505</v>
      </c>
      <c r="L147" s="3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43506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43506</v>
      </c>
      <c r="G148" s="1">
        <v>1713</v>
      </c>
      <c r="H148" s="2">
        <f t="shared" si="23"/>
        <v>0</v>
      </c>
      <c r="I148" s="11" t="str">
        <f t="shared" si="19"/>
        <v>Normal</v>
      </c>
      <c r="K148" s="4">
        <v>43506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43507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43507</v>
      </c>
      <c r="G149" s="22">
        <v>1725</v>
      </c>
      <c r="H149" s="2">
        <f t="shared" si="23"/>
        <v>12</v>
      </c>
      <c r="I149" s="11" t="str">
        <f t="shared" si="19"/>
        <v>Atenção</v>
      </c>
      <c r="K149" s="4">
        <v>43507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43508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43508</v>
      </c>
      <c r="G150" s="22">
        <v>1725</v>
      </c>
      <c r="H150" s="2">
        <f t="shared" si="23"/>
        <v>0</v>
      </c>
      <c r="I150" s="11" t="str">
        <f t="shared" si="19"/>
        <v>Normal</v>
      </c>
      <c r="K150" s="4">
        <v>43508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43509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43509</v>
      </c>
      <c r="G151" s="22">
        <v>1725</v>
      </c>
      <c r="H151" s="2">
        <f t="shared" si="23"/>
        <v>0</v>
      </c>
      <c r="I151" s="11" t="str">
        <f t="shared" si="19"/>
        <v>Normal</v>
      </c>
      <c r="K151" s="4">
        <v>43509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43510</v>
      </c>
      <c r="B152" s="22">
        <v>369054</v>
      </c>
      <c r="C152" s="2">
        <f t="shared" si="21"/>
        <v>0</v>
      </c>
      <c r="D152" s="11" t="str">
        <f t="shared" si="18"/>
        <v>Normal</v>
      </c>
      <c r="F152" s="4">
        <v>43510</v>
      </c>
      <c r="G152" s="22">
        <v>1725</v>
      </c>
      <c r="H152" s="2">
        <f t="shared" si="23"/>
        <v>0</v>
      </c>
      <c r="I152" s="11" t="str">
        <f t="shared" si="19"/>
        <v>Normal</v>
      </c>
      <c r="K152" s="4">
        <v>43510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43511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43511</v>
      </c>
      <c r="G153" s="22">
        <v>1725</v>
      </c>
      <c r="H153" s="2">
        <f t="shared" si="23"/>
        <v>0</v>
      </c>
      <c r="I153" s="11" t="str">
        <f t="shared" si="19"/>
        <v>Normal</v>
      </c>
      <c r="K153" s="4">
        <v>43511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5">
        <v>43512</v>
      </c>
      <c r="B154" s="3">
        <v>369054</v>
      </c>
      <c r="C154" s="2">
        <f t="shared" si="21"/>
        <v>0</v>
      </c>
      <c r="D154" s="11" t="str">
        <f t="shared" si="18"/>
        <v>Normal</v>
      </c>
      <c r="F154" s="5">
        <v>43512</v>
      </c>
      <c r="G154" s="3">
        <v>1725</v>
      </c>
      <c r="H154" s="2">
        <f t="shared" si="23"/>
        <v>0</v>
      </c>
      <c r="I154" s="11" t="str">
        <f t="shared" si="19"/>
        <v>Normal</v>
      </c>
      <c r="K154" s="5">
        <v>43512</v>
      </c>
      <c r="L154" s="3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43513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43513</v>
      </c>
      <c r="G155" s="22">
        <v>1795</v>
      </c>
      <c r="H155" s="2">
        <f t="shared" si="23"/>
        <v>70</v>
      </c>
      <c r="I155" s="11" t="str">
        <f t="shared" si="19"/>
        <v>Atenção</v>
      </c>
      <c r="K155" s="4">
        <v>43513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43514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43514</v>
      </c>
      <c r="G156" s="22">
        <v>1795</v>
      </c>
      <c r="H156" s="2">
        <f t="shared" si="23"/>
        <v>0</v>
      </c>
      <c r="I156" s="11" t="str">
        <f t="shared" si="19"/>
        <v>Normal</v>
      </c>
      <c r="K156" s="4">
        <v>43514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43515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43515</v>
      </c>
      <c r="G157" s="22">
        <v>1795</v>
      </c>
      <c r="H157" s="2">
        <f t="shared" si="23"/>
        <v>0</v>
      </c>
      <c r="I157" s="11" t="str">
        <f t="shared" si="19"/>
        <v>Normal</v>
      </c>
      <c r="K157" s="4">
        <v>43515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43516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43516</v>
      </c>
      <c r="G158" s="22">
        <v>1795</v>
      </c>
      <c r="H158" s="2">
        <f t="shared" si="23"/>
        <v>0</v>
      </c>
      <c r="I158" s="11" t="str">
        <f t="shared" si="19"/>
        <v>Normal</v>
      </c>
      <c r="K158" s="4">
        <v>43516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43517</v>
      </c>
      <c r="B159" s="22">
        <v>369054</v>
      </c>
      <c r="C159" s="2">
        <f t="shared" si="21"/>
        <v>0</v>
      </c>
      <c r="D159" s="11" t="str">
        <f t="shared" si="18"/>
        <v>Normal</v>
      </c>
      <c r="F159" s="4">
        <v>43517</v>
      </c>
      <c r="G159" s="22">
        <v>1795</v>
      </c>
      <c r="H159" s="2">
        <f t="shared" si="23"/>
        <v>0</v>
      </c>
      <c r="I159" s="11" t="str">
        <f t="shared" si="19"/>
        <v>Normal</v>
      </c>
      <c r="K159" s="4">
        <v>43517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43518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43518</v>
      </c>
      <c r="G160" s="22">
        <v>1795</v>
      </c>
      <c r="H160" s="2">
        <f t="shared" si="23"/>
        <v>0</v>
      </c>
      <c r="I160" s="11" t="str">
        <f t="shared" si="19"/>
        <v>Normal</v>
      </c>
      <c r="K160" s="4">
        <v>43518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5">
        <v>43519</v>
      </c>
      <c r="B161" s="3">
        <v>369054</v>
      </c>
      <c r="C161" s="2">
        <f t="shared" si="21"/>
        <v>0</v>
      </c>
      <c r="D161" s="11" t="str">
        <f t="shared" si="18"/>
        <v>Normal</v>
      </c>
      <c r="F161" s="5">
        <v>43519</v>
      </c>
      <c r="G161" s="3">
        <v>1795</v>
      </c>
      <c r="H161" s="2">
        <f t="shared" si="23"/>
        <v>0</v>
      </c>
      <c r="I161" s="11" t="str">
        <f t="shared" si="19"/>
        <v>Normal</v>
      </c>
      <c r="K161" s="5">
        <v>43519</v>
      </c>
      <c r="L161" s="3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43520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43520</v>
      </c>
      <c r="G162" s="22">
        <v>1795</v>
      </c>
      <c r="H162" s="2">
        <f t="shared" si="23"/>
        <v>0</v>
      </c>
      <c r="I162" s="11" t="str">
        <f t="shared" si="19"/>
        <v>Normal</v>
      </c>
      <c r="K162" s="4">
        <v>43520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43521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43521</v>
      </c>
      <c r="G163" s="22">
        <v>1795</v>
      </c>
      <c r="H163" s="2">
        <f t="shared" si="23"/>
        <v>0</v>
      </c>
      <c r="I163" s="11" t="str">
        <f t="shared" si="19"/>
        <v>Normal</v>
      </c>
      <c r="K163" s="4">
        <v>43521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43522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43522</v>
      </c>
      <c r="G164" s="22">
        <v>1795</v>
      </c>
      <c r="H164" s="2">
        <f t="shared" si="23"/>
        <v>0</v>
      </c>
      <c r="I164" s="11" t="str">
        <f t="shared" si="19"/>
        <v>Normal</v>
      </c>
      <c r="K164" s="4">
        <v>43522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43523</v>
      </c>
      <c r="B165" s="22">
        <v>369054</v>
      </c>
      <c r="C165" s="2">
        <f t="shared" si="21"/>
        <v>0</v>
      </c>
      <c r="D165" s="11" t="str">
        <f t="shared" si="18"/>
        <v>Normal</v>
      </c>
      <c r="F165" s="4">
        <v>43523</v>
      </c>
      <c r="G165" s="22">
        <v>1826</v>
      </c>
      <c r="H165" s="2">
        <f t="shared" si="23"/>
        <v>31</v>
      </c>
      <c r="I165" s="11" t="str">
        <f t="shared" si="19"/>
        <v>Atenção</v>
      </c>
      <c r="K165" s="4">
        <v>43523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43524</v>
      </c>
      <c r="B166" s="22">
        <v>369054</v>
      </c>
      <c r="C166" s="2">
        <f t="shared" si="21"/>
        <v>0</v>
      </c>
      <c r="D166" s="11" t="str">
        <f t="shared" si="18"/>
        <v>Normal</v>
      </c>
      <c r="F166" s="4">
        <v>43524</v>
      </c>
      <c r="G166" s="22">
        <v>1826</v>
      </c>
      <c r="H166" s="2">
        <f t="shared" si="23"/>
        <v>0</v>
      </c>
      <c r="I166" s="11" t="str">
        <f t="shared" si="19"/>
        <v>Normal</v>
      </c>
      <c r="K166" s="4">
        <v>43524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/>
      <c r="B167" s="22"/>
      <c r="C167" s="2">
        <f t="shared" si="21"/>
        <v>-369054</v>
      </c>
      <c r="D167" s="11" t="str">
        <f t="shared" si="18"/>
        <v>Normal</v>
      </c>
      <c r="F167" s="4"/>
      <c r="G167" s="22"/>
      <c r="H167" s="2">
        <f t="shared" si="23"/>
        <v>-1826</v>
      </c>
      <c r="I167" s="11" t="str">
        <f t="shared" si="19"/>
        <v>Normal</v>
      </c>
      <c r="K167" s="4"/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4"/>
      <c r="B168" s="1"/>
      <c r="C168" s="2">
        <f t="shared" si="21"/>
        <v>0</v>
      </c>
      <c r="D168" s="11" t="str">
        <f t="shared" si="18"/>
        <v>Normal</v>
      </c>
      <c r="F168" s="4"/>
      <c r="G168" s="1"/>
      <c r="H168" s="2">
        <f t="shared" si="23"/>
        <v>0</v>
      </c>
      <c r="I168" s="11" t="str">
        <f t="shared" si="19"/>
        <v>Normal</v>
      </c>
      <c r="K168" s="4"/>
      <c r="L168" s="1"/>
      <c r="M168" s="1">
        <f t="shared" si="22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0</v>
      </c>
      <c r="D169" s="11" t="str">
        <f t="shared" si="18"/>
        <v>Normal</v>
      </c>
      <c r="F169" s="4"/>
      <c r="G169" s="1"/>
      <c r="H169" s="2">
        <f t="shared" si="23"/>
        <v>0</v>
      </c>
      <c r="I169" s="11" t="str">
        <f t="shared" si="19"/>
        <v>Normal</v>
      </c>
      <c r="K169" s="4"/>
      <c r="L169" s="1"/>
      <c r="M169" s="1">
        <f t="shared" si="22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-369054</v>
      </c>
      <c r="D170" s="11" t="str">
        <f t="shared" si="18"/>
        <v>Normal</v>
      </c>
      <c r="F170" s="141" t="s">
        <v>6</v>
      </c>
      <c r="G170" s="142"/>
      <c r="H170" s="15">
        <f>SUM(H139:H169)</f>
        <v>-1713</v>
      </c>
      <c r="I170" s="11" t="str">
        <f t="shared" si="19"/>
        <v>Normal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4"/>
  <dimension ref="A1:P177"/>
  <sheetViews>
    <sheetView topLeftCell="A16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1.5703125" customWidth="1"/>
    <col min="14" max="14" width="9.855468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86</v>
      </c>
      <c r="B4" s="140"/>
      <c r="C4" s="6" t="s">
        <v>2</v>
      </c>
      <c r="D4" s="9"/>
      <c r="F4" s="140" t="s">
        <v>87</v>
      </c>
      <c r="G4" s="140"/>
      <c r="H4" s="6" t="s">
        <v>2</v>
      </c>
      <c r="I4" s="9"/>
      <c r="K4" s="140" t="s">
        <v>87</v>
      </c>
      <c r="L4" s="140"/>
      <c r="M4" s="6" t="s">
        <v>2</v>
      </c>
      <c r="N4" s="9"/>
    </row>
    <row r="5" spans="1:16" x14ac:dyDescent="0.25">
      <c r="A5" s="140"/>
      <c r="B5" s="140"/>
      <c r="C5" s="7">
        <v>158711</v>
      </c>
      <c r="D5" s="10">
        <v>140</v>
      </c>
      <c r="F5" s="140"/>
      <c r="G5" s="140"/>
      <c r="H5" s="7">
        <v>11603.4</v>
      </c>
      <c r="I5" s="10">
        <v>7</v>
      </c>
      <c r="K5" s="140"/>
      <c r="L5" s="140"/>
      <c r="M5" s="7">
        <v>10280.799999999999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43466</v>
      </c>
      <c r="B7" s="1">
        <v>158840</v>
      </c>
      <c r="C7" s="2">
        <f>B7-C5</f>
        <v>129</v>
      </c>
      <c r="D7" s="11" t="str">
        <f>IF(C7&gt;($D$5*1.2),"Atenção","Normal")</f>
        <v>Normal</v>
      </c>
      <c r="F7" s="4">
        <v>43466</v>
      </c>
      <c r="G7" s="1">
        <v>11603.1</v>
      </c>
      <c r="H7" s="2">
        <f>H5-G7</f>
        <v>0.2999999999992724</v>
      </c>
      <c r="I7" s="11" t="str">
        <f>IF(H7&gt;($I$5*1.2),"Atenção","Normal")</f>
        <v>Normal</v>
      </c>
      <c r="K7" s="4">
        <v>43466</v>
      </c>
      <c r="L7" s="1">
        <v>10285.799999999999</v>
      </c>
      <c r="M7" s="2">
        <f>L7-M5</f>
        <v>5</v>
      </c>
      <c r="N7" s="11" t="str">
        <f>IF(M7&gt;($N$5*1.2),"Atenção","Normal")</f>
        <v>Normal</v>
      </c>
    </row>
    <row r="8" spans="1:16" x14ac:dyDescent="0.25">
      <c r="A8" s="4">
        <v>43467</v>
      </c>
      <c r="B8" s="22">
        <v>159048</v>
      </c>
      <c r="C8" s="22">
        <v>0</v>
      </c>
      <c r="D8" s="11" t="str">
        <f t="shared" ref="D8:D38" si="0">IF(C8&gt;($D$5*1.2),"Atenção","Normal")</f>
        <v>Normal</v>
      </c>
      <c r="F8" s="4">
        <v>43467</v>
      </c>
      <c r="G8" s="22">
        <v>11603.1</v>
      </c>
      <c r="H8" s="2">
        <v>0</v>
      </c>
      <c r="I8" s="11" t="str">
        <f t="shared" ref="I8:I38" si="1">IF(H8&gt;($I$5*1.2),"Atenção","Normal")</f>
        <v>Normal</v>
      </c>
      <c r="K8" s="4">
        <v>43467</v>
      </c>
      <c r="L8" s="22">
        <v>10293.200000000001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43468</v>
      </c>
      <c r="B9" s="1">
        <v>159183</v>
      </c>
      <c r="C9" s="2">
        <f t="shared" ref="C9:C37" si="3">B9-B8</f>
        <v>135</v>
      </c>
      <c r="D9" s="11" t="str">
        <f t="shared" si="0"/>
        <v>Normal</v>
      </c>
      <c r="F9" s="4">
        <v>43468</v>
      </c>
      <c r="G9" s="1">
        <v>11603.8</v>
      </c>
      <c r="H9" s="2">
        <f t="shared" ref="H9:H37" si="4">G9-G8</f>
        <v>0.69999999999890861</v>
      </c>
      <c r="I9" s="11" t="str">
        <f t="shared" si="1"/>
        <v>Normal</v>
      </c>
      <c r="K9" s="4">
        <v>43468</v>
      </c>
      <c r="L9" s="1">
        <v>10307.799999999999</v>
      </c>
      <c r="M9" s="2">
        <f t="shared" ref="M9:M37" si="5">L9-L8</f>
        <v>14.599999999998545</v>
      </c>
      <c r="N9" s="11" t="str">
        <f t="shared" si="2"/>
        <v>Normal</v>
      </c>
    </row>
    <row r="10" spans="1:16" x14ac:dyDescent="0.25">
      <c r="A10" s="4">
        <v>43469</v>
      </c>
      <c r="B10" s="1">
        <v>159354</v>
      </c>
      <c r="C10" s="2">
        <f t="shared" si="3"/>
        <v>171</v>
      </c>
      <c r="D10" s="11" t="str">
        <f t="shared" si="0"/>
        <v>Atenção</v>
      </c>
      <c r="F10" s="4">
        <v>43469</v>
      </c>
      <c r="G10" s="1">
        <v>11604.1</v>
      </c>
      <c r="H10" s="2">
        <f t="shared" si="4"/>
        <v>0.30000000000109139</v>
      </c>
      <c r="I10" s="11" t="str">
        <f t="shared" si="1"/>
        <v>Normal</v>
      </c>
      <c r="K10" s="4">
        <v>43469</v>
      </c>
      <c r="L10" s="1">
        <v>10336</v>
      </c>
      <c r="M10" s="2">
        <f t="shared" si="5"/>
        <v>28.200000000000728</v>
      </c>
      <c r="N10" s="11" t="str">
        <f t="shared" si="2"/>
        <v>Atenção</v>
      </c>
    </row>
    <row r="11" spans="1:16" x14ac:dyDescent="0.25">
      <c r="A11" s="5">
        <v>43470</v>
      </c>
      <c r="B11" s="3">
        <v>159541</v>
      </c>
      <c r="C11" s="2">
        <f t="shared" si="3"/>
        <v>187</v>
      </c>
      <c r="D11" s="11" t="str">
        <f t="shared" si="0"/>
        <v>Atenção</v>
      </c>
      <c r="F11" s="5">
        <v>43470</v>
      </c>
      <c r="G11" s="3">
        <v>11604.4</v>
      </c>
      <c r="H11" s="2">
        <f t="shared" si="4"/>
        <v>0.2999999999992724</v>
      </c>
      <c r="I11" s="11" t="str">
        <f t="shared" si="1"/>
        <v>Normal</v>
      </c>
      <c r="K11" s="5">
        <v>43470</v>
      </c>
      <c r="L11" s="3">
        <v>10356.5</v>
      </c>
      <c r="M11" s="2">
        <f t="shared" si="5"/>
        <v>20.5</v>
      </c>
      <c r="N11" s="11" t="str">
        <f t="shared" si="2"/>
        <v>Normal</v>
      </c>
    </row>
    <row r="12" spans="1:16" x14ac:dyDescent="0.25">
      <c r="A12" s="4">
        <v>43471</v>
      </c>
      <c r="B12" s="1">
        <v>159541</v>
      </c>
      <c r="C12" s="2">
        <f t="shared" si="3"/>
        <v>0</v>
      </c>
      <c r="D12" s="11" t="str">
        <f t="shared" si="0"/>
        <v>Normal</v>
      </c>
      <c r="F12" s="4">
        <v>43471</v>
      </c>
      <c r="G12" s="1">
        <v>11604.4</v>
      </c>
      <c r="H12" s="2">
        <f t="shared" si="4"/>
        <v>0</v>
      </c>
      <c r="I12" s="11" t="str">
        <f t="shared" si="1"/>
        <v>Normal</v>
      </c>
      <c r="K12" s="4">
        <v>43471</v>
      </c>
      <c r="L12" s="1">
        <v>10356.5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4">
        <v>43472</v>
      </c>
      <c r="B13" s="1">
        <v>159541</v>
      </c>
      <c r="C13" s="2">
        <f t="shared" si="3"/>
        <v>0</v>
      </c>
      <c r="D13" s="11" t="str">
        <f t="shared" si="0"/>
        <v>Normal</v>
      </c>
      <c r="F13" s="4">
        <v>43472</v>
      </c>
      <c r="G13" s="1">
        <v>11604.4</v>
      </c>
      <c r="H13" s="2">
        <f t="shared" si="4"/>
        <v>0</v>
      </c>
      <c r="I13" s="11" t="str">
        <f t="shared" si="1"/>
        <v>Normal</v>
      </c>
      <c r="K13" s="4">
        <v>43472</v>
      </c>
      <c r="L13" s="1">
        <v>10356.5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43473</v>
      </c>
      <c r="B14" s="1">
        <v>160032</v>
      </c>
      <c r="C14" s="2">
        <f t="shared" si="3"/>
        <v>491</v>
      </c>
      <c r="D14" s="11" t="str">
        <f t="shared" si="0"/>
        <v>Atenção</v>
      </c>
      <c r="F14" s="4">
        <v>43473</v>
      </c>
      <c r="G14" s="1">
        <v>11604.8</v>
      </c>
      <c r="H14" s="2">
        <f t="shared" si="4"/>
        <v>0.3999999999996362</v>
      </c>
      <c r="I14" s="11" t="str">
        <f t="shared" si="1"/>
        <v>Normal</v>
      </c>
      <c r="K14" s="4">
        <v>43473</v>
      </c>
      <c r="L14" s="1">
        <v>10434.200000000001</v>
      </c>
      <c r="M14" s="2">
        <f t="shared" si="5"/>
        <v>77.700000000000728</v>
      </c>
      <c r="N14" s="11" t="str">
        <f t="shared" si="2"/>
        <v>Atenção</v>
      </c>
      <c r="O14" t="s">
        <v>88</v>
      </c>
    </row>
    <row r="15" spans="1:16" x14ac:dyDescent="0.25">
      <c r="A15" s="4">
        <v>43474</v>
      </c>
      <c r="B15" s="1">
        <v>160169</v>
      </c>
      <c r="C15" s="2">
        <f t="shared" si="3"/>
        <v>137</v>
      </c>
      <c r="D15" s="11" t="str">
        <f t="shared" si="0"/>
        <v>Normal</v>
      </c>
      <c r="F15" s="4">
        <v>43474</v>
      </c>
      <c r="G15" s="1">
        <v>11606</v>
      </c>
      <c r="H15" s="2">
        <f t="shared" si="4"/>
        <v>1.2000000000007276</v>
      </c>
      <c r="I15" s="11" t="str">
        <f t="shared" si="1"/>
        <v>Normal</v>
      </c>
      <c r="K15" s="4">
        <v>43474</v>
      </c>
      <c r="L15" s="1">
        <v>10459.6</v>
      </c>
      <c r="M15" s="2">
        <f t="shared" si="5"/>
        <v>25.399999999999636</v>
      </c>
      <c r="N15" s="11" t="str">
        <f t="shared" si="2"/>
        <v>Atenção</v>
      </c>
    </row>
    <row r="16" spans="1:16" x14ac:dyDescent="0.25">
      <c r="A16" s="4">
        <v>43475</v>
      </c>
      <c r="B16" s="1">
        <v>160328</v>
      </c>
      <c r="C16" s="2">
        <f t="shared" si="3"/>
        <v>159</v>
      </c>
      <c r="D16" s="11" t="str">
        <f t="shared" si="0"/>
        <v>Normal</v>
      </c>
      <c r="F16" s="4">
        <v>43475</v>
      </c>
      <c r="G16" s="1">
        <v>11606.6</v>
      </c>
      <c r="H16" s="2">
        <f t="shared" si="4"/>
        <v>0.6000000000003638</v>
      </c>
      <c r="I16" s="11" t="str">
        <f t="shared" si="1"/>
        <v>Normal</v>
      </c>
      <c r="K16" s="4">
        <v>43475</v>
      </c>
      <c r="L16" s="1">
        <v>10484</v>
      </c>
      <c r="M16" s="2">
        <f t="shared" si="5"/>
        <v>24.399999999999636</v>
      </c>
      <c r="N16" s="11" t="str">
        <f t="shared" si="2"/>
        <v>Atenção</v>
      </c>
    </row>
    <row r="17" spans="1:14" x14ac:dyDescent="0.25">
      <c r="A17" s="4">
        <v>43476</v>
      </c>
      <c r="B17" s="1">
        <v>160483</v>
      </c>
      <c r="C17" s="2">
        <f t="shared" si="3"/>
        <v>155</v>
      </c>
      <c r="D17" s="11" t="str">
        <f t="shared" si="0"/>
        <v>Normal</v>
      </c>
      <c r="F17" s="4">
        <v>43476</v>
      </c>
      <c r="G17" s="1">
        <v>11607.9</v>
      </c>
      <c r="H17" s="2">
        <f t="shared" si="4"/>
        <v>1.2999999999992724</v>
      </c>
      <c r="I17" s="11" t="str">
        <f t="shared" si="1"/>
        <v>Normal</v>
      </c>
      <c r="K17" s="4">
        <v>43476</v>
      </c>
      <c r="L17" s="1">
        <v>10511.8</v>
      </c>
      <c r="M17" s="2">
        <f t="shared" si="5"/>
        <v>27.799999999999272</v>
      </c>
      <c r="N17" s="11" t="str">
        <f t="shared" si="2"/>
        <v>Atenção</v>
      </c>
    </row>
    <row r="18" spans="1:14" x14ac:dyDescent="0.25">
      <c r="A18" s="5">
        <v>43477</v>
      </c>
      <c r="B18" s="3">
        <v>160483</v>
      </c>
      <c r="C18" s="2">
        <f t="shared" si="3"/>
        <v>0</v>
      </c>
      <c r="D18" s="11" t="str">
        <f t="shared" si="0"/>
        <v>Normal</v>
      </c>
      <c r="F18" s="5">
        <v>43477</v>
      </c>
      <c r="G18" s="3">
        <v>11607.9</v>
      </c>
      <c r="H18" s="2">
        <f t="shared" si="4"/>
        <v>0</v>
      </c>
      <c r="I18" s="11" t="str">
        <f t="shared" si="1"/>
        <v>Normal</v>
      </c>
      <c r="K18" s="5">
        <v>43477</v>
      </c>
      <c r="L18" s="3">
        <v>10511.8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43478</v>
      </c>
      <c r="B19" s="1">
        <v>160483</v>
      </c>
      <c r="C19" s="2">
        <f t="shared" si="3"/>
        <v>0</v>
      </c>
      <c r="D19" s="11" t="str">
        <f t="shared" si="0"/>
        <v>Normal</v>
      </c>
      <c r="F19" s="4">
        <v>43478</v>
      </c>
      <c r="G19" s="1">
        <v>11607.9</v>
      </c>
      <c r="H19" s="2">
        <f t="shared" si="4"/>
        <v>0</v>
      </c>
      <c r="I19" s="11" t="str">
        <f t="shared" si="1"/>
        <v>Normal</v>
      </c>
      <c r="K19" s="4">
        <v>43478</v>
      </c>
      <c r="L19" s="1">
        <v>10511.8</v>
      </c>
      <c r="M19" s="2">
        <f t="shared" si="5"/>
        <v>0</v>
      </c>
      <c r="N19" s="11" t="str">
        <f t="shared" si="2"/>
        <v>Normal</v>
      </c>
    </row>
    <row r="20" spans="1:14" x14ac:dyDescent="0.25">
      <c r="A20" s="4">
        <v>43479</v>
      </c>
      <c r="B20" s="1">
        <v>160795</v>
      </c>
      <c r="C20" s="2">
        <f t="shared" si="3"/>
        <v>312</v>
      </c>
      <c r="D20" s="11" t="str">
        <f t="shared" si="0"/>
        <v>Atenção</v>
      </c>
      <c r="F20" s="4">
        <v>43479</v>
      </c>
      <c r="G20" s="1">
        <v>11609.6</v>
      </c>
      <c r="H20" s="2">
        <f t="shared" si="4"/>
        <v>1.7000000000007276</v>
      </c>
      <c r="I20" s="11" t="str">
        <f t="shared" si="1"/>
        <v>Normal</v>
      </c>
      <c r="K20" s="4">
        <v>43479</v>
      </c>
      <c r="L20" s="1">
        <v>10550.8</v>
      </c>
      <c r="M20" s="2">
        <f t="shared" si="5"/>
        <v>39</v>
      </c>
      <c r="N20" s="11" t="str">
        <f t="shared" si="2"/>
        <v>Atenção</v>
      </c>
    </row>
    <row r="21" spans="1:14" x14ac:dyDescent="0.25">
      <c r="A21" s="4">
        <v>43480</v>
      </c>
      <c r="B21" s="1">
        <v>160999</v>
      </c>
      <c r="C21" s="2">
        <f t="shared" si="3"/>
        <v>204</v>
      </c>
      <c r="D21" s="11" t="str">
        <f t="shared" si="0"/>
        <v>Atenção</v>
      </c>
      <c r="F21" s="4">
        <v>43480</v>
      </c>
      <c r="G21" s="1">
        <v>11610.3</v>
      </c>
      <c r="H21" s="2">
        <f t="shared" si="4"/>
        <v>0.69999999999890861</v>
      </c>
      <c r="I21" s="11" t="str">
        <f t="shared" si="1"/>
        <v>Normal</v>
      </c>
      <c r="K21" s="4">
        <v>43480</v>
      </c>
      <c r="L21" s="1">
        <v>10577.9</v>
      </c>
      <c r="M21" s="2">
        <f t="shared" si="5"/>
        <v>27.100000000000364</v>
      </c>
      <c r="N21" s="11" t="str">
        <f t="shared" si="2"/>
        <v>Atenção</v>
      </c>
    </row>
    <row r="22" spans="1:14" x14ac:dyDescent="0.25">
      <c r="A22" s="4">
        <v>43481</v>
      </c>
      <c r="B22" s="1">
        <v>161205</v>
      </c>
      <c r="C22" s="2">
        <f t="shared" si="3"/>
        <v>206</v>
      </c>
      <c r="D22" s="11" t="str">
        <f t="shared" si="0"/>
        <v>Atenção</v>
      </c>
      <c r="F22" s="4">
        <v>43481</v>
      </c>
      <c r="G22" s="1">
        <v>11611.6</v>
      </c>
      <c r="H22" s="2">
        <f t="shared" si="4"/>
        <v>1.3000000000010914</v>
      </c>
      <c r="I22" s="11" t="str">
        <f t="shared" si="1"/>
        <v>Normal</v>
      </c>
      <c r="K22" s="4">
        <v>43481</v>
      </c>
      <c r="L22" s="1">
        <v>10627.5</v>
      </c>
      <c r="M22" s="2">
        <f t="shared" si="5"/>
        <v>49.600000000000364</v>
      </c>
      <c r="N22" s="11" t="str">
        <f>IF(M22&gt;($N$5*1.2),"Atenção","Normal")</f>
        <v>Atenção</v>
      </c>
    </row>
    <row r="23" spans="1:14" x14ac:dyDescent="0.25">
      <c r="A23" s="4">
        <v>43482</v>
      </c>
      <c r="B23" s="1">
        <v>161338</v>
      </c>
      <c r="C23" s="2">
        <f t="shared" si="3"/>
        <v>133</v>
      </c>
      <c r="D23" s="11" t="str">
        <f t="shared" si="0"/>
        <v>Normal</v>
      </c>
      <c r="F23" s="4">
        <v>43482</v>
      </c>
      <c r="G23" s="1">
        <v>11613.6</v>
      </c>
      <c r="H23" s="2">
        <f t="shared" si="4"/>
        <v>2</v>
      </c>
      <c r="I23" s="11" t="str">
        <f t="shared" si="1"/>
        <v>Normal</v>
      </c>
      <c r="K23" s="4">
        <v>43482</v>
      </c>
      <c r="L23" s="1">
        <v>10638.8</v>
      </c>
      <c r="M23" s="2">
        <f t="shared" si="5"/>
        <v>11.299999999999272</v>
      </c>
      <c r="N23" s="11" t="str">
        <f t="shared" si="2"/>
        <v>Normal</v>
      </c>
    </row>
    <row r="24" spans="1:14" x14ac:dyDescent="0.25">
      <c r="A24" s="4">
        <v>43483</v>
      </c>
      <c r="B24" s="1">
        <v>161492</v>
      </c>
      <c r="C24" s="2">
        <f t="shared" si="3"/>
        <v>154</v>
      </c>
      <c r="D24" s="11" t="str">
        <f t="shared" si="0"/>
        <v>Normal</v>
      </c>
      <c r="F24" s="4">
        <v>43483</v>
      </c>
      <c r="G24" s="1">
        <v>11616.1</v>
      </c>
      <c r="H24" s="2">
        <f t="shared" si="4"/>
        <v>2.5</v>
      </c>
      <c r="I24" s="11" t="str">
        <f t="shared" si="1"/>
        <v>Normal</v>
      </c>
      <c r="K24" s="4">
        <v>43483</v>
      </c>
      <c r="L24" s="1">
        <v>10675.4</v>
      </c>
      <c r="M24" s="2">
        <f t="shared" si="5"/>
        <v>36.600000000000364</v>
      </c>
      <c r="N24" s="11" t="str">
        <f t="shared" si="2"/>
        <v>Atenção</v>
      </c>
    </row>
    <row r="25" spans="1:14" x14ac:dyDescent="0.25">
      <c r="A25" s="5">
        <v>43484</v>
      </c>
      <c r="B25" s="3">
        <v>161492</v>
      </c>
      <c r="C25" s="2">
        <f t="shared" si="3"/>
        <v>0</v>
      </c>
      <c r="D25" s="11" t="str">
        <f t="shared" si="0"/>
        <v>Normal</v>
      </c>
      <c r="F25" s="5">
        <v>43484</v>
      </c>
      <c r="G25" s="3">
        <v>11616.1</v>
      </c>
      <c r="H25" s="2">
        <f t="shared" si="4"/>
        <v>0</v>
      </c>
      <c r="I25" s="11" t="str">
        <f t="shared" si="1"/>
        <v>Normal</v>
      </c>
      <c r="K25" s="5">
        <v>43484</v>
      </c>
      <c r="L25" s="3">
        <v>10675.4</v>
      </c>
      <c r="M25" s="2">
        <f t="shared" si="5"/>
        <v>0</v>
      </c>
      <c r="N25" s="11" t="str">
        <f t="shared" si="2"/>
        <v>Normal</v>
      </c>
    </row>
    <row r="26" spans="1:14" x14ac:dyDescent="0.25">
      <c r="A26" s="4">
        <v>43485</v>
      </c>
      <c r="B26" s="1">
        <v>161492</v>
      </c>
      <c r="C26" s="2">
        <f t="shared" si="3"/>
        <v>0</v>
      </c>
      <c r="D26" s="11" t="str">
        <f t="shared" si="0"/>
        <v>Normal</v>
      </c>
      <c r="F26" s="4">
        <v>43485</v>
      </c>
      <c r="G26" s="1">
        <v>11617.1</v>
      </c>
      <c r="H26" s="2">
        <f t="shared" si="4"/>
        <v>1</v>
      </c>
      <c r="I26" s="11" t="str">
        <f t="shared" si="1"/>
        <v>Normal</v>
      </c>
      <c r="K26" s="4">
        <v>43485</v>
      </c>
      <c r="L26" s="1">
        <v>10675.4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4">
        <v>43486</v>
      </c>
      <c r="B27" s="1">
        <v>161916</v>
      </c>
      <c r="C27" s="2">
        <f t="shared" si="3"/>
        <v>424</v>
      </c>
      <c r="D27" s="11" t="str">
        <f t="shared" si="0"/>
        <v>Atenção</v>
      </c>
      <c r="F27" s="4">
        <v>43486</v>
      </c>
      <c r="G27" s="1">
        <v>11617.7</v>
      </c>
      <c r="H27" s="2">
        <f t="shared" si="4"/>
        <v>0.6000000000003638</v>
      </c>
      <c r="I27" s="11" t="str">
        <f t="shared" si="1"/>
        <v>Normal</v>
      </c>
      <c r="K27" s="4">
        <v>43486</v>
      </c>
      <c r="L27" s="1">
        <v>10718.7</v>
      </c>
      <c r="M27" s="2">
        <f t="shared" si="5"/>
        <v>43.300000000001091</v>
      </c>
      <c r="N27" s="11" t="str">
        <f t="shared" si="2"/>
        <v>Atenção</v>
      </c>
    </row>
    <row r="28" spans="1:14" x14ac:dyDescent="0.25">
      <c r="A28" s="4">
        <v>43487</v>
      </c>
      <c r="B28" s="1">
        <v>162136</v>
      </c>
      <c r="C28" s="2">
        <f t="shared" si="3"/>
        <v>220</v>
      </c>
      <c r="D28" s="11" t="str">
        <f t="shared" si="0"/>
        <v>Atenção</v>
      </c>
      <c r="F28" s="4">
        <v>43487</v>
      </c>
      <c r="G28" s="1">
        <v>11620.2</v>
      </c>
      <c r="H28" s="2">
        <f t="shared" si="4"/>
        <v>2.5</v>
      </c>
      <c r="I28" s="11" t="str">
        <f t="shared" si="1"/>
        <v>Normal</v>
      </c>
      <c r="K28" s="4">
        <v>43487</v>
      </c>
      <c r="L28" s="1">
        <v>10749.5</v>
      </c>
      <c r="M28" s="2">
        <f t="shared" si="5"/>
        <v>30.799999999999272</v>
      </c>
      <c r="N28" s="11" t="str">
        <f t="shared" si="2"/>
        <v>Atenção</v>
      </c>
    </row>
    <row r="29" spans="1:14" x14ac:dyDescent="0.25">
      <c r="A29" s="4">
        <v>43488</v>
      </c>
      <c r="B29" s="1">
        <v>162282</v>
      </c>
      <c r="C29" s="2">
        <f t="shared" si="3"/>
        <v>146</v>
      </c>
      <c r="D29" s="11" t="str">
        <f t="shared" si="0"/>
        <v>Normal</v>
      </c>
      <c r="F29" s="4">
        <v>43488</v>
      </c>
      <c r="G29" s="1">
        <v>11625</v>
      </c>
      <c r="H29" s="2">
        <f t="shared" si="4"/>
        <v>4.7999999999992724</v>
      </c>
      <c r="I29" s="11" t="str">
        <f t="shared" si="1"/>
        <v>Normal</v>
      </c>
      <c r="K29" s="4">
        <v>43488</v>
      </c>
      <c r="L29" s="1">
        <v>10776.6</v>
      </c>
      <c r="M29" s="2">
        <f t="shared" si="5"/>
        <v>27.100000000000364</v>
      </c>
      <c r="N29" s="11" t="str">
        <f t="shared" si="2"/>
        <v>Atenção</v>
      </c>
    </row>
    <row r="30" spans="1:14" x14ac:dyDescent="0.25">
      <c r="A30" s="4">
        <v>43489</v>
      </c>
      <c r="B30" s="1">
        <v>162435</v>
      </c>
      <c r="C30" s="2">
        <f t="shared" si="3"/>
        <v>153</v>
      </c>
      <c r="D30" s="11" t="str">
        <f t="shared" si="0"/>
        <v>Normal</v>
      </c>
      <c r="F30" s="4">
        <v>43489</v>
      </c>
      <c r="G30" s="1">
        <v>11625</v>
      </c>
      <c r="H30" s="2">
        <f t="shared" si="4"/>
        <v>0</v>
      </c>
      <c r="I30" s="11" t="str">
        <f t="shared" si="1"/>
        <v>Normal</v>
      </c>
      <c r="K30" s="4">
        <v>43489</v>
      </c>
      <c r="L30" s="1">
        <v>10804.5</v>
      </c>
      <c r="M30" s="2">
        <f t="shared" si="5"/>
        <v>27.899999999999636</v>
      </c>
      <c r="N30" s="11" t="str">
        <f t="shared" si="2"/>
        <v>Atenção</v>
      </c>
    </row>
    <row r="31" spans="1:14" x14ac:dyDescent="0.25">
      <c r="A31" s="4">
        <v>43490</v>
      </c>
      <c r="B31" s="1">
        <v>162435</v>
      </c>
      <c r="C31" s="2">
        <f t="shared" si="3"/>
        <v>0</v>
      </c>
      <c r="D31" s="11" t="str">
        <f t="shared" si="0"/>
        <v>Normal</v>
      </c>
      <c r="F31" s="4">
        <v>43490</v>
      </c>
      <c r="G31" s="1">
        <v>11625</v>
      </c>
      <c r="H31" s="2">
        <f t="shared" si="4"/>
        <v>0</v>
      </c>
      <c r="I31" s="11" t="str">
        <f t="shared" si="1"/>
        <v>Normal</v>
      </c>
      <c r="K31" s="4">
        <v>43490</v>
      </c>
      <c r="L31" s="1">
        <v>10804.5</v>
      </c>
      <c r="M31" s="2">
        <f t="shared" si="5"/>
        <v>0</v>
      </c>
      <c r="N31" s="11" t="str">
        <f t="shared" si="2"/>
        <v>Normal</v>
      </c>
    </row>
    <row r="32" spans="1:14" x14ac:dyDescent="0.25">
      <c r="A32" s="5">
        <v>43491</v>
      </c>
      <c r="B32" s="3">
        <v>162435</v>
      </c>
      <c r="C32" s="2">
        <f t="shared" si="3"/>
        <v>0</v>
      </c>
      <c r="D32" s="11" t="str">
        <f t="shared" si="0"/>
        <v>Normal</v>
      </c>
      <c r="F32" s="5">
        <v>43491</v>
      </c>
      <c r="G32" s="3">
        <v>11625</v>
      </c>
      <c r="H32" s="2">
        <f t="shared" si="4"/>
        <v>0</v>
      </c>
      <c r="I32" s="11" t="str">
        <f t="shared" si="1"/>
        <v>Normal</v>
      </c>
      <c r="K32" s="5">
        <v>43491</v>
      </c>
      <c r="L32" s="3">
        <v>10804.5</v>
      </c>
      <c r="M32" s="2">
        <f t="shared" si="5"/>
        <v>0</v>
      </c>
      <c r="N32" s="11" t="str">
        <f t="shared" si="2"/>
        <v>Normal</v>
      </c>
    </row>
    <row r="33" spans="1:16" x14ac:dyDescent="0.25">
      <c r="A33" s="4">
        <v>43492</v>
      </c>
      <c r="B33" s="1">
        <v>162435</v>
      </c>
      <c r="C33" s="2">
        <f t="shared" si="3"/>
        <v>0</v>
      </c>
      <c r="D33" s="11" t="str">
        <f t="shared" si="0"/>
        <v>Normal</v>
      </c>
      <c r="F33" s="4">
        <v>43492</v>
      </c>
      <c r="G33" s="1">
        <v>11625</v>
      </c>
      <c r="H33" s="2">
        <f t="shared" si="4"/>
        <v>0</v>
      </c>
      <c r="I33" s="11" t="str">
        <f t="shared" si="1"/>
        <v>Normal</v>
      </c>
      <c r="K33" s="4">
        <v>43492</v>
      </c>
      <c r="L33" s="1">
        <v>10804.5</v>
      </c>
      <c r="M33" s="2">
        <f t="shared" si="5"/>
        <v>0</v>
      </c>
      <c r="N33" s="11" t="str">
        <f t="shared" si="2"/>
        <v>Normal</v>
      </c>
    </row>
    <row r="34" spans="1:16" x14ac:dyDescent="0.25">
      <c r="A34" s="4">
        <v>43493</v>
      </c>
      <c r="B34" s="1">
        <v>163264</v>
      </c>
      <c r="C34" s="2">
        <f t="shared" si="3"/>
        <v>829</v>
      </c>
      <c r="D34" s="11" t="str">
        <f t="shared" si="0"/>
        <v>Atenção</v>
      </c>
      <c r="F34" s="4">
        <v>43493</v>
      </c>
      <c r="G34" s="1">
        <v>11627.7</v>
      </c>
      <c r="H34" s="2">
        <f t="shared" si="4"/>
        <v>2.7000000000007276</v>
      </c>
      <c r="I34" s="11" t="str">
        <f t="shared" si="1"/>
        <v>Normal</v>
      </c>
      <c r="K34" s="4">
        <v>43493</v>
      </c>
      <c r="L34" s="1">
        <v>10868.2</v>
      </c>
      <c r="M34" s="2">
        <f t="shared" si="5"/>
        <v>63.700000000000728</v>
      </c>
      <c r="N34" s="11" t="str">
        <f t="shared" si="2"/>
        <v>Atenção</v>
      </c>
      <c r="O34" t="s">
        <v>89</v>
      </c>
    </row>
    <row r="35" spans="1:16" x14ac:dyDescent="0.25">
      <c r="A35" s="4">
        <v>43494</v>
      </c>
      <c r="B35" s="1">
        <v>163449</v>
      </c>
      <c r="C35" s="2">
        <f t="shared" si="3"/>
        <v>185</v>
      </c>
      <c r="D35" s="11" t="str">
        <f t="shared" si="0"/>
        <v>Atenção</v>
      </c>
      <c r="F35" s="4">
        <v>43494</v>
      </c>
      <c r="G35" s="1">
        <v>11634.6</v>
      </c>
      <c r="H35" s="2">
        <f t="shared" si="4"/>
        <v>6.8999999999996362</v>
      </c>
      <c r="I35" s="11" t="str">
        <f t="shared" si="1"/>
        <v>Normal</v>
      </c>
      <c r="K35" s="4">
        <v>43494</v>
      </c>
      <c r="L35" s="1">
        <v>10900.2</v>
      </c>
      <c r="M35" s="2">
        <f t="shared" si="5"/>
        <v>32</v>
      </c>
      <c r="N35" s="11" t="str">
        <f t="shared" si="2"/>
        <v>Atenção</v>
      </c>
    </row>
    <row r="36" spans="1:16" ht="16.5" customHeight="1" x14ac:dyDescent="0.25">
      <c r="A36" s="4">
        <v>43495</v>
      </c>
      <c r="B36" s="1">
        <v>163704</v>
      </c>
      <c r="C36" s="2">
        <f t="shared" si="3"/>
        <v>255</v>
      </c>
      <c r="D36" s="11" t="str">
        <f t="shared" si="0"/>
        <v>Atenção</v>
      </c>
      <c r="F36" s="4">
        <v>43495</v>
      </c>
      <c r="G36" s="1">
        <v>11641.9</v>
      </c>
      <c r="H36" s="2">
        <f t="shared" si="4"/>
        <v>7.2999999999992724</v>
      </c>
      <c r="I36" s="11" t="str">
        <f t="shared" si="1"/>
        <v>Normal</v>
      </c>
      <c r="K36" s="4">
        <v>43495</v>
      </c>
      <c r="L36" s="1">
        <v>10931.5</v>
      </c>
      <c r="M36" s="2">
        <f t="shared" si="5"/>
        <v>31.299999999999272</v>
      </c>
      <c r="N36" s="11" t="str">
        <f t="shared" si="2"/>
        <v>Atenção</v>
      </c>
    </row>
    <row r="37" spans="1:16" x14ac:dyDescent="0.25">
      <c r="A37" s="4">
        <v>43496</v>
      </c>
      <c r="B37" s="1">
        <v>163871</v>
      </c>
      <c r="C37" s="2">
        <f t="shared" si="3"/>
        <v>167</v>
      </c>
      <c r="D37" s="11" t="str">
        <f t="shared" si="0"/>
        <v>Normal</v>
      </c>
      <c r="F37" s="4">
        <v>43496</v>
      </c>
      <c r="G37" s="1">
        <v>11649.3</v>
      </c>
      <c r="H37" s="2">
        <f t="shared" si="4"/>
        <v>7.3999999999996362</v>
      </c>
      <c r="I37" s="11" t="str">
        <f t="shared" si="1"/>
        <v>Normal</v>
      </c>
      <c r="K37" s="4">
        <v>43496</v>
      </c>
      <c r="L37" s="1">
        <v>10937.3</v>
      </c>
      <c r="M37" s="2">
        <f t="shared" si="5"/>
        <v>5.7999999999992724</v>
      </c>
      <c r="N37" s="11" t="str">
        <f t="shared" si="2"/>
        <v>Normal</v>
      </c>
    </row>
    <row r="38" spans="1:16" x14ac:dyDescent="0.25">
      <c r="A38" s="141"/>
      <c r="B38" s="142"/>
      <c r="C38" s="14">
        <f>SUM(C7:C37)</f>
        <v>4952</v>
      </c>
      <c r="D38" s="12" t="str">
        <f t="shared" si="0"/>
        <v>Atenção</v>
      </c>
      <c r="F38" s="141" t="s">
        <v>6</v>
      </c>
      <c r="G38" s="142"/>
      <c r="H38" s="15">
        <f>SUM(H7:H37)</f>
        <v>46.499999999998181</v>
      </c>
      <c r="I38" s="11" t="str">
        <f t="shared" si="1"/>
        <v>Atenção</v>
      </c>
      <c r="K38" s="141" t="s">
        <v>6</v>
      </c>
      <c r="L38" s="142"/>
      <c r="M38" s="15">
        <f>SUM(M7:M37)</f>
        <v>649.09999999999854</v>
      </c>
      <c r="N38" s="11" t="str">
        <f t="shared" si="2"/>
        <v>Atenção</v>
      </c>
    </row>
    <row r="39" spans="1:16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6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6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6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6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6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6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6" s="134" customFormat="1" x14ac:dyDescent="0.25">
      <c r="A46" s="150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</row>
    <row r="47" spans="1:16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6" ht="30.75" customHeight="1" x14ac:dyDescent="0.25">
      <c r="A48" s="140" t="s">
        <v>87</v>
      </c>
      <c r="B48" s="140"/>
      <c r="C48" s="6" t="s">
        <v>2</v>
      </c>
      <c r="D48" s="9"/>
      <c r="F48" s="140" t="s">
        <v>87</v>
      </c>
      <c r="G48" s="140"/>
      <c r="H48" s="6" t="s">
        <v>2</v>
      </c>
      <c r="I48" s="9"/>
      <c r="K48" s="140" t="s">
        <v>90</v>
      </c>
      <c r="L48" s="140"/>
      <c r="M48" s="6" t="s">
        <v>2</v>
      </c>
      <c r="N48" s="9"/>
    </row>
    <row r="49" spans="1:16" x14ac:dyDescent="0.25">
      <c r="A49" s="140"/>
      <c r="B49" s="140"/>
      <c r="C49" s="7">
        <v>2870</v>
      </c>
      <c r="D49" s="10">
        <v>20</v>
      </c>
      <c r="F49" s="140"/>
      <c r="G49" s="140"/>
      <c r="H49" s="7">
        <v>9926.5</v>
      </c>
      <c r="I49" s="10">
        <v>6</v>
      </c>
      <c r="K49" s="140"/>
      <c r="L49" s="140"/>
      <c r="M49" s="7">
        <v>20539.150000000001</v>
      </c>
      <c r="N49" s="10">
        <v>12</v>
      </c>
    </row>
    <row r="50" spans="1:16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6" x14ac:dyDescent="0.25">
      <c r="A51" s="4">
        <v>43466</v>
      </c>
      <c r="B51" s="1">
        <v>2934</v>
      </c>
      <c r="C51" s="2">
        <f>B51-C49</f>
        <v>64</v>
      </c>
      <c r="D51" s="11" t="str">
        <f>IF(C51&gt;($D$49*1.2),"Atenção","Normal")</f>
        <v>Atenção</v>
      </c>
      <c r="F51" s="4">
        <v>43466</v>
      </c>
      <c r="G51" s="1">
        <v>9928.7999999999993</v>
      </c>
      <c r="H51" s="2">
        <f>G51-H49</f>
        <v>2.2999999999992724</v>
      </c>
      <c r="I51" s="11" t="str">
        <f>IF(H51&gt;($I$49*1.2),"Atenção","Normal")</f>
        <v>Normal</v>
      </c>
      <c r="K51" s="4">
        <v>43466</v>
      </c>
      <c r="L51" s="1">
        <v>20539.34</v>
      </c>
      <c r="M51" s="2">
        <f>L51-M49</f>
        <v>0.18999999999869033</v>
      </c>
      <c r="N51" s="11" t="str">
        <f>IF(M51&gt;($N$49*1.2),"Atenção","Normal")</f>
        <v>Normal</v>
      </c>
    </row>
    <row r="52" spans="1:16" x14ac:dyDescent="0.25">
      <c r="A52" s="4">
        <v>43467</v>
      </c>
      <c r="B52" s="22">
        <v>2972</v>
      </c>
      <c r="C52" s="2">
        <v>0</v>
      </c>
      <c r="D52" s="11" t="str">
        <f t="shared" ref="D52:D82" si="6">IF(C52&gt;($D$49*1.2),"Atenção","Normal")</f>
        <v>Normal</v>
      </c>
      <c r="F52" s="4">
        <v>43467</v>
      </c>
      <c r="G52" s="22">
        <v>9927.7999999999993</v>
      </c>
      <c r="H52" s="2">
        <v>0</v>
      </c>
      <c r="I52" s="11" t="str">
        <f t="shared" ref="I52:I82" si="7">IF(H52&gt;($I$49*1.2),"Atenção","Normal")</f>
        <v>Normal</v>
      </c>
      <c r="K52" s="4">
        <v>43467</v>
      </c>
      <c r="L52" s="22">
        <v>20540.009999999998</v>
      </c>
      <c r="M52" s="2">
        <v>0</v>
      </c>
      <c r="N52" s="11" t="str">
        <f t="shared" ref="N52:N82" si="8">IF(M52&gt;($N$49*1.2),"Atenção","Normal")</f>
        <v>Normal</v>
      </c>
    </row>
    <row r="53" spans="1:16" x14ac:dyDescent="0.25">
      <c r="A53" s="4">
        <v>43468</v>
      </c>
      <c r="B53" s="1">
        <v>3002</v>
      </c>
      <c r="C53" s="2">
        <f t="shared" ref="C53:C81" si="9">B53-B52</f>
        <v>30</v>
      </c>
      <c r="D53" s="11" t="str">
        <f t="shared" si="6"/>
        <v>Atenção</v>
      </c>
      <c r="E53" s="13"/>
      <c r="F53" s="4">
        <v>43468</v>
      </c>
      <c r="G53" s="1">
        <v>9932.2000000000007</v>
      </c>
      <c r="H53" s="2">
        <f t="shared" ref="H53:H81" si="10">G53-G52</f>
        <v>4.4000000000014552</v>
      </c>
      <c r="I53" s="11" t="str">
        <f t="shared" si="7"/>
        <v>Normal</v>
      </c>
      <c r="J53" s="13"/>
      <c r="K53" s="4">
        <v>43468</v>
      </c>
      <c r="L53" s="1">
        <v>20551.05</v>
      </c>
      <c r="M53" s="2"/>
      <c r="N53" s="11" t="str">
        <f t="shared" si="8"/>
        <v>Normal</v>
      </c>
    </row>
    <row r="54" spans="1:16" x14ac:dyDescent="0.25">
      <c r="A54" s="4">
        <v>43469</v>
      </c>
      <c r="B54" s="1">
        <v>3055</v>
      </c>
      <c r="C54" s="2">
        <f t="shared" si="9"/>
        <v>53</v>
      </c>
      <c r="D54" s="11" t="str">
        <f t="shared" si="6"/>
        <v>Atenção</v>
      </c>
      <c r="F54" s="4">
        <v>43469</v>
      </c>
      <c r="G54" s="1">
        <v>9939.2999999999993</v>
      </c>
      <c r="H54" s="2">
        <f t="shared" si="10"/>
        <v>7.0999999999985448</v>
      </c>
      <c r="I54" s="11" t="str">
        <f t="shared" si="7"/>
        <v>Normal</v>
      </c>
      <c r="K54" s="4">
        <v>43469</v>
      </c>
      <c r="L54" s="1">
        <v>20565.68</v>
      </c>
      <c r="M54" s="2">
        <f t="shared" ref="M54:M81" si="11">L54-L53</f>
        <v>14.630000000001019</v>
      </c>
      <c r="N54" s="11" t="str">
        <f t="shared" si="8"/>
        <v>Atenção</v>
      </c>
    </row>
    <row r="55" spans="1:16" x14ac:dyDescent="0.25">
      <c r="A55" s="5">
        <v>43470</v>
      </c>
      <c r="B55" s="3">
        <v>3080</v>
      </c>
      <c r="C55" s="2">
        <f t="shared" si="9"/>
        <v>25</v>
      </c>
      <c r="D55" s="11" t="str">
        <f t="shared" si="6"/>
        <v>Atenção</v>
      </c>
      <c r="F55" s="5">
        <v>43470</v>
      </c>
      <c r="G55" s="3">
        <v>9942.7000000000007</v>
      </c>
      <c r="H55" s="2">
        <f t="shared" si="10"/>
        <v>3.4000000000014552</v>
      </c>
      <c r="I55" s="11" t="str">
        <f t="shared" si="7"/>
        <v>Normal</v>
      </c>
      <c r="K55" s="5">
        <v>43470</v>
      </c>
      <c r="L55" s="3">
        <v>20571.34</v>
      </c>
      <c r="M55" s="2">
        <f t="shared" si="11"/>
        <v>5.6599999999998545</v>
      </c>
      <c r="N55" s="11" t="str">
        <f t="shared" si="8"/>
        <v>Normal</v>
      </c>
    </row>
    <row r="56" spans="1:16" x14ac:dyDescent="0.25">
      <c r="A56" s="4">
        <v>43471</v>
      </c>
      <c r="B56" s="1">
        <v>3080</v>
      </c>
      <c r="C56" s="2">
        <f t="shared" si="9"/>
        <v>0</v>
      </c>
      <c r="D56" s="11" t="str">
        <f t="shared" si="6"/>
        <v>Normal</v>
      </c>
      <c r="F56" s="4">
        <v>43471</v>
      </c>
      <c r="G56" s="1">
        <v>9942.7000000000007</v>
      </c>
      <c r="H56" s="2">
        <f t="shared" si="10"/>
        <v>0</v>
      </c>
      <c r="I56" s="11" t="str">
        <f t="shared" si="7"/>
        <v>Normal</v>
      </c>
      <c r="K56" s="4">
        <v>43471</v>
      </c>
      <c r="L56" s="1">
        <v>20571.34</v>
      </c>
      <c r="M56" s="2">
        <f t="shared" si="11"/>
        <v>0</v>
      </c>
      <c r="N56" s="11" t="str">
        <f t="shared" si="8"/>
        <v>Normal</v>
      </c>
    </row>
    <row r="57" spans="1:16" x14ac:dyDescent="0.25">
      <c r="A57" s="4">
        <v>43472</v>
      </c>
      <c r="B57" s="1">
        <v>3080</v>
      </c>
      <c r="C57" s="2">
        <f t="shared" si="9"/>
        <v>0</v>
      </c>
      <c r="D57" s="11" t="str">
        <f t="shared" si="6"/>
        <v>Normal</v>
      </c>
      <c r="F57" s="4">
        <v>43472</v>
      </c>
      <c r="G57" s="1">
        <v>9942.7000000000007</v>
      </c>
      <c r="H57" s="2">
        <f t="shared" si="10"/>
        <v>0</v>
      </c>
      <c r="I57" s="11" t="str">
        <f t="shared" si="7"/>
        <v>Normal</v>
      </c>
      <c r="K57" s="4">
        <v>43472</v>
      </c>
      <c r="L57" s="1">
        <v>20571.34</v>
      </c>
      <c r="M57" s="2">
        <f t="shared" si="11"/>
        <v>0</v>
      </c>
      <c r="N57" s="11" t="str">
        <f t="shared" si="8"/>
        <v>Normal</v>
      </c>
    </row>
    <row r="58" spans="1:16" x14ac:dyDescent="0.25">
      <c r="A58" s="4">
        <v>43473</v>
      </c>
      <c r="B58" s="1">
        <v>3122</v>
      </c>
      <c r="C58" s="2">
        <f t="shared" si="9"/>
        <v>42</v>
      </c>
      <c r="D58" s="11" t="str">
        <f t="shared" si="6"/>
        <v>Atenção</v>
      </c>
      <c r="F58" s="4">
        <v>43473</v>
      </c>
      <c r="G58" s="1">
        <v>9952.7000000000007</v>
      </c>
      <c r="H58" s="2">
        <f t="shared" si="10"/>
        <v>10</v>
      </c>
      <c r="I58" s="11" t="str">
        <f t="shared" si="7"/>
        <v>Atenção</v>
      </c>
      <c r="K58" s="4">
        <v>43473</v>
      </c>
      <c r="L58" s="1">
        <v>20588.22</v>
      </c>
      <c r="M58" s="2">
        <f t="shared" si="11"/>
        <v>16.880000000001019</v>
      </c>
      <c r="N58" s="11" t="str">
        <f t="shared" si="8"/>
        <v>Atenção</v>
      </c>
    </row>
    <row r="59" spans="1:16" x14ac:dyDescent="0.25">
      <c r="A59" s="4">
        <v>43474</v>
      </c>
      <c r="B59" s="1">
        <v>3140</v>
      </c>
      <c r="C59" s="2">
        <f t="shared" si="9"/>
        <v>18</v>
      </c>
      <c r="D59" s="11" t="str">
        <f t="shared" si="6"/>
        <v>Normal</v>
      </c>
      <c r="F59" s="4">
        <v>43474</v>
      </c>
      <c r="G59" s="1">
        <v>9958.2000000000007</v>
      </c>
      <c r="H59" s="2">
        <f t="shared" si="10"/>
        <v>5.5</v>
      </c>
      <c r="I59" s="11" t="str">
        <f t="shared" si="7"/>
        <v>Normal</v>
      </c>
      <c r="K59" s="4">
        <v>43474</v>
      </c>
      <c r="L59" s="1">
        <v>20598.23</v>
      </c>
      <c r="M59" s="2">
        <f t="shared" si="11"/>
        <v>10.009999999998399</v>
      </c>
      <c r="N59" s="11" t="str">
        <f t="shared" si="8"/>
        <v>Normal</v>
      </c>
    </row>
    <row r="60" spans="1:16" x14ac:dyDescent="0.25">
      <c r="A60" s="4">
        <v>43475</v>
      </c>
      <c r="B60" s="1">
        <v>3160</v>
      </c>
      <c r="C60" s="2">
        <f t="shared" si="9"/>
        <v>20</v>
      </c>
      <c r="D60" s="11" t="str">
        <f t="shared" si="6"/>
        <v>Normal</v>
      </c>
      <c r="E60" s="13"/>
      <c r="F60" s="4">
        <v>43475</v>
      </c>
      <c r="G60" s="1">
        <v>9964.2999999999993</v>
      </c>
      <c r="H60" s="2">
        <f t="shared" si="10"/>
        <v>6.0999999999985448</v>
      </c>
      <c r="I60" s="11" t="str">
        <f t="shared" si="7"/>
        <v>Normal</v>
      </c>
      <c r="J60" s="13"/>
      <c r="K60" s="4">
        <v>43475</v>
      </c>
      <c r="L60" s="1">
        <v>20608.41</v>
      </c>
      <c r="M60" s="2">
        <f t="shared" si="11"/>
        <v>10.180000000000291</v>
      </c>
      <c r="N60" s="11" t="str">
        <f t="shared" si="8"/>
        <v>Normal</v>
      </c>
    </row>
    <row r="61" spans="1:16" x14ac:dyDescent="0.25">
      <c r="A61" s="4">
        <v>43476</v>
      </c>
      <c r="B61" s="1">
        <v>3179</v>
      </c>
      <c r="C61" s="2">
        <f t="shared" si="9"/>
        <v>19</v>
      </c>
      <c r="D61" s="11" t="str">
        <f t="shared" si="6"/>
        <v>Normal</v>
      </c>
      <c r="F61" s="4">
        <v>43476</v>
      </c>
      <c r="G61" s="1">
        <v>9971.2000000000007</v>
      </c>
      <c r="H61" s="2">
        <f t="shared" si="10"/>
        <v>6.9000000000014552</v>
      </c>
      <c r="I61" s="11" t="str">
        <f t="shared" si="7"/>
        <v>Normal</v>
      </c>
      <c r="K61" s="4">
        <v>43476</v>
      </c>
      <c r="L61" s="1">
        <v>20618.78</v>
      </c>
      <c r="M61" s="2">
        <f t="shared" si="11"/>
        <v>10.369999999998981</v>
      </c>
      <c r="N61" s="11" t="str">
        <f t="shared" si="8"/>
        <v>Normal</v>
      </c>
    </row>
    <row r="62" spans="1:16" x14ac:dyDescent="0.25">
      <c r="A62" s="5">
        <v>43477</v>
      </c>
      <c r="B62" s="3">
        <v>3179</v>
      </c>
      <c r="C62" s="2">
        <f t="shared" si="9"/>
        <v>0</v>
      </c>
      <c r="D62" s="11" t="str">
        <f t="shared" si="6"/>
        <v>Normal</v>
      </c>
      <c r="F62" s="5">
        <v>43477</v>
      </c>
      <c r="G62" s="3">
        <v>9971.2000000000007</v>
      </c>
      <c r="H62" s="2">
        <f t="shared" si="10"/>
        <v>0</v>
      </c>
      <c r="I62" s="11" t="str">
        <f t="shared" si="7"/>
        <v>Normal</v>
      </c>
      <c r="K62" s="5">
        <v>43477</v>
      </c>
      <c r="L62" s="3">
        <v>20618.78</v>
      </c>
      <c r="M62" s="2">
        <f t="shared" si="11"/>
        <v>0</v>
      </c>
      <c r="N62" s="11" t="str">
        <f t="shared" si="8"/>
        <v>Normal</v>
      </c>
      <c r="P62">
        <v>23</v>
      </c>
    </row>
    <row r="63" spans="1:16" x14ac:dyDescent="0.25">
      <c r="A63" s="4">
        <v>43478</v>
      </c>
      <c r="B63" s="1">
        <v>3179</v>
      </c>
      <c r="C63" s="2">
        <f t="shared" si="9"/>
        <v>0</v>
      </c>
      <c r="D63" s="11" t="str">
        <f t="shared" si="6"/>
        <v>Normal</v>
      </c>
      <c r="F63" s="4">
        <v>43478</v>
      </c>
      <c r="G63" s="1">
        <v>9971.2000000000007</v>
      </c>
      <c r="H63" s="2">
        <f t="shared" si="10"/>
        <v>0</v>
      </c>
      <c r="I63" s="11" t="str">
        <f t="shared" si="7"/>
        <v>Normal</v>
      </c>
      <c r="K63" s="4">
        <v>43478</v>
      </c>
      <c r="L63" s="1">
        <v>20618.78</v>
      </c>
      <c r="M63" s="2">
        <f t="shared" si="11"/>
        <v>0</v>
      </c>
      <c r="N63" s="11" t="str">
        <f t="shared" si="8"/>
        <v>Normal</v>
      </c>
    </row>
    <row r="64" spans="1:16" x14ac:dyDescent="0.25">
      <c r="A64" s="4">
        <v>43479</v>
      </c>
      <c r="B64" s="1">
        <v>3208</v>
      </c>
      <c r="C64" s="2">
        <f t="shared" si="9"/>
        <v>29</v>
      </c>
      <c r="D64" s="11" t="str">
        <f t="shared" si="6"/>
        <v>Atenção</v>
      </c>
      <c r="F64" s="4">
        <v>43479</v>
      </c>
      <c r="G64" s="1">
        <v>9980.6</v>
      </c>
      <c r="H64" s="2">
        <f t="shared" si="10"/>
        <v>9.3999999999996362</v>
      </c>
      <c r="I64" s="11" t="str">
        <f t="shared" si="7"/>
        <v>Atenção</v>
      </c>
      <c r="K64" s="4">
        <v>43479</v>
      </c>
      <c r="L64" s="1">
        <v>20634.87</v>
      </c>
      <c r="M64" s="2">
        <f t="shared" si="11"/>
        <v>16.090000000000146</v>
      </c>
      <c r="N64" s="11" t="str">
        <f t="shared" si="8"/>
        <v>Atenção</v>
      </c>
    </row>
    <row r="65" spans="1:14" x14ac:dyDescent="0.25">
      <c r="A65" s="4">
        <v>43480</v>
      </c>
      <c r="B65" s="1">
        <v>3231</v>
      </c>
      <c r="C65" s="2">
        <f t="shared" si="9"/>
        <v>23</v>
      </c>
      <c r="D65" s="11" t="str">
        <f t="shared" si="6"/>
        <v>Normal</v>
      </c>
      <c r="F65" s="4">
        <v>43480</v>
      </c>
      <c r="G65" s="1">
        <v>9986.5</v>
      </c>
      <c r="H65" s="2">
        <f t="shared" si="10"/>
        <v>5.8999999999996362</v>
      </c>
      <c r="I65" s="11" t="str">
        <f t="shared" si="7"/>
        <v>Normal</v>
      </c>
      <c r="K65" s="4">
        <v>43480</v>
      </c>
      <c r="L65" s="1">
        <v>20645.16</v>
      </c>
      <c r="M65" s="2">
        <f t="shared" si="11"/>
        <v>10.290000000000873</v>
      </c>
      <c r="N65" s="11" t="str">
        <f t="shared" si="8"/>
        <v>Normal</v>
      </c>
    </row>
    <row r="66" spans="1:14" x14ac:dyDescent="0.25">
      <c r="A66" s="4">
        <v>43481</v>
      </c>
      <c r="B66" s="1">
        <v>3231</v>
      </c>
      <c r="C66" s="2">
        <f t="shared" si="9"/>
        <v>0</v>
      </c>
      <c r="D66" s="11" t="str">
        <f t="shared" si="6"/>
        <v>Normal</v>
      </c>
      <c r="F66" s="4">
        <v>43481</v>
      </c>
      <c r="G66" s="1">
        <v>9986.5</v>
      </c>
      <c r="H66" s="2">
        <f t="shared" si="10"/>
        <v>0</v>
      </c>
      <c r="I66" s="11" t="str">
        <f t="shared" si="7"/>
        <v>Normal</v>
      </c>
      <c r="K66" s="4">
        <v>43481</v>
      </c>
      <c r="L66" s="1">
        <v>20645.16</v>
      </c>
      <c r="M66" s="2">
        <f t="shared" si="11"/>
        <v>0</v>
      </c>
      <c r="N66" s="11" t="str">
        <f t="shared" si="8"/>
        <v>Normal</v>
      </c>
    </row>
    <row r="67" spans="1:14" x14ac:dyDescent="0.25">
      <c r="A67" s="4">
        <v>43482</v>
      </c>
      <c r="B67" s="1">
        <v>3279</v>
      </c>
      <c r="C67" s="2">
        <f t="shared" si="9"/>
        <v>48</v>
      </c>
      <c r="D67" s="11" t="str">
        <f t="shared" si="6"/>
        <v>Atenção</v>
      </c>
      <c r="E67" s="13"/>
      <c r="F67" s="4">
        <v>43482</v>
      </c>
      <c r="G67" s="1">
        <v>10000.9</v>
      </c>
      <c r="H67" s="2">
        <f t="shared" si="10"/>
        <v>14.399999999999636</v>
      </c>
      <c r="I67" s="11" t="str">
        <f t="shared" si="7"/>
        <v>Atenção</v>
      </c>
      <c r="J67" s="13"/>
      <c r="K67" s="4">
        <v>43482</v>
      </c>
      <c r="L67" s="1">
        <v>20669.669999999998</v>
      </c>
      <c r="M67" s="2">
        <f t="shared" si="11"/>
        <v>24.509999999998399</v>
      </c>
      <c r="N67" s="11" t="str">
        <f t="shared" si="8"/>
        <v>Atenção</v>
      </c>
    </row>
    <row r="68" spans="1:14" x14ac:dyDescent="0.25">
      <c r="A68" s="4">
        <v>43483</v>
      </c>
      <c r="B68" s="1">
        <v>3303</v>
      </c>
      <c r="C68" s="2">
        <f t="shared" si="9"/>
        <v>24</v>
      </c>
      <c r="D68" s="11" t="str">
        <f t="shared" si="6"/>
        <v>Normal</v>
      </c>
      <c r="F68" s="4">
        <v>43483</v>
      </c>
      <c r="G68" s="1">
        <v>10002.59</v>
      </c>
      <c r="H68" s="2">
        <f t="shared" si="10"/>
        <v>1.6900000000005093</v>
      </c>
      <c r="I68" s="11" t="str">
        <f t="shared" si="7"/>
        <v>Normal</v>
      </c>
      <c r="K68" s="4">
        <v>43483</v>
      </c>
      <c r="L68" s="1">
        <v>20669.669999999998</v>
      </c>
      <c r="M68" s="2">
        <f t="shared" si="11"/>
        <v>0</v>
      </c>
      <c r="N68" s="11" t="str">
        <f t="shared" si="8"/>
        <v>Normal</v>
      </c>
    </row>
    <row r="69" spans="1:14" x14ac:dyDescent="0.25">
      <c r="A69" s="5">
        <v>43484</v>
      </c>
      <c r="B69" s="3">
        <v>3303</v>
      </c>
      <c r="C69" s="2">
        <f t="shared" si="9"/>
        <v>0</v>
      </c>
      <c r="D69" s="11" t="str">
        <f t="shared" si="6"/>
        <v>Normal</v>
      </c>
      <c r="F69" s="5">
        <v>43484</v>
      </c>
      <c r="G69" s="3">
        <v>10002.59</v>
      </c>
      <c r="H69" s="2">
        <f t="shared" si="10"/>
        <v>0</v>
      </c>
      <c r="I69" s="11" t="str">
        <f t="shared" si="7"/>
        <v>Normal</v>
      </c>
      <c r="K69" s="5">
        <v>43484</v>
      </c>
      <c r="L69" s="3">
        <v>20669.669999999998</v>
      </c>
      <c r="M69" s="2">
        <f t="shared" si="11"/>
        <v>0</v>
      </c>
      <c r="N69" s="11" t="str">
        <f t="shared" si="8"/>
        <v>Normal</v>
      </c>
    </row>
    <row r="70" spans="1:14" x14ac:dyDescent="0.25">
      <c r="A70" s="4">
        <v>43485</v>
      </c>
      <c r="B70" s="1">
        <v>3303</v>
      </c>
      <c r="C70" s="2">
        <f t="shared" si="9"/>
        <v>0</v>
      </c>
      <c r="D70" s="11" t="str">
        <f t="shared" si="6"/>
        <v>Normal</v>
      </c>
      <c r="F70" s="4">
        <v>43485</v>
      </c>
      <c r="G70" s="1">
        <v>10002.59</v>
      </c>
      <c r="H70" s="2">
        <f t="shared" si="10"/>
        <v>0</v>
      </c>
      <c r="I70" s="11" t="str">
        <f t="shared" si="7"/>
        <v>Normal</v>
      </c>
      <c r="K70" s="4">
        <v>43485</v>
      </c>
      <c r="L70" s="1">
        <v>20693.07</v>
      </c>
      <c r="M70" s="2">
        <f t="shared" si="11"/>
        <v>23.400000000001455</v>
      </c>
      <c r="N70" s="11" t="str">
        <f t="shared" si="8"/>
        <v>Atenção</v>
      </c>
    </row>
    <row r="71" spans="1:14" x14ac:dyDescent="0.25">
      <c r="A71" s="4">
        <v>43486</v>
      </c>
      <c r="B71" s="1">
        <v>3352</v>
      </c>
      <c r="C71" s="2">
        <f t="shared" si="9"/>
        <v>49</v>
      </c>
      <c r="D71" s="11" t="str">
        <f t="shared" si="6"/>
        <v>Atenção</v>
      </c>
      <c r="F71" s="4">
        <v>43486</v>
      </c>
      <c r="G71" s="1">
        <v>10011.1</v>
      </c>
      <c r="H71" s="2">
        <f t="shared" si="10"/>
        <v>8.5100000000002183</v>
      </c>
      <c r="I71" s="11" t="str">
        <f t="shared" si="7"/>
        <v>Atenção</v>
      </c>
      <c r="K71" s="4">
        <v>43486</v>
      </c>
      <c r="L71" s="1">
        <v>20693.07</v>
      </c>
      <c r="M71" s="2">
        <f t="shared" si="11"/>
        <v>0</v>
      </c>
      <c r="N71" s="11" t="str">
        <f t="shared" si="8"/>
        <v>Normal</v>
      </c>
    </row>
    <row r="72" spans="1:14" x14ac:dyDescent="0.25">
      <c r="A72" s="4">
        <v>43487</v>
      </c>
      <c r="B72" s="1">
        <v>3380</v>
      </c>
      <c r="C72" s="2">
        <f t="shared" si="9"/>
        <v>28</v>
      </c>
      <c r="D72" s="11" t="str">
        <f t="shared" si="6"/>
        <v>Atenção</v>
      </c>
      <c r="F72" s="4">
        <v>43487</v>
      </c>
      <c r="G72" s="1">
        <v>10017.4</v>
      </c>
      <c r="H72" s="2">
        <f t="shared" si="10"/>
        <v>6.2999999999992724</v>
      </c>
      <c r="I72" s="11" t="str">
        <f t="shared" si="7"/>
        <v>Normal</v>
      </c>
      <c r="K72" s="4">
        <v>43487</v>
      </c>
      <c r="L72" s="1">
        <v>20705.36</v>
      </c>
      <c r="M72" s="2">
        <f t="shared" si="11"/>
        <v>12.290000000000873</v>
      </c>
      <c r="N72" s="11" t="str">
        <f t="shared" si="8"/>
        <v>Normal</v>
      </c>
    </row>
    <row r="73" spans="1:14" x14ac:dyDescent="0.25">
      <c r="A73" s="4">
        <v>43488</v>
      </c>
      <c r="B73" s="1">
        <v>3404</v>
      </c>
      <c r="C73" s="2">
        <f t="shared" si="9"/>
        <v>24</v>
      </c>
      <c r="D73" s="11" t="str">
        <f t="shared" si="6"/>
        <v>Normal</v>
      </c>
      <c r="F73" s="4">
        <v>43488</v>
      </c>
      <c r="G73" s="1">
        <v>10022.5</v>
      </c>
      <c r="H73" s="2">
        <f t="shared" si="10"/>
        <v>5.1000000000003638</v>
      </c>
      <c r="I73" s="11" t="str">
        <f t="shared" si="7"/>
        <v>Normal</v>
      </c>
      <c r="K73" s="4">
        <v>43488</v>
      </c>
      <c r="L73" s="1">
        <v>20715.93</v>
      </c>
      <c r="M73" s="2">
        <f t="shared" si="11"/>
        <v>10.569999999999709</v>
      </c>
      <c r="N73" s="11" t="str">
        <f t="shared" si="8"/>
        <v>Normal</v>
      </c>
    </row>
    <row r="74" spans="1:14" x14ac:dyDescent="0.25">
      <c r="A74" s="4">
        <v>43489</v>
      </c>
      <c r="B74" s="1">
        <v>3432</v>
      </c>
      <c r="C74" s="2">
        <f t="shared" si="9"/>
        <v>28</v>
      </c>
      <c r="D74" s="11" t="str">
        <f t="shared" si="6"/>
        <v>Atenção</v>
      </c>
      <c r="E74" s="13"/>
      <c r="F74" s="4">
        <v>43489</v>
      </c>
      <c r="G74" s="1">
        <v>10029.6</v>
      </c>
      <c r="H74" s="2">
        <f t="shared" si="10"/>
        <v>7.1000000000003638</v>
      </c>
      <c r="I74" s="11" t="str">
        <f t="shared" si="7"/>
        <v>Normal</v>
      </c>
      <c r="J74" s="13"/>
      <c r="K74" s="4">
        <v>43489</v>
      </c>
      <c r="L74" s="1">
        <v>20727.43</v>
      </c>
      <c r="M74" s="2">
        <f t="shared" si="11"/>
        <v>11.5</v>
      </c>
      <c r="N74" s="11" t="str">
        <f t="shared" si="8"/>
        <v>Normal</v>
      </c>
    </row>
    <row r="75" spans="1:14" x14ac:dyDescent="0.25">
      <c r="A75" s="4">
        <v>43490</v>
      </c>
      <c r="B75" s="1">
        <v>3432</v>
      </c>
      <c r="C75" s="2">
        <f t="shared" si="9"/>
        <v>0</v>
      </c>
      <c r="D75" s="11" t="str">
        <f t="shared" si="6"/>
        <v>Normal</v>
      </c>
      <c r="F75" s="4">
        <v>43490</v>
      </c>
      <c r="G75" s="1">
        <v>10029.6</v>
      </c>
      <c r="H75" s="2">
        <f t="shared" si="10"/>
        <v>0</v>
      </c>
      <c r="I75" s="11" t="str">
        <f t="shared" si="7"/>
        <v>Normal</v>
      </c>
      <c r="K75" s="4">
        <v>43490</v>
      </c>
      <c r="L75" s="1">
        <v>20727.43</v>
      </c>
      <c r="M75" s="2">
        <f t="shared" si="11"/>
        <v>0</v>
      </c>
      <c r="N75" s="11" t="str">
        <f t="shared" si="8"/>
        <v>Normal</v>
      </c>
    </row>
    <row r="76" spans="1:14" x14ac:dyDescent="0.25">
      <c r="A76" s="5">
        <v>43491</v>
      </c>
      <c r="B76" s="3">
        <v>3432</v>
      </c>
      <c r="C76" s="2">
        <f t="shared" si="9"/>
        <v>0</v>
      </c>
      <c r="D76" s="11" t="str">
        <f t="shared" si="6"/>
        <v>Normal</v>
      </c>
      <c r="F76" s="5">
        <v>43491</v>
      </c>
      <c r="G76" s="3">
        <v>10029.6</v>
      </c>
      <c r="H76" s="2">
        <f t="shared" si="10"/>
        <v>0</v>
      </c>
      <c r="I76" s="11" t="str">
        <f t="shared" si="7"/>
        <v>Normal</v>
      </c>
      <c r="K76" s="5">
        <v>43491</v>
      </c>
      <c r="L76" s="3">
        <v>20727.43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">
        <v>43492</v>
      </c>
      <c r="B77" s="1">
        <v>3432</v>
      </c>
      <c r="C77" s="2">
        <f t="shared" si="9"/>
        <v>0</v>
      </c>
      <c r="D77" s="11" t="str">
        <f t="shared" si="6"/>
        <v>Normal</v>
      </c>
      <c r="F77" s="4">
        <v>43492</v>
      </c>
      <c r="G77" s="1">
        <v>10029.6</v>
      </c>
      <c r="H77" s="2">
        <f t="shared" si="10"/>
        <v>0</v>
      </c>
      <c r="I77" s="11" t="str">
        <f t="shared" si="7"/>
        <v>Normal</v>
      </c>
      <c r="K77" s="4">
        <v>43492</v>
      </c>
      <c r="L77" s="1">
        <v>20727.43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4">
        <v>43493</v>
      </c>
      <c r="B78" s="1">
        <v>3491</v>
      </c>
      <c r="C78" s="2">
        <f t="shared" si="9"/>
        <v>59</v>
      </c>
      <c r="D78" s="11" t="str">
        <f t="shared" si="6"/>
        <v>Atenção</v>
      </c>
      <c r="F78" s="4">
        <v>43493</v>
      </c>
      <c r="G78" s="1">
        <v>10038.5</v>
      </c>
      <c r="H78" s="2">
        <f t="shared" si="10"/>
        <v>8.8999999999996362</v>
      </c>
      <c r="I78" s="11" t="str">
        <f t="shared" si="7"/>
        <v>Atenção</v>
      </c>
      <c r="K78" s="4">
        <v>43493</v>
      </c>
      <c r="L78" s="1">
        <v>20743.61</v>
      </c>
      <c r="M78" s="2">
        <f t="shared" si="11"/>
        <v>16.180000000000291</v>
      </c>
      <c r="N78" s="11" t="str">
        <f t="shared" si="8"/>
        <v>Atenção</v>
      </c>
    </row>
    <row r="79" spans="1:14" x14ac:dyDescent="0.25">
      <c r="A79" s="4">
        <v>43494</v>
      </c>
      <c r="B79" s="1">
        <v>3519</v>
      </c>
      <c r="C79" s="2">
        <f t="shared" si="9"/>
        <v>28</v>
      </c>
      <c r="D79" s="11" t="str">
        <f t="shared" si="6"/>
        <v>Atenção</v>
      </c>
      <c r="F79" s="4">
        <v>43494</v>
      </c>
      <c r="G79" s="1">
        <v>10044.200000000001</v>
      </c>
      <c r="H79" s="2">
        <f t="shared" si="10"/>
        <v>5.7000000000007276</v>
      </c>
      <c r="I79" s="11" t="str">
        <f t="shared" si="7"/>
        <v>Normal</v>
      </c>
      <c r="K79" s="4">
        <v>43494</v>
      </c>
      <c r="L79" s="1">
        <v>20754.47</v>
      </c>
      <c r="M79" s="2">
        <f t="shared" si="11"/>
        <v>10.860000000000582</v>
      </c>
      <c r="N79" s="11" t="str">
        <f t="shared" si="8"/>
        <v>Normal</v>
      </c>
    </row>
    <row r="80" spans="1:14" x14ac:dyDescent="0.25">
      <c r="A80" s="4">
        <v>43495</v>
      </c>
      <c r="B80" s="1">
        <v>3544</v>
      </c>
      <c r="C80" s="2">
        <f t="shared" si="9"/>
        <v>25</v>
      </c>
      <c r="D80" s="11" t="str">
        <f t="shared" si="6"/>
        <v>Atenção</v>
      </c>
      <c r="F80" s="4">
        <v>43495</v>
      </c>
      <c r="G80" s="1">
        <v>10050.700000000001</v>
      </c>
      <c r="H80" s="3">
        <f t="shared" si="10"/>
        <v>6.5</v>
      </c>
      <c r="I80" s="11" t="str">
        <f t="shared" si="7"/>
        <v>Normal</v>
      </c>
      <c r="K80" s="4">
        <v>43495</v>
      </c>
      <c r="L80" s="1">
        <v>20765.650000000001</v>
      </c>
      <c r="M80" s="2">
        <f t="shared" si="11"/>
        <v>11.180000000000291</v>
      </c>
      <c r="N80" s="11" t="str">
        <f t="shared" si="8"/>
        <v>Normal</v>
      </c>
    </row>
    <row r="81" spans="1:16" x14ac:dyDescent="0.25">
      <c r="A81" s="4">
        <v>43496</v>
      </c>
      <c r="B81" s="1">
        <v>3565</v>
      </c>
      <c r="C81" s="2">
        <f t="shared" si="9"/>
        <v>21</v>
      </c>
      <c r="D81" s="11" t="str">
        <f t="shared" si="6"/>
        <v>Normal</v>
      </c>
      <c r="F81" s="4">
        <v>43496</v>
      </c>
      <c r="G81" s="1">
        <v>10056.1</v>
      </c>
      <c r="H81" s="2">
        <f t="shared" si="10"/>
        <v>5.3999999999996362</v>
      </c>
      <c r="I81" s="11" t="str">
        <f t="shared" si="7"/>
        <v>Normal</v>
      </c>
      <c r="K81" s="4">
        <v>43496</v>
      </c>
      <c r="L81" s="1">
        <v>20777.580000000002</v>
      </c>
      <c r="M81" s="2">
        <f t="shared" si="11"/>
        <v>11.930000000000291</v>
      </c>
      <c r="N81" s="11" t="str">
        <f t="shared" si="8"/>
        <v>Normal</v>
      </c>
    </row>
    <row r="82" spans="1:16" x14ac:dyDescent="0.25">
      <c r="A82" s="141" t="s">
        <v>6</v>
      </c>
      <c r="B82" s="142"/>
      <c r="C82" s="15">
        <f>SUM(C51:C81)</f>
        <v>657</v>
      </c>
      <c r="D82" s="11" t="str">
        <f t="shared" si="6"/>
        <v>Atenção</v>
      </c>
      <c r="F82" s="141" t="s">
        <v>6</v>
      </c>
      <c r="G82" s="142"/>
      <c r="H82" s="15">
        <f>SUM(H51:H81)</f>
        <v>130.60000000000036</v>
      </c>
      <c r="I82" s="11" t="str">
        <f t="shared" si="7"/>
        <v>Atenção</v>
      </c>
      <c r="K82" s="141" t="s">
        <v>6</v>
      </c>
      <c r="L82" s="142"/>
      <c r="M82" s="15">
        <f>SUM(M51:M81)</f>
        <v>226.72000000000116</v>
      </c>
      <c r="N82" s="11" t="str">
        <f t="shared" si="8"/>
        <v>Atenção</v>
      </c>
    </row>
    <row r="83" spans="1:16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6" x14ac:dyDescent="0.25">
      <c r="A84" s="146"/>
      <c r="B84" s="147"/>
      <c r="C84" s="147"/>
      <c r="D84" s="148"/>
      <c r="E84" s="13"/>
      <c r="F84" s="146"/>
      <c r="G84" s="147"/>
      <c r="H84" s="147"/>
      <c r="I84" s="148"/>
      <c r="J84" s="13"/>
      <c r="K84" s="146"/>
      <c r="L84" s="147"/>
      <c r="M84" s="147"/>
      <c r="N84" s="148"/>
    </row>
    <row r="85" spans="1:16" x14ac:dyDescent="0.25">
      <c r="A85" s="146"/>
      <c r="B85" s="147"/>
      <c r="C85" s="147"/>
      <c r="D85" s="148"/>
      <c r="E85" s="13"/>
      <c r="F85" s="146"/>
      <c r="G85" s="147"/>
      <c r="H85" s="147"/>
      <c r="I85" s="148"/>
      <c r="J85" s="13"/>
      <c r="K85" s="146"/>
      <c r="L85" s="147"/>
      <c r="M85" s="147"/>
      <c r="N85" s="148"/>
    </row>
    <row r="86" spans="1:16" x14ac:dyDescent="0.25">
      <c r="A86" s="134"/>
      <c r="B86" s="135"/>
      <c r="C86" s="135"/>
      <c r="D86" s="136"/>
      <c r="F86" s="134"/>
      <c r="G86" s="135"/>
      <c r="H86" s="135"/>
      <c r="I86" s="136"/>
      <c r="K86" s="134"/>
      <c r="L86" s="135"/>
      <c r="M86" s="135"/>
      <c r="N86" s="136"/>
    </row>
    <row r="87" spans="1:16" x14ac:dyDescent="0.25">
      <c r="A87" s="134"/>
      <c r="B87" s="135"/>
      <c r="C87" s="135"/>
      <c r="D87" s="136"/>
      <c r="F87" s="134"/>
      <c r="G87" s="135"/>
      <c r="H87" s="135"/>
      <c r="I87" s="136"/>
      <c r="K87" s="134"/>
      <c r="L87" s="135"/>
      <c r="M87" s="135"/>
      <c r="N87" s="136"/>
    </row>
    <row r="88" spans="1:16" x14ac:dyDescent="0.25">
      <c r="A88" s="134"/>
      <c r="B88" s="135"/>
      <c r="C88" s="135"/>
      <c r="D88" s="136"/>
      <c r="F88" s="134"/>
      <c r="G88" s="135"/>
      <c r="H88" s="135"/>
      <c r="I88" s="136"/>
      <c r="K88" s="134"/>
      <c r="L88" s="135"/>
      <c r="M88" s="135"/>
      <c r="N88" s="136"/>
    </row>
    <row r="89" spans="1:16" x14ac:dyDescent="0.25">
      <c r="A89" s="134"/>
      <c r="B89" s="135"/>
      <c r="C89" s="135"/>
      <c r="D89" s="136"/>
      <c r="F89" s="134"/>
      <c r="G89" s="135"/>
      <c r="H89" s="135"/>
      <c r="I89" s="136"/>
      <c r="K89" s="134"/>
      <c r="L89" s="135"/>
      <c r="M89" s="135"/>
      <c r="N89" s="136"/>
    </row>
    <row r="90" spans="1:16" s="134" customFormat="1" x14ac:dyDescent="0.25">
      <c r="A90" s="150"/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  <c r="P90" s="149"/>
    </row>
    <row r="91" spans="1:16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6" ht="25.5" x14ac:dyDescent="0.25">
      <c r="A92" s="140" t="s">
        <v>90</v>
      </c>
      <c r="B92" s="140"/>
      <c r="C92" s="6" t="s">
        <v>2</v>
      </c>
      <c r="D92" s="9"/>
      <c r="F92" s="140" t="s">
        <v>87</v>
      </c>
      <c r="G92" s="140"/>
      <c r="H92" s="6" t="s">
        <v>2</v>
      </c>
      <c r="I92" s="9"/>
      <c r="K92" s="140" t="s">
        <v>87</v>
      </c>
      <c r="L92" s="140"/>
      <c r="M92" s="6" t="s">
        <v>2</v>
      </c>
      <c r="N92" s="9"/>
    </row>
    <row r="93" spans="1:16" x14ac:dyDescent="0.25">
      <c r="A93" s="140"/>
      <c r="B93" s="140"/>
      <c r="C93" s="7">
        <v>2259.3000000000002</v>
      </c>
      <c r="D93" s="10">
        <v>14</v>
      </c>
      <c r="F93" s="140"/>
      <c r="G93" s="140"/>
      <c r="H93" s="7">
        <v>11670</v>
      </c>
      <c r="I93" s="10">
        <v>25</v>
      </c>
      <c r="K93" s="140"/>
      <c r="L93" s="140"/>
      <c r="M93" s="7">
        <v>2050.3000000000002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43466</v>
      </c>
      <c r="B95" s="1">
        <v>2265.3000000000002</v>
      </c>
      <c r="C95" s="2">
        <f>B95-C93</f>
        <v>6</v>
      </c>
      <c r="D95" s="11" t="str">
        <f>IF(C95&gt;($D$93*1.2),"Atenção","Normal")</f>
        <v>Normal</v>
      </c>
      <c r="F95" s="4">
        <v>43466</v>
      </c>
      <c r="G95" s="1">
        <v>11672</v>
      </c>
      <c r="H95" s="2">
        <f>G95-H93</f>
        <v>2</v>
      </c>
      <c r="I95" s="11" t="str">
        <f>IF(H95&gt;($I$93*1.2),"Atenção","Normal")</f>
        <v>Normal</v>
      </c>
      <c r="K95" s="4">
        <v>43466</v>
      </c>
      <c r="L95" s="1">
        <v>2051.3000000000002</v>
      </c>
      <c r="M95" s="2">
        <f>L95-M93</f>
        <v>1</v>
      </c>
      <c r="N95" s="11" t="str">
        <f>IF(M95&gt;($N$93*1.2),"Atenção","Normal")</f>
        <v>Normal</v>
      </c>
    </row>
    <row r="96" spans="1:16" x14ac:dyDescent="0.25">
      <c r="A96" s="4">
        <v>43467</v>
      </c>
      <c r="B96" s="22">
        <v>2276.1999999999998</v>
      </c>
      <c r="C96" s="2">
        <v>0</v>
      </c>
      <c r="D96" s="11" t="str">
        <f t="shared" ref="D96:D126" si="12">IF(C96&gt;($D$93*1.2),"Atenção","Normal")</f>
        <v>Normal</v>
      </c>
      <c r="F96" s="4">
        <v>43467</v>
      </c>
      <c r="G96" s="22">
        <v>11678</v>
      </c>
      <c r="H96" s="2">
        <v>0</v>
      </c>
      <c r="I96" s="11" t="str">
        <f t="shared" ref="I96:I126" si="13">IF(H96&gt;($I$93*1.2),"Atenção","Normal")</f>
        <v>Normal</v>
      </c>
      <c r="K96" s="4">
        <v>43467</v>
      </c>
      <c r="L96" s="22">
        <v>2052.5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43468</v>
      </c>
      <c r="B97" s="1">
        <v>2286.1999999999998</v>
      </c>
      <c r="C97" s="2">
        <f t="shared" ref="C97:C123" si="15">B97-B96</f>
        <v>10</v>
      </c>
      <c r="D97" s="11" t="str">
        <f t="shared" si="12"/>
        <v>Normal</v>
      </c>
      <c r="E97" s="13"/>
      <c r="F97" s="4">
        <v>43468</v>
      </c>
      <c r="G97" s="1">
        <v>11688</v>
      </c>
      <c r="H97" s="2">
        <f t="shared" ref="H97:H125" si="16">G97-G96</f>
        <v>10</v>
      </c>
      <c r="I97" s="11" t="str">
        <f t="shared" si="13"/>
        <v>Normal</v>
      </c>
      <c r="J97" s="13"/>
      <c r="K97" s="4">
        <v>43468</v>
      </c>
      <c r="L97" s="1">
        <v>2054.6999999999998</v>
      </c>
      <c r="M97" s="2">
        <f t="shared" ref="M97:M125" si="17">L97-L96</f>
        <v>2.1999999999998181</v>
      </c>
      <c r="N97" s="11" t="str">
        <f t="shared" si="14"/>
        <v>Normal</v>
      </c>
    </row>
    <row r="98" spans="1:14" x14ac:dyDescent="0.25">
      <c r="A98" s="4">
        <v>43469</v>
      </c>
      <c r="B98" s="1">
        <v>2301.1</v>
      </c>
      <c r="C98" s="2">
        <f t="shared" si="15"/>
        <v>14.900000000000091</v>
      </c>
      <c r="D98" s="11" t="str">
        <f t="shared" si="12"/>
        <v>Normal</v>
      </c>
      <c r="F98" s="4">
        <v>43469</v>
      </c>
      <c r="G98" s="1">
        <v>11713</v>
      </c>
      <c r="H98" s="2">
        <f t="shared" si="16"/>
        <v>25</v>
      </c>
      <c r="I98" s="11" t="str">
        <f t="shared" si="13"/>
        <v>Normal</v>
      </c>
      <c r="K98" s="4">
        <v>43469</v>
      </c>
      <c r="L98" s="1">
        <v>2058.6</v>
      </c>
      <c r="M98" s="2">
        <f t="shared" si="17"/>
        <v>3.9000000000000909</v>
      </c>
      <c r="N98" s="11" t="str">
        <f t="shared" si="14"/>
        <v>Normal</v>
      </c>
    </row>
    <row r="99" spans="1:14" x14ac:dyDescent="0.25">
      <c r="A99" s="5">
        <v>43470</v>
      </c>
      <c r="B99" s="3">
        <v>2308.3000000000002</v>
      </c>
      <c r="C99" s="2">
        <f t="shared" si="15"/>
        <v>7.2000000000002728</v>
      </c>
      <c r="D99" s="11" t="str">
        <f t="shared" si="12"/>
        <v>Normal</v>
      </c>
      <c r="F99" s="5">
        <v>43470</v>
      </c>
      <c r="G99" s="3">
        <v>11744</v>
      </c>
      <c r="H99" s="2">
        <f t="shared" si="16"/>
        <v>31</v>
      </c>
      <c r="I99" s="11" t="str">
        <f t="shared" si="13"/>
        <v>Atenção</v>
      </c>
      <c r="K99" s="5">
        <v>43470</v>
      </c>
      <c r="L99" s="3">
        <v>2061.1</v>
      </c>
      <c r="M99" s="2">
        <f t="shared" si="17"/>
        <v>2.5</v>
      </c>
      <c r="N99" s="11" t="str">
        <f t="shared" si="14"/>
        <v>Normal</v>
      </c>
    </row>
    <row r="100" spans="1:14" x14ac:dyDescent="0.25">
      <c r="A100" s="4">
        <v>43471</v>
      </c>
      <c r="B100" s="1">
        <v>2308.3000000000002</v>
      </c>
      <c r="C100" s="2">
        <f t="shared" si="15"/>
        <v>0</v>
      </c>
      <c r="D100" s="11" t="str">
        <f t="shared" si="12"/>
        <v>Normal</v>
      </c>
      <c r="F100" s="4">
        <v>43471</v>
      </c>
      <c r="G100" s="1">
        <v>11744</v>
      </c>
      <c r="H100" s="2">
        <f t="shared" si="16"/>
        <v>0</v>
      </c>
      <c r="I100" s="11" t="str">
        <f t="shared" si="13"/>
        <v>Normal</v>
      </c>
      <c r="K100" s="4">
        <v>43471</v>
      </c>
      <c r="L100" s="1">
        <v>2061.1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4">
        <v>43472</v>
      </c>
      <c r="B101" s="1">
        <v>2308.3000000000002</v>
      </c>
      <c r="C101" s="2">
        <f t="shared" si="15"/>
        <v>0</v>
      </c>
      <c r="D101" s="11" t="str">
        <f t="shared" si="12"/>
        <v>Normal</v>
      </c>
      <c r="F101" s="4">
        <v>43472</v>
      </c>
      <c r="G101" s="1">
        <v>11744</v>
      </c>
      <c r="H101" s="2">
        <f t="shared" si="16"/>
        <v>0</v>
      </c>
      <c r="I101" s="11" t="str">
        <f t="shared" si="13"/>
        <v>Normal</v>
      </c>
      <c r="K101" s="4">
        <v>43472</v>
      </c>
      <c r="L101" s="1">
        <v>2061.1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43473</v>
      </c>
      <c r="B102" s="1">
        <v>2336.6</v>
      </c>
      <c r="C102" s="2">
        <f t="shared" si="15"/>
        <v>28.299999999999727</v>
      </c>
      <c r="D102" s="11" t="str">
        <f t="shared" si="12"/>
        <v>Atenção</v>
      </c>
      <c r="F102" s="4">
        <v>43473</v>
      </c>
      <c r="G102" s="1">
        <v>11785</v>
      </c>
      <c r="H102" s="2">
        <f t="shared" si="16"/>
        <v>41</v>
      </c>
      <c r="I102" s="11" t="str">
        <f t="shared" si="13"/>
        <v>Atenção</v>
      </c>
      <c r="K102" s="4">
        <v>43473</v>
      </c>
      <c r="L102" s="1">
        <v>2077.9</v>
      </c>
      <c r="M102" s="2">
        <f t="shared" si="17"/>
        <v>16.800000000000182</v>
      </c>
      <c r="N102" s="11" t="str">
        <f t="shared" si="14"/>
        <v>Atenção</v>
      </c>
    </row>
    <row r="103" spans="1:14" x14ac:dyDescent="0.25">
      <c r="A103" s="4">
        <v>43474</v>
      </c>
      <c r="B103" s="1">
        <v>2349.8000000000002</v>
      </c>
      <c r="C103" s="2">
        <f t="shared" si="15"/>
        <v>13.200000000000273</v>
      </c>
      <c r="D103" s="11" t="str">
        <f t="shared" si="12"/>
        <v>Normal</v>
      </c>
      <c r="F103" s="4">
        <v>43474</v>
      </c>
      <c r="G103" s="1">
        <v>11803</v>
      </c>
      <c r="H103" s="2">
        <f t="shared" si="16"/>
        <v>18</v>
      </c>
      <c r="I103" s="11" t="str">
        <f t="shared" si="13"/>
        <v>Normal</v>
      </c>
      <c r="K103" s="4">
        <v>43474</v>
      </c>
      <c r="L103" s="1">
        <v>2083.1</v>
      </c>
      <c r="M103" s="2">
        <f t="shared" si="17"/>
        <v>5.1999999999998181</v>
      </c>
      <c r="N103" s="11" t="str">
        <f t="shared" si="14"/>
        <v>Normal</v>
      </c>
    </row>
    <row r="104" spans="1:14" x14ac:dyDescent="0.25">
      <c r="A104" s="4">
        <v>43475</v>
      </c>
      <c r="B104" s="1">
        <v>2363.6</v>
      </c>
      <c r="C104" s="2">
        <f t="shared" si="15"/>
        <v>13.799999999999727</v>
      </c>
      <c r="D104" s="11" t="str">
        <f t="shared" si="12"/>
        <v>Normal</v>
      </c>
      <c r="E104" s="13"/>
      <c r="F104" s="4">
        <v>43475</v>
      </c>
      <c r="G104" s="1">
        <v>11824</v>
      </c>
      <c r="H104" s="2">
        <f t="shared" si="16"/>
        <v>21</v>
      </c>
      <c r="I104" s="11" t="str">
        <f t="shared" si="13"/>
        <v>Normal</v>
      </c>
      <c r="J104" s="13"/>
      <c r="K104" s="4">
        <v>43475</v>
      </c>
      <c r="L104" s="1">
        <v>2088.4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43476</v>
      </c>
      <c r="B105" s="1">
        <v>2376.5</v>
      </c>
      <c r="C105" s="2">
        <f t="shared" si="15"/>
        <v>12.900000000000091</v>
      </c>
      <c r="D105" s="11" t="str">
        <f t="shared" si="12"/>
        <v>Normal</v>
      </c>
      <c r="F105" s="4">
        <v>43476</v>
      </c>
      <c r="G105" s="1">
        <v>11842</v>
      </c>
      <c r="H105" s="2">
        <f t="shared" si="16"/>
        <v>18</v>
      </c>
      <c r="I105" s="11" t="str">
        <f t="shared" si="13"/>
        <v>Normal</v>
      </c>
      <c r="K105" s="4">
        <v>43476</v>
      </c>
      <c r="L105" s="1">
        <v>2093.8000000000002</v>
      </c>
      <c r="M105" s="2">
        <f t="shared" si="17"/>
        <v>5.4000000000000909</v>
      </c>
      <c r="N105" s="11" t="str">
        <f t="shared" si="14"/>
        <v>Normal</v>
      </c>
    </row>
    <row r="106" spans="1:14" x14ac:dyDescent="0.25">
      <c r="A106" s="5">
        <v>43477</v>
      </c>
      <c r="B106" s="3">
        <v>2376.5</v>
      </c>
      <c r="C106" s="2">
        <f t="shared" si="15"/>
        <v>0</v>
      </c>
      <c r="D106" s="11" t="str">
        <f t="shared" si="12"/>
        <v>Normal</v>
      </c>
      <c r="F106" s="5">
        <v>43477</v>
      </c>
      <c r="G106" s="3">
        <v>11842</v>
      </c>
      <c r="H106" s="2">
        <f t="shared" si="16"/>
        <v>0</v>
      </c>
      <c r="I106" s="11" t="str">
        <f t="shared" si="13"/>
        <v>Normal</v>
      </c>
      <c r="K106" s="5">
        <v>43477</v>
      </c>
      <c r="L106" s="3">
        <v>2093.8000000000002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">
        <v>43478</v>
      </c>
      <c r="B107" s="1">
        <v>2376.5</v>
      </c>
      <c r="C107" s="2">
        <f t="shared" si="15"/>
        <v>0</v>
      </c>
      <c r="D107" s="11" t="str">
        <f t="shared" si="12"/>
        <v>Normal</v>
      </c>
      <c r="F107" s="4">
        <v>43478</v>
      </c>
      <c r="G107" s="1">
        <v>11842</v>
      </c>
      <c r="H107" s="2">
        <f t="shared" si="16"/>
        <v>0</v>
      </c>
      <c r="I107" s="11" t="str">
        <f t="shared" si="13"/>
        <v>Normal</v>
      </c>
      <c r="K107" s="4">
        <v>43478</v>
      </c>
      <c r="L107" s="1">
        <v>2093.8000000000002</v>
      </c>
      <c r="M107" s="2">
        <f t="shared" si="17"/>
        <v>0</v>
      </c>
      <c r="N107" s="11" t="str">
        <f t="shared" si="14"/>
        <v>Normal</v>
      </c>
    </row>
    <row r="108" spans="1:14" x14ac:dyDescent="0.25">
      <c r="A108" s="4">
        <v>43479</v>
      </c>
      <c r="B108" s="1">
        <v>2402.9</v>
      </c>
      <c r="C108" s="2">
        <f t="shared" si="15"/>
        <v>26.400000000000091</v>
      </c>
      <c r="D108" s="11" t="str">
        <f t="shared" si="12"/>
        <v>Atenção</v>
      </c>
      <c r="F108" s="4">
        <v>43479</v>
      </c>
      <c r="G108" s="1">
        <v>11868</v>
      </c>
      <c r="H108" s="2">
        <f t="shared" si="16"/>
        <v>26</v>
      </c>
      <c r="I108" s="11" t="str">
        <f t="shared" si="13"/>
        <v>Normal</v>
      </c>
      <c r="K108" s="4">
        <v>43479</v>
      </c>
      <c r="L108" s="1">
        <v>2100.6999999999998</v>
      </c>
      <c r="M108" s="2">
        <f t="shared" si="17"/>
        <v>6.8999999999996362</v>
      </c>
      <c r="N108" s="11" t="str">
        <f t="shared" si="14"/>
        <v>Normal</v>
      </c>
    </row>
    <row r="109" spans="1:14" x14ac:dyDescent="0.25">
      <c r="A109" s="4">
        <v>43480</v>
      </c>
      <c r="B109" s="1">
        <v>2417.1</v>
      </c>
      <c r="C109" s="2">
        <f t="shared" si="15"/>
        <v>14.199999999999818</v>
      </c>
      <c r="D109" s="11" t="str">
        <f t="shared" si="12"/>
        <v>Normal</v>
      </c>
      <c r="F109" s="4">
        <v>43480</v>
      </c>
      <c r="G109" s="1">
        <v>11889</v>
      </c>
      <c r="H109" s="2">
        <f t="shared" si="16"/>
        <v>21</v>
      </c>
      <c r="I109" s="11" t="str">
        <f t="shared" si="13"/>
        <v>Normal</v>
      </c>
      <c r="K109" s="4">
        <v>43480</v>
      </c>
      <c r="L109" s="1">
        <v>2106.1999999999998</v>
      </c>
      <c r="M109" s="2">
        <f t="shared" si="17"/>
        <v>5.5</v>
      </c>
      <c r="N109" s="11" t="str">
        <f t="shared" si="14"/>
        <v>Normal</v>
      </c>
    </row>
    <row r="110" spans="1:14" x14ac:dyDescent="0.25">
      <c r="A110" s="4">
        <v>43481</v>
      </c>
      <c r="B110" s="1">
        <v>2417.1</v>
      </c>
      <c r="C110" s="2">
        <f t="shared" si="15"/>
        <v>0</v>
      </c>
      <c r="D110" s="11" t="str">
        <f t="shared" si="12"/>
        <v>Normal</v>
      </c>
      <c r="F110" s="4">
        <v>43481</v>
      </c>
      <c r="G110" s="1">
        <v>11889</v>
      </c>
      <c r="H110" s="2">
        <f t="shared" si="16"/>
        <v>0</v>
      </c>
      <c r="I110" s="11" t="str">
        <f t="shared" si="13"/>
        <v>Normal</v>
      </c>
      <c r="K110" s="4">
        <v>43481</v>
      </c>
      <c r="L110" s="1">
        <v>2106.1999999999998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43482</v>
      </c>
      <c r="B111" s="1">
        <v>2450.6999999999998</v>
      </c>
      <c r="C111" s="2">
        <f t="shared" si="15"/>
        <v>33.599999999999909</v>
      </c>
      <c r="D111" s="11" t="str">
        <f t="shared" si="12"/>
        <v>Atenção</v>
      </c>
      <c r="E111" s="13"/>
      <c r="F111" s="4">
        <v>43482</v>
      </c>
      <c r="G111" s="1">
        <v>11940</v>
      </c>
      <c r="H111" s="2">
        <f t="shared" si="16"/>
        <v>51</v>
      </c>
      <c r="I111" s="11" t="str">
        <f t="shared" si="13"/>
        <v>Atenção</v>
      </c>
      <c r="J111" s="13"/>
      <c r="K111" s="4">
        <v>43482</v>
      </c>
      <c r="L111" s="1">
        <v>2118.6999999999998</v>
      </c>
      <c r="M111" s="2">
        <f t="shared" si="17"/>
        <v>12.5</v>
      </c>
      <c r="N111" s="11" t="str">
        <f t="shared" si="14"/>
        <v>Atenção</v>
      </c>
    </row>
    <row r="112" spans="1:14" x14ac:dyDescent="0.25">
      <c r="A112" s="4">
        <v>43483</v>
      </c>
      <c r="B112" s="1">
        <v>2458.6999999999998</v>
      </c>
      <c r="C112" s="2">
        <f t="shared" si="15"/>
        <v>8</v>
      </c>
      <c r="D112" s="11" t="str">
        <f t="shared" si="12"/>
        <v>Normal</v>
      </c>
      <c r="F112" s="4">
        <v>43483</v>
      </c>
      <c r="G112" s="1">
        <v>11960</v>
      </c>
      <c r="H112" s="2">
        <f t="shared" si="16"/>
        <v>20</v>
      </c>
      <c r="I112" s="11" t="str">
        <f t="shared" si="13"/>
        <v>Normal</v>
      </c>
      <c r="K112" s="4">
        <v>43483</v>
      </c>
      <c r="L112" s="1">
        <v>2124.1999999999998</v>
      </c>
      <c r="M112" s="2">
        <f t="shared" si="17"/>
        <v>5.5</v>
      </c>
      <c r="N112" s="11" t="str">
        <f t="shared" si="14"/>
        <v>Normal</v>
      </c>
    </row>
    <row r="113" spans="1:15" x14ac:dyDescent="0.25">
      <c r="A113" s="5">
        <v>43484</v>
      </c>
      <c r="B113" s="3">
        <v>2458.6999999999998</v>
      </c>
      <c r="C113" s="2">
        <f t="shared" si="15"/>
        <v>0</v>
      </c>
      <c r="D113" s="11" t="str">
        <f t="shared" si="12"/>
        <v>Normal</v>
      </c>
      <c r="F113" s="5">
        <v>43484</v>
      </c>
      <c r="G113" s="3">
        <v>11960</v>
      </c>
      <c r="H113" s="2">
        <f t="shared" si="16"/>
        <v>0</v>
      </c>
      <c r="I113" s="11" t="str">
        <f t="shared" si="13"/>
        <v>Normal</v>
      </c>
      <c r="K113" s="5">
        <v>43484</v>
      </c>
      <c r="L113" s="3">
        <v>2124.1999999999998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">
        <v>43485</v>
      </c>
      <c r="B114" s="1">
        <v>2458.6999999999998</v>
      </c>
      <c r="C114" s="2">
        <f t="shared" si="15"/>
        <v>0</v>
      </c>
      <c r="D114" s="11" t="str">
        <f t="shared" si="12"/>
        <v>Normal</v>
      </c>
      <c r="F114" s="4">
        <v>43485</v>
      </c>
      <c r="G114" s="1">
        <v>11960</v>
      </c>
      <c r="H114" s="2">
        <f t="shared" si="16"/>
        <v>0</v>
      </c>
      <c r="I114" s="11" t="str">
        <f t="shared" si="13"/>
        <v>Normal</v>
      </c>
      <c r="K114" s="4">
        <v>43485</v>
      </c>
      <c r="L114" s="1">
        <v>2124.1999999999998</v>
      </c>
      <c r="M114" s="2">
        <f t="shared" si="17"/>
        <v>0</v>
      </c>
      <c r="N114" s="11" t="str">
        <f t="shared" si="14"/>
        <v>Normal</v>
      </c>
    </row>
    <row r="115" spans="1:15" x14ac:dyDescent="0.25">
      <c r="A115" s="4">
        <v>43486</v>
      </c>
      <c r="B115" s="1">
        <v>2487</v>
      </c>
      <c r="C115" s="2">
        <f t="shared" si="15"/>
        <v>28.300000000000182</v>
      </c>
      <c r="D115" s="11" t="str">
        <f t="shared" si="12"/>
        <v>Atenção</v>
      </c>
      <c r="F115" s="4">
        <v>43486</v>
      </c>
      <c r="G115" s="1">
        <v>12002</v>
      </c>
      <c r="H115" s="2">
        <f t="shared" si="16"/>
        <v>42</v>
      </c>
      <c r="I115" s="11" t="str">
        <f t="shared" si="13"/>
        <v>Atenção</v>
      </c>
      <c r="K115" s="4">
        <v>43486</v>
      </c>
      <c r="L115" s="1">
        <v>2131.8000000000002</v>
      </c>
      <c r="M115" s="2">
        <f t="shared" si="17"/>
        <v>7.6000000000003638</v>
      </c>
      <c r="N115" s="11" t="str">
        <f t="shared" si="14"/>
        <v>Atenção</v>
      </c>
    </row>
    <row r="116" spans="1:15" x14ac:dyDescent="0.25">
      <c r="A116" s="4">
        <v>43487</v>
      </c>
      <c r="B116" s="1">
        <v>2500.8000000000002</v>
      </c>
      <c r="C116" s="2">
        <f t="shared" si="15"/>
        <v>13.800000000000182</v>
      </c>
      <c r="D116" s="11" t="str">
        <f t="shared" si="12"/>
        <v>Normal</v>
      </c>
      <c r="F116" s="4">
        <v>43487</v>
      </c>
      <c r="G116" s="1">
        <v>12030</v>
      </c>
      <c r="H116" s="2">
        <f t="shared" si="16"/>
        <v>28</v>
      </c>
      <c r="I116" s="11" t="str">
        <f t="shared" si="13"/>
        <v>Normal</v>
      </c>
      <c r="K116" s="4">
        <v>43487</v>
      </c>
      <c r="L116" s="1">
        <v>2138.8000000000002</v>
      </c>
      <c r="M116" s="2">
        <f t="shared" si="17"/>
        <v>7</v>
      </c>
      <c r="N116" s="11" t="str">
        <f t="shared" si="14"/>
        <v>Normal</v>
      </c>
    </row>
    <row r="117" spans="1:15" x14ac:dyDescent="0.25">
      <c r="A117" s="4">
        <v>43488</v>
      </c>
      <c r="B117" s="1">
        <v>2517.1999999999998</v>
      </c>
      <c r="C117" s="2">
        <f t="shared" si="15"/>
        <v>16.399999999999636</v>
      </c>
      <c r="D117" s="11" t="str">
        <f t="shared" si="12"/>
        <v>Normal</v>
      </c>
      <c r="F117" s="4">
        <v>43488</v>
      </c>
      <c r="G117" s="1">
        <v>12057</v>
      </c>
      <c r="H117" s="2">
        <f t="shared" si="16"/>
        <v>27</v>
      </c>
      <c r="I117" s="11" t="str">
        <f t="shared" si="13"/>
        <v>Normal</v>
      </c>
      <c r="K117" s="4">
        <v>43488</v>
      </c>
      <c r="L117" s="1">
        <v>2145.1999999999998</v>
      </c>
      <c r="M117" s="2">
        <f t="shared" si="17"/>
        <v>6.3999999999996362</v>
      </c>
      <c r="N117" s="11" t="str">
        <f t="shared" si="14"/>
        <v>Normal</v>
      </c>
    </row>
    <row r="118" spans="1:15" x14ac:dyDescent="0.25">
      <c r="A118" s="4">
        <v>43489</v>
      </c>
      <c r="B118" s="1">
        <v>2527.5</v>
      </c>
      <c r="C118" s="2">
        <f t="shared" si="15"/>
        <v>10.300000000000182</v>
      </c>
      <c r="D118" s="11" t="str">
        <f t="shared" si="12"/>
        <v>Normal</v>
      </c>
      <c r="E118" s="13"/>
      <c r="F118" s="4">
        <v>43489</v>
      </c>
      <c r="G118" s="1">
        <v>12080</v>
      </c>
      <c r="H118" s="2">
        <f t="shared" si="16"/>
        <v>23</v>
      </c>
      <c r="I118" s="11" t="str">
        <f t="shared" si="13"/>
        <v>Normal</v>
      </c>
      <c r="J118" s="13"/>
      <c r="K118" s="4">
        <v>43489</v>
      </c>
      <c r="L118" s="1">
        <v>2152.3000000000002</v>
      </c>
      <c r="M118" s="2">
        <f t="shared" si="17"/>
        <v>7.1000000000003638</v>
      </c>
      <c r="N118" s="11" t="str">
        <f t="shared" si="14"/>
        <v>Normal</v>
      </c>
    </row>
    <row r="119" spans="1:15" x14ac:dyDescent="0.25">
      <c r="A119" s="4">
        <v>43490</v>
      </c>
      <c r="B119" s="1">
        <v>2527.5</v>
      </c>
      <c r="C119" s="2">
        <f t="shared" si="15"/>
        <v>0</v>
      </c>
      <c r="D119" s="11" t="str">
        <f t="shared" si="12"/>
        <v>Normal</v>
      </c>
      <c r="F119" s="4">
        <v>43490</v>
      </c>
      <c r="G119" s="1">
        <v>12080</v>
      </c>
      <c r="H119" s="2">
        <f t="shared" si="16"/>
        <v>0</v>
      </c>
      <c r="I119" s="11" t="str">
        <f t="shared" si="13"/>
        <v>Normal</v>
      </c>
      <c r="K119" s="4">
        <v>43490</v>
      </c>
      <c r="L119" s="1">
        <v>2152.3000000000002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5">
        <v>43491</v>
      </c>
      <c r="B120" s="3">
        <v>2527.5</v>
      </c>
      <c r="C120" s="2">
        <f t="shared" si="15"/>
        <v>0</v>
      </c>
      <c r="D120" s="11" t="str">
        <f t="shared" si="12"/>
        <v>Normal</v>
      </c>
      <c r="F120" s="5">
        <v>43491</v>
      </c>
      <c r="G120" s="3">
        <v>12080</v>
      </c>
      <c r="H120" s="2">
        <f t="shared" si="16"/>
        <v>0</v>
      </c>
      <c r="I120" s="11" t="str">
        <f t="shared" si="13"/>
        <v>Normal</v>
      </c>
      <c r="K120" s="5">
        <v>43491</v>
      </c>
      <c r="L120" s="3">
        <v>2152.3000000000002</v>
      </c>
      <c r="M120" s="2">
        <f t="shared" si="17"/>
        <v>0</v>
      </c>
      <c r="N120" s="11" t="str">
        <f t="shared" si="14"/>
        <v>Normal</v>
      </c>
    </row>
    <row r="121" spans="1:15" x14ac:dyDescent="0.25">
      <c r="A121" s="4">
        <v>43492</v>
      </c>
      <c r="B121" s="1">
        <v>2527.5</v>
      </c>
      <c r="C121" s="2">
        <f t="shared" si="15"/>
        <v>0</v>
      </c>
      <c r="D121" s="11" t="str">
        <f t="shared" si="12"/>
        <v>Normal</v>
      </c>
      <c r="F121" s="4">
        <v>43492</v>
      </c>
      <c r="G121" s="1">
        <v>12080</v>
      </c>
      <c r="H121" s="2">
        <f t="shared" si="16"/>
        <v>0</v>
      </c>
      <c r="I121" s="11" t="str">
        <f t="shared" si="13"/>
        <v>Normal</v>
      </c>
      <c r="K121" s="4">
        <v>43492</v>
      </c>
      <c r="L121" s="1">
        <v>2152.3000000000002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43493</v>
      </c>
      <c r="B122" s="1">
        <v>2559.6</v>
      </c>
      <c r="C122" s="2">
        <f t="shared" si="15"/>
        <v>32.099999999999909</v>
      </c>
      <c r="D122" s="11" t="str">
        <f t="shared" si="12"/>
        <v>Atenção</v>
      </c>
      <c r="F122" s="4">
        <v>43493</v>
      </c>
      <c r="G122" s="1">
        <v>12122</v>
      </c>
      <c r="H122" s="2">
        <f t="shared" si="16"/>
        <v>42</v>
      </c>
      <c r="I122" s="11" t="str">
        <f t="shared" si="13"/>
        <v>Atenção</v>
      </c>
      <c r="K122" s="4">
        <v>43493</v>
      </c>
      <c r="L122" s="1">
        <v>2161.6999999999998</v>
      </c>
      <c r="M122" s="2">
        <f t="shared" si="17"/>
        <v>9.3999999999996362</v>
      </c>
      <c r="N122" s="11" t="str">
        <f t="shared" si="14"/>
        <v>Atenção</v>
      </c>
    </row>
    <row r="123" spans="1:15" x14ac:dyDescent="0.25">
      <c r="A123" s="4">
        <v>43494</v>
      </c>
      <c r="B123" s="1">
        <v>2574.1</v>
      </c>
      <c r="C123" s="2">
        <f t="shared" si="15"/>
        <v>14.5</v>
      </c>
      <c r="D123" s="11" t="str">
        <f t="shared" si="12"/>
        <v>Normal</v>
      </c>
      <c r="F123" s="4">
        <v>43494</v>
      </c>
      <c r="G123" s="1">
        <v>12156</v>
      </c>
      <c r="H123" s="2">
        <f t="shared" si="16"/>
        <v>34</v>
      </c>
      <c r="I123" s="11" t="str">
        <f t="shared" si="13"/>
        <v>Atenção</v>
      </c>
      <c r="K123" s="4">
        <v>43494</v>
      </c>
      <c r="L123" s="1">
        <v>2168.3000000000002</v>
      </c>
      <c r="M123" s="2">
        <f t="shared" si="17"/>
        <v>6.6000000000003638</v>
      </c>
      <c r="N123" s="11" t="str">
        <f t="shared" si="14"/>
        <v>Normal</v>
      </c>
    </row>
    <row r="124" spans="1:15" x14ac:dyDescent="0.25">
      <c r="A124" s="4">
        <v>43495</v>
      </c>
      <c r="B124" s="1">
        <v>2586.9</v>
      </c>
      <c r="C124" s="2"/>
      <c r="D124" s="11" t="str">
        <f t="shared" si="12"/>
        <v>Normal</v>
      </c>
      <c r="F124" s="4">
        <v>43495</v>
      </c>
      <c r="G124" s="1">
        <v>12180</v>
      </c>
      <c r="H124" s="2">
        <f t="shared" si="16"/>
        <v>24</v>
      </c>
      <c r="I124" s="11" t="str">
        <f t="shared" si="13"/>
        <v>Normal</v>
      </c>
      <c r="K124" s="4">
        <v>43495</v>
      </c>
      <c r="L124" s="1">
        <v>2174.6999999999998</v>
      </c>
      <c r="M124" s="2">
        <f t="shared" si="17"/>
        <v>6.3999999999996362</v>
      </c>
      <c r="N124" s="11" t="str">
        <f t="shared" si="14"/>
        <v>Normal</v>
      </c>
    </row>
    <row r="125" spans="1:15" x14ac:dyDescent="0.25">
      <c r="A125" s="4">
        <v>43496</v>
      </c>
      <c r="B125" s="1">
        <v>2600.1</v>
      </c>
      <c r="C125" s="2">
        <f>B125-B124</f>
        <v>13.199999999999818</v>
      </c>
      <c r="D125" s="11" t="str">
        <f t="shared" si="12"/>
        <v>Normal</v>
      </c>
      <c r="F125" s="4">
        <v>43496</v>
      </c>
      <c r="G125" s="1">
        <v>12200</v>
      </c>
      <c r="H125" s="2">
        <f t="shared" si="16"/>
        <v>20</v>
      </c>
      <c r="I125" s="11" t="str">
        <f t="shared" si="13"/>
        <v>Normal</v>
      </c>
      <c r="K125" s="4">
        <v>43496</v>
      </c>
      <c r="L125" s="1">
        <v>2181.1</v>
      </c>
      <c r="M125" s="2">
        <f t="shared" si="17"/>
        <v>6.4000000000000909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317.09999999999991</v>
      </c>
      <c r="D126" s="11" t="str">
        <f t="shared" si="12"/>
        <v>Atenção</v>
      </c>
      <c r="F126" s="141" t="s">
        <v>6</v>
      </c>
      <c r="G126" s="142"/>
      <c r="H126" s="15">
        <f>SUM(H95:H125)</f>
        <v>524</v>
      </c>
      <c r="I126" s="11" t="str">
        <f t="shared" si="13"/>
        <v>Atenção</v>
      </c>
      <c r="K126" s="141" t="s">
        <v>6</v>
      </c>
      <c r="L126" s="142"/>
      <c r="M126" s="15">
        <f>SUM(M95:M125)</f>
        <v>129.59999999999991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6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6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6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6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6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6" s="134" customFormat="1" x14ac:dyDescent="0.25">
      <c r="A134" s="150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</row>
    <row r="135" spans="1:16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6" ht="31.5" customHeight="1" x14ac:dyDescent="0.25">
      <c r="A136" s="140" t="s">
        <v>87</v>
      </c>
      <c r="B136" s="140"/>
      <c r="C136" s="6" t="s">
        <v>2</v>
      </c>
      <c r="D136" s="9"/>
      <c r="F136" s="152" t="s">
        <v>90</v>
      </c>
      <c r="G136" s="153"/>
      <c r="H136" s="6" t="s">
        <v>2</v>
      </c>
      <c r="I136" s="9"/>
      <c r="K136" s="152" t="s">
        <v>90</v>
      </c>
      <c r="L136" s="153"/>
      <c r="M136" s="6" t="s">
        <v>2</v>
      </c>
      <c r="N136" s="9"/>
    </row>
    <row r="137" spans="1:16" x14ac:dyDescent="0.25">
      <c r="A137" s="140"/>
      <c r="B137" s="140"/>
      <c r="C137" s="7">
        <v>369111.7</v>
      </c>
      <c r="D137" s="10">
        <v>1</v>
      </c>
      <c r="F137" s="154"/>
      <c r="G137" s="155"/>
      <c r="H137" s="7">
        <v>1546</v>
      </c>
      <c r="I137" s="10">
        <v>1</v>
      </c>
      <c r="K137" s="154"/>
      <c r="L137" s="155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43466</v>
      </c>
      <c r="B139" s="1">
        <v>369054</v>
      </c>
      <c r="C139" s="2">
        <f>C137-B139</f>
        <v>57.700000000011642</v>
      </c>
      <c r="D139" s="11" t="str">
        <f>IF(C139&gt;($D$137*1.2),"Atenção","Normal")</f>
        <v>Atenção</v>
      </c>
      <c r="F139" s="4">
        <v>43466</v>
      </c>
      <c r="G139" s="1">
        <v>1546</v>
      </c>
      <c r="H139" s="2">
        <v>0</v>
      </c>
      <c r="I139" s="11" t="str">
        <f>IF(H139&gt;($H$137*1.2),"Atenção","Normal")</f>
        <v>Normal</v>
      </c>
      <c r="K139" s="4">
        <v>43466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4">
        <v>43467</v>
      </c>
      <c r="B140" s="22">
        <v>369054</v>
      </c>
      <c r="C140" s="2">
        <v>0</v>
      </c>
      <c r="D140" s="11" t="str">
        <f t="shared" ref="D140:D170" si="18">IF(C140&gt;($D$137*1.2),"Atenção","Normal")</f>
        <v>Normal</v>
      </c>
      <c r="F140" s="4">
        <v>43467</v>
      </c>
      <c r="G140" s="22">
        <v>1546</v>
      </c>
      <c r="H140" s="2">
        <f>H139</f>
        <v>0</v>
      </c>
      <c r="I140" s="11" t="str">
        <f t="shared" ref="I140:I170" si="19">IF(H140&gt;($I$137*1.2),"Atenção","Normal")</f>
        <v>Normal</v>
      </c>
      <c r="K140" s="4">
        <v>43467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43468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43468</v>
      </c>
      <c r="G141" s="1">
        <v>1546</v>
      </c>
      <c r="H141" s="2">
        <f>H140</f>
        <v>0</v>
      </c>
      <c r="I141" s="11" t="str">
        <f t="shared" si="19"/>
        <v>Normal</v>
      </c>
      <c r="K141" s="4">
        <v>43468</v>
      </c>
      <c r="L141" s="22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43469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43469</v>
      </c>
      <c r="G142" s="1">
        <v>1546</v>
      </c>
      <c r="H142" s="2">
        <f t="shared" ref="H142:H169" si="23">G142-G141</f>
        <v>0</v>
      </c>
      <c r="I142" s="11" t="str">
        <f t="shared" si="19"/>
        <v>Normal</v>
      </c>
      <c r="K142" s="4">
        <v>43469</v>
      </c>
      <c r="L142" s="22"/>
      <c r="M142" s="1">
        <f t="shared" si="22"/>
        <v>0</v>
      </c>
      <c r="N142" s="11" t="str">
        <f t="shared" si="20"/>
        <v>Normal</v>
      </c>
    </row>
    <row r="143" spans="1:16" x14ac:dyDescent="0.25">
      <c r="A143" s="5">
        <v>43470</v>
      </c>
      <c r="B143" s="3">
        <v>369054</v>
      </c>
      <c r="C143" s="2">
        <f t="shared" si="21"/>
        <v>0</v>
      </c>
      <c r="D143" s="11" t="str">
        <f t="shared" si="18"/>
        <v>Normal</v>
      </c>
      <c r="F143" s="5">
        <v>43470</v>
      </c>
      <c r="G143" s="3">
        <v>1566</v>
      </c>
      <c r="H143" s="2">
        <f t="shared" si="23"/>
        <v>20</v>
      </c>
      <c r="I143" s="11" t="str">
        <f t="shared" si="19"/>
        <v>Atenção</v>
      </c>
      <c r="K143" s="5">
        <v>43470</v>
      </c>
      <c r="L143" s="3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43471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43471</v>
      </c>
      <c r="G144" s="1">
        <v>1566</v>
      </c>
      <c r="H144" s="2">
        <f t="shared" si="23"/>
        <v>0</v>
      </c>
      <c r="I144" s="11" t="str">
        <f t="shared" si="19"/>
        <v>Normal</v>
      </c>
      <c r="K144" s="4">
        <v>43471</v>
      </c>
      <c r="L144" s="22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43472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43472</v>
      </c>
      <c r="G145" s="1">
        <v>1566</v>
      </c>
      <c r="H145" s="2">
        <f t="shared" si="23"/>
        <v>0</v>
      </c>
      <c r="I145" s="11" t="str">
        <f t="shared" si="19"/>
        <v>Normal</v>
      </c>
      <c r="K145" s="4">
        <v>43472</v>
      </c>
      <c r="L145" s="22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43473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43473</v>
      </c>
      <c r="G146" s="1">
        <v>1566</v>
      </c>
      <c r="H146" s="2">
        <f t="shared" si="23"/>
        <v>0</v>
      </c>
      <c r="I146" s="11" t="str">
        <f t="shared" si="19"/>
        <v>Normal</v>
      </c>
      <c r="K146" s="4">
        <v>43473</v>
      </c>
      <c r="L146" s="22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43474</v>
      </c>
      <c r="B147" s="1">
        <v>369054</v>
      </c>
      <c r="C147" s="2">
        <f t="shared" si="21"/>
        <v>0</v>
      </c>
      <c r="D147" s="11" t="str">
        <f t="shared" si="18"/>
        <v>Normal</v>
      </c>
      <c r="F147" s="4">
        <v>43474</v>
      </c>
      <c r="G147" s="1">
        <v>1567</v>
      </c>
      <c r="H147" s="2">
        <f t="shared" si="23"/>
        <v>1</v>
      </c>
      <c r="I147" s="11" t="str">
        <f t="shared" si="19"/>
        <v>Normal</v>
      </c>
      <c r="K147" s="4">
        <v>43474</v>
      </c>
      <c r="L147" s="22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43475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43475</v>
      </c>
      <c r="G148" s="1">
        <v>1568</v>
      </c>
      <c r="H148" s="2">
        <f t="shared" si="23"/>
        <v>1</v>
      </c>
      <c r="I148" s="11" t="str">
        <f t="shared" si="19"/>
        <v>Normal</v>
      </c>
      <c r="K148" s="4">
        <v>43475</v>
      </c>
      <c r="L148" s="22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43476</v>
      </c>
      <c r="B149" s="1">
        <v>369054</v>
      </c>
      <c r="C149" s="2">
        <f t="shared" si="21"/>
        <v>0</v>
      </c>
      <c r="D149" s="11" t="str">
        <f t="shared" si="18"/>
        <v>Normal</v>
      </c>
      <c r="F149" s="4">
        <v>43476</v>
      </c>
      <c r="G149" s="1">
        <v>1568</v>
      </c>
      <c r="H149" s="2">
        <f t="shared" si="23"/>
        <v>0</v>
      </c>
      <c r="I149" s="11" t="str">
        <f t="shared" si="19"/>
        <v>Normal</v>
      </c>
      <c r="K149" s="4">
        <v>43476</v>
      </c>
      <c r="L149" s="22"/>
      <c r="M149" s="1">
        <f t="shared" si="22"/>
        <v>0</v>
      </c>
      <c r="N149" s="11" t="str">
        <f t="shared" si="20"/>
        <v>Normal</v>
      </c>
    </row>
    <row r="150" spans="1:14" x14ac:dyDescent="0.25">
      <c r="A150" s="5">
        <v>43477</v>
      </c>
      <c r="B150" s="3">
        <v>369054</v>
      </c>
      <c r="C150" s="2">
        <f t="shared" si="21"/>
        <v>0</v>
      </c>
      <c r="D150" s="11" t="str">
        <f t="shared" si="18"/>
        <v>Normal</v>
      </c>
      <c r="F150" s="5">
        <v>43477</v>
      </c>
      <c r="G150" s="3">
        <v>1568</v>
      </c>
      <c r="H150" s="2">
        <f t="shared" si="23"/>
        <v>0</v>
      </c>
      <c r="I150" s="11" t="str">
        <f t="shared" si="19"/>
        <v>Normal</v>
      </c>
      <c r="K150" s="5">
        <v>43477</v>
      </c>
      <c r="L150" s="3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43478</v>
      </c>
      <c r="B151" s="1">
        <v>369054</v>
      </c>
      <c r="C151" s="2">
        <f t="shared" si="21"/>
        <v>0</v>
      </c>
      <c r="D151" s="11" t="str">
        <f t="shared" si="18"/>
        <v>Normal</v>
      </c>
      <c r="F151" s="4">
        <v>43478</v>
      </c>
      <c r="G151" s="1">
        <v>1568</v>
      </c>
      <c r="H151" s="2">
        <f t="shared" si="23"/>
        <v>0</v>
      </c>
      <c r="I151" s="11" t="str">
        <f t="shared" si="19"/>
        <v>Normal</v>
      </c>
      <c r="K151" s="4">
        <v>43478</v>
      </c>
      <c r="L151" s="22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43479</v>
      </c>
      <c r="B152" s="1">
        <v>369054</v>
      </c>
      <c r="C152" s="2">
        <f t="shared" si="21"/>
        <v>0</v>
      </c>
      <c r="D152" s="11" t="str">
        <f t="shared" si="18"/>
        <v>Normal</v>
      </c>
      <c r="F152" s="4">
        <v>43479</v>
      </c>
      <c r="G152" s="1">
        <v>1662</v>
      </c>
      <c r="H152" s="2">
        <f t="shared" si="23"/>
        <v>94</v>
      </c>
      <c r="I152" s="11" t="str">
        <f t="shared" si="19"/>
        <v>Atenção</v>
      </c>
      <c r="K152" s="4">
        <v>43479</v>
      </c>
      <c r="L152" s="22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43480</v>
      </c>
      <c r="B153" s="1">
        <v>369054</v>
      </c>
      <c r="C153" s="2">
        <f t="shared" si="21"/>
        <v>0</v>
      </c>
      <c r="D153" s="11" t="str">
        <f t="shared" si="18"/>
        <v>Normal</v>
      </c>
      <c r="F153" s="4">
        <v>43480</v>
      </c>
      <c r="G153" s="1">
        <v>1662</v>
      </c>
      <c r="H153" s="2">
        <f t="shared" si="23"/>
        <v>0</v>
      </c>
      <c r="I153" s="11" t="str">
        <f t="shared" si="19"/>
        <v>Normal</v>
      </c>
      <c r="K153" s="4">
        <v>43480</v>
      </c>
      <c r="L153" s="22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43481</v>
      </c>
      <c r="B154" s="1">
        <v>369054</v>
      </c>
      <c r="C154" s="2">
        <f t="shared" si="21"/>
        <v>0</v>
      </c>
      <c r="D154" s="11" t="str">
        <f t="shared" si="18"/>
        <v>Normal</v>
      </c>
      <c r="F154" s="4">
        <v>43481</v>
      </c>
      <c r="G154" s="1">
        <v>1665</v>
      </c>
      <c r="H154" s="2">
        <f t="shared" si="23"/>
        <v>3</v>
      </c>
      <c r="I154" s="11" t="str">
        <f t="shared" si="19"/>
        <v>Atenção</v>
      </c>
      <c r="K154" s="4">
        <v>43481</v>
      </c>
      <c r="L154" s="22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43482</v>
      </c>
      <c r="B155" s="1">
        <v>369054</v>
      </c>
      <c r="C155" s="2">
        <f t="shared" si="21"/>
        <v>0</v>
      </c>
      <c r="D155" s="11" t="str">
        <f t="shared" si="18"/>
        <v>Normal</v>
      </c>
      <c r="F155" s="4">
        <v>43482</v>
      </c>
      <c r="G155" s="1">
        <v>1669</v>
      </c>
      <c r="H155" s="2">
        <f>G155-G154</f>
        <v>4</v>
      </c>
      <c r="I155" s="11" t="str">
        <f t="shared" si="19"/>
        <v>Atenção</v>
      </c>
      <c r="K155" s="4">
        <v>43482</v>
      </c>
      <c r="L155" s="22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43483</v>
      </c>
      <c r="B156" s="1">
        <v>369054</v>
      </c>
      <c r="C156" s="2">
        <f t="shared" si="21"/>
        <v>0</v>
      </c>
      <c r="D156" s="11" t="str">
        <f t="shared" si="18"/>
        <v>Normal</v>
      </c>
      <c r="F156" s="4">
        <v>43483</v>
      </c>
      <c r="G156" s="1">
        <v>1678</v>
      </c>
      <c r="H156" s="2">
        <f t="shared" si="23"/>
        <v>9</v>
      </c>
      <c r="I156" s="11" t="str">
        <f t="shared" si="19"/>
        <v>Atenção</v>
      </c>
      <c r="K156" s="4">
        <v>43483</v>
      </c>
      <c r="L156" s="22"/>
      <c r="M156" s="1">
        <f t="shared" si="22"/>
        <v>0</v>
      </c>
      <c r="N156" s="11" t="str">
        <f t="shared" si="20"/>
        <v>Normal</v>
      </c>
    </row>
    <row r="157" spans="1:14" x14ac:dyDescent="0.25">
      <c r="A157" s="5">
        <v>43484</v>
      </c>
      <c r="B157" s="3">
        <v>369054</v>
      </c>
      <c r="C157" s="2">
        <f t="shared" si="21"/>
        <v>0</v>
      </c>
      <c r="D157" s="11" t="str">
        <f t="shared" si="18"/>
        <v>Normal</v>
      </c>
      <c r="F157" s="5">
        <v>43484</v>
      </c>
      <c r="G157" s="3">
        <v>1678</v>
      </c>
      <c r="H157" s="2">
        <f t="shared" si="23"/>
        <v>0</v>
      </c>
      <c r="I157" s="11" t="str">
        <f t="shared" si="19"/>
        <v>Normal</v>
      </c>
      <c r="K157" s="5">
        <v>43484</v>
      </c>
      <c r="L157" s="3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43485</v>
      </c>
      <c r="B158" s="1">
        <v>369054</v>
      </c>
      <c r="C158" s="2">
        <f t="shared" si="21"/>
        <v>0</v>
      </c>
      <c r="D158" s="11" t="str">
        <f t="shared" si="18"/>
        <v>Normal</v>
      </c>
      <c r="F158" s="4">
        <v>43485</v>
      </c>
      <c r="G158" s="1">
        <v>1678</v>
      </c>
      <c r="H158" s="2">
        <f t="shared" si="23"/>
        <v>0</v>
      </c>
      <c r="I158" s="11" t="str">
        <f t="shared" si="19"/>
        <v>Normal</v>
      </c>
      <c r="K158" s="4">
        <v>43485</v>
      </c>
      <c r="L158" s="22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43486</v>
      </c>
      <c r="B159" s="1">
        <v>369054</v>
      </c>
      <c r="C159" s="2">
        <f t="shared" si="21"/>
        <v>0</v>
      </c>
      <c r="D159" s="11" t="str">
        <f t="shared" si="18"/>
        <v>Normal</v>
      </c>
      <c r="F159" s="4">
        <v>43486</v>
      </c>
      <c r="G159" s="1">
        <v>1678</v>
      </c>
      <c r="H159" s="2">
        <f t="shared" si="23"/>
        <v>0</v>
      </c>
      <c r="I159" s="11" t="str">
        <f t="shared" si="19"/>
        <v>Normal</v>
      </c>
      <c r="K159" s="4">
        <v>43486</v>
      </c>
      <c r="L159" s="22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43487</v>
      </c>
      <c r="B160" s="1">
        <v>369054</v>
      </c>
      <c r="C160" s="2">
        <f t="shared" si="21"/>
        <v>0</v>
      </c>
      <c r="D160" s="11" t="str">
        <f t="shared" si="18"/>
        <v>Normal</v>
      </c>
      <c r="F160" s="4">
        <v>43487</v>
      </c>
      <c r="G160" s="1">
        <v>1678</v>
      </c>
      <c r="H160" s="2">
        <f t="shared" si="23"/>
        <v>0</v>
      </c>
      <c r="I160" s="11" t="str">
        <f t="shared" si="19"/>
        <v>Normal</v>
      </c>
      <c r="K160" s="4">
        <v>43487</v>
      </c>
      <c r="L160" s="22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43488</v>
      </c>
      <c r="B161" s="1">
        <v>369054</v>
      </c>
      <c r="C161" s="2">
        <f t="shared" si="21"/>
        <v>0</v>
      </c>
      <c r="D161" s="11" t="str">
        <f t="shared" si="18"/>
        <v>Normal</v>
      </c>
      <c r="F161" s="4">
        <v>43488</v>
      </c>
      <c r="G161" s="1">
        <v>1678</v>
      </c>
      <c r="H161" s="2">
        <f t="shared" si="23"/>
        <v>0</v>
      </c>
      <c r="I161" s="11" t="str">
        <f t="shared" si="19"/>
        <v>Normal</v>
      </c>
      <c r="K161" s="4">
        <v>43488</v>
      </c>
      <c r="L161" s="22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43489</v>
      </c>
      <c r="B162" s="1">
        <v>369054</v>
      </c>
      <c r="C162" s="2">
        <f t="shared" si="21"/>
        <v>0</v>
      </c>
      <c r="D162" s="11" t="str">
        <f t="shared" si="18"/>
        <v>Normal</v>
      </c>
      <c r="F162" s="4">
        <v>43489</v>
      </c>
      <c r="G162" s="1">
        <v>1678</v>
      </c>
      <c r="H162" s="2">
        <f t="shared" si="23"/>
        <v>0</v>
      </c>
      <c r="I162" s="11" t="str">
        <f t="shared" si="19"/>
        <v>Normal</v>
      </c>
      <c r="K162" s="4">
        <v>43489</v>
      </c>
      <c r="L162" s="22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43490</v>
      </c>
      <c r="B163" s="1">
        <v>369054</v>
      </c>
      <c r="C163" s="2">
        <f t="shared" si="21"/>
        <v>0</v>
      </c>
      <c r="D163" s="11" t="str">
        <f t="shared" si="18"/>
        <v>Normal</v>
      </c>
      <c r="F163" s="4">
        <v>43490</v>
      </c>
      <c r="G163" s="1">
        <v>1678</v>
      </c>
      <c r="H163" s="2">
        <f t="shared" si="23"/>
        <v>0</v>
      </c>
      <c r="I163" s="11" t="str">
        <f t="shared" si="19"/>
        <v>Normal</v>
      </c>
      <c r="K163" s="4">
        <v>43490</v>
      </c>
      <c r="L163" s="22"/>
      <c r="M163" s="1">
        <f t="shared" si="22"/>
        <v>0</v>
      </c>
      <c r="N163" s="11" t="str">
        <f t="shared" si="20"/>
        <v>Normal</v>
      </c>
    </row>
    <row r="164" spans="1:14" x14ac:dyDescent="0.25">
      <c r="A164" s="5">
        <v>43491</v>
      </c>
      <c r="B164" s="3">
        <v>369054</v>
      </c>
      <c r="C164" s="2">
        <f t="shared" si="21"/>
        <v>0</v>
      </c>
      <c r="D164" s="11" t="str">
        <f t="shared" si="18"/>
        <v>Normal</v>
      </c>
      <c r="F164" s="5">
        <v>43491</v>
      </c>
      <c r="G164" s="3">
        <v>1678</v>
      </c>
      <c r="H164" s="2">
        <f t="shared" si="23"/>
        <v>0</v>
      </c>
      <c r="I164" s="11" t="str">
        <f t="shared" si="19"/>
        <v>Normal</v>
      </c>
      <c r="K164" s="5">
        <v>43491</v>
      </c>
      <c r="L164" s="3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43492</v>
      </c>
      <c r="B165" s="1">
        <v>369054</v>
      </c>
      <c r="C165" s="2">
        <f t="shared" si="21"/>
        <v>0</v>
      </c>
      <c r="D165" s="11" t="str">
        <f t="shared" si="18"/>
        <v>Normal</v>
      </c>
      <c r="F165" s="4">
        <v>43492</v>
      </c>
      <c r="G165" s="1">
        <v>1678</v>
      </c>
      <c r="H165" s="2">
        <f t="shared" si="23"/>
        <v>0</v>
      </c>
      <c r="I165" s="11" t="str">
        <f t="shared" si="19"/>
        <v>Normal</v>
      </c>
      <c r="K165" s="4">
        <v>43492</v>
      </c>
      <c r="L165" s="22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43493</v>
      </c>
      <c r="B166" s="1">
        <v>369054</v>
      </c>
      <c r="C166" s="2">
        <f t="shared" si="21"/>
        <v>0</v>
      </c>
      <c r="D166" s="11" t="str">
        <f t="shared" si="18"/>
        <v>Normal</v>
      </c>
      <c r="F166" s="4">
        <v>43493</v>
      </c>
      <c r="G166" s="1">
        <v>1678</v>
      </c>
      <c r="H166" s="2">
        <f t="shared" si="23"/>
        <v>0</v>
      </c>
      <c r="I166" s="11" t="str">
        <f t="shared" si="19"/>
        <v>Normal</v>
      </c>
      <c r="K166" s="4">
        <v>43493</v>
      </c>
      <c r="L166" s="22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43494</v>
      </c>
      <c r="B167" s="1">
        <v>369054</v>
      </c>
      <c r="C167" s="2">
        <f t="shared" si="21"/>
        <v>0</v>
      </c>
      <c r="D167" s="11" t="str">
        <f t="shared" si="18"/>
        <v>Normal</v>
      </c>
      <c r="F167" s="4">
        <v>43494</v>
      </c>
      <c r="G167" s="1">
        <v>1678</v>
      </c>
      <c r="H167" s="2">
        <f t="shared" si="23"/>
        <v>0</v>
      </c>
      <c r="I167" s="11" t="str">
        <f t="shared" si="19"/>
        <v>Normal</v>
      </c>
      <c r="K167" s="4">
        <v>43494</v>
      </c>
      <c r="L167" s="22"/>
      <c r="M167" s="1">
        <f t="shared" si="22"/>
        <v>0</v>
      </c>
      <c r="N167" s="11" t="str">
        <f t="shared" si="20"/>
        <v>Normal</v>
      </c>
    </row>
    <row r="168" spans="1:14" x14ac:dyDescent="0.25">
      <c r="A168" s="4">
        <v>43495</v>
      </c>
      <c r="B168" s="1">
        <v>369054</v>
      </c>
      <c r="C168" s="2">
        <f t="shared" si="21"/>
        <v>0</v>
      </c>
      <c r="D168" s="11" t="str">
        <f t="shared" si="18"/>
        <v>Normal</v>
      </c>
      <c r="F168" s="4">
        <v>43495</v>
      </c>
      <c r="G168" s="1">
        <v>1678</v>
      </c>
      <c r="H168" s="2">
        <f t="shared" si="23"/>
        <v>0</v>
      </c>
      <c r="I168" s="11" t="str">
        <f t="shared" si="19"/>
        <v>Normal</v>
      </c>
      <c r="K168" s="4">
        <v>43495</v>
      </c>
      <c r="L168" s="22"/>
      <c r="M168" s="1">
        <f t="shared" si="22"/>
        <v>0</v>
      </c>
      <c r="N168" s="11" t="str">
        <f t="shared" si="20"/>
        <v>Normal</v>
      </c>
    </row>
    <row r="169" spans="1:14" x14ac:dyDescent="0.25">
      <c r="A169" s="4">
        <v>43496</v>
      </c>
      <c r="B169" s="1">
        <v>369054</v>
      </c>
      <c r="C169" s="2">
        <f t="shared" si="21"/>
        <v>0</v>
      </c>
      <c r="D169" s="11" t="str">
        <f t="shared" si="18"/>
        <v>Normal</v>
      </c>
      <c r="F169" s="4">
        <v>43496</v>
      </c>
      <c r="G169" 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c>
      <c r="L169" s="22"/>
      <c r="M169" s="1">
        <f t="shared" si="22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57.700000000011642</v>
      </c>
      <c r="D170" s="11" t="str">
        <f t="shared" si="18"/>
        <v>Atenção</v>
      </c>
      <c r="F170" s="141" t="s">
        <v>6</v>
      </c>
      <c r="G170" s="142"/>
      <c r="H170" s="15">
        <f>SUM(H139:H169)</f>
        <v>167</v>
      </c>
      <c r="I170" s="11" t="str">
        <f t="shared" si="19"/>
        <v>Atenção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15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92</v>
      </c>
      <c r="B4" s="140"/>
      <c r="C4" s="6" t="s">
        <v>2</v>
      </c>
      <c r="D4" s="9"/>
      <c r="F4" s="140" t="s">
        <v>92</v>
      </c>
      <c r="G4" s="140"/>
      <c r="H4" s="6" t="s">
        <v>2</v>
      </c>
      <c r="I4" s="9"/>
      <c r="K4" s="140" t="s">
        <v>92</v>
      </c>
      <c r="L4" s="140"/>
      <c r="M4" s="6" t="s">
        <v>2</v>
      </c>
      <c r="N4" s="9"/>
    </row>
    <row r="5" spans="1:16" x14ac:dyDescent="0.25">
      <c r="A5" s="140"/>
      <c r="B5" s="140"/>
      <c r="C5" s="7">
        <v>150450</v>
      </c>
      <c r="D5" s="10">
        <v>140</v>
      </c>
      <c r="F5" s="140"/>
      <c r="G5" s="140"/>
      <c r="H5" s="7">
        <v>11343.1</v>
      </c>
      <c r="I5" s="10">
        <v>7</v>
      </c>
      <c r="K5" s="140"/>
      <c r="L5" s="140"/>
      <c r="M5" s="7">
        <v>9171.2999999999993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43405</v>
      </c>
      <c r="B7" s="1">
        <v>150574</v>
      </c>
      <c r="C7" s="2">
        <f>B7-C5</f>
        <v>124</v>
      </c>
      <c r="D7" s="11" t="str">
        <f>IF(C7&gt;($D$5*1.2),"Atenção","Normal")</f>
        <v>Normal</v>
      </c>
      <c r="F7" s="4">
        <v>43405</v>
      </c>
      <c r="G7" s="1">
        <v>11350.8</v>
      </c>
      <c r="H7" s="2">
        <f>G7-H5</f>
        <v>7.6999999999989086</v>
      </c>
      <c r="I7" s="11" t="str">
        <f>IF(H7&gt;($I$5*1.2),"Atenção","Normal")</f>
        <v>Normal</v>
      </c>
      <c r="K7" s="4">
        <v>43405</v>
      </c>
      <c r="L7" s="1">
        <v>9260.2000000000007</v>
      </c>
      <c r="M7" s="2">
        <f>L7-M5</f>
        <v>88.900000000001455</v>
      </c>
      <c r="N7" s="11" t="str">
        <f>IF(M7&gt;($N$5*1.2),"Atenção","Normal")</f>
        <v>Atenção</v>
      </c>
    </row>
    <row r="8" spans="1:16" x14ac:dyDescent="0.25">
      <c r="A8" s="4">
        <v>43406</v>
      </c>
      <c r="B8" s="1">
        <v>150574</v>
      </c>
      <c r="C8" s="2">
        <v>0</v>
      </c>
      <c r="D8" s="11" t="str">
        <f t="shared" ref="D8:D38" si="0">IF(C8&gt;($D$5*1.2),"Atenção","Normal")</f>
        <v>Normal</v>
      </c>
      <c r="F8" s="4">
        <v>43406</v>
      </c>
      <c r="G8" s="1">
        <v>11350.8</v>
      </c>
      <c r="H8" s="2">
        <v>0</v>
      </c>
      <c r="I8" s="11" t="str">
        <f t="shared" ref="I8:I38" si="1">IF(H8&gt;($I$5*1.2),"Atenção","Normal")</f>
        <v>Normal</v>
      </c>
      <c r="K8" s="4">
        <v>43406</v>
      </c>
      <c r="L8" s="1">
        <v>9260.2000000000007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43407</v>
      </c>
      <c r="B9" s="1">
        <v>150574</v>
      </c>
      <c r="C9" s="2">
        <f t="shared" ref="C9:C37" si="3">B9-B8</f>
        <v>0</v>
      </c>
      <c r="D9" s="11" t="str">
        <f t="shared" si="0"/>
        <v>Normal</v>
      </c>
      <c r="F9" s="4">
        <v>43407</v>
      </c>
      <c r="G9" s="1">
        <v>11350.8</v>
      </c>
      <c r="H9" s="2">
        <f t="shared" ref="H9:H36" si="4">G9-G8</f>
        <v>0</v>
      </c>
      <c r="I9" s="11" t="str">
        <f t="shared" si="1"/>
        <v>Normal</v>
      </c>
      <c r="K9" s="4">
        <v>43407</v>
      </c>
      <c r="L9" s="1">
        <v>9260.2000000000007</v>
      </c>
      <c r="M9" s="2">
        <f t="shared" ref="M9:M36" si="5">L9-L8</f>
        <v>0</v>
      </c>
      <c r="N9" s="11" t="str">
        <f t="shared" si="2"/>
        <v>Normal</v>
      </c>
    </row>
    <row r="10" spans="1:16" x14ac:dyDescent="0.25">
      <c r="A10" s="5">
        <v>43408</v>
      </c>
      <c r="B10" s="3">
        <v>150574</v>
      </c>
      <c r="C10" s="3">
        <f t="shared" si="3"/>
        <v>0</v>
      </c>
      <c r="D10" s="3" t="str">
        <f t="shared" si="0"/>
        <v>Normal</v>
      </c>
      <c r="E10" s="25"/>
      <c r="F10" s="5">
        <v>43408</v>
      </c>
      <c r="G10" s="3">
        <v>11350.8</v>
      </c>
      <c r="H10" s="3">
        <f t="shared" si="4"/>
        <v>0</v>
      </c>
      <c r="I10" s="3" t="str">
        <f t="shared" si="1"/>
        <v>Normal</v>
      </c>
      <c r="J10" s="25"/>
      <c r="K10" s="5">
        <v>43408</v>
      </c>
      <c r="L10" s="3">
        <v>9260.2000000000007</v>
      </c>
      <c r="M10" s="3">
        <f t="shared" si="5"/>
        <v>0</v>
      </c>
      <c r="N10" s="11" t="str">
        <f t="shared" si="2"/>
        <v>Normal</v>
      </c>
    </row>
    <row r="11" spans="1:16" x14ac:dyDescent="0.25">
      <c r="A11" s="4">
        <v>43409</v>
      </c>
      <c r="B11" s="1">
        <v>151078</v>
      </c>
      <c r="C11" s="2">
        <f t="shared" si="3"/>
        <v>504</v>
      </c>
      <c r="D11" s="11" t="str">
        <f t="shared" si="0"/>
        <v>Atenção</v>
      </c>
      <c r="F11" s="4">
        <v>43409</v>
      </c>
      <c r="G11" s="1">
        <v>11359.4</v>
      </c>
      <c r="H11" s="2">
        <f t="shared" si="4"/>
        <v>8.6000000000003638</v>
      </c>
      <c r="I11" s="11" t="str">
        <f t="shared" si="1"/>
        <v>Atenção</v>
      </c>
      <c r="K11" s="4">
        <v>43409</v>
      </c>
      <c r="L11" s="1">
        <v>9265.7999999999993</v>
      </c>
      <c r="M11" s="2">
        <f t="shared" si="5"/>
        <v>5.5999999999985448</v>
      </c>
      <c r="N11" s="11" t="str">
        <f t="shared" si="2"/>
        <v>Normal</v>
      </c>
    </row>
    <row r="12" spans="1:16" x14ac:dyDescent="0.25">
      <c r="A12" s="4">
        <v>43410</v>
      </c>
      <c r="B12" s="1">
        <v>151230</v>
      </c>
      <c r="C12" s="2">
        <f t="shared" si="3"/>
        <v>152</v>
      </c>
      <c r="D12" s="11" t="str">
        <f t="shared" si="0"/>
        <v>Normal</v>
      </c>
      <c r="F12" s="4">
        <v>43410</v>
      </c>
      <c r="G12" s="1">
        <v>11367.9</v>
      </c>
      <c r="H12" s="2">
        <f t="shared" si="4"/>
        <v>8.5</v>
      </c>
      <c r="I12" s="11" t="str">
        <f t="shared" si="1"/>
        <v>Atenção</v>
      </c>
      <c r="K12" s="4">
        <v>43410</v>
      </c>
      <c r="L12" s="1">
        <v>9287.2000000000007</v>
      </c>
      <c r="M12" s="2">
        <f t="shared" si="5"/>
        <v>21.400000000001455</v>
      </c>
      <c r="N12" s="11" t="str">
        <f t="shared" si="2"/>
        <v>Normal</v>
      </c>
    </row>
    <row r="13" spans="1:16" x14ac:dyDescent="0.25">
      <c r="A13" s="4">
        <v>43411</v>
      </c>
      <c r="B13" s="1">
        <v>151415</v>
      </c>
      <c r="C13" s="2">
        <f t="shared" si="3"/>
        <v>185</v>
      </c>
      <c r="D13" s="11" t="str">
        <f t="shared" si="0"/>
        <v>Atenção</v>
      </c>
      <c r="F13" s="4">
        <v>43411</v>
      </c>
      <c r="G13" s="1">
        <v>11376.2</v>
      </c>
      <c r="H13" s="2">
        <f t="shared" si="4"/>
        <v>8.3000000000010914</v>
      </c>
      <c r="I13" s="11" t="str">
        <f t="shared" si="1"/>
        <v>Normal</v>
      </c>
      <c r="K13" s="4">
        <v>43411</v>
      </c>
      <c r="L13" s="1">
        <v>9312.4</v>
      </c>
      <c r="M13" s="2">
        <f t="shared" si="5"/>
        <v>25.199999999998909</v>
      </c>
      <c r="N13" s="11" t="str">
        <f t="shared" si="2"/>
        <v>Atenção</v>
      </c>
    </row>
    <row r="14" spans="1:16" x14ac:dyDescent="0.25">
      <c r="A14" s="4">
        <v>43412</v>
      </c>
      <c r="B14" s="1">
        <v>151565</v>
      </c>
      <c r="C14" s="2">
        <f t="shared" si="3"/>
        <v>150</v>
      </c>
      <c r="D14" s="11" t="str">
        <f t="shared" si="0"/>
        <v>Normal</v>
      </c>
      <c r="F14" s="4">
        <v>43412</v>
      </c>
      <c r="G14" s="1">
        <v>11383.1</v>
      </c>
      <c r="H14" s="2">
        <f t="shared" si="4"/>
        <v>6.8999999999996362</v>
      </c>
      <c r="I14" s="11" t="str">
        <f t="shared" si="1"/>
        <v>Normal</v>
      </c>
      <c r="K14" s="4">
        <v>43412</v>
      </c>
      <c r="L14" s="1">
        <v>9338.1</v>
      </c>
      <c r="M14" s="2">
        <f t="shared" si="5"/>
        <v>25.700000000000728</v>
      </c>
      <c r="N14" s="11" t="str">
        <f t="shared" si="2"/>
        <v>Atenção</v>
      </c>
    </row>
    <row r="15" spans="1:16" x14ac:dyDescent="0.25">
      <c r="A15" s="4">
        <v>43413</v>
      </c>
      <c r="B15" s="1">
        <v>151677</v>
      </c>
      <c r="C15" s="2">
        <f t="shared" si="3"/>
        <v>112</v>
      </c>
      <c r="D15" s="11" t="str">
        <f t="shared" si="0"/>
        <v>Normal</v>
      </c>
      <c r="F15" s="4">
        <v>43413</v>
      </c>
      <c r="G15" s="1">
        <v>11390</v>
      </c>
      <c r="H15" s="2">
        <f t="shared" si="4"/>
        <v>6.8999999999996362</v>
      </c>
      <c r="I15" s="11" t="str">
        <f t="shared" si="1"/>
        <v>Normal</v>
      </c>
      <c r="K15" s="4">
        <v>43413</v>
      </c>
      <c r="L15" s="1">
        <v>9361.2999999999993</v>
      </c>
      <c r="M15" s="2">
        <f t="shared" si="5"/>
        <v>23.199999999998909</v>
      </c>
      <c r="N15" s="11" t="str">
        <f t="shared" si="2"/>
        <v>Normal</v>
      </c>
    </row>
    <row r="16" spans="1:16" x14ac:dyDescent="0.25">
      <c r="A16" s="4">
        <v>43414</v>
      </c>
      <c r="B16" s="1">
        <v>151677</v>
      </c>
      <c r="C16" s="2">
        <f t="shared" si="3"/>
        <v>0</v>
      </c>
      <c r="D16" s="11" t="str">
        <f t="shared" si="0"/>
        <v>Normal</v>
      </c>
      <c r="F16" s="4">
        <v>43414</v>
      </c>
      <c r="G16" s="1">
        <v>11390</v>
      </c>
      <c r="H16" s="2">
        <f t="shared" si="4"/>
        <v>0</v>
      </c>
      <c r="I16" s="11" t="str">
        <f t="shared" si="1"/>
        <v>Normal</v>
      </c>
      <c r="K16" s="4">
        <v>43414</v>
      </c>
      <c r="L16" s="1">
        <v>9361.2999999999993</v>
      </c>
      <c r="M16" s="2">
        <f t="shared" si="5"/>
        <v>0</v>
      </c>
      <c r="N16" s="11" t="str">
        <f t="shared" si="2"/>
        <v>Normal</v>
      </c>
    </row>
    <row r="17" spans="1:16" x14ac:dyDescent="0.25">
      <c r="A17" s="5">
        <v>43415</v>
      </c>
      <c r="B17" s="3">
        <v>151677</v>
      </c>
      <c r="C17" s="3">
        <f t="shared" si="3"/>
        <v>0</v>
      </c>
      <c r="D17" s="11" t="str">
        <f t="shared" si="0"/>
        <v>Normal</v>
      </c>
      <c r="F17" s="5">
        <v>43415</v>
      </c>
      <c r="G17" s="3">
        <v>11390</v>
      </c>
      <c r="H17" s="3">
        <f t="shared" si="4"/>
        <v>0</v>
      </c>
      <c r="I17" s="11" t="str">
        <f t="shared" si="1"/>
        <v>Normal</v>
      </c>
      <c r="K17" s="5">
        <v>43415</v>
      </c>
      <c r="L17" s="3">
        <v>9361.2999999999993</v>
      </c>
      <c r="M17" s="3">
        <f t="shared" si="5"/>
        <v>0</v>
      </c>
      <c r="N17" s="11" t="str">
        <f t="shared" si="2"/>
        <v>Normal</v>
      </c>
    </row>
    <row r="18" spans="1:16" x14ac:dyDescent="0.25">
      <c r="A18" s="4">
        <v>43416</v>
      </c>
      <c r="B18" s="1">
        <v>152074</v>
      </c>
      <c r="C18" s="2">
        <f t="shared" si="3"/>
        <v>397</v>
      </c>
      <c r="D18" s="11" t="str">
        <f t="shared" si="0"/>
        <v>Atenção</v>
      </c>
      <c r="F18" s="4">
        <v>43416</v>
      </c>
      <c r="G18" s="1">
        <v>11397.7</v>
      </c>
      <c r="H18" s="2">
        <f t="shared" si="4"/>
        <v>7.7000000000007276</v>
      </c>
      <c r="I18" s="11" t="str">
        <f t="shared" si="1"/>
        <v>Normal</v>
      </c>
      <c r="K18" s="4">
        <v>43416</v>
      </c>
      <c r="L18" s="1">
        <v>9398.2999999999993</v>
      </c>
      <c r="M18" s="2">
        <f t="shared" si="5"/>
        <v>37</v>
      </c>
      <c r="N18" s="11" t="str">
        <f t="shared" si="2"/>
        <v>Atenção</v>
      </c>
    </row>
    <row r="19" spans="1:16" x14ac:dyDescent="0.25">
      <c r="A19" s="4">
        <v>43417</v>
      </c>
      <c r="B19" s="1">
        <v>152176</v>
      </c>
      <c r="C19" s="2">
        <f t="shared" si="3"/>
        <v>102</v>
      </c>
      <c r="D19" s="11" t="str">
        <f t="shared" si="0"/>
        <v>Normal</v>
      </c>
      <c r="F19" s="4">
        <v>43417</v>
      </c>
      <c r="G19" s="1">
        <v>11405.7</v>
      </c>
      <c r="H19" s="2">
        <f t="shared" si="4"/>
        <v>8</v>
      </c>
      <c r="I19" s="11" t="str">
        <f t="shared" si="1"/>
        <v>Normal</v>
      </c>
      <c r="K19" s="4">
        <v>43417</v>
      </c>
      <c r="L19" s="1">
        <v>9420.6</v>
      </c>
      <c r="M19" s="2">
        <f t="shared" si="5"/>
        <v>22.300000000001091</v>
      </c>
      <c r="N19" s="11" t="str">
        <f t="shared" si="2"/>
        <v>Normal</v>
      </c>
      <c r="P19" t="s">
        <v>93</v>
      </c>
    </row>
    <row r="20" spans="1:16" x14ac:dyDescent="0.25">
      <c r="A20" s="4">
        <v>43418</v>
      </c>
      <c r="B20" s="1">
        <v>152376</v>
      </c>
      <c r="C20" s="2">
        <f t="shared" si="3"/>
        <v>200</v>
      </c>
      <c r="D20" s="11" t="str">
        <f t="shared" si="0"/>
        <v>Atenção</v>
      </c>
      <c r="F20" s="4">
        <v>43418</v>
      </c>
      <c r="G20" s="1">
        <v>11415</v>
      </c>
      <c r="H20" s="2">
        <f t="shared" si="4"/>
        <v>9.2999999999992724</v>
      </c>
      <c r="I20" s="11" t="str">
        <f t="shared" si="1"/>
        <v>Atenção</v>
      </c>
      <c r="K20" s="4">
        <v>43418</v>
      </c>
      <c r="L20" s="1">
        <v>9445.6</v>
      </c>
      <c r="M20" s="2">
        <f t="shared" si="5"/>
        <v>25</v>
      </c>
      <c r="N20" s="11" t="str">
        <f t="shared" si="2"/>
        <v>Atenção</v>
      </c>
    </row>
    <row r="21" spans="1:16" x14ac:dyDescent="0.25">
      <c r="A21" s="4">
        <v>43419</v>
      </c>
      <c r="B21" s="1">
        <v>152376</v>
      </c>
      <c r="C21" s="2">
        <f t="shared" si="3"/>
        <v>0</v>
      </c>
      <c r="D21" s="11" t="str">
        <f t="shared" si="0"/>
        <v>Normal</v>
      </c>
      <c r="F21" s="4">
        <v>43419</v>
      </c>
      <c r="G21" s="1">
        <v>11415</v>
      </c>
      <c r="H21" s="2">
        <f t="shared" si="4"/>
        <v>0</v>
      </c>
      <c r="I21" s="11" t="str">
        <f t="shared" si="1"/>
        <v>Normal</v>
      </c>
      <c r="K21" s="4">
        <v>43419</v>
      </c>
      <c r="L21" s="1">
        <v>9445.6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4">
        <v>43420</v>
      </c>
      <c r="B22" s="1">
        <v>152590</v>
      </c>
      <c r="C22" s="2">
        <f t="shared" si="3"/>
        <v>214</v>
      </c>
      <c r="D22" s="11" t="str">
        <f t="shared" si="0"/>
        <v>Atenção</v>
      </c>
      <c r="F22" s="4">
        <v>43420</v>
      </c>
      <c r="G22" s="1">
        <v>11420</v>
      </c>
      <c r="H22" s="2">
        <f t="shared" si="4"/>
        <v>5</v>
      </c>
      <c r="I22" s="11" t="str">
        <f t="shared" si="1"/>
        <v>Normal</v>
      </c>
      <c r="K22" s="4">
        <v>43420</v>
      </c>
      <c r="L22" s="1">
        <v>9469.7999999999993</v>
      </c>
      <c r="M22" s="2">
        <f t="shared" si="5"/>
        <v>24.199999999998909</v>
      </c>
      <c r="N22" s="11" t="str">
        <f>IF(M22&gt;($N$5*1.2),"Atenção","Normal")</f>
        <v>Atenção</v>
      </c>
    </row>
    <row r="23" spans="1:16" x14ac:dyDescent="0.25">
      <c r="A23" s="4">
        <v>43421</v>
      </c>
      <c r="B23" s="1">
        <v>152590</v>
      </c>
      <c r="C23" s="2">
        <f t="shared" si="3"/>
        <v>0</v>
      </c>
      <c r="D23" s="11" t="str">
        <f t="shared" si="0"/>
        <v>Normal</v>
      </c>
      <c r="F23" s="4">
        <v>43421</v>
      </c>
      <c r="G23" s="1">
        <v>11420</v>
      </c>
      <c r="H23" s="2">
        <f t="shared" si="4"/>
        <v>0</v>
      </c>
      <c r="I23" s="11" t="str">
        <f t="shared" si="1"/>
        <v>Normal</v>
      </c>
      <c r="K23" s="4">
        <v>43421</v>
      </c>
      <c r="L23" s="1">
        <v>9469.7999999999993</v>
      </c>
      <c r="M23" s="2">
        <f t="shared" si="5"/>
        <v>0</v>
      </c>
      <c r="N23" s="11" t="str">
        <f t="shared" si="2"/>
        <v>Normal</v>
      </c>
    </row>
    <row r="24" spans="1:16" x14ac:dyDescent="0.25">
      <c r="A24" s="5">
        <v>43422</v>
      </c>
      <c r="B24" s="3">
        <v>152987</v>
      </c>
      <c r="C24" s="3">
        <f t="shared" si="3"/>
        <v>397</v>
      </c>
      <c r="D24" s="11" t="str">
        <f t="shared" si="0"/>
        <v>Atenção</v>
      </c>
      <c r="F24" s="5">
        <v>43422</v>
      </c>
      <c r="G24" s="3">
        <v>11423.6</v>
      </c>
      <c r="H24" s="3">
        <f t="shared" si="4"/>
        <v>3.6000000000003638</v>
      </c>
      <c r="I24" s="11" t="str">
        <f t="shared" si="1"/>
        <v>Normal</v>
      </c>
      <c r="K24" s="5">
        <v>43422</v>
      </c>
      <c r="L24" s="3">
        <v>9488.4</v>
      </c>
      <c r="M24" s="3">
        <f t="shared" si="5"/>
        <v>18.600000000000364</v>
      </c>
      <c r="N24" s="11" t="str">
        <f t="shared" si="2"/>
        <v>Normal</v>
      </c>
    </row>
    <row r="25" spans="1:16" x14ac:dyDescent="0.25">
      <c r="A25" s="4">
        <v>43423</v>
      </c>
      <c r="B25" s="1">
        <v>153096</v>
      </c>
      <c r="C25" s="2">
        <f t="shared" si="3"/>
        <v>109</v>
      </c>
      <c r="D25" s="11" t="str">
        <f t="shared" si="0"/>
        <v>Normal</v>
      </c>
      <c r="F25" s="4">
        <v>43423</v>
      </c>
      <c r="G25" s="1">
        <v>11426.7</v>
      </c>
      <c r="H25" s="2">
        <f t="shared" si="4"/>
        <v>3.1000000000003638</v>
      </c>
      <c r="I25" s="11" t="str">
        <f t="shared" si="1"/>
        <v>Normal</v>
      </c>
      <c r="K25" s="4">
        <v>43423</v>
      </c>
      <c r="L25" s="1">
        <v>9496.1</v>
      </c>
      <c r="M25" s="2">
        <f t="shared" si="5"/>
        <v>7.7000000000007276</v>
      </c>
      <c r="N25" s="11" t="str">
        <f t="shared" si="2"/>
        <v>Normal</v>
      </c>
    </row>
    <row r="26" spans="1:16" x14ac:dyDescent="0.25">
      <c r="A26" s="4">
        <v>43424</v>
      </c>
      <c r="B26" s="1">
        <v>153179</v>
      </c>
      <c r="C26" s="2">
        <f t="shared" si="3"/>
        <v>83</v>
      </c>
      <c r="D26" s="11" t="str">
        <f t="shared" si="0"/>
        <v>Normal</v>
      </c>
      <c r="F26" s="4">
        <v>43424</v>
      </c>
      <c r="G26" s="1">
        <v>11429.2</v>
      </c>
      <c r="H26" s="2">
        <f t="shared" si="4"/>
        <v>2.5</v>
      </c>
      <c r="I26" s="11" t="str">
        <f t="shared" si="1"/>
        <v>Normal</v>
      </c>
      <c r="K26" s="4">
        <v>43424</v>
      </c>
      <c r="L26" s="1">
        <v>9512.4</v>
      </c>
      <c r="M26" s="2">
        <f t="shared" si="5"/>
        <v>16.299999999999272</v>
      </c>
      <c r="N26" s="11" t="str">
        <f t="shared" si="2"/>
        <v>Normal</v>
      </c>
    </row>
    <row r="27" spans="1:16" x14ac:dyDescent="0.25">
      <c r="A27" s="4">
        <v>43425</v>
      </c>
      <c r="B27" s="1">
        <v>153281</v>
      </c>
      <c r="C27" s="2">
        <f t="shared" si="3"/>
        <v>102</v>
      </c>
      <c r="D27" s="11" t="str">
        <f t="shared" si="0"/>
        <v>Normal</v>
      </c>
      <c r="F27" s="4">
        <v>43425</v>
      </c>
      <c r="G27" s="1">
        <v>11430.1</v>
      </c>
      <c r="H27" s="2">
        <f t="shared" si="4"/>
        <v>0.8999999999996362</v>
      </c>
      <c r="I27" s="11" t="str">
        <f t="shared" si="1"/>
        <v>Normal</v>
      </c>
      <c r="K27" s="4">
        <v>43425</v>
      </c>
      <c r="L27" s="1">
        <v>9521.5</v>
      </c>
      <c r="M27" s="2">
        <f t="shared" si="5"/>
        <v>9.1000000000003638</v>
      </c>
      <c r="N27" s="11" t="str">
        <f t="shared" si="2"/>
        <v>Normal</v>
      </c>
    </row>
    <row r="28" spans="1:16" x14ac:dyDescent="0.25">
      <c r="A28" s="4">
        <v>43426</v>
      </c>
      <c r="B28" s="1">
        <v>153418</v>
      </c>
      <c r="C28" s="2">
        <f t="shared" si="3"/>
        <v>137</v>
      </c>
      <c r="D28" s="11" t="str">
        <f t="shared" si="0"/>
        <v>Normal</v>
      </c>
      <c r="F28" s="4">
        <v>43426</v>
      </c>
      <c r="G28" s="1">
        <v>11436.4</v>
      </c>
      <c r="H28" s="2">
        <f t="shared" si="4"/>
        <v>6.2999999999992724</v>
      </c>
      <c r="I28" s="11" t="str">
        <f t="shared" si="1"/>
        <v>Normal</v>
      </c>
      <c r="K28" s="4">
        <v>43426</v>
      </c>
      <c r="L28" s="1">
        <v>9544.7999999999993</v>
      </c>
      <c r="M28" s="2">
        <f t="shared" si="5"/>
        <v>23.299999999999272</v>
      </c>
      <c r="N28" s="11" t="str">
        <f t="shared" si="2"/>
        <v>Normal</v>
      </c>
    </row>
    <row r="29" spans="1:16" x14ac:dyDescent="0.25">
      <c r="A29" s="4">
        <v>43427</v>
      </c>
      <c r="B29" s="1">
        <v>153566</v>
      </c>
      <c r="C29" s="2">
        <f t="shared" si="3"/>
        <v>148</v>
      </c>
      <c r="D29" s="11" t="str">
        <f t="shared" si="0"/>
        <v>Normal</v>
      </c>
      <c r="F29" s="4">
        <v>43427</v>
      </c>
      <c r="G29" s="1">
        <v>11444.3</v>
      </c>
      <c r="H29" s="2">
        <f t="shared" si="4"/>
        <v>7.8999999999996362</v>
      </c>
      <c r="I29" s="11" t="str">
        <f t="shared" si="1"/>
        <v>Normal</v>
      </c>
      <c r="K29" s="4">
        <v>43427</v>
      </c>
      <c r="L29" s="1">
        <v>9571.9</v>
      </c>
      <c r="M29" s="2">
        <f t="shared" si="5"/>
        <v>27.100000000000364</v>
      </c>
      <c r="N29" s="11" t="str">
        <f t="shared" si="2"/>
        <v>Atenção</v>
      </c>
    </row>
    <row r="30" spans="1:16" x14ac:dyDescent="0.25">
      <c r="A30" s="4">
        <v>43428</v>
      </c>
      <c r="B30" s="1">
        <v>153782</v>
      </c>
      <c r="C30" s="2">
        <f t="shared" si="3"/>
        <v>216</v>
      </c>
      <c r="D30" s="11" t="str">
        <f t="shared" si="0"/>
        <v>Atenção</v>
      </c>
      <c r="F30" s="4">
        <v>43428</v>
      </c>
      <c r="G30" s="1">
        <v>11449.2</v>
      </c>
      <c r="H30" s="2">
        <f t="shared" si="4"/>
        <v>4.9000000000014552</v>
      </c>
      <c r="I30" s="11" t="str">
        <f t="shared" si="1"/>
        <v>Normal</v>
      </c>
      <c r="K30" s="4">
        <v>43428</v>
      </c>
      <c r="L30" s="1">
        <v>9592</v>
      </c>
      <c r="M30" s="2">
        <f t="shared" si="5"/>
        <v>20.100000000000364</v>
      </c>
      <c r="N30" s="11" t="str">
        <f t="shared" si="2"/>
        <v>Normal</v>
      </c>
      <c r="P30" t="s">
        <v>94</v>
      </c>
    </row>
    <row r="31" spans="1:16" x14ac:dyDescent="0.25">
      <c r="A31" s="5">
        <v>43429</v>
      </c>
      <c r="B31" s="3">
        <v>153782</v>
      </c>
      <c r="C31" s="3">
        <f t="shared" si="3"/>
        <v>0</v>
      </c>
      <c r="D31" s="11" t="str">
        <f t="shared" si="0"/>
        <v>Normal</v>
      </c>
      <c r="F31" s="5">
        <v>43429</v>
      </c>
      <c r="G31" s="3">
        <v>11449.2</v>
      </c>
      <c r="H31" s="3">
        <f t="shared" si="4"/>
        <v>0</v>
      </c>
      <c r="I31" s="11" t="str">
        <f t="shared" si="1"/>
        <v>Normal</v>
      </c>
      <c r="K31" s="5">
        <v>43429</v>
      </c>
      <c r="L31" s="3">
        <v>9592</v>
      </c>
      <c r="M31" s="3">
        <f t="shared" si="5"/>
        <v>0</v>
      </c>
      <c r="N31" s="11" t="str">
        <f t="shared" si="2"/>
        <v>Normal</v>
      </c>
    </row>
    <row r="32" spans="1:16" x14ac:dyDescent="0.25">
      <c r="A32" s="4">
        <v>43430</v>
      </c>
      <c r="B32" s="1">
        <v>153938</v>
      </c>
      <c r="C32" s="2">
        <f t="shared" si="3"/>
        <v>156</v>
      </c>
      <c r="D32" s="11" t="str">
        <f t="shared" si="0"/>
        <v>Normal</v>
      </c>
      <c r="F32" s="4">
        <v>43430</v>
      </c>
      <c r="G32" s="1">
        <v>11451.4</v>
      </c>
      <c r="H32" s="2">
        <f t="shared" si="4"/>
        <v>2.1999999999989086</v>
      </c>
      <c r="I32" s="11" t="str">
        <f t="shared" si="1"/>
        <v>Normal</v>
      </c>
      <c r="K32" s="4">
        <v>43430</v>
      </c>
      <c r="L32" s="1">
        <v>9610.6</v>
      </c>
      <c r="M32" s="2">
        <f t="shared" si="5"/>
        <v>18.600000000000364</v>
      </c>
      <c r="N32" s="11" t="str">
        <f t="shared" si="2"/>
        <v>Normal</v>
      </c>
    </row>
    <row r="33" spans="1:16" x14ac:dyDescent="0.25">
      <c r="A33" s="4">
        <v>43431</v>
      </c>
      <c r="B33" s="1">
        <v>154036</v>
      </c>
      <c r="C33" s="2">
        <f t="shared" si="3"/>
        <v>98</v>
      </c>
      <c r="D33" s="11" t="str">
        <f t="shared" si="0"/>
        <v>Normal</v>
      </c>
      <c r="F33" s="4">
        <v>43431</v>
      </c>
      <c r="G33" s="1">
        <v>11458.6</v>
      </c>
      <c r="H33" s="2">
        <f t="shared" si="4"/>
        <v>7.2000000000007276</v>
      </c>
      <c r="I33" s="11" t="str">
        <f t="shared" si="1"/>
        <v>Normal</v>
      </c>
      <c r="K33" s="4">
        <v>43431</v>
      </c>
      <c r="L33" s="1">
        <v>9638</v>
      </c>
      <c r="M33" s="2">
        <f t="shared" si="5"/>
        <v>27.399999999999636</v>
      </c>
      <c r="N33" s="11" t="str">
        <f t="shared" si="2"/>
        <v>Atenção</v>
      </c>
    </row>
    <row r="34" spans="1:16" x14ac:dyDescent="0.25">
      <c r="A34" s="4">
        <v>43432</v>
      </c>
      <c r="B34" s="1">
        <v>154198</v>
      </c>
      <c r="C34" s="2">
        <f t="shared" si="3"/>
        <v>162</v>
      </c>
      <c r="D34" s="11" t="str">
        <f t="shared" si="0"/>
        <v>Normal</v>
      </c>
      <c r="F34" s="4">
        <v>43432</v>
      </c>
      <c r="G34" s="1">
        <v>11465.5</v>
      </c>
      <c r="H34" s="2">
        <f t="shared" si="4"/>
        <v>6.8999999999996362</v>
      </c>
      <c r="I34" s="11" t="str">
        <f t="shared" si="1"/>
        <v>Normal</v>
      </c>
      <c r="K34" s="4">
        <v>43432</v>
      </c>
      <c r="L34" s="1">
        <v>9656.5</v>
      </c>
      <c r="M34" s="2">
        <f t="shared" si="5"/>
        <v>18.5</v>
      </c>
      <c r="N34" s="11" t="str">
        <f t="shared" si="2"/>
        <v>Normal</v>
      </c>
    </row>
    <row r="35" spans="1:16" x14ac:dyDescent="0.25">
      <c r="A35" s="4">
        <v>43433</v>
      </c>
      <c r="B35" s="1">
        <v>154402</v>
      </c>
      <c r="C35" s="2">
        <f t="shared" si="3"/>
        <v>204</v>
      </c>
      <c r="D35" s="11" t="str">
        <f t="shared" si="0"/>
        <v>Atenção</v>
      </c>
      <c r="F35" s="4">
        <v>43433</v>
      </c>
      <c r="G35" s="1">
        <v>11475</v>
      </c>
      <c r="H35" s="2">
        <f t="shared" si="4"/>
        <v>9.5</v>
      </c>
      <c r="I35" s="11" t="str">
        <f t="shared" si="1"/>
        <v>Atenção</v>
      </c>
      <c r="K35" s="4">
        <v>43433</v>
      </c>
      <c r="L35" s="1">
        <v>9684.4</v>
      </c>
      <c r="M35" s="2">
        <f t="shared" si="5"/>
        <v>27.899999999999636</v>
      </c>
      <c r="N35" s="11" t="str">
        <f t="shared" si="2"/>
        <v>Atenção</v>
      </c>
      <c r="P35" t="s">
        <v>95</v>
      </c>
    </row>
    <row r="36" spans="1:16" x14ac:dyDescent="0.25">
      <c r="A36" s="4">
        <v>43434</v>
      </c>
      <c r="B36" s="1">
        <v>154527</v>
      </c>
      <c r="C36" s="2">
        <f t="shared" si="3"/>
        <v>125</v>
      </c>
      <c r="D36" s="11" t="str">
        <f t="shared" si="0"/>
        <v>Normal</v>
      </c>
      <c r="F36" s="4">
        <v>43434</v>
      </c>
      <c r="G36" s="1">
        <v>11488.2</v>
      </c>
      <c r="H36" s="2">
        <f t="shared" si="4"/>
        <v>13.200000000000728</v>
      </c>
      <c r="I36" s="11" t="str">
        <f t="shared" si="1"/>
        <v>Atenção</v>
      </c>
      <c r="K36" s="4">
        <v>43434</v>
      </c>
      <c r="L36" s="1">
        <v>9700.7000000000007</v>
      </c>
      <c r="M36" s="2">
        <f t="shared" si="5"/>
        <v>16.300000000001091</v>
      </c>
      <c r="N36" s="11" t="str">
        <f t="shared" si="2"/>
        <v>Normal</v>
      </c>
    </row>
    <row r="37" spans="1:16" x14ac:dyDescent="0.25">
      <c r="A37" s="4"/>
      <c r="B37" s="1"/>
      <c r="C37" s="2">
        <f t="shared" si="3"/>
        <v>-154527</v>
      </c>
      <c r="D37" s="11" t="str">
        <f t="shared" si="0"/>
        <v>Normal</v>
      </c>
      <c r="F37" s="4"/>
      <c r="G37" s="1"/>
      <c r="H37" s="2">
        <f>G37-G36</f>
        <v>-11488.2</v>
      </c>
      <c r="I37" s="11" t="str">
        <f t="shared" si="1"/>
        <v>Normal</v>
      </c>
      <c r="K37" s="4"/>
      <c r="L37" s="1"/>
      <c r="M37" s="2">
        <f>L37-L36</f>
        <v>-9700.7000000000007</v>
      </c>
      <c r="N37" s="11" t="str">
        <f t="shared" si="2"/>
        <v>Normal</v>
      </c>
    </row>
    <row r="38" spans="1:16" x14ac:dyDescent="0.25">
      <c r="A38" s="141"/>
      <c r="B38" s="142"/>
      <c r="C38" s="14">
        <f>SUM(C7:C37)</f>
        <v>-150450</v>
      </c>
      <c r="D38" s="12" t="str">
        <f t="shared" si="0"/>
        <v>Normal</v>
      </c>
      <c r="F38" s="141" t="s">
        <v>6</v>
      </c>
      <c r="G38" s="142"/>
      <c r="H38" s="15">
        <f>SUM(H7:H37)</f>
        <v>-11343.1</v>
      </c>
      <c r="I38" s="11" t="str">
        <f t="shared" si="1"/>
        <v>Normal</v>
      </c>
      <c r="K38" s="141" t="s">
        <v>6</v>
      </c>
      <c r="L38" s="142"/>
      <c r="M38" s="15">
        <f>SUM(M7:M37)</f>
        <v>-9171.2999999999993</v>
      </c>
      <c r="N38" s="11" t="str">
        <f t="shared" si="2"/>
        <v>Normal</v>
      </c>
    </row>
    <row r="39" spans="1:16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6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6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6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6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6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6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6" s="149" customFormat="1" x14ac:dyDescent="0.25"/>
    <row r="47" spans="1:16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6" ht="30.75" customHeight="1" x14ac:dyDescent="0.25">
      <c r="A48" s="140" t="s">
        <v>92</v>
      </c>
      <c r="B48" s="140"/>
      <c r="C48" s="6" t="s">
        <v>2</v>
      </c>
      <c r="D48" s="9"/>
      <c r="F48" s="140" t="s">
        <v>92</v>
      </c>
      <c r="G48" s="140"/>
      <c r="H48" s="6" t="s">
        <v>2</v>
      </c>
      <c r="I48" s="9"/>
      <c r="K48" s="140" t="s">
        <v>92</v>
      </c>
      <c r="L48" s="140"/>
      <c r="M48" s="6" t="s">
        <v>2</v>
      </c>
      <c r="N48" s="9"/>
    </row>
    <row r="49" spans="1:14" x14ac:dyDescent="0.25">
      <c r="A49" s="140"/>
      <c r="B49" s="140"/>
      <c r="C49" s="7">
        <v>1784</v>
      </c>
      <c r="D49" s="10">
        <v>20</v>
      </c>
      <c r="F49" s="140"/>
      <c r="G49" s="140"/>
      <c r="H49" s="7">
        <v>9627.2000000000007</v>
      </c>
      <c r="I49" s="10">
        <v>6</v>
      </c>
      <c r="K49" s="140"/>
      <c r="L49" s="140"/>
      <c r="M49" s="7">
        <v>19991.099999999999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43405</v>
      </c>
      <c r="B51" s="1">
        <v>1810</v>
      </c>
      <c r="C51" s="2">
        <f>B51-C49</f>
        <v>26</v>
      </c>
      <c r="D51" s="11" t="str">
        <f>IF(C51&gt;($D$49*1.2),"Atenção","Normal")</f>
        <v>Atenção</v>
      </c>
      <c r="F51" s="4">
        <v>43405</v>
      </c>
      <c r="G51" s="1">
        <v>9634</v>
      </c>
      <c r="H51" s="2">
        <f>G51-H49</f>
        <v>6.7999999999992724</v>
      </c>
      <c r="I51" s="11" t="str">
        <f>IF(H51&gt;($I$49*1.2),"Atenção","Normal")</f>
        <v>Normal</v>
      </c>
      <c r="K51" s="4">
        <v>43405</v>
      </c>
      <c r="L51" s="1">
        <v>19991.099999999999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4">
        <v>43406</v>
      </c>
      <c r="B52" s="1">
        <v>1810</v>
      </c>
      <c r="C52" s="2">
        <v>0</v>
      </c>
      <c r="D52" s="11" t="str">
        <f t="shared" ref="D52:D82" si="6">IF(C52&gt;($D$49*1.2),"Atenção","Normal")</f>
        <v>Normal</v>
      </c>
      <c r="F52" s="4">
        <v>43406</v>
      </c>
      <c r="G52" s="1">
        <v>9634</v>
      </c>
      <c r="H52" s="2">
        <v>0</v>
      </c>
      <c r="I52" s="11" t="str">
        <f t="shared" ref="I52:I82" si="7">IF(H52&gt;($I$49*1.2),"Atenção","Normal")</f>
        <v>Normal</v>
      </c>
      <c r="K52" s="4">
        <v>43406</v>
      </c>
      <c r="L52" s="1">
        <v>19991.099999999999</v>
      </c>
      <c r="M52" s="2">
        <v>0</v>
      </c>
      <c r="N52" s="11" t="str">
        <f t="shared" ref="N52:N82" si="8">IF(M52&gt;($N$49*1.2),"Atenção","Normal")</f>
        <v>Normal</v>
      </c>
    </row>
    <row r="53" spans="1:14" x14ac:dyDescent="0.25">
      <c r="A53" s="26">
        <v>43407</v>
      </c>
      <c r="B53" s="22">
        <v>1810</v>
      </c>
      <c r="C53" s="22">
        <f t="shared" ref="C53:C80" si="9">B53-B52</f>
        <v>0</v>
      </c>
      <c r="D53" s="11" t="str">
        <f t="shared" si="6"/>
        <v>Normal</v>
      </c>
      <c r="E53" s="13"/>
      <c r="F53" s="26">
        <v>43407</v>
      </c>
      <c r="G53" s="22">
        <v>9634</v>
      </c>
      <c r="H53" s="22">
        <f t="shared" ref="H53:H80" si="10">G53-G52</f>
        <v>0</v>
      </c>
      <c r="I53" s="11" t="str">
        <f t="shared" si="7"/>
        <v>Normal</v>
      </c>
      <c r="J53" s="13"/>
      <c r="K53" s="26">
        <v>43407</v>
      </c>
      <c r="L53" s="22">
        <v>19991.099999999999</v>
      </c>
      <c r="M53" s="22">
        <f t="shared" ref="M53:M80" si="11">L53-L52</f>
        <v>0</v>
      </c>
      <c r="N53" s="11" t="str">
        <f t="shared" si="8"/>
        <v>Normal</v>
      </c>
    </row>
    <row r="54" spans="1:14" x14ac:dyDescent="0.25">
      <c r="A54" s="5">
        <v>43408</v>
      </c>
      <c r="B54" s="3">
        <v>1810</v>
      </c>
      <c r="C54" s="3">
        <f t="shared" si="9"/>
        <v>0</v>
      </c>
      <c r="D54" s="11" t="str">
        <f t="shared" si="6"/>
        <v>Normal</v>
      </c>
      <c r="F54" s="5">
        <v>43408</v>
      </c>
      <c r="G54" s="3">
        <v>9634</v>
      </c>
      <c r="H54" s="3">
        <f t="shared" si="10"/>
        <v>0</v>
      </c>
      <c r="I54" s="11" t="str">
        <f t="shared" si="7"/>
        <v>Normal</v>
      </c>
      <c r="K54" s="5">
        <v>43408</v>
      </c>
      <c r="L54" s="3">
        <v>19991.099999999999</v>
      </c>
      <c r="M54" s="3">
        <f t="shared" si="11"/>
        <v>0</v>
      </c>
      <c r="N54" s="11" t="str">
        <f t="shared" si="8"/>
        <v>Normal</v>
      </c>
    </row>
    <row r="55" spans="1:14" x14ac:dyDescent="0.25">
      <c r="A55" s="4">
        <v>43409</v>
      </c>
      <c r="B55" s="1">
        <v>1842</v>
      </c>
      <c r="C55" s="2">
        <f t="shared" si="9"/>
        <v>32</v>
      </c>
      <c r="D55" s="11" t="str">
        <f t="shared" si="6"/>
        <v>Atenção</v>
      </c>
      <c r="F55" s="4">
        <v>43409</v>
      </c>
      <c r="G55" s="1">
        <v>9649.5</v>
      </c>
      <c r="H55" s="2">
        <f t="shared" si="10"/>
        <v>15.5</v>
      </c>
      <c r="I55" s="11" t="str">
        <f t="shared" si="7"/>
        <v>Atenção</v>
      </c>
      <c r="K55" s="4">
        <v>43409</v>
      </c>
      <c r="L55" s="1">
        <v>20027.32</v>
      </c>
      <c r="M55" s="2">
        <f t="shared" si="11"/>
        <v>36.220000000001164</v>
      </c>
      <c r="N55" s="11" t="str">
        <f t="shared" si="8"/>
        <v>Atenção</v>
      </c>
    </row>
    <row r="56" spans="1:14" x14ac:dyDescent="0.25">
      <c r="A56" s="4">
        <v>43410</v>
      </c>
      <c r="B56" s="1">
        <v>1864</v>
      </c>
      <c r="C56" s="2">
        <f t="shared" si="9"/>
        <v>22</v>
      </c>
      <c r="D56" s="11" t="str">
        <f t="shared" si="6"/>
        <v>Normal</v>
      </c>
      <c r="F56" s="4">
        <v>43410</v>
      </c>
      <c r="G56" s="1">
        <v>9655.5</v>
      </c>
      <c r="H56" s="2">
        <f t="shared" si="10"/>
        <v>6</v>
      </c>
      <c r="I56" s="11" t="str">
        <f t="shared" si="7"/>
        <v>Normal</v>
      </c>
      <c r="K56" s="4">
        <v>43410</v>
      </c>
      <c r="L56" s="1">
        <v>20040.830000000002</v>
      </c>
      <c r="M56" s="2">
        <f t="shared" si="11"/>
        <v>13.510000000002037</v>
      </c>
      <c r="N56" s="11" t="str">
        <f t="shared" si="8"/>
        <v>Normal</v>
      </c>
    </row>
    <row r="57" spans="1:14" x14ac:dyDescent="0.25">
      <c r="A57" s="4">
        <v>43411</v>
      </c>
      <c r="B57" s="1">
        <v>1887</v>
      </c>
      <c r="C57" s="2">
        <f t="shared" si="9"/>
        <v>23</v>
      </c>
      <c r="D57" s="11" t="str">
        <f t="shared" si="6"/>
        <v>Normal</v>
      </c>
      <c r="F57" s="4">
        <v>43411</v>
      </c>
      <c r="G57" s="1">
        <v>9661.7999999999993</v>
      </c>
      <c r="H57" s="2">
        <f t="shared" si="10"/>
        <v>6.2999999999992724</v>
      </c>
      <c r="I57" s="11" t="str">
        <f t="shared" si="7"/>
        <v>Normal</v>
      </c>
      <c r="K57" s="4">
        <v>43411</v>
      </c>
      <c r="L57" s="1">
        <v>20056.27</v>
      </c>
      <c r="M57" s="2">
        <f t="shared" si="11"/>
        <v>15.43999999999869</v>
      </c>
      <c r="N57" s="11" t="str">
        <f t="shared" si="8"/>
        <v>Atenção</v>
      </c>
    </row>
    <row r="58" spans="1:14" x14ac:dyDescent="0.25">
      <c r="A58" s="4">
        <v>43412</v>
      </c>
      <c r="B58" s="1">
        <v>1909</v>
      </c>
      <c r="C58" s="2">
        <f t="shared" si="9"/>
        <v>22</v>
      </c>
      <c r="D58" s="11" t="str">
        <f t="shared" si="6"/>
        <v>Normal</v>
      </c>
      <c r="F58" s="4">
        <v>43412</v>
      </c>
      <c r="G58" s="1">
        <v>9667.7000000000007</v>
      </c>
      <c r="H58" s="2">
        <f t="shared" si="10"/>
        <v>5.9000000000014552</v>
      </c>
      <c r="I58" s="11" t="str">
        <f t="shared" si="7"/>
        <v>Normal</v>
      </c>
      <c r="K58" s="4">
        <v>43412</v>
      </c>
      <c r="L58" s="1">
        <v>20067.810000000001</v>
      </c>
      <c r="M58" s="2">
        <f t="shared" si="11"/>
        <v>11.540000000000873</v>
      </c>
      <c r="N58" s="11" t="str">
        <f t="shared" si="8"/>
        <v>Normal</v>
      </c>
    </row>
    <row r="59" spans="1:14" x14ac:dyDescent="0.25">
      <c r="A59" s="4">
        <v>43413</v>
      </c>
      <c r="B59" s="1">
        <v>1929</v>
      </c>
      <c r="C59" s="2">
        <f t="shared" si="9"/>
        <v>20</v>
      </c>
      <c r="D59" s="11" t="str">
        <f t="shared" si="6"/>
        <v>Normal</v>
      </c>
      <c r="F59" s="4">
        <v>43413</v>
      </c>
      <c r="G59" s="1">
        <v>9674.1</v>
      </c>
      <c r="H59" s="2">
        <f t="shared" si="10"/>
        <v>6.3999999999996362</v>
      </c>
      <c r="I59" s="11" t="str">
        <f t="shared" si="7"/>
        <v>Normal</v>
      </c>
      <c r="K59" s="4">
        <v>43413</v>
      </c>
      <c r="L59" s="1">
        <v>20080.810000000001</v>
      </c>
      <c r="M59" s="2">
        <f t="shared" si="11"/>
        <v>13</v>
      </c>
      <c r="N59" s="11" t="str">
        <f t="shared" si="8"/>
        <v>Normal</v>
      </c>
    </row>
    <row r="60" spans="1:14" x14ac:dyDescent="0.25">
      <c r="A60" s="26">
        <v>43414</v>
      </c>
      <c r="B60" s="22">
        <v>1929</v>
      </c>
      <c r="C60" s="22">
        <f t="shared" si="9"/>
        <v>0</v>
      </c>
      <c r="D60" s="11" t="str">
        <f t="shared" si="6"/>
        <v>Normal</v>
      </c>
      <c r="E60" s="13"/>
      <c r="F60" s="26">
        <v>43414</v>
      </c>
      <c r="G60" s="22">
        <v>9674.1</v>
      </c>
      <c r="H60" s="22">
        <f t="shared" si="10"/>
        <v>0</v>
      </c>
      <c r="I60" s="11" t="str">
        <f t="shared" si="7"/>
        <v>Normal</v>
      </c>
      <c r="J60" s="13"/>
      <c r="K60" s="26">
        <v>43414</v>
      </c>
      <c r="L60" s="22">
        <v>20080.810000000001</v>
      </c>
      <c r="M60" s="22">
        <f t="shared" si="11"/>
        <v>0</v>
      </c>
      <c r="N60" s="11" t="str">
        <f t="shared" si="8"/>
        <v>Normal</v>
      </c>
    </row>
    <row r="61" spans="1:14" x14ac:dyDescent="0.25">
      <c r="A61" s="5">
        <v>43415</v>
      </c>
      <c r="B61" s="3">
        <v>1929</v>
      </c>
      <c r="C61" s="3">
        <f t="shared" si="9"/>
        <v>0</v>
      </c>
      <c r="D61" s="11" t="str">
        <f t="shared" si="6"/>
        <v>Normal</v>
      </c>
      <c r="F61" s="5">
        <v>43415</v>
      </c>
      <c r="G61" s="3">
        <v>9674.1</v>
      </c>
      <c r="H61" s="3">
        <f t="shared" si="10"/>
        <v>0</v>
      </c>
      <c r="I61" s="11" t="str">
        <f t="shared" si="7"/>
        <v>Normal</v>
      </c>
      <c r="K61" s="5">
        <v>43415</v>
      </c>
      <c r="L61" s="3">
        <v>20080.810000000001</v>
      </c>
      <c r="M61" s="3">
        <f t="shared" si="11"/>
        <v>0</v>
      </c>
      <c r="N61" s="11" t="str">
        <f t="shared" si="8"/>
        <v>Normal</v>
      </c>
    </row>
    <row r="62" spans="1:14" x14ac:dyDescent="0.25">
      <c r="A62" s="4">
        <v>43416</v>
      </c>
      <c r="B62" s="1">
        <v>1957</v>
      </c>
      <c r="C62" s="2">
        <f t="shared" si="9"/>
        <v>28</v>
      </c>
      <c r="D62" s="11" t="str">
        <f t="shared" si="6"/>
        <v>Atenção</v>
      </c>
      <c r="F62" s="4">
        <v>43416</v>
      </c>
      <c r="G62" s="1">
        <v>9685.1</v>
      </c>
      <c r="H62" s="2">
        <f t="shared" si="10"/>
        <v>11</v>
      </c>
      <c r="I62" s="11" t="str">
        <f t="shared" si="7"/>
        <v>Atenção</v>
      </c>
      <c r="K62" s="4">
        <v>43416</v>
      </c>
      <c r="L62" s="1">
        <v>20098.57</v>
      </c>
      <c r="M62" s="2">
        <f t="shared" si="11"/>
        <v>17.759999999998399</v>
      </c>
      <c r="N62" s="11" t="str">
        <f t="shared" si="8"/>
        <v>Atenção</v>
      </c>
    </row>
    <row r="63" spans="1:14" x14ac:dyDescent="0.25">
      <c r="A63" s="4">
        <v>43417</v>
      </c>
      <c r="B63" s="1">
        <v>1982</v>
      </c>
      <c r="C63" s="2">
        <f t="shared" si="9"/>
        <v>25</v>
      </c>
      <c r="D63" s="11" t="str">
        <f t="shared" si="6"/>
        <v>Atenção</v>
      </c>
      <c r="F63" s="4">
        <v>43417</v>
      </c>
      <c r="G63" s="1">
        <v>9692.1</v>
      </c>
      <c r="H63" s="2">
        <f t="shared" si="10"/>
        <v>7</v>
      </c>
      <c r="I63" s="11" t="str">
        <f t="shared" si="7"/>
        <v>Normal</v>
      </c>
      <c r="K63" s="4">
        <v>43417</v>
      </c>
      <c r="L63" s="1">
        <v>20112.23</v>
      </c>
      <c r="M63" s="2">
        <f t="shared" si="11"/>
        <v>13.659999999999854</v>
      </c>
      <c r="N63" s="11" t="str">
        <f t="shared" si="8"/>
        <v>Normal</v>
      </c>
    </row>
    <row r="64" spans="1:14" x14ac:dyDescent="0.25">
      <c r="A64" s="4">
        <v>43418</v>
      </c>
      <c r="B64" s="1">
        <v>2006</v>
      </c>
      <c r="C64" s="2">
        <f t="shared" si="9"/>
        <v>24</v>
      </c>
      <c r="D64" s="11" t="str">
        <f t="shared" si="6"/>
        <v>Normal</v>
      </c>
      <c r="F64" s="4">
        <v>43418</v>
      </c>
      <c r="G64" s="1">
        <v>9700.1</v>
      </c>
      <c r="H64" s="2">
        <f t="shared" si="10"/>
        <v>8</v>
      </c>
      <c r="I64" s="11" t="str">
        <f t="shared" si="7"/>
        <v>Atenção</v>
      </c>
      <c r="K64" s="4">
        <v>43418</v>
      </c>
      <c r="L64" s="1">
        <v>20125.5</v>
      </c>
      <c r="M64" s="2">
        <f t="shared" si="11"/>
        <v>13.270000000000437</v>
      </c>
      <c r="N64" s="11" t="str">
        <f t="shared" si="8"/>
        <v>Normal</v>
      </c>
    </row>
    <row r="65" spans="1:14" x14ac:dyDescent="0.25">
      <c r="A65" s="4">
        <v>43419</v>
      </c>
      <c r="B65" s="1">
        <v>2006</v>
      </c>
      <c r="C65" s="2">
        <f t="shared" si="9"/>
        <v>0</v>
      </c>
      <c r="D65" s="11" t="str">
        <f t="shared" si="6"/>
        <v>Normal</v>
      </c>
      <c r="F65" s="4">
        <v>43419</v>
      </c>
      <c r="G65" s="1">
        <v>9700.1</v>
      </c>
      <c r="H65" s="2">
        <f t="shared" si="10"/>
        <v>0</v>
      </c>
      <c r="I65" s="11" t="str">
        <f t="shared" si="7"/>
        <v>Normal</v>
      </c>
      <c r="K65" s="4">
        <v>43419</v>
      </c>
      <c r="L65" s="1">
        <v>20125.5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4">
        <v>43420</v>
      </c>
      <c r="B66" s="1">
        <v>2028</v>
      </c>
      <c r="C66" s="2">
        <f t="shared" si="9"/>
        <v>22</v>
      </c>
      <c r="D66" s="11" t="str">
        <f t="shared" si="6"/>
        <v>Normal</v>
      </c>
      <c r="F66" s="4">
        <v>43420</v>
      </c>
      <c r="G66" s="1">
        <v>9707.2999999999993</v>
      </c>
      <c r="H66" s="2">
        <f t="shared" si="10"/>
        <v>7.1999999999989086</v>
      </c>
      <c r="I66" s="11" t="str">
        <f t="shared" si="7"/>
        <v>Normal</v>
      </c>
      <c r="K66" s="4">
        <v>43420</v>
      </c>
      <c r="L66" s="1">
        <v>20138.66</v>
      </c>
      <c r="M66" s="2">
        <f t="shared" si="11"/>
        <v>13.159999999999854</v>
      </c>
      <c r="N66" s="11" t="str">
        <f t="shared" si="8"/>
        <v>Normal</v>
      </c>
    </row>
    <row r="67" spans="1:14" x14ac:dyDescent="0.25">
      <c r="A67" s="26">
        <v>43421</v>
      </c>
      <c r="B67" s="22">
        <v>2028</v>
      </c>
      <c r="C67" s="22">
        <f t="shared" si="9"/>
        <v>0</v>
      </c>
      <c r="D67" s="11" t="str">
        <f t="shared" si="6"/>
        <v>Normal</v>
      </c>
      <c r="E67" s="13"/>
      <c r="F67" s="26">
        <v>43421</v>
      </c>
      <c r="G67" s="22">
        <v>9707.2999999999993</v>
      </c>
      <c r="H67" s="22">
        <f t="shared" si="10"/>
        <v>0</v>
      </c>
      <c r="I67" s="11" t="str">
        <f t="shared" si="7"/>
        <v>Normal</v>
      </c>
      <c r="J67" s="13"/>
      <c r="K67" s="26">
        <v>43421</v>
      </c>
      <c r="L67" s="22">
        <v>20138.66</v>
      </c>
      <c r="M67" s="22">
        <f t="shared" si="11"/>
        <v>0</v>
      </c>
      <c r="N67" s="11" t="str">
        <f t="shared" si="8"/>
        <v>Normal</v>
      </c>
    </row>
    <row r="68" spans="1:14" x14ac:dyDescent="0.25">
      <c r="A68" s="5">
        <v>43422</v>
      </c>
      <c r="B68" s="3">
        <v>2231</v>
      </c>
      <c r="C68" s="3">
        <f t="shared" si="9"/>
        <v>203</v>
      </c>
      <c r="D68" s="11" t="str">
        <f t="shared" si="6"/>
        <v>Atenção</v>
      </c>
      <c r="F68" s="5">
        <v>43422</v>
      </c>
      <c r="G68" s="3">
        <v>9720.9</v>
      </c>
      <c r="H68" s="3">
        <f t="shared" si="10"/>
        <v>13.600000000000364</v>
      </c>
      <c r="I68" s="11" t="str">
        <f t="shared" si="7"/>
        <v>Atenção</v>
      </c>
      <c r="K68" s="5">
        <v>43422</v>
      </c>
      <c r="L68" s="3">
        <v>20151.64</v>
      </c>
      <c r="M68" s="3">
        <f t="shared" si="11"/>
        <v>12.979999999999563</v>
      </c>
      <c r="N68" s="11" t="str">
        <f t="shared" si="8"/>
        <v>Normal</v>
      </c>
    </row>
    <row r="69" spans="1:14" x14ac:dyDescent="0.25">
      <c r="A69" s="4">
        <v>43423</v>
      </c>
      <c r="B69" s="1">
        <v>2237</v>
      </c>
      <c r="C69" s="2">
        <f t="shared" si="9"/>
        <v>6</v>
      </c>
      <c r="D69" s="11" t="str">
        <f t="shared" si="6"/>
        <v>Normal</v>
      </c>
      <c r="F69" s="4">
        <v>43423</v>
      </c>
      <c r="G69" s="1">
        <v>9722.7000000000007</v>
      </c>
      <c r="H69" s="2">
        <f t="shared" si="10"/>
        <v>1.8000000000010914</v>
      </c>
      <c r="I69" s="11" t="str">
        <f t="shared" si="7"/>
        <v>Normal</v>
      </c>
      <c r="K69" s="4">
        <v>43423</v>
      </c>
      <c r="L69" s="1">
        <v>20154.64</v>
      </c>
      <c r="M69" s="2">
        <f t="shared" si="11"/>
        <v>3</v>
      </c>
      <c r="N69" s="11" t="str">
        <f t="shared" si="8"/>
        <v>Normal</v>
      </c>
    </row>
    <row r="70" spans="1:14" x14ac:dyDescent="0.25">
      <c r="A70" s="4">
        <v>43424</v>
      </c>
      <c r="B70" s="1">
        <v>2249</v>
      </c>
      <c r="C70" s="2">
        <f t="shared" si="9"/>
        <v>12</v>
      </c>
      <c r="D70" s="11" t="str">
        <f t="shared" si="6"/>
        <v>Normal</v>
      </c>
      <c r="F70" s="4">
        <v>43424</v>
      </c>
      <c r="G70" s="1">
        <v>9727.4</v>
      </c>
      <c r="H70" s="2">
        <f t="shared" si="10"/>
        <v>4.6999999999989086</v>
      </c>
      <c r="I70" s="11" t="str">
        <f t="shared" si="7"/>
        <v>Normal</v>
      </c>
      <c r="K70" s="4">
        <v>43424</v>
      </c>
      <c r="L70" s="1">
        <v>20164.439999999999</v>
      </c>
      <c r="M70" s="2">
        <f t="shared" si="11"/>
        <v>9.7999999999992724</v>
      </c>
      <c r="N70" s="11" t="str">
        <f t="shared" si="8"/>
        <v>Normal</v>
      </c>
    </row>
    <row r="71" spans="1:14" x14ac:dyDescent="0.25">
      <c r="A71" s="4">
        <v>43425</v>
      </c>
      <c r="B71" s="1">
        <v>2256</v>
      </c>
      <c r="C71" s="2">
        <f t="shared" si="9"/>
        <v>7</v>
      </c>
      <c r="D71" s="11" t="str">
        <f t="shared" si="6"/>
        <v>Normal</v>
      </c>
      <c r="F71" s="4">
        <v>43425</v>
      </c>
      <c r="G71" s="1">
        <v>9728.7000000000007</v>
      </c>
      <c r="H71" s="2">
        <f t="shared" si="10"/>
        <v>1.3000000000010914</v>
      </c>
      <c r="I71" s="11" t="str">
        <f t="shared" si="7"/>
        <v>Normal</v>
      </c>
      <c r="K71" s="4">
        <v>43425</v>
      </c>
      <c r="L71" s="1">
        <v>20167.169999999998</v>
      </c>
      <c r="M71" s="2">
        <f t="shared" si="11"/>
        <v>2.7299999999995634</v>
      </c>
      <c r="N71" s="11" t="str">
        <f t="shared" si="8"/>
        <v>Normal</v>
      </c>
    </row>
    <row r="72" spans="1:14" x14ac:dyDescent="0.25">
      <c r="A72" s="4">
        <v>43426</v>
      </c>
      <c r="B72" s="1">
        <v>2277</v>
      </c>
      <c r="C72" s="2">
        <f t="shared" si="9"/>
        <v>21</v>
      </c>
      <c r="D72" s="11" t="str">
        <f t="shared" si="6"/>
        <v>Normal</v>
      </c>
      <c r="F72" s="4">
        <v>43426</v>
      </c>
      <c r="G72" s="1">
        <v>9734.6</v>
      </c>
      <c r="H72" s="2">
        <f t="shared" si="10"/>
        <v>5.8999999999996362</v>
      </c>
      <c r="I72" s="11" t="str">
        <f t="shared" si="7"/>
        <v>Normal</v>
      </c>
      <c r="K72" s="4">
        <v>43426</v>
      </c>
      <c r="L72" s="1">
        <v>20179.580000000002</v>
      </c>
      <c r="M72" s="2">
        <f t="shared" si="11"/>
        <v>12.410000000003492</v>
      </c>
      <c r="N72" s="11" t="str">
        <f t="shared" si="8"/>
        <v>Normal</v>
      </c>
    </row>
    <row r="73" spans="1:14" x14ac:dyDescent="0.25">
      <c r="A73" s="4">
        <v>43427</v>
      </c>
      <c r="B73" s="1">
        <v>2308</v>
      </c>
      <c r="C73" s="2">
        <f t="shared" si="9"/>
        <v>31</v>
      </c>
      <c r="D73" s="11" t="str">
        <f t="shared" si="6"/>
        <v>Atenção</v>
      </c>
      <c r="F73" s="4">
        <v>43427</v>
      </c>
      <c r="G73" s="1">
        <v>9742.2000000000007</v>
      </c>
      <c r="H73" s="2">
        <f t="shared" si="10"/>
        <v>7.6000000000003638</v>
      </c>
      <c r="I73" s="11" t="str">
        <f t="shared" si="7"/>
        <v>Atenção</v>
      </c>
      <c r="K73" s="4">
        <v>43427</v>
      </c>
      <c r="L73" s="1">
        <v>20194.02</v>
      </c>
      <c r="M73" s="2">
        <f t="shared" si="11"/>
        <v>14.43999999999869</v>
      </c>
      <c r="N73" s="11" t="str">
        <f t="shared" si="8"/>
        <v>Atenção</v>
      </c>
    </row>
    <row r="74" spans="1:14" x14ac:dyDescent="0.25">
      <c r="A74" s="26">
        <v>43428</v>
      </c>
      <c r="B74" s="22">
        <v>2353</v>
      </c>
      <c r="C74" s="22">
        <f t="shared" si="9"/>
        <v>45</v>
      </c>
      <c r="D74" s="11" t="str">
        <f t="shared" si="6"/>
        <v>Atenção</v>
      </c>
      <c r="E74" s="13"/>
      <c r="F74" s="26">
        <v>43428</v>
      </c>
      <c r="G74" s="22">
        <v>9748.7000000000007</v>
      </c>
      <c r="H74" s="22">
        <f t="shared" si="10"/>
        <v>6.5</v>
      </c>
      <c r="I74" s="11" t="str">
        <f t="shared" si="7"/>
        <v>Normal</v>
      </c>
      <c r="J74" s="13"/>
      <c r="K74" s="26">
        <v>43428</v>
      </c>
      <c r="L74" s="22">
        <v>20205.439999999999</v>
      </c>
      <c r="M74" s="22">
        <f t="shared" si="11"/>
        <v>11.419999999998254</v>
      </c>
      <c r="N74" s="11" t="str">
        <f t="shared" si="8"/>
        <v>Normal</v>
      </c>
    </row>
    <row r="75" spans="1:14" x14ac:dyDescent="0.25">
      <c r="A75" s="5">
        <v>43429</v>
      </c>
      <c r="B75" s="3">
        <v>2353</v>
      </c>
      <c r="C75" s="3">
        <f t="shared" si="9"/>
        <v>0</v>
      </c>
      <c r="D75" s="11" t="str">
        <f t="shared" si="6"/>
        <v>Normal</v>
      </c>
      <c r="F75" s="5">
        <v>43429</v>
      </c>
      <c r="G75" s="3">
        <v>9748.7000000000007</v>
      </c>
      <c r="H75" s="3">
        <f t="shared" si="10"/>
        <v>0</v>
      </c>
      <c r="I75" s="11" t="str">
        <f t="shared" si="7"/>
        <v>Normal</v>
      </c>
      <c r="K75" s="5">
        <v>43429</v>
      </c>
      <c r="L75" s="3">
        <v>20205.439999999999</v>
      </c>
      <c r="M75" s="3">
        <f t="shared" si="11"/>
        <v>0</v>
      </c>
      <c r="N75" s="11" t="str">
        <f t="shared" si="8"/>
        <v>Normal</v>
      </c>
    </row>
    <row r="76" spans="1:14" x14ac:dyDescent="0.25">
      <c r="A76" s="4">
        <v>43430</v>
      </c>
      <c r="B76" s="1">
        <v>2358</v>
      </c>
      <c r="C76" s="2">
        <f t="shared" si="9"/>
        <v>5</v>
      </c>
      <c r="D76" s="11" t="str">
        <f t="shared" si="6"/>
        <v>Normal</v>
      </c>
      <c r="F76" s="4">
        <v>43430</v>
      </c>
      <c r="G76" s="1">
        <v>9754</v>
      </c>
      <c r="H76" s="2">
        <f t="shared" si="10"/>
        <v>5.2999999999992724</v>
      </c>
      <c r="I76" s="11" t="str">
        <f t="shared" si="7"/>
        <v>Normal</v>
      </c>
      <c r="K76" s="4">
        <v>43430</v>
      </c>
      <c r="L76" s="1">
        <v>20209.509999999998</v>
      </c>
      <c r="M76" s="2">
        <f t="shared" si="11"/>
        <v>4.069999999999709</v>
      </c>
      <c r="N76" s="11" t="str">
        <f t="shared" si="8"/>
        <v>Normal</v>
      </c>
    </row>
    <row r="77" spans="1:14" x14ac:dyDescent="0.25">
      <c r="A77" s="4">
        <v>43431</v>
      </c>
      <c r="B77" s="1">
        <v>2383</v>
      </c>
      <c r="C77" s="2">
        <f t="shared" si="9"/>
        <v>25</v>
      </c>
      <c r="D77" s="11" t="str">
        <f t="shared" si="6"/>
        <v>Atenção</v>
      </c>
      <c r="F77" s="4">
        <v>43431</v>
      </c>
      <c r="G77" s="1">
        <v>9761.7999999999993</v>
      </c>
      <c r="H77" s="2">
        <f t="shared" si="10"/>
        <v>7.7999999999992724</v>
      </c>
      <c r="I77" s="11" t="str">
        <f t="shared" si="7"/>
        <v>Atenção</v>
      </c>
      <c r="K77" s="4">
        <v>43431</v>
      </c>
      <c r="L77" s="1">
        <v>20225.830000000002</v>
      </c>
      <c r="M77" s="2">
        <f t="shared" si="11"/>
        <v>16.320000000003347</v>
      </c>
      <c r="N77" s="11" t="str">
        <f t="shared" si="8"/>
        <v>Atenção</v>
      </c>
    </row>
    <row r="78" spans="1:14" x14ac:dyDescent="0.25">
      <c r="A78" s="4">
        <v>43432</v>
      </c>
      <c r="B78" s="1">
        <v>2398</v>
      </c>
      <c r="C78" s="2">
        <f t="shared" si="9"/>
        <v>15</v>
      </c>
      <c r="D78" s="11" t="str">
        <f t="shared" si="6"/>
        <v>Normal</v>
      </c>
      <c r="F78" s="4">
        <v>43432</v>
      </c>
      <c r="G78" s="1">
        <v>9767.2999999999993</v>
      </c>
      <c r="H78" s="2">
        <f t="shared" si="10"/>
        <v>5.5</v>
      </c>
      <c r="I78" s="11" t="str">
        <f t="shared" si="7"/>
        <v>Normal</v>
      </c>
      <c r="K78" s="4">
        <v>43432</v>
      </c>
      <c r="L78" s="1">
        <v>20236.25</v>
      </c>
      <c r="M78" s="2">
        <f t="shared" si="11"/>
        <v>10.419999999998254</v>
      </c>
      <c r="N78" s="11" t="str">
        <f t="shared" si="8"/>
        <v>Normal</v>
      </c>
    </row>
    <row r="79" spans="1:14" x14ac:dyDescent="0.25">
      <c r="A79" s="4">
        <v>43433</v>
      </c>
      <c r="B79" s="1">
        <v>2421</v>
      </c>
      <c r="C79" s="2">
        <f t="shared" si="9"/>
        <v>23</v>
      </c>
      <c r="D79" s="11" t="str">
        <f t="shared" si="6"/>
        <v>Normal</v>
      </c>
      <c r="F79" s="4">
        <v>43433</v>
      </c>
      <c r="G79" s="1">
        <v>9775.7000000000007</v>
      </c>
      <c r="H79" s="2">
        <f t="shared" si="10"/>
        <v>8.4000000000014552</v>
      </c>
      <c r="I79" s="11" t="str">
        <f t="shared" si="7"/>
        <v>Atenção</v>
      </c>
      <c r="K79" s="4">
        <v>43433</v>
      </c>
      <c r="L79" s="1">
        <v>20251.52</v>
      </c>
      <c r="M79" s="2">
        <f t="shared" si="11"/>
        <v>15.270000000000437</v>
      </c>
      <c r="N79" s="11" t="str">
        <f t="shared" si="8"/>
        <v>Atenção</v>
      </c>
    </row>
    <row r="80" spans="1:14" x14ac:dyDescent="0.25">
      <c r="A80" s="4">
        <v>43434</v>
      </c>
      <c r="B80" s="1">
        <v>2435</v>
      </c>
      <c r="C80" s="2">
        <f t="shared" si="9"/>
        <v>14</v>
      </c>
      <c r="D80" s="11" t="str">
        <f t="shared" si="6"/>
        <v>Normal</v>
      </c>
      <c r="F80" s="4">
        <v>43434</v>
      </c>
      <c r="G80" s="1">
        <v>9781.7000000000007</v>
      </c>
      <c r="H80" s="2">
        <f t="shared" si="10"/>
        <v>6</v>
      </c>
      <c r="I80" s="11" t="str">
        <f t="shared" si="7"/>
        <v>Normal</v>
      </c>
      <c r="K80" s="4">
        <v>43434</v>
      </c>
      <c r="L80" s="1">
        <v>20264.84</v>
      </c>
      <c r="M80" s="2">
        <f t="shared" si="11"/>
        <v>13.319999999999709</v>
      </c>
      <c r="N80" s="11" t="str">
        <f t="shared" si="8"/>
        <v>Normal</v>
      </c>
    </row>
    <row r="81" spans="1:16" x14ac:dyDescent="0.25">
      <c r="A81" s="4"/>
      <c r="B81" s="1"/>
      <c r="C81" s="2">
        <f>B81-B80</f>
        <v>-2435</v>
      </c>
      <c r="D81" s="11" t="str">
        <f t="shared" si="6"/>
        <v>Normal</v>
      </c>
      <c r="F81" s="4"/>
      <c r="G81" s="1"/>
      <c r="H81" s="2">
        <f>G81-G80</f>
        <v>-9781.7000000000007</v>
      </c>
      <c r="I81" s="11" t="str">
        <f t="shared" si="7"/>
        <v>Normal</v>
      </c>
      <c r="K81" s="4"/>
      <c r="L81" s="1"/>
      <c r="M81" s="2">
        <f>L81-L80</f>
        <v>-20264.84</v>
      </c>
      <c r="N81" s="11" t="str">
        <f t="shared" si="8"/>
        <v>Normal</v>
      </c>
    </row>
    <row r="82" spans="1:16" x14ac:dyDescent="0.25">
      <c r="A82" s="141" t="s">
        <v>6</v>
      </c>
      <c r="B82" s="142"/>
      <c r="C82" s="15">
        <f>SUM(C51:C81)</f>
        <v>-1784</v>
      </c>
      <c r="D82" s="11" t="str">
        <f t="shared" si="6"/>
        <v>Normal</v>
      </c>
      <c r="F82" s="141" t="s">
        <v>6</v>
      </c>
      <c r="G82" s="142"/>
      <c r="H82" s="15">
        <f>SUM(H51:H81)</f>
        <v>-9627.2000000000007</v>
      </c>
      <c r="I82" s="11" t="str">
        <f t="shared" si="7"/>
        <v>Normal</v>
      </c>
      <c r="K82" s="141" t="s">
        <v>6</v>
      </c>
      <c r="L82" s="142"/>
      <c r="M82" s="15">
        <f>SUM(M51:M81)</f>
        <v>-19991.099999999999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6" x14ac:dyDescent="0.25">
      <c r="A84" s="146"/>
      <c r="B84" s="147"/>
      <c r="C84" s="147"/>
      <c r="D84" s="148"/>
      <c r="E84" s="13"/>
      <c r="F84" s="146"/>
      <c r="G84" s="147"/>
      <c r="H84" s="147"/>
      <c r="I84" s="148"/>
      <c r="J84" s="13"/>
      <c r="K84" s="146"/>
      <c r="L84" s="147"/>
      <c r="M84" s="147"/>
      <c r="N84" s="148"/>
    </row>
    <row r="85" spans="1:16" x14ac:dyDescent="0.25">
      <c r="A85" s="146"/>
      <c r="B85" s="147"/>
      <c r="C85" s="147"/>
      <c r="D85" s="148"/>
      <c r="E85" s="13"/>
      <c r="F85" s="146"/>
      <c r="G85" s="147"/>
      <c r="H85" s="147"/>
      <c r="I85" s="148"/>
      <c r="J85" s="13"/>
      <c r="K85" s="146"/>
      <c r="L85" s="147"/>
      <c r="M85" s="147"/>
      <c r="N85" s="148"/>
    </row>
    <row r="86" spans="1:16" x14ac:dyDescent="0.25">
      <c r="A86" s="134"/>
      <c r="B86" s="135"/>
      <c r="C86" s="135"/>
      <c r="D86" s="136"/>
      <c r="F86" s="134"/>
      <c r="G86" s="135"/>
      <c r="H86" s="135"/>
      <c r="I86" s="136"/>
      <c r="K86" s="134"/>
      <c r="L86" s="135"/>
      <c r="M86" s="135"/>
      <c r="N86" s="136"/>
    </row>
    <row r="87" spans="1:16" x14ac:dyDescent="0.25">
      <c r="A87" s="134"/>
      <c r="B87" s="135"/>
      <c r="C87" s="135"/>
      <c r="D87" s="136"/>
      <c r="F87" s="134"/>
      <c r="G87" s="135"/>
      <c r="H87" s="135"/>
      <c r="I87" s="136"/>
      <c r="K87" s="134"/>
      <c r="L87" s="135"/>
      <c r="M87" s="135"/>
      <c r="N87" s="136"/>
    </row>
    <row r="88" spans="1:16" x14ac:dyDescent="0.25">
      <c r="A88" s="134"/>
      <c r="B88" s="135"/>
      <c r="C88" s="135"/>
      <c r="D88" s="136"/>
      <c r="F88" s="134"/>
      <c r="G88" s="135"/>
      <c r="H88" s="135"/>
      <c r="I88" s="136"/>
      <c r="K88" s="134"/>
      <c r="L88" s="135"/>
      <c r="M88" s="135"/>
      <c r="N88" s="136"/>
    </row>
    <row r="89" spans="1:16" x14ac:dyDescent="0.25">
      <c r="A89" s="134"/>
      <c r="B89" s="135"/>
      <c r="C89" s="135"/>
      <c r="D89" s="136"/>
      <c r="F89" s="134"/>
      <c r="G89" s="135"/>
      <c r="H89" s="135"/>
      <c r="I89" s="136"/>
      <c r="K89" s="134"/>
      <c r="L89" s="135"/>
      <c r="M89" s="135"/>
      <c r="N89" s="136"/>
    </row>
    <row r="90" spans="1:16" s="134" customFormat="1" x14ac:dyDescent="0.25">
      <c r="A90" s="150"/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  <c r="P90" s="149"/>
    </row>
    <row r="91" spans="1:16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6" ht="25.5" x14ac:dyDescent="0.25">
      <c r="A92" s="140" t="s">
        <v>92</v>
      </c>
      <c r="B92" s="140"/>
      <c r="C92" s="6" t="s">
        <v>2</v>
      </c>
      <c r="D92" s="9"/>
      <c r="F92" s="140" t="s">
        <v>92</v>
      </c>
      <c r="G92" s="140"/>
      <c r="H92" s="6" t="s">
        <v>2</v>
      </c>
      <c r="I92" s="9"/>
      <c r="K92" s="140" t="s">
        <v>92</v>
      </c>
      <c r="L92" s="140"/>
      <c r="M92" s="6" t="s">
        <v>2</v>
      </c>
      <c r="N92" s="9"/>
    </row>
    <row r="93" spans="1:16" x14ac:dyDescent="0.25">
      <c r="A93" s="140"/>
      <c r="B93" s="140"/>
      <c r="C93" s="7">
        <v>1547.6</v>
      </c>
      <c r="D93" s="10">
        <v>14</v>
      </c>
      <c r="F93" s="140"/>
      <c r="G93" s="140"/>
      <c r="H93" s="7">
        <v>10619</v>
      </c>
      <c r="I93" s="10">
        <v>25</v>
      </c>
      <c r="K93" s="140"/>
      <c r="L93" s="140"/>
      <c r="M93" s="7">
        <v>1825.5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43405</v>
      </c>
      <c r="B95" s="1">
        <v>1564.5</v>
      </c>
      <c r="C95" s="2">
        <f>B95-C93</f>
        <v>16.900000000000091</v>
      </c>
      <c r="D95" s="11" t="str">
        <f>IF(C95&gt;($D$93*1.2),"Atenção","Normal")</f>
        <v>Atenção</v>
      </c>
      <c r="F95" s="4">
        <v>43405</v>
      </c>
      <c r="G95" s="1">
        <v>10653</v>
      </c>
      <c r="H95" s="2">
        <f>G95-H93</f>
        <v>34</v>
      </c>
      <c r="I95" s="11" t="str">
        <f>IF(H95&gt;($I$93*1.2),"Atenção","Normal")</f>
        <v>Atenção</v>
      </c>
      <c r="K95" s="4">
        <v>43405</v>
      </c>
      <c r="L95" s="1">
        <v>1832.3</v>
      </c>
      <c r="M95" s="2">
        <f>L95-M93</f>
        <v>6.7999999999999545</v>
      </c>
      <c r="N95" s="11" t="str">
        <f>IF(M95&gt;($N$93*1.2),"Atenção","Normal")</f>
        <v>Normal</v>
      </c>
    </row>
    <row r="96" spans="1:16" x14ac:dyDescent="0.25">
      <c r="A96" s="4">
        <v>43406</v>
      </c>
      <c r="B96" s="1">
        <v>1564.5</v>
      </c>
      <c r="C96" s="2">
        <v>0</v>
      </c>
      <c r="D96" s="11" t="str">
        <f t="shared" ref="D96:D126" si="12">IF(C96&gt;($D$93*1.2),"Atenção","Normal")</f>
        <v>Normal</v>
      </c>
      <c r="F96" s="4">
        <v>43406</v>
      </c>
      <c r="G96" s="1">
        <v>10653</v>
      </c>
      <c r="H96" s="2">
        <v>0</v>
      </c>
      <c r="I96" s="11" t="str">
        <f t="shared" ref="I96:I126" si="13">IF(H96&gt;($I$93*1.2),"Atenção","Normal")</f>
        <v>Normal</v>
      </c>
      <c r="K96" s="4">
        <v>43406</v>
      </c>
      <c r="L96" s="1">
        <v>1832.3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26">
        <v>43407</v>
      </c>
      <c r="B97" s="22">
        <v>1564.5</v>
      </c>
      <c r="C97" s="22">
        <f t="shared" ref="C97:C124" si="15">B97-B96</f>
        <v>0</v>
      </c>
      <c r="D97" s="22" t="str">
        <f t="shared" si="12"/>
        <v>Normal</v>
      </c>
      <c r="E97" s="13"/>
      <c r="F97" s="26">
        <v>43407</v>
      </c>
      <c r="G97" s="22">
        <v>10653</v>
      </c>
      <c r="H97" s="22">
        <f t="shared" ref="H97:H124" si="16">G97-G96</f>
        <v>0</v>
      </c>
      <c r="I97" s="22" t="str">
        <f t="shared" si="13"/>
        <v>Normal</v>
      </c>
      <c r="J97" s="13"/>
      <c r="K97" s="26">
        <v>43407</v>
      </c>
      <c r="L97" s="22">
        <v>1832.3</v>
      </c>
      <c r="M97" s="22">
        <f t="shared" ref="M97:M124" si="17">L97-L96</f>
        <v>0</v>
      </c>
      <c r="N97" s="11" t="str">
        <f t="shared" si="14"/>
        <v>Normal</v>
      </c>
    </row>
    <row r="98" spans="1:14" x14ac:dyDescent="0.25">
      <c r="A98" s="5">
        <v>43408</v>
      </c>
      <c r="B98" s="3">
        <v>1564.5</v>
      </c>
      <c r="C98" s="3">
        <f t="shared" si="15"/>
        <v>0</v>
      </c>
      <c r="D98" s="11" t="str">
        <f t="shared" si="12"/>
        <v>Normal</v>
      </c>
      <c r="F98" s="5">
        <v>43408</v>
      </c>
      <c r="G98" s="3">
        <v>10653</v>
      </c>
      <c r="H98" s="3">
        <f t="shared" si="16"/>
        <v>0</v>
      </c>
      <c r="I98" s="11" t="str">
        <f t="shared" si="13"/>
        <v>Normal</v>
      </c>
      <c r="K98" s="5">
        <v>43408</v>
      </c>
      <c r="L98" s="3">
        <v>1832.3</v>
      </c>
      <c r="M98" s="3">
        <f t="shared" si="17"/>
        <v>0</v>
      </c>
      <c r="N98" s="11" t="str">
        <f t="shared" si="14"/>
        <v>Normal</v>
      </c>
    </row>
    <row r="99" spans="1:14" x14ac:dyDescent="0.25">
      <c r="A99" s="4">
        <v>43409</v>
      </c>
      <c r="B99" s="1">
        <v>1596</v>
      </c>
      <c r="C99" s="2">
        <f t="shared" si="15"/>
        <v>31.5</v>
      </c>
      <c r="D99" s="11" t="str">
        <f t="shared" si="12"/>
        <v>Atenção</v>
      </c>
      <c r="F99" s="4">
        <v>43409</v>
      </c>
      <c r="G99" s="1">
        <v>10682</v>
      </c>
      <c r="H99" s="2">
        <f t="shared" si="16"/>
        <v>29</v>
      </c>
      <c r="I99" s="11" t="str">
        <f t="shared" si="13"/>
        <v>Normal</v>
      </c>
      <c r="K99" s="4">
        <v>43409</v>
      </c>
      <c r="L99" s="1">
        <v>1842.2</v>
      </c>
      <c r="M99" s="2">
        <f t="shared" si="17"/>
        <v>9.9000000000000909</v>
      </c>
      <c r="N99" s="11" t="str">
        <f t="shared" si="14"/>
        <v>Atenção</v>
      </c>
    </row>
    <row r="100" spans="1:14" x14ac:dyDescent="0.25">
      <c r="A100" s="4">
        <v>43410</v>
      </c>
      <c r="B100" s="1">
        <v>1611.8</v>
      </c>
      <c r="C100" s="2">
        <f t="shared" si="15"/>
        <v>15.799999999999955</v>
      </c>
      <c r="D100" s="11" t="str">
        <f t="shared" si="12"/>
        <v>Normal</v>
      </c>
      <c r="F100" s="4">
        <v>43410</v>
      </c>
      <c r="G100" s="1">
        <v>10707</v>
      </c>
      <c r="H100" s="2">
        <f t="shared" si="16"/>
        <v>25</v>
      </c>
      <c r="I100" s="11" t="str">
        <f t="shared" si="13"/>
        <v>Normal</v>
      </c>
      <c r="K100" s="4">
        <v>43410</v>
      </c>
      <c r="L100" s="1">
        <v>1847.5</v>
      </c>
      <c r="M100" s="2">
        <f t="shared" si="17"/>
        <v>5.2999999999999545</v>
      </c>
      <c r="N100" s="11" t="str">
        <f t="shared" si="14"/>
        <v>Normal</v>
      </c>
    </row>
    <row r="101" spans="1:14" x14ac:dyDescent="0.25">
      <c r="A101" s="4">
        <v>43411</v>
      </c>
      <c r="B101" s="1">
        <v>1628.8</v>
      </c>
      <c r="C101" s="2">
        <f t="shared" si="15"/>
        <v>17</v>
      </c>
      <c r="D101" s="11" t="str">
        <f t="shared" si="12"/>
        <v>Atenção</v>
      </c>
      <c r="F101" s="4">
        <v>43411</v>
      </c>
      <c r="G101" s="1">
        <v>10740</v>
      </c>
      <c r="H101" s="2">
        <f t="shared" si="16"/>
        <v>33</v>
      </c>
      <c r="I101" s="11" t="str">
        <f t="shared" si="13"/>
        <v>Atenção</v>
      </c>
      <c r="K101" s="4">
        <v>43411</v>
      </c>
      <c r="L101" s="1">
        <v>1853.5</v>
      </c>
      <c r="M101" s="2">
        <f t="shared" si="17"/>
        <v>6</v>
      </c>
      <c r="N101" s="11" t="str">
        <f t="shared" si="14"/>
        <v>Normal</v>
      </c>
    </row>
    <row r="102" spans="1:14" x14ac:dyDescent="0.25">
      <c r="A102" s="4">
        <v>43412</v>
      </c>
      <c r="B102" s="1">
        <v>1643.1</v>
      </c>
      <c r="C102" s="2">
        <f t="shared" si="15"/>
        <v>14.299999999999955</v>
      </c>
      <c r="D102" s="11" t="str">
        <f t="shared" si="12"/>
        <v>Normal</v>
      </c>
      <c r="F102" s="4">
        <v>43412</v>
      </c>
      <c r="G102" s="1">
        <v>10764</v>
      </c>
      <c r="H102" s="2">
        <f t="shared" si="16"/>
        <v>24</v>
      </c>
      <c r="I102" s="11" t="str">
        <f t="shared" si="13"/>
        <v>Normal</v>
      </c>
      <c r="K102" s="4">
        <v>43412</v>
      </c>
      <c r="L102" s="1">
        <v>1859.3</v>
      </c>
      <c r="M102" s="2">
        <f t="shared" si="17"/>
        <v>5.7999999999999545</v>
      </c>
      <c r="N102" s="11" t="str">
        <f t="shared" si="14"/>
        <v>Normal</v>
      </c>
    </row>
    <row r="103" spans="1:14" x14ac:dyDescent="0.25">
      <c r="A103" s="4">
        <v>43413</v>
      </c>
      <c r="B103" s="1">
        <v>1658.1</v>
      </c>
      <c r="C103" s="2">
        <f t="shared" si="15"/>
        <v>15</v>
      </c>
      <c r="D103" s="11" t="str">
        <f t="shared" si="12"/>
        <v>Normal</v>
      </c>
      <c r="F103" s="4">
        <v>43413</v>
      </c>
      <c r="G103" s="1">
        <v>10792</v>
      </c>
      <c r="H103" s="2">
        <f t="shared" si="16"/>
        <v>28</v>
      </c>
      <c r="I103" s="11" t="str">
        <f t="shared" si="13"/>
        <v>Normal</v>
      </c>
      <c r="K103" s="4">
        <v>43413</v>
      </c>
      <c r="L103" s="1">
        <v>1864.7</v>
      </c>
      <c r="M103" s="2">
        <f t="shared" si="17"/>
        <v>5.4000000000000909</v>
      </c>
      <c r="N103" s="11" t="str">
        <f t="shared" si="14"/>
        <v>Normal</v>
      </c>
    </row>
    <row r="104" spans="1:14" x14ac:dyDescent="0.25">
      <c r="A104" s="26">
        <v>43414</v>
      </c>
      <c r="B104" s="22">
        <v>1658.1</v>
      </c>
      <c r="C104" s="22">
        <f t="shared" si="15"/>
        <v>0</v>
      </c>
      <c r="D104" s="11" t="str">
        <f t="shared" si="12"/>
        <v>Normal</v>
      </c>
      <c r="E104" s="13"/>
      <c r="F104" s="26">
        <v>43414</v>
      </c>
      <c r="G104" s="22">
        <v>10792</v>
      </c>
      <c r="H104" s="22">
        <f t="shared" si="16"/>
        <v>0</v>
      </c>
      <c r="I104" s="11" t="str">
        <f t="shared" si="13"/>
        <v>Normal</v>
      </c>
      <c r="J104" s="13"/>
      <c r="K104" s="26">
        <v>43414</v>
      </c>
      <c r="L104" s="22">
        <v>1864.7</v>
      </c>
      <c r="M104" s="22">
        <f t="shared" si="17"/>
        <v>0</v>
      </c>
      <c r="N104" s="11" t="str">
        <f t="shared" si="14"/>
        <v>Normal</v>
      </c>
    </row>
    <row r="105" spans="1:14" x14ac:dyDescent="0.25">
      <c r="A105" s="5">
        <v>43415</v>
      </c>
      <c r="B105" s="3">
        <v>1658.1</v>
      </c>
      <c r="C105" s="3">
        <f t="shared" si="15"/>
        <v>0</v>
      </c>
      <c r="D105" s="11" t="str">
        <f t="shared" si="12"/>
        <v>Normal</v>
      </c>
      <c r="F105" s="5">
        <v>43415</v>
      </c>
      <c r="G105" s="3">
        <v>10792</v>
      </c>
      <c r="H105" s="3">
        <f t="shared" si="16"/>
        <v>0</v>
      </c>
      <c r="I105" s="11" t="str">
        <f t="shared" si="13"/>
        <v>Normal</v>
      </c>
      <c r="K105" s="5">
        <v>43415</v>
      </c>
      <c r="L105" s="3">
        <v>1864.7</v>
      </c>
      <c r="M105" s="3">
        <f t="shared" si="17"/>
        <v>0</v>
      </c>
      <c r="N105" s="11" t="str">
        <f t="shared" si="14"/>
        <v>Normal</v>
      </c>
    </row>
    <row r="106" spans="1:14" x14ac:dyDescent="0.25">
      <c r="A106" s="4">
        <v>43416</v>
      </c>
      <c r="B106" s="1">
        <v>1687.5</v>
      </c>
      <c r="C106" s="2">
        <f t="shared" si="15"/>
        <v>29.400000000000091</v>
      </c>
      <c r="D106" s="11" t="str">
        <f t="shared" si="12"/>
        <v>Atenção</v>
      </c>
      <c r="F106" s="4">
        <v>43416</v>
      </c>
      <c r="G106" s="1">
        <v>10827</v>
      </c>
      <c r="H106" s="2">
        <f t="shared" si="16"/>
        <v>35</v>
      </c>
      <c r="I106" s="11" t="str">
        <f t="shared" si="13"/>
        <v>Atenção</v>
      </c>
      <c r="K106" s="4">
        <v>43416</v>
      </c>
      <c r="L106" s="1">
        <v>1872</v>
      </c>
      <c r="M106" s="2">
        <f t="shared" si="17"/>
        <v>7.2999999999999545</v>
      </c>
      <c r="N106" s="11" t="str">
        <f t="shared" si="14"/>
        <v>Atenção</v>
      </c>
    </row>
    <row r="107" spans="1:14" x14ac:dyDescent="0.25">
      <c r="A107" s="4">
        <v>43417</v>
      </c>
      <c r="B107" s="1">
        <v>1703.3</v>
      </c>
      <c r="C107" s="2">
        <f t="shared" si="15"/>
        <v>15.799999999999955</v>
      </c>
      <c r="D107" s="11" t="str">
        <f t="shared" si="12"/>
        <v>Normal</v>
      </c>
      <c r="F107" s="4">
        <v>43417</v>
      </c>
      <c r="G107" s="1">
        <v>10852</v>
      </c>
      <c r="H107" s="2">
        <f t="shared" si="16"/>
        <v>25</v>
      </c>
      <c r="I107" s="11" t="str">
        <f t="shared" si="13"/>
        <v>Normal</v>
      </c>
      <c r="K107" s="4">
        <v>43417</v>
      </c>
      <c r="L107" s="1">
        <v>1878.1</v>
      </c>
      <c r="M107" s="2">
        <f t="shared" si="17"/>
        <v>6.0999999999999091</v>
      </c>
      <c r="N107" s="11" t="str">
        <f t="shared" si="14"/>
        <v>Normal</v>
      </c>
    </row>
    <row r="108" spans="1:14" x14ac:dyDescent="0.25">
      <c r="A108" s="4">
        <v>43418</v>
      </c>
      <c r="B108" s="1">
        <v>1718.8</v>
      </c>
      <c r="C108" s="2">
        <f t="shared" si="15"/>
        <v>15.5</v>
      </c>
      <c r="D108" s="11" t="str">
        <f t="shared" si="12"/>
        <v>Normal</v>
      </c>
      <c r="F108" s="4">
        <v>43418</v>
      </c>
      <c r="G108" s="1">
        <v>10878</v>
      </c>
      <c r="H108" s="2">
        <f t="shared" si="16"/>
        <v>26</v>
      </c>
      <c r="I108" s="11" t="str">
        <f t="shared" si="13"/>
        <v>Normal</v>
      </c>
      <c r="K108" s="4">
        <v>43418</v>
      </c>
      <c r="L108" s="1">
        <v>1885</v>
      </c>
      <c r="M108" s="2">
        <f t="shared" si="17"/>
        <v>6.9000000000000909</v>
      </c>
      <c r="N108" s="11" t="str">
        <f t="shared" si="14"/>
        <v>Normal</v>
      </c>
    </row>
    <row r="109" spans="1:14" x14ac:dyDescent="0.25">
      <c r="A109" s="4">
        <v>43419</v>
      </c>
      <c r="B109" s="1">
        <v>1718.8</v>
      </c>
      <c r="C109" s="2">
        <f t="shared" si="15"/>
        <v>0</v>
      </c>
      <c r="D109" s="11" t="str">
        <f t="shared" si="12"/>
        <v>Normal</v>
      </c>
      <c r="F109" s="4">
        <v>43419</v>
      </c>
      <c r="G109" s="1">
        <v>10878</v>
      </c>
      <c r="H109" s="2">
        <f t="shared" si="16"/>
        <v>0</v>
      </c>
      <c r="I109" s="11" t="str">
        <f t="shared" si="13"/>
        <v>Normal</v>
      </c>
      <c r="K109" s="4">
        <v>43419</v>
      </c>
      <c r="L109" s="1">
        <v>1885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4">
        <v>43420</v>
      </c>
      <c r="B110" s="1">
        <v>1739.6</v>
      </c>
      <c r="C110" s="2">
        <f t="shared" si="15"/>
        <v>20.799999999999955</v>
      </c>
      <c r="D110" s="11" t="str">
        <f t="shared" si="12"/>
        <v>Atenção</v>
      </c>
      <c r="F110" s="4">
        <v>43420</v>
      </c>
      <c r="G110" s="1">
        <v>10908</v>
      </c>
      <c r="H110" s="2">
        <f t="shared" si="16"/>
        <v>30</v>
      </c>
      <c r="I110" s="11" t="str">
        <f t="shared" si="13"/>
        <v>Normal</v>
      </c>
      <c r="K110" s="4">
        <v>43420</v>
      </c>
      <c r="L110" s="1">
        <v>1891.1</v>
      </c>
      <c r="M110" s="2">
        <f t="shared" si="17"/>
        <v>6.0999999999999091</v>
      </c>
      <c r="N110" s="11" t="str">
        <f t="shared" si="14"/>
        <v>Normal</v>
      </c>
    </row>
    <row r="111" spans="1:14" x14ac:dyDescent="0.25">
      <c r="A111" s="26">
        <v>43421</v>
      </c>
      <c r="B111" s="22">
        <v>1739.9</v>
      </c>
      <c r="C111" s="22">
        <f t="shared" si="15"/>
        <v>0.3000000000001819</v>
      </c>
      <c r="D111" s="11" t="str">
        <f t="shared" si="12"/>
        <v>Normal</v>
      </c>
      <c r="E111" s="13"/>
      <c r="F111" s="26">
        <v>43421</v>
      </c>
      <c r="G111" s="22">
        <v>10908</v>
      </c>
      <c r="H111" s="22">
        <f t="shared" si="16"/>
        <v>0</v>
      </c>
      <c r="I111" s="11" t="str">
        <f t="shared" si="13"/>
        <v>Normal</v>
      </c>
      <c r="J111" s="13"/>
      <c r="K111" s="26">
        <v>43421</v>
      </c>
      <c r="L111" s="22">
        <v>1891.1</v>
      </c>
      <c r="M111" s="22">
        <f t="shared" si="17"/>
        <v>0</v>
      </c>
      <c r="N111" s="11" t="str">
        <f t="shared" si="14"/>
        <v>Normal</v>
      </c>
    </row>
    <row r="112" spans="1:14" x14ac:dyDescent="0.25">
      <c r="A112" s="5">
        <v>43422</v>
      </c>
      <c r="B112" s="3">
        <v>1757.9</v>
      </c>
      <c r="C112" s="3">
        <f t="shared" si="15"/>
        <v>18</v>
      </c>
      <c r="D112" s="11" t="str">
        <f t="shared" si="12"/>
        <v>Atenção</v>
      </c>
      <c r="F112" s="5">
        <v>43422</v>
      </c>
      <c r="G112" s="3">
        <v>10923</v>
      </c>
      <c r="H112" s="3">
        <f t="shared" si="16"/>
        <v>15</v>
      </c>
      <c r="I112" s="11" t="str">
        <f t="shared" si="13"/>
        <v>Normal</v>
      </c>
      <c r="K112" s="5">
        <v>43422</v>
      </c>
      <c r="L112" s="3">
        <v>1893.6</v>
      </c>
      <c r="M112" s="3">
        <f t="shared" si="17"/>
        <v>2.5</v>
      </c>
      <c r="N112" s="11" t="str">
        <f t="shared" si="14"/>
        <v>Normal</v>
      </c>
    </row>
    <row r="113" spans="1:15" x14ac:dyDescent="0.25">
      <c r="A113" s="4">
        <v>43423</v>
      </c>
      <c r="B113" s="1">
        <v>1766.1</v>
      </c>
      <c r="C113" s="2">
        <f t="shared" si="15"/>
        <v>8.1999999999998181</v>
      </c>
      <c r="D113" s="11" t="str">
        <f t="shared" si="12"/>
        <v>Normal</v>
      </c>
      <c r="F113" s="4">
        <v>43423</v>
      </c>
      <c r="G113" s="1">
        <v>10926</v>
      </c>
      <c r="H113" s="2">
        <f t="shared" si="16"/>
        <v>3</v>
      </c>
      <c r="I113" s="11" t="str">
        <f t="shared" si="13"/>
        <v>Normal</v>
      </c>
      <c r="K113" s="4">
        <v>43423</v>
      </c>
      <c r="L113" s="1">
        <v>1894.7</v>
      </c>
      <c r="M113" s="2">
        <f t="shared" si="17"/>
        <v>1.1000000000001364</v>
      </c>
      <c r="N113" s="11" t="str">
        <f t="shared" si="14"/>
        <v>Normal</v>
      </c>
    </row>
    <row r="114" spans="1:15" x14ac:dyDescent="0.25">
      <c r="A114" s="4">
        <v>43424</v>
      </c>
      <c r="B114" s="1">
        <v>1777.6</v>
      </c>
      <c r="C114" s="2">
        <f t="shared" si="15"/>
        <v>11.5</v>
      </c>
      <c r="D114" s="11" t="str">
        <f t="shared" si="12"/>
        <v>Normal</v>
      </c>
      <c r="F114" s="4">
        <v>43424</v>
      </c>
      <c r="G114" s="1">
        <v>10944</v>
      </c>
      <c r="H114" s="2">
        <f t="shared" si="16"/>
        <v>18</v>
      </c>
      <c r="I114" s="11" t="str">
        <f t="shared" si="13"/>
        <v>Normal</v>
      </c>
      <c r="K114" s="4">
        <v>43424</v>
      </c>
      <c r="L114" s="1">
        <v>1898.6</v>
      </c>
      <c r="M114" s="2">
        <f t="shared" si="17"/>
        <v>3.8999999999998636</v>
      </c>
      <c r="N114" s="11" t="str">
        <f t="shared" si="14"/>
        <v>Normal</v>
      </c>
    </row>
    <row r="115" spans="1:15" x14ac:dyDescent="0.25">
      <c r="A115" s="4">
        <v>43425</v>
      </c>
      <c r="B115" s="1">
        <v>1785.4</v>
      </c>
      <c r="C115" s="2">
        <f t="shared" si="15"/>
        <v>7.8000000000001819</v>
      </c>
      <c r="D115" s="11" t="str">
        <f t="shared" si="12"/>
        <v>Normal</v>
      </c>
      <c r="F115" s="4">
        <v>43425</v>
      </c>
      <c r="G115" s="1">
        <v>10948</v>
      </c>
      <c r="H115" s="2">
        <f t="shared" si="16"/>
        <v>4</v>
      </c>
      <c r="I115" s="11" t="str">
        <f t="shared" si="13"/>
        <v>Normal</v>
      </c>
      <c r="K115" s="4">
        <v>43425</v>
      </c>
      <c r="L115" s="1">
        <v>1900.8</v>
      </c>
      <c r="M115" s="2">
        <f t="shared" si="17"/>
        <v>2.2000000000000455</v>
      </c>
      <c r="N115" s="11" t="str">
        <f t="shared" si="14"/>
        <v>Normal</v>
      </c>
    </row>
    <row r="116" spans="1:15" x14ac:dyDescent="0.25">
      <c r="A116" s="4">
        <v>43426</v>
      </c>
      <c r="B116" s="1">
        <v>1797.5</v>
      </c>
      <c r="C116" s="2">
        <f t="shared" si="15"/>
        <v>12.099999999999909</v>
      </c>
      <c r="D116" s="11" t="str">
        <f t="shared" si="12"/>
        <v>Normal</v>
      </c>
      <c r="F116" s="4">
        <v>43426</v>
      </c>
      <c r="G116" s="1">
        <v>10974</v>
      </c>
      <c r="H116" s="2">
        <f t="shared" si="16"/>
        <v>26</v>
      </c>
      <c r="I116" s="11" t="str">
        <f t="shared" si="13"/>
        <v>Normal</v>
      </c>
      <c r="K116" s="4">
        <v>43426</v>
      </c>
      <c r="L116" s="1">
        <v>1906.4</v>
      </c>
      <c r="M116" s="2">
        <f t="shared" si="17"/>
        <v>5.6000000000001364</v>
      </c>
      <c r="N116" s="11" t="str">
        <f t="shared" si="14"/>
        <v>Normal</v>
      </c>
    </row>
    <row r="117" spans="1:15" x14ac:dyDescent="0.25">
      <c r="A117" s="4">
        <v>43427</v>
      </c>
      <c r="B117" s="1">
        <v>1812.9</v>
      </c>
      <c r="C117" s="2">
        <f t="shared" si="15"/>
        <v>15.400000000000091</v>
      </c>
      <c r="D117" s="11" t="str">
        <f t="shared" si="12"/>
        <v>Normal</v>
      </c>
      <c r="F117" s="4">
        <v>43427</v>
      </c>
      <c r="G117" s="1">
        <v>11012</v>
      </c>
      <c r="H117" s="2">
        <f t="shared" si="16"/>
        <v>38</v>
      </c>
      <c r="I117" s="11" t="str">
        <f t="shared" si="13"/>
        <v>Atenção</v>
      </c>
      <c r="K117" s="4">
        <v>43427</v>
      </c>
      <c r="L117" s="1">
        <v>1912.9</v>
      </c>
      <c r="M117" s="2">
        <f t="shared" si="17"/>
        <v>6.5</v>
      </c>
      <c r="N117" s="11" t="str">
        <f t="shared" si="14"/>
        <v>Normal</v>
      </c>
    </row>
    <row r="118" spans="1:15" x14ac:dyDescent="0.25">
      <c r="A118" s="26">
        <v>43428</v>
      </c>
      <c r="B118" s="22">
        <v>1825</v>
      </c>
      <c r="C118" s="22">
        <f t="shared" si="15"/>
        <v>12.099999999999909</v>
      </c>
      <c r="D118" s="11" t="str">
        <f t="shared" si="12"/>
        <v>Normal</v>
      </c>
      <c r="E118" s="13"/>
      <c r="F118" s="26">
        <v>43428</v>
      </c>
      <c r="G118" s="22">
        <v>11039</v>
      </c>
      <c r="H118" s="22">
        <f t="shared" si="16"/>
        <v>27</v>
      </c>
      <c r="I118" s="11" t="str">
        <f t="shared" si="13"/>
        <v>Normal</v>
      </c>
      <c r="J118" s="13"/>
      <c r="K118" s="26">
        <v>43428</v>
      </c>
      <c r="L118" s="22">
        <v>1917</v>
      </c>
      <c r="M118" s="22">
        <f t="shared" si="17"/>
        <v>4.0999999999999091</v>
      </c>
      <c r="N118" s="11" t="str">
        <f t="shared" si="14"/>
        <v>Normal</v>
      </c>
    </row>
    <row r="119" spans="1:15" x14ac:dyDescent="0.25">
      <c r="A119" s="5">
        <v>43429</v>
      </c>
      <c r="B119" s="3">
        <v>1825</v>
      </c>
      <c r="C119" s="3">
        <f t="shared" si="15"/>
        <v>0</v>
      </c>
      <c r="D119" s="11" t="str">
        <f t="shared" si="12"/>
        <v>Normal</v>
      </c>
      <c r="F119" s="5">
        <v>43429</v>
      </c>
      <c r="G119" s="3">
        <v>11039</v>
      </c>
      <c r="H119" s="3">
        <f t="shared" si="16"/>
        <v>0</v>
      </c>
      <c r="I119" s="11" t="str">
        <f t="shared" si="13"/>
        <v>Normal</v>
      </c>
      <c r="K119" s="5">
        <v>43429</v>
      </c>
      <c r="L119" s="3">
        <v>1917</v>
      </c>
      <c r="M119" s="3">
        <f t="shared" si="17"/>
        <v>0</v>
      </c>
      <c r="N119" s="11" t="str">
        <f t="shared" si="14"/>
        <v>Normal</v>
      </c>
    </row>
    <row r="120" spans="1:15" x14ac:dyDescent="0.25">
      <c r="A120" s="4">
        <v>43430</v>
      </c>
      <c r="B120" s="1">
        <v>1837.9</v>
      </c>
      <c r="C120" s="2">
        <f t="shared" si="15"/>
        <v>12.900000000000091</v>
      </c>
      <c r="D120" s="11" t="str">
        <f t="shared" si="12"/>
        <v>Normal</v>
      </c>
      <c r="F120" s="4">
        <v>43430</v>
      </c>
      <c r="G120" s="1">
        <v>11042</v>
      </c>
      <c r="H120" s="2">
        <f t="shared" si="16"/>
        <v>3</v>
      </c>
      <c r="I120" s="11" t="str">
        <f t="shared" si="13"/>
        <v>Normal</v>
      </c>
      <c r="K120" s="4">
        <v>43430</v>
      </c>
      <c r="L120" s="1">
        <v>1919.3</v>
      </c>
      <c r="M120" s="2">
        <f t="shared" si="17"/>
        <v>2.2999999999999545</v>
      </c>
      <c r="N120" s="11" t="str">
        <f t="shared" si="14"/>
        <v>Normal</v>
      </c>
    </row>
    <row r="121" spans="1:15" x14ac:dyDescent="0.25">
      <c r="A121" s="4">
        <v>43431</v>
      </c>
      <c r="B121" s="1">
        <v>1855.1</v>
      </c>
      <c r="C121" s="2">
        <f t="shared" si="15"/>
        <v>17.199999999999818</v>
      </c>
      <c r="D121" s="11" t="str">
        <f t="shared" si="12"/>
        <v>Atenção</v>
      </c>
      <c r="F121" s="4">
        <v>43431</v>
      </c>
      <c r="G121" s="1">
        <v>11068</v>
      </c>
      <c r="H121" s="2">
        <f t="shared" si="16"/>
        <v>26</v>
      </c>
      <c r="I121" s="11" t="str">
        <f t="shared" si="13"/>
        <v>Normal</v>
      </c>
      <c r="K121" s="4">
        <v>43431</v>
      </c>
      <c r="L121" s="1">
        <v>1926.4</v>
      </c>
      <c r="M121" s="2">
        <f t="shared" si="17"/>
        <v>7.1000000000001364</v>
      </c>
      <c r="N121" s="11" t="str">
        <f t="shared" si="14"/>
        <v>Normal</v>
      </c>
    </row>
    <row r="122" spans="1:15" x14ac:dyDescent="0.25">
      <c r="A122" s="4">
        <v>43432</v>
      </c>
      <c r="B122" s="1">
        <v>1870.2</v>
      </c>
      <c r="C122" s="2">
        <f t="shared" si="15"/>
        <v>15.100000000000136</v>
      </c>
      <c r="D122" s="11" t="str">
        <f t="shared" si="12"/>
        <v>Normal</v>
      </c>
      <c r="F122" s="4">
        <v>43432</v>
      </c>
      <c r="G122" s="1">
        <v>11085</v>
      </c>
      <c r="H122" s="2">
        <f t="shared" si="16"/>
        <v>17</v>
      </c>
      <c r="I122" s="11" t="str">
        <f t="shared" si="13"/>
        <v>Normal</v>
      </c>
      <c r="K122" s="4">
        <v>43432</v>
      </c>
      <c r="L122" s="1">
        <v>1931.5</v>
      </c>
      <c r="M122" s="2">
        <f t="shared" si="17"/>
        <v>5.0999999999999091</v>
      </c>
      <c r="N122" s="11" t="str">
        <f t="shared" si="14"/>
        <v>Normal</v>
      </c>
    </row>
    <row r="123" spans="1:15" x14ac:dyDescent="0.25">
      <c r="A123" s="4">
        <v>43433</v>
      </c>
      <c r="B123" s="1">
        <v>1887.9</v>
      </c>
      <c r="C123" s="2">
        <f t="shared" si="15"/>
        <v>17.700000000000045</v>
      </c>
      <c r="D123" s="11" t="str">
        <f t="shared" si="12"/>
        <v>Atenção</v>
      </c>
      <c r="F123" s="4">
        <v>43433</v>
      </c>
      <c r="G123" s="1">
        <v>11109</v>
      </c>
      <c r="H123" s="2">
        <f t="shared" si="16"/>
        <v>24</v>
      </c>
      <c r="I123" s="11" t="str">
        <f t="shared" si="13"/>
        <v>Normal</v>
      </c>
      <c r="K123" s="4">
        <v>43433</v>
      </c>
      <c r="L123" s="1">
        <v>1937.9</v>
      </c>
      <c r="M123" s="2">
        <f t="shared" si="17"/>
        <v>6.4000000000000909</v>
      </c>
      <c r="N123" s="11" t="str">
        <f t="shared" si="14"/>
        <v>Normal</v>
      </c>
    </row>
    <row r="124" spans="1:15" x14ac:dyDescent="0.25">
      <c r="A124" s="4">
        <v>43434</v>
      </c>
      <c r="B124" s="1">
        <v>1903.8</v>
      </c>
      <c r="C124" s="2">
        <f t="shared" si="15"/>
        <v>15.899999999999864</v>
      </c>
      <c r="D124" s="11" t="str">
        <f t="shared" si="12"/>
        <v>Normal</v>
      </c>
      <c r="F124" s="4">
        <v>43434</v>
      </c>
      <c r="G124" s="1">
        <v>11127</v>
      </c>
      <c r="H124" s="2">
        <f t="shared" si="16"/>
        <v>18</v>
      </c>
      <c r="I124" s="11" t="str">
        <f t="shared" si="13"/>
        <v>Normal</v>
      </c>
      <c r="K124" s="4">
        <v>43434</v>
      </c>
      <c r="L124" s="1">
        <v>1943.2</v>
      </c>
      <c r="M124" s="2">
        <f t="shared" si="17"/>
        <v>5.2999999999999545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-1903.8</v>
      </c>
      <c r="D125" s="11" t="str">
        <f t="shared" si="12"/>
        <v>Normal</v>
      </c>
      <c r="F125" s="4"/>
      <c r="G125" s="1"/>
      <c r="H125" s="2">
        <f>G125-G124</f>
        <v>-11127</v>
      </c>
      <c r="I125" s="11" t="str">
        <f t="shared" si="13"/>
        <v>Normal</v>
      </c>
      <c r="K125" s="4"/>
      <c r="L125" s="1"/>
      <c r="M125" s="2">
        <f>L125-L124</f>
        <v>-1943.2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-1547.6</v>
      </c>
      <c r="D126" s="11" t="str">
        <f t="shared" si="12"/>
        <v>Normal</v>
      </c>
      <c r="F126" s="141" t="s">
        <v>6</v>
      </c>
      <c r="G126" s="142"/>
      <c r="H126" s="15">
        <f>SUM(H95:H125)</f>
        <v>-10619</v>
      </c>
      <c r="I126" s="11" t="str">
        <f t="shared" si="13"/>
        <v>Normal</v>
      </c>
      <c r="K126" s="141" t="s">
        <v>6</v>
      </c>
      <c r="L126" s="142"/>
      <c r="M126" s="15">
        <f>SUM(M95:M125)</f>
        <v>-1825.5</v>
      </c>
      <c r="N126" s="11" t="str">
        <f t="shared" si="14"/>
        <v>Normal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5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5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5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5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5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5" ht="31.5" customHeight="1" x14ac:dyDescent="0.25">
      <c r="A136" s="140" t="s">
        <v>92</v>
      </c>
      <c r="B136" s="140"/>
      <c r="C136" s="6" t="s">
        <v>2</v>
      </c>
      <c r="D136" s="9"/>
      <c r="F136" s="152" t="s">
        <v>92</v>
      </c>
      <c r="G136" s="153"/>
      <c r="H136" s="6" t="s">
        <v>2</v>
      </c>
      <c r="I136" s="9"/>
      <c r="K136" s="152" t="s">
        <v>92</v>
      </c>
      <c r="L136" s="153"/>
      <c r="M136" s="6" t="s">
        <v>2</v>
      </c>
      <c r="N136" s="9"/>
    </row>
    <row r="137" spans="1:15" x14ac:dyDescent="0.25">
      <c r="A137" s="140"/>
      <c r="B137" s="140"/>
      <c r="C137" s="7">
        <v>96906.51</v>
      </c>
      <c r="D137" s="10">
        <v>1</v>
      </c>
      <c r="F137" s="154"/>
      <c r="G137" s="155"/>
      <c r="H137" s="7">
        <v>1499</v>
      </c>
      <c r="I137" s="10">
        <v>1</v>
      </c>
      <c r="K137" s="154"/>
      <c r="L137" s="155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43405</v>
      </c>
      <c r="B139" s="1">
        <v>3690013</v>
      </c>
      <c r="C139" s="2">
        <f>B139-C137</f>
        <v>3593106.49</v>
      </c>
      <c r="D139" s="11" t="str">
        <f>IF(C139&gt;($D$137*1.2),"Atenção","Normal")</f>
        <v>Atenção</v>
      </c>
      <c r="F139" s="4">
        <v>43405</v>
      </c>
      <c r="G139" s="1">
        <v>1505</v>
      </c>
      <c r="H139" s="2"/>
      <c r="I139" s="11" t="str">
        <f>IF(H139&gt;($I$137*1.2),"Atenção","Normal")</f>
        <v>Normal</v>
      </c>
      <c r="K139" s="4">
        <v>43405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43406</v>
      </c>
      <c r="B140" s="1">
        <v>3690013</v>
      </c>
      <c r="C140" s="2">
        <v>0</v>
      </c>
      <c r="D140" s="11" t="str">
        <f t="shared" ref="D140:D170" si="18">IF(C140&gt;($D$137*1.2),"Atenção","Normal")</f>
        <v>Normal</v>
      </c>
      <c r="F140" s="4">
        <v>43406</v>
      </c>
      <c r="G140" s="1">
        <v>1505</v>
      </c>
      <c r="H140" s="2">
        <v>0</v>
      </c>
      <c r="I140" s="11" t="str">
        <f t="shared" ref="I140:I170" si="19">IF(H140&gt;($I$137*1.2),"Atenção","Normal")</f>
        <v>Normal</v>
      </c>
      <c r="K140" s="4">
        <v>43406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5">
        <v>43407</v>
      </c>
      <c r="B141" s="3">
        <v>3690013</v>
      </c>
      <c r="C141" s="3">
        <f t="shared" ref="C141:C168" si="21">B141-B140</f>
        <v>0</v>
      </c>
      <c r="D141" s="11" t="str">
        <f t="shared" si="18"/>
        <v>Normal</v>
      </c>
      <c r="F141" s="5">
        <v>43407</v>
      </c>
      <c r="G141" s="3">
        <v>1505</v>
      </c>
      <c r="H141" s="3">
        <f t="shared" ref="H141:H168" si="22">G141-G140</f>
        <v>0</v>
      </c>
      <c r="I141" s="11" t="str">
        <f t="shared" si="19"/>
        <v>Normal</v>
      </c>
      <c r="K141" s="5">
        <v>43407</v>
      </c>
      <c r="L141" s="3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43408</v>
      </c>
      <c r="B142" s="1">
        <v>3690013</v>
      </c>
      <c r="C142" s="2">
        <f t="shared" si="21"/>
        <v>0</v>
      </c>
      <c r="D142" s="11" t="str">
        <f t="shared" si="18"/>
        <v>Normal</v>
      </c>
      <c r="F142" s="4">
        <v>43408</v>
      </c>
      <c r="G142" s="1">
        <v>1505</v>
      </c>
      <c r="H142" s="2">
        <f t="shared" si="22"/>
        <v>0</v>
      </c>
      <c r="I142" s="11" t="str">
        <f t="shared" si="19"/>
        <v>Normal</v>
      </c>
      <c r="K142" s="4">
        <v>43408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43409</v>
      </c>
      <c r="B143" s="1">
        <v>3690013</v>
      </c>
      <c r="C143" s="2">
        <f t="shared" si="21"/>
        <v>0</v>
      </c>
      <c r="D143" s="11" t="str">
        <f t="shared" si="18"/>
        <v>Normal</v>
      </c>
      <c r="F143" s="4">
        <v>43409</v>
      </c>
      <c r="G143" s="1">
        <v>1506</v>
      </c>
      <c r="H143" s="2">
        <f t="shared" si="22"/>
        <v>1</v>
      </c>
      <c r="I143" s="11" t="str">
        <f t="shared" si="19"/>
        <v>Normal</v>
      </c>
      <c r="K143" s="4">
        <v>43409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43410</v>
      </c>
      <c r="B144" s="1">
        <v>3690013</v>
      </c>
      <c r="C144" s="2">
        <f t="shared" si="21"/>
        <v>0</v>
      </c>
      <c r="D144" s="11" t="str">
        <f t="shared" si="18"/>
        <v>Normal</v>
      </c>
      <c r="F144" s="4">
        <v>43410</v>
      </c>
      <c r="G144" s="1">
        <v>1506</v>
      </c>
      <c r="H144" s="2">
        <f t="shared" si="22"/>
        <v>0</v>
      </c>
      <c r="I144" s="11" t="str">
        <f t="shared" si="19"/>
        <v>Normal</v>
      </c>
      <c r="K144" s="4">
        <v>43410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43411</v>
      </c>
      <c r="B145" s="1">
        <v>3690013</v>
      </c>
      <c r="C145" s="2">
        <f t="shared" si="21"/>
        <v>0</v>
      </c>
      <c r="D145" s="11" t="str">
        <f t="shared" si="18"/>
        <v>Normal</v>
      </c>
      <c r="F145" s="4">
        <v>43411</v>
      </c>
      <c r="G145" s="1">
        <v>1506</v>
      </c>
      <c r="H145" s="2">
        <f t="shared" si="22"/>
        <v>0</v>
      </c>
      <c r="I145" s="11" t="str">
        <f t="shared" si="19"/>
        <v>Normal</v>
      </c>
      <c r="K145" s="4">
        <v>43411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43412</v>
      </c>
      <c r="B146" s="1">
        <v>3690015</v>
      </c>
      <c r="C146" s="2">
        <f t="shared" si="21"/>
        <v>2</v>
      </c>
      <c r="D146" s="11" t="str">
        <f t="shared" si="18"/>
        <v>Atenção</v>
      </c>
      <c r="F146" s="4">
        <v>43412</v>
      </c>
      <c r="G146" s="1">
        <v>1506</v>
      </c>
      <c r="H146" s="2">
        <f t="shared" si="22"/>
        <v>0</v>
      </c>
      <c r="I146" s="11" t="str">
        <f t="shared" si="19"/>
        <v>Normal</v>
      </c>
      <c r="K146" s="4">
        <v>43412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43413</v>
      </c>
      <c r="B147" s="1">
        <v>3690015</v>
      </c>
      <c r="C147" s="2">
        <f t="shared" si="21"/>
        <v>0</v>
      </c>
      <c r="D147" s="11" t="str">
        <f t="shared" si="18"/>
        <v>Normal</v>
      </c>
      <c r="F147" s="4">
        <v>43413</v>
      </c>
      <c r="G147" s="1">
        <v>1506</v>
      </c>
      <c r="H147" s="2">
        <f t="shared" si="22"/>
        <v>0</v>
      </c>
      <c r="I147" s="11" t="str">
        <f t="shared" si="19"/>
        <v>Normal</v>
      </c>
      <c r="K147" s="4">
        <v>43413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5">
        <v>43414</v>
      </c>
      <c r="B148" s="3">
        <v>3690015</v>
      </c>
      <c r="C148" s="3">
        <f t="shared" si="21"/>
        <v>0</v>
      </c>
      <c r="D148" s="11" t="str">
        <f t="shared" si="18"/>
        <v>Normal</v>
      </c>
      <c r="F148" s="5">
        <v>43414</v>
      </c>
      <c r="G148" s="3">
        <v>1506</v>
      </c>
      <c r="H148" s="3">
        <f t="shared" si="22"/>
        <v>0</v>
      </c>
      <c r="I148" s="11" t="str">
        <f t="shared" si="19"/>
        <v>Normal</v>
      </c>
      <c r="K148" s="5">
        <v>43414</v>
      </c>
      <c r="L148" s="3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43415</v>
      </c>
      <c r="B149" s="1">
        <v>3690015</v>
      </c>
      <c r="C149" s="2">
        <f t="shared" si="21"/>
        <v>0</v>
      </c>
      <c r="D149" s="11" t="str">
        <f t="shared" si="18"/>
        <v>Normal</v>
      </c>
      <c r="F149" s="4">
        <v>43415</v>
      </c>
      <c r="G149" s="1">
        <v>1506</v>
      </c>
      <c r="H149" s="2">
        <f t="shared" si="22"/>
        <v>0</v>
      </c>
      <c r="I149" s="11" t="str">
        <f t="shared" si="19"/>
        <v>Normal</v>
      </c>
      <c r="K149" s="4">
        <v>43415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43416</v>
      </c>
      <c r="B150" s="1">
        <v>3690015</v>
      </c>
      <c r="C150" s="2">
        <f t="shared" si="21"/>
        <v>0</v>
      </c>
      <c r="D150" s="11" t="str">
        <f t="shared" si="18"/>
        <v>Normal</v>
      </c>
      <c r="F150" s="4">
        <v>43416</v>
      </c>
      <c r="G150" s="1">
        <v>1506</v>
      </c>
      <c r="H150" s="2">
        <f t="shared" si="22"/>
        <v>0</v>
      </c>
      <c r="I150" s="11" t="str">
        <f t="shared" si="19"/>
        <v>Normal</v>
      </c>
      <c r="K150" s="4">
        <v>43416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43417</v>
      </c>
      <c r="B151" s="1">
        <v>3690015</v>
      </c>
      <c r="C151" s="2">
        <f t="shared" si="21"/>
        <v>0</v>
      </c>
      <c r="D151" s="11" t="str">
        <f t="shared" si="18"/>
        <v>Normal</v>
      </c>
      <c r="F151" s="4">
        <v>43417</v>
      </c>
      <c r="G151" s="1">
        <v>1506</v>
      </c>
      <c r="H151" s="2">
        <f t="shared" si="22"/>
        <v>0</v>
      </c>
      <c r="I151" s="11" t="str">
        <f t="shared" si="19"/>
        <v>Normal</v>
      </c>
      <c r="K151" s="4">
        <v>43417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43418</v>
      </c>
      <c r="B152" s="1">
        <v>3690015</v>
      </c>
      <c r="C152" s="2">
        <f t="shared" si="21"/>
        <v>0</v>
      </c>
      <c r="D152" s="11" t="str">
        <f t="shared" si="18"/>
        <v>Normal</v>
      </c>
      <c r="F152" s="4">
        <v>43418</v>
      </c>
      <c r="G152" s="1">
        <v>1506</v>
      </c>
      <c r="H152" s="2">
        <f t="shared" si="22"/>
        <v>0</v>
      </c>
      <c r="I152" s="11" t="str">
        <f t="shared" si="19"/>
        <v>Normal</v>
      </c>
      <c r="K152" s="4">
        <v>43418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43419</v>
      </c>
      <c r="B153" s="1">
        <v>3690015</v>
      </c>
      <c r="C153" s="2">
        <f t="shared" si="21"/>
        <v>0</v>
      </c>
      <c r="D153" s="11" t="str">
        <f t="shared" si="18"/>
        <v>Normal</v>
      </c>
      <c r="F153" s="4">
        <v>43419</v>
      </c>
      <c r="G153" s="1">
        <v>1506</v>
      </c>
      <c r="H153" s="2">
        <f t="shared" si="22"/>
        <v>0</v>
      </c>
      <c r="I153" s="11" t="str">
        <f t="shared" si="19"/>
        <v>Normal</v>
      </c>
      <c r="K153" s="4">
        <v>43419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43420</v>
      </c>
      <c r="B154" s="1">
        <v>3696015</v>
      </c>
      <c r="C154" s="2">
        <f t="shared" si="21"/>
        <v>6000</v>
      </c>
      <c r="D154" s="11" t="str">
        <f t="shared" si="18"/>
        <v>Atenção</v>
      </c>
      <c r="F154" s="4">
        <v>43420</v>
      </c>
      <c r="G154" s="1">
        <v>1506</v>
      </c>
      <c r="H154" s="2">
        <f t="shared" si="22"/>
        <v>0</v>
      </c>
      <c r="I154" s="11" t="str">
        <f t="shared" si="19"/>
        <v>Normal</v>
      </c>
      <c r="K154" s="4">
        <v>43420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5">
        <v>43421</v>
      </c>
      <c r="B155" s="3">
        <v>3696015</v>
      </c>
      <c r="C155" s="3">
        <f t="shared" si="21"/>
        <v>0</v>
      </c>
      <c r="D155" s="11" t="str">
        <f t="shared" si="18"/>
        <v>Normal</v>
      </c>
      <c r="F155" s="5">
        <v>43421</v>
      </c>
      <c r="G155" s="3">
        <v>1506</v>
      </c>
      <c r="H155" s="3">
        <f t="shared" si="22"/>
        <v>0</v>
      </c>
      <c r="I155" s="11" t="str">
        <f t="shared" si="19"/>
        <v>Normal</v>
      </c>
      <c r="K155" s="5">
        <v>43421</v>
      </c>
      <c r="L155" s="3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43422</v>
      </c>
      <c r="B156" s="1">
        <v>3696015</v>
      </c>
      <c r="C156" s="2">
        <f t="shared" si="21"/>
        <v>0</v>
      </c>
      <c r="D156" s="11" t="str">
        <f t="shared" si="18"/>
        <v>Normal</v>
      </c>
      <c r="F156" s="4">
        <v>43422</v>
      </c>
      <c r="G156" s="1">
        <v>1506</v>
      </c>
      <c r="H156" s="2">
        <f t="shared" si="22"/>
        <v>0</v>
      </c>
      <c r="I156" s="11" t="str">
        <f t="shared" si="19"/>
        <v>Normal</v>
      </c>
      <c r="K156" s="4">
        <v>43422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43423</v>
      </c>
      <c r="B157" s="1">
        <v>3696015</v>
      </c>
      <c r="C157" s="2">
        <f t="shared" si="21"/>
        <v>0</v>
      </c>
      <c r="D157" s="11" t="str">
        <f t="shared" si="18"/>
        <v>Normal</v>
      </c>
      <c r="F157" s="4">
        <v>43423</v>
      </c>
      <c r="G157" s="1">
        <v>1506</v>
      </c>
      <c r="H157" s="2">
        <f t="shared" si="22"/>
        <v>0</v>
      </c>
      <c r="I157" s="11" t="str">
        <f t="shared" si="19"/>
        <v>Normal</v>
      </c>
      <c r="K157" s="4">
        <v>43423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43424</v>
      </c>
      <c r="B158" s="1">
        <v>3696018</v>
      </c>
      <c r="C158" s="2">
        <f t="shared" si="21"/>
        <v>3</v>
      </c>
      <c r="D158" s="11" t="str">
        <f t="shared" si="18"/>
        <v>Atenção</v>
      </c>
      <c r="F158" s="4">
        <v>43424</v>
      </c>
      <c r="G158" s="1">
        <v>1546</v>
      </c>
      <c r="H158" s="2">
        <f t="shared" si="22"/>
        <v>40</v>
      </c>
      <c r="I158" s="11" t="str">
        <f t="shared" si="19"/>
        <v>Atenção</v>
      </c>
      <c r="K158" s="4">
        <v>43424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43425</v>
      </c>
      <c r="B159" s="1">
        <v>3696018.6</v>
      </c>
      <c r="C159" s="2">
        <f t="shared" si="21"/>
        <v>0.60000000009313226</v>
      </c>
      <c r="D159" s="11" t="str">
        <f t="shared" si="18"/>
        <v>Normal</v>
      </c>
      <c r="F159" s="4">
        <v>43425</v>
      </c>
      <c r="G159" s="1">
        <v>1546</v>
      </c>
      <c r="H159" s="2">
        <f t="shared" si="22"/>
        <v>0</v>
      </c>
      <c r="I159" s="11" t="str">
        <f t="shared" si="19"/>
        <v>Normal</v>
      </c>
      <c r="K159" s="4">
        <v>43425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43426</v>
      </c>
      <c r="B160" s="1">
        <v>3696018.6</v>
      </c>
      <c r="C160" s="2">
        <f t="shared" si="21"/>
        <v>0</v>
      </c>
      <c r="D160" s="11" t="str">
        <f t="shared" si="18"/>
        <v>Normal</v>
      </c>
      <c r="F160" s="4">
        <v>43426</v>
      </c>
      <c r="G160" s="1">
        <v>1546</v>
      </c>
      <c r="H160" s="2">
        <f t="shared" si="22"/>
        <v>0</v>
      </c>
      <c r="I160" s="11" t="str">
        <f t="shared" si="19"/>
        <v>Normal</v>
      </c>
      <c r="K160" s="4">
        <v>43426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43427</v>
      </c>
      <c r="B161" s="1">
        <v>3696018.7</v>
      </c>
      <c r="C161" s="2">
        <f t="shared" si="21"/>
        <v>0.10000000009313226</v>
      </c>
      <c r="D161" s="11" t="str">
        <f t="shared" si="18"/>
        <v>Normal</v>
      </c>
      <c r="F161" s="4">
        <v>43427</v>
      </c>
      <c r="G161" s="1">
        <v>1546</v>
      </c>
      <c r="H161" s="2">
        <f t="shared" si="22"/>
        <v>0</v>
      </c>
      <c r="I161" s="11" t="str">
        <f t="shared" si="19"/>
        <v>Normal</v>
      </c>
      <c r="K161" s="4">
        <v>43427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5">
        <v>43428</v>
      </c>
      <c r="B162" s="3">
        <v>3696018.7</v>
      </c>
      <c r="C162" s="3">
        <f t="shared" si="21"/>
        <v>0</v>
      </c>
      <c r="D162" s="11" t="str">
        <f t="shared" si="18"/>
        <v>Normal</v>
      </c>
      <c r="F162" s="5">
        <v>43428</v>
      </c>
      <c r="G162" s="3">
        <v>1546</v>
      </c>
      <c r="H162" s="3">
        <f t="shared" si="22"/>
        <v>0</v>
      </c>
      <c r="I162" s="11" t="str">
        <f t="shared" si="19"/>
        <v>Normal</v>
      </c>
      <c r="K162" s="5">
        <v>43428</v>
      </c>
      <c r="L162" s="3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43429</v>
      </c>
      <c r="B163" s="1">
        <v>3696018.7</v>
      </c>
      <c r="C163" s="2">
        <f t="shared" si="21"/>
        <v>0</v>
      </c>
      <c r="D163" s="11" t="str">
        <f t="shared" si="18"/>
        <v>Normal</v>
      </c>
      <c r="F163" s="4">
        <v>43429</v>
      </c>
      <c r="G163" s="1">
        <v>1546</v>
      </c>
      <c r="H163" s="2">
        <f t="shared" si="22"/>
        <v>0</v>
      </c>
      <c r="I163" s="11" t="str">
        <f t="shared" si="19"/>
        <v>Normal</v>
      </c>
      <c r="K163" s="4">
        <v>43429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43430</v>
      </c>
      <c r="B164" s="1">
        <v>3696618.7</v>
      </c>
      <c r="C164" s="2">
        <f t="shared" si="21"/>
        <v>600</v>
      </c>
      <c r="D164" s="11" t="str">
        <f t="shared" si="18"/>
        <v>Atenção</v>
      </c>
      <c r="F164" s="4">
        <v>43430</v>
      </c>
      <c r="G164" s="1">
        <v>1546</v>
      </c>
      <c r="H164" s="2">
        <f t="shared" si="22"/>
        <v>0</v>
      </c>
      <c r="I164" s="11" t="str">
        <f t="shared" si="19"/>
        <v>Normal</v>
      </c>
      <c r="K164" s="4">
        <v>43430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43431</v>
      </c>
      <c r="B165" s="1">
        <v>3696615.1</v>
      </c>
      <c r="C165" s="2">
        <f t="shared" si="21"/>
        <v>-3.6000000000931323</v>
      </c>
      <c r="D165" s="11" t="str">
        <f t="shared" si="18"/>
        <v>Normal</v>
      </c>
      <c r="F165" s="4">
        <v>43431</v>
      </c>
      <c r="G165" s="1">
        <v>1546</v>
      </c>
      <c r="H165" s="2">
        <f t="shared" si="22"/>
        <v>0</v>
      </c>
      <c r="I165" s="11" t="str">
        <f t="shared" si="19"/>
        <v>Normal</v>
      </c>
      <c r="K165" s="4">
        <v>43431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43432</v>
      </c>
      <c r="B166" s="1">
        <v>3696615.8</v>
      </c>
      <c r="C166" s="2">
        <f t="shared" si="21"/>
        <v>0.69999999972060323</v>
      </c>
      <c r="D166" s="11" t="str">
        <f t="shared" si="18"/>
        <v>Normal</v>
      </c>
      <c r="F166" s="4">
        <v>43432</v>
      </c>
      <c r="G166" s="1">
        <v>1546</v>
      </c>
      <c r="H166" s="2">
        <f t="shared" si="22"/>
        <v>0</v>
      </c>
      <c r="I166" s="11" t="str">
        <f t="shared" si="19"/>
        <v>Normal</v>
      </c>
      <c r="K166" s="4">
        <v>43432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43433</v>
      </c>
      <c r="B167" s="1">
        <v>3696615.8</v>
      </c>
      <c r="C167" s="2">
        <f t="shared" si="21"/>
        <v>0</v>
      </c>
      <c r="D167" s="11" t="str">
        <f t="shared" si="18"/>
        <v>Normal</v>
      </c>
      <c r="F167" s="4">
        <v>43433</v>
      </c>
      <c r="G167" s="1">
        <v>1546</v>
      </c>
      <c r="H167" s="2">
        <f t="shared" si="22"/>
        <v>0</v>
      </c>
      <c r="I167" s="11" t="str">
        <f t="shared" si="19"/>
        <v>Normal</v>
      </c>
      <c r="K167" s="4">
        <v>43433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43434</v>
      </c>
      <c r="B168" s="1">
        <v>3696615.8</v>
      </c>
      <c r="C168" s="2">
        <f t="shared" si="21"/>
        <v>0</v>
      </c>
      <c r="D168" s="11" t="str">
        <f t="shared" si="18"/>
        <v>Normal</v>
      </c>
      <c r="F168" s="4">
        <v>43434</v>
      </c>
      <c r="G168" s="1">
        <v>1546</v>
      </c>
      <c r="H168" s="2">
        <f t="shared" si="22"/>
        <v>0</v>
      </c>
      <c r="I168" s="11" t="str">
        <f t="shared" si="19"/>
        <v>Normal</v>
      </c>
      <c r="K168" s="4">
        <v>43434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>B169-B168</f>
        <v>-3696615.8</v>
      </c>
      <c r="D169" s="11" t="str">
        <f t="shared" si="18"/>
        <v>Normal</v>
      </c>
      <c r="F169" s="4"/>
      <c r="G169" s="1"/>
      <c r="H169" s="2">
        <f>G169-G168</f>
        <v>-1546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-96906.509999999776</v>
      </c>
      <c r="D170" s="11" t="str">
        <f t="shared" si="18"/>
        <v>Normal</v>
      </c>
      <c r="F170" s="141" t="s">
        <v>6</v>
      </c>
      <c r="G170" s="142"/>
      <c r="H170" s="15">
        <f>SUM(H139:H169)</f>
        <v>-1505</v>
      </c>
      <c r="I170" s="11" t="str">
        <f t="shared" si="19"/>
        <v>Normal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16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96</v>
      </c>
      <c r="B4" s="140"/>
      <c r="C4" s="6" t="s">
        <v>2</v>
      </c>
      <c r="D4" s="9"/>
      <c r="F4" s="140" t="s">
        <v>96</v>
      </c>
      <c r="G4" s="140"/>
      <c r="H4" s="6" t="s">
        <v>2</v>
      </c>
      <c r="I4" s="9"/>
      <c r="K4" s="140" t="s">
        <v>96</v>
      </c>
      <c r="L4" s="140"/>
      <c r="M4" s="6" t="s">
        <v>2</v>
      </c>
      <c r="N4" s="9"/>
    </row>
    <row r="5" spans="1:16" x14ac:dyDescent="0.25">
      <c r="A5" s="140"/>
      <c r="B5" s="140"/>
      <c r="C5" s="7">
        <v>146710</v>
      </c>
      <c r="D5" s="10">
        <v>140</v>
      </c>
      <c r="F5" s="140"/>
      <c r="G5" s="140"/>
      <c r="H5" s="7">
        <v>11168.4</v>
      </c>
      <c r="I5" s="10">
        <v>7</v>
      </c>
      <c r="K5" s="140"/>
      <c r="L5" s="140"/>
      <c r="M5" s="7">
        <v>8553.4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43374</v>
      </c>
      <c r="B7" s="1">
        <v>146975</v>
      </c>
      <c r="C7" s="2">
        <f>B7-C5</f>
        <v>265</v>
      </c>
      <c r="D7" s="11" t="str">
        <f>IF(C7&gt;($D$5*1.2),"Atenção","Normal")</f>
        <v>Atenção</v>
      </c>
      <c r="F7" s="4">
        <v>43374</v>
      </c>
      <c r="G7" s="1">
        <v>11177.3</v>
      </c>
      <c r="H7" s="2">
        <f>G7-H5</f>
        <v>8.8999999999996362</v>
      </c>
      <c r="I7" s="11" t="str">
        <f>IF(H7&gt;($I$5*1.2),"Atenção","Normal")</f>
        <v>Atenção</v>
      </c>
      <c r="K7" s="4">
        <v>43374</v>
      </c>
      <c r="L7" s="1">
        <v>8589.6</v>
      </c>
      <c r="M7" s="2">
        <f>L7-M5</f>
        <v>36.200000000000728</v>
      </c>
      <c r="N7" s="11" t="str">
        <f>IF(M7&gt;($N$5*1.2),"Atenção","Normal")</f>
        <v>Atenção</v>
      </c>
    </row>
    <row r="8" spans="1:16" x14ac:dyDescent="0.25">
      <c r="A8" s="4">
        <v>43375</v>
      </c>
      <c r="B8" s="1">
        <v>147069</v>
      </c>
      <c r="C8" s="2">
        <f>B8-C5</f>
        <v>359</v>
      </c>
      <c r="D8" s="11" t="str">
        <f t="shared" ref="D8:D38" si="0">IF(C8&gt;($D$5*1.2),"Atenção","Normal")</f>
        <v>Atenção</v>
      </c>
      <c r="F8" s="4">
        <v>43375</v>
      </c>
      <c r="G8" s="1">
        <v>11183.7</v>
      </c>
      <c r="H8" s="2">
        <f>G8-G7</f>
        <v>6.4000000000014552</v>
      </c>
      <c r="I8" s="11" t="str">
        <f t="shared" ref="I8:I38" si="1">IF(H8&gt;($I$5*1.2),"Atenção","Normal")</f>
        <v>Normal</v>
      </c>
      <c r="K8" s="4">
        <v>43375</v>
      </c>
      <c r="L8" s="1">
        <v>8618.1</v>
      </c>
      <c r="M8" s="2">
        <f>L8-L7</f>
        <v>28.5</v>
      </c>
      <c r="N8" s="11" t="str">
        <f t="shared" ref="N8:N38" si="2">IF(M8&gt;($N$5*1.2),"Atenção","Normal")</f>
        <v>Atenção</v>
      </c>
    </row>
    <row r="9" spans="1:16" x14ac:dyDescent="0.25">
      <c r="A9" s="4">
        <v>43376</v>
      </c>
      <c r="B9" s="1">
        <v>147193</v>
      </c>
      <c r="C9" s="2">
        <f t="shared" ref="C9:C37" si="3">B9-B8</f>
        <v>124</v>
      </c>
      <c r="D9" s="11" t="str">
        <f t="shared" si="0"/>
        <v>Normal</v>
      </c>
      <c r="F9" s="4">
        <v>43376</v>
      </c>
      <c r="G9" s="1">
        <v>11197</v>
      </c>
      <c r="H9" s="2">
        <f t="shared" ref="H9:H37" si="4">G9-G8</f>
        <v>13.299999999999272</v>
      </c>
      <c r="I9" s="11" t="str">
        <f t="shared" si="1"/>
        <v>Atenção</v>
      </c>
      <c r="K9" s="4">
        <v>43376</v>
      </c>
      <c r="L9" s="1">
        <v>8641.5</v>
      </c>
      <c r="M9" s="2">
        <f t="shared" ref="M9:M37" si="5">L9-L8</f>
        <v>23.399999999999636</v>
      </c>
      <c r="N9" s="11" t="str">
        <f t="shared" si="2"/>
        <v>Normal</v>
      </c>
      <c r="P9" t="s">
        <v>97</v>
      </c>
    </row>
    <row r="10" spans="1:16" x14ac:dyDescent="0.25">
      <c r="A10" s="4">
        <v>43377</v>
      </c>
      <c r="B10" s="1">
        <v>147327</v>
      </c>
      <c r="C10" s="2">
        <f t="shared" si="3"/>
        <v>134</v>
      </c>
      <c r="D10" s="11" t="str">
        <f t="shared" si="0"/>
        <v>Normal</v>
      </c>
      <c r="F10" s="4">
        <v>43377</v>
      </c>
      <c r="G10" s="1">
        <v>11204.6</v>
      </c>
      <c r="H10" s="2">
        <f t="shared" si="4"/>
        <v>7.6000000000003638</v>
      </c>
      <c r="I10" s="11" t="str">
        <f t="shared" si="1"/>
        <v>Normal</v>
      </c>
      <c r="K10" s="4">
        <v>43377</v>
      </c>
      <c r="L10" s="1">
        <v>8667.9</v>
      </c>
      <c r="M10" s="2">
        <f t="shared" si="5"/>
        <v>26.399999999999636</v>
      </c>
      <c r="N10" s="11" t="str">
        <f t="shared" si="2"/>
        <v>Atenção</v>
      </c>
    </row>
    <row r="11" spans="1:16" x14ac:dyDescent="0.25">
      <c r="A11" s="4">
        <v>43378</v>
      </c>
      <c r="B11" s="1">
        <v>147456</v>
      </c>
      <c r="C11" s="2">
        <f t="shared" si="3"/>
        <v>129</v>
      </c>
      <c r="D11" s="11" t="str">
        <f t="shared" si="0"/>
        <v>Normal</v>
      </c>
      <c r="F11" s="4">
        <v>43378</v>
      </c>
      <c r="G11" s="1">
        <v>11213.7</v>
      </c>
      <c r="H11" s="2">
        <f t="shared" si="4"/>
        <v>9.1000000000003638</v>
      </c>
      <c r="I11" s="11" t="str">
        <f t="shared" si="1"/>
        <v>Atenção</v>
      </c>
      <c r="K11" s="4">
        <v>43378</v>
      </c>
      <c r="L11" s="1">
        <v>8695.2999999999993</v>
      </c>
      <c r="M11" s="2">
        <f t="shared" si="5"/>
        <v>27.399999999999636</v>
      </c>
      <c r="N11" s="11" t="str">
        <f t="shared" si="2"/>
        <v>Atenção</v>
      </c>
    </row>
    <row r="12" spans="1:16" x14ac:dyDescent="0.25">
      <c r="A12" s="4">
        <v>43379</v>
      </c>
      <c r="B12" s="1">
        <v>147456</v>
      </c>
      <c r="C12" s="2">
        <f t="shared" si="3"/>
        <v>0</v>
      </c>
      <c r="D12" s="11" t="str">
        <f t="shared" si="0"/>
        <v>Normal</v>
      </c>
      <c r="F12" s="4">
        <v>43379</v>
      </c>
      <c r="G12" s="1">
        <v>11213.7</v>
      </c>
      <c r="H12" s="2">
        <f t="shared" si="4"/>
        <v>0</v>
      </c>
      <c r="I12" s="11" t="str">
        <f t="shared" si="1"/>
        <v>Normal</v>
      </c>
      <c r="K12" s="4">
        <v>43379</v>
      </c>
      <c r="L12" s="1">
        <v>8695.2999999999993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5">
        <v>43380</v>
      </c>
      <c r="B13" s="3">
        <v>147456</v>
      </c>
      <c r="C13" s="3">
        <f t="shared" si="3"/>
        <v>0</v>
      </c>
      <c r="D13" s="11" t="str">
        <f t="shared" si="0"/>
        <v>Normal</v>
      </c>
      <c r="F13" s="5">
        <v>43380</v>
      </c>
      <c r="G13" s="3">
        <v>11213.7</v>
      </c>
      <c r="H13" s="3">
        <f t="shared" si="4"/>
        <v>0</v>
      </c>
      <c r="I13" s="11" t="str">
        <f t="shared" si="1"/>
        <v>Normal</v>
      </c>
      <c r="K13" s="5">
        <v>43380</v>
      </c>
      <c r="L13" s="3">
        <v>8695.2999999999993</v>
      </c>
      <c r="M13" s="3">
        <f t="shared" si="5"/>
        <v>0</v>
      </c>
      <c r="N13" s="11" t="str">
        <f t="shared" si="2"/>
        <v>Normal</v>
      </c>
    </row>
    <row r="14" spans="1:16" x14ac:dyDescent="0.25">
      <c r="A14" s="4">
        <v>43381</v>
      </c>
      <c r="B14" s="1">
        <v>147690</v>
      </c>
      <c r="C14" s="2">
        <f t="shared" si="3"/>
        <v>234</v>
      </c>
      <c r="D14" s="11" t="str">
        <f t="shared" si="0"/>
        <v>Atenção</v>
      </c>
      <c r="F14" s="4">
        <v>43381</v>
      </c>
      <c r="G14" s="1">
        <v>11223</v>
      </c>
      <c r="H14" s="2">
        <f t="shared" si="4"/>
        <v>9.2999999999992724</v>
      </c>
      <c r="I14" s="11" t="str">
        <f t="shared" si="1"/>
        <v>Atenção</v>
      </c>
      <c r="K14" s="4">
        <v>43381</v>
      </c>
      <c r="L14" s="1">
        <v>8762.5</v>
      </c>
      <c r="M14" s="2">
        <f t="shared" si="5"/>
        <v>67.200000000000728</v>
      </c>
      <c r="N14" s="11" t="str">
        <f t="shared" si="2"/>
        <v>Atenção</v>
      </c>
    </row>
    <row r="15" spans="1:16" x14ac:dyDescent="0.25">
      <c r="A15" s="4">
        <v>43382</v>
      </c>
      <c r="B15" s="1">
        <v>147804</v>
      </c>
      <c r="C15" s="2">
        <f t="shared" si="3"/>
        <v>114</v>
      </c>
      <c r="D15" s="11" t="str">
        <f t="shared" si="0"/>
        <v>Normal</v>
      </c>
      <c r="F15" s="4">
        <v>43382</v>
      </c>
      <c r="G15" s="1">
        <v>11230.7</v>
      </c>
      <c r="H15" s="2">
        <f t="shared" si="4"/>
        <v>7.7000000000007276</v>
      </c>
      <c r="I15" s="11" t="str">
        <f t="shared" si="1"/>
        <v>Normal</v>
      </c>
      <c r="K15" s="4">
        <v>43382</v>
      </c>
      <c r="L15" s="1">
        <v>8783.4</v>
      </c>
      <c r="M15" s="2">
        <f t="shared" si="5"/>
        <v>20.899999999999636</v>
      </c>
      <c r="N15" s="11" t="str">
        <f t="shared" si="2"/>
        <v>Normal</v>
      </c>
    </row>
    <row r="16" spans="1:16" x14ac:dyDescent="0.25">
      <c r="A16" s="4">
        <v>43383</v>
      </c>
      <c r="B16" s="1">
        <v>147932</v>
      </c>
      <c r="C16" s="2">
        <f t="shared" si="3"/>
        <v>128</v>
      </c>
      <c r="D16" s="11" t="str">
        <f t="shared" si="0"/>
        <v>Normal</v>
      </c>
      <c r="F16" s="4">
        <v>43383</v>
      </c>
      <c r="G16" s="1">
        <v>11238.9</v>
      </c>
      <c r="H16" s="2">
        <f t="shared" si="4"/>
        <v>8.1999999999989086</v>
      </c>
      <c r="I16" s="11" t="str">
        <f t="shared" si="1"/>
        <v>Normal</v>
      </c>
      <c r="K16" s="4">
        <v>43383</v>
      </c>
      <c r="L16" s="1">
        <v>8808.9</v>
      </c>
      <c r="M16" s="2">
        <f t="shared" si="5"/>
        <v>25.5</v>
      </c>
      <c r="N16" s="11" t="str">
        <f t="shared" si="2"/>
        <v>Atenção</v>
      </c>
    </row>
    <row r="17" spans="1:14" x14ac:dyDescent="0.25">
      <c r="A17" s="4">
        <v>43384</v>
      </c>
      <c r="B17" s="1">
        <v>148060</v>
      </c>
      <c r="C17" s="2">
        <f t="shared" si="3"/>
        <v>128</v>
      </c>
      <c r="D17" s="11" t="str">
        <f t="shared" si="0"/>
        <v>Normal</v>
      </c>
      <c r="F17" s="4">
        <v>43384</v>
      </c>
      <c r="G17" s="1">
        <v>11245.8</v>
      </c>
      <c r="H17" s="2">
        <f t="shared" si="4"/>
        <v>6.8999999999996362</v>
      </c>
      <c r="I17" s="11" t="str">
        <f t="shared" si="1"/>
        <v>Normal</v>
      </c>
      <c r="K17" s="4">
        <v>43384</v>
      </c>
      <c r="L17" s="1">
        <v>8832.5</v>
      </c>
      <c r="M17" s="2">
        <f t="shared" si="5"/>
        <v>23.600000000000364</v>
      </c>
      <c r="N17" s="11" t="str">
        <f t="shared" si="2"/>
        <v>Normal</v>
      </c>
    </row>
    <row r="18" spans="1:14" x14ac:dyDescent="0.25">
      <c r="A18" s="4">
        <v>43385</v>
      </c>
      <c r="B18" s="1">
        <v>148060</v>
      </c>
      <c r="C18" s="2">
        <f t="shared" si="3"/>
        <v>0</v>
      </c>
      <c r="D18" s="11" t="str">
        <f t="shared" si="0"/>
        <v>Normal</v>
      </c>
      <c r="F18" s="4">
        <v>43385</v>
      </c>
      <c r="G18" s="1">
        <v>11245.8</v>
      </c>
      <c r="H18" s="2">
        <f t="shared" si="4"/>
        <v>0</v>
      </c>
      <c r="I18" s="11" t="str">
        <f t="shared" si="1"/>
        <v>Normal</v>
      </c>
      <c r="K18" s="4">
        <v>43385</v>
      </c>
      <c r="L18" s="1">
        <v>8832.5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43386</v>
      </c>
      <c r="B19" s="1">
        <v>148261</v>
      </c>
      <c r="C19" s="2">
        <f t="shared" si="3"/>
        <v>201</v>
      </c>
      <c r="D19" s="11" t="str">
        <f t="shared" si="0"/>
        <v>Atenção</v>
      </c>
      <c r="F19" s="4">
        <v>43386</v>
      </c>
      <c r="G19" s="1">
        <v>11251.8</v>
      </c>
      <c r="H19" s="2">
        <f t="shared" si="4"/>
        <v>6</v>
      </c>
      <c r="I19" s="11" t="str">
        <f t="shared" si="1"/>
        <v>Normal</v>
      </c>
      <c r="K19" s="4">
        <v>43386</v>
      </c>
      <c r="L19" s="1">
        <v>8848.6</v>
      </c>
      <c r="M19" s="2">
        <f t="shared" si="5"/>
        <v>16.100000000000364</v>
      </c>
      <c r="N19" s="11" t="str">
        <f t="shared" si="2"/>
        <v>Normal</v>
      </c>
    </row>
    <row r="20" spans="1:14" x14ac:dyDescent="0.25">
      <c r="A20" s="5">
        <v>43387</v>
      </c>
      <c r="B20" s="3">
        <v>148261</v>
      </c>
      <c r="C20" s="3">
        <f t="shared" si="3"/>
        <v>0</v>
      </c>
      <c r="D20" s="11" t="str">
        <f t="shared" si="0"/>
        <v>Normal</v>
      </c>
      <c r="F20" s="5">
        <v>43387</v>
      </c>
      <c r="G20" s="3">
        <v>11251.8</v>
      </c>
      <c r="H20" s="3">
        <f t="shared" si="4"/>
        <v>0</v>
      </c>
      <c r="I20" s="11" t="str">
        <f t="shared" si="1"/>
        <v>Normal</v>
      </c>
      <c r="K20" s="5">
        <v>43387</v>
      </c>
      <c r="L20" s="3">
        <v>8848.6</v>
      </c>
      <c r="M20" s="3">
        <f t="shared" si="5"/>
        <v>0</v>
      </c>
      <c r="N20" s="11" t="str">
        <f t="shared" si="2"/>
        <v>Normal</v>
      </c>
    </row>
    <row r="21" spans="1:14" x14ac:dyDescent="0.25">
      <c r="A21" s="4">
        <v>43388</v>
      </c>
      <c r="B21" s="1">
        <v>148421</v>
      </c>
      <c r="C21" s="2">
        <f t="shared" si="3"/>
        <v>160</v>
      </c>
      <c r="D21" s="11" t="str">
        <f t="shared" si="0"/>
        <v>Normal</v>
      </c>
      <c r="F21" s="4">
        <v>43388</v>
      </c>
      <c r="G21" s="1">
        <v>11253.8</v>
      </c>
      <c r="H21" s="2">
        <f t="shared" si="4"/>
        <v>2</v>
      </c>
      <c r="I21" s="11" t="str">
        <f t="shared" si="1"/>
        <v>Normal</v>
      </c>
      <c r="K21" s="4">
        <v>43388</v>
      </c>
      <c r="L21" s="1">
        <v>8862.7999999999993</v>
      </c>
      <c r="M21" s="2">
        <f t="shared" si="5"/>
        <v>14.199999999998909</v>
      </c>
      <c r="N21" s="11" t="str">
        <f t="shared" si="2"/>
        <v>Normal</v>
      </c>
    </row>
    <row r="22" spans="1:14" x14ac:dyDescent="0.25">
      <c r="A22" s="4">
        <v>43389</v>
      </c>
      <c r="B22" s="1">
        <v>148554</v>
      </c>
      <c r="C22" s="2">
        <f t="shared" si="3"/>
        <v>133</v>
      </c>
      <c r="D22" s="11" t="str">
        <f t="shared" si="0"/>
        <v>Normal</v>
      </c>
      <c r="F22" s="4">
        <v>43389</v>
      </c>
      <c r="G22" s="1">
        <v>11261.1</v>
      </c>
      <c r="H22" s="2">
        <f t="shared" si="4"/>
        <v>7.3000000000010914</v>
      </c>
      <c r="I22" s="11" t="str">
        <f t="shared" si="1"/>
        <v>Normal</v>
      </c>
      <c r="K22" s="4">
        <v>43389</v>
      </c>
      <c r="L22" s="1">
        <v>8891.6</v>
      </c>
      <c r="M22" s="2">
        <f t="shared" si="5"/>
        <v>28.800000000001091</v>
      </c>
      <c r="N22" s="11" t="str">
        <f>IF(M22&gt;($N$5*1.2),"Atenção","Normal")</f>
        <v>Atenção</v>
      </c>
    </row>
    <row r="23" spans="1:14" x14ac:dyDescent="0.25">
      <c r="A23" s="4">
        <v>43390</v>
      </c>
      <c r="B23" s="1">
        <v>148675</v>
      </c>
      <c r="C23" s="2">
        <f t="shared" si="3"/>
        <v>121</v>
      </c>
      <c r="D23" s="11" t="str">
        <f t="shared" si="0"/>
        <v>Normal</v>
      </c>
      <c r="F23" s="4">
        <v>43390</v>
      </c>
      <c r="G23" s="1">
        <v>11267.5</v>
      </c>
      <c r="H23" s="2">
        <f t="shared" si="4"/>
        <v>6.3999999999996362</v>
      </c>
      <c r="I23" s="11" t="str">
        <f t="shared" si="1"/>
        <v>Normal</v>
      </c>
      <c r="K23" s="4">
        <v>43390</v>
      </c>
      <c r="L23" s="1">
        <v>8912.5</v>
      </c>
      <c r="M23" s="2">
        <f t="shared" si="5"/>
        <v>20.899999999999636</v>
      </c>
      <c r="N23" s="11" t="str">
        <f t="shared" si="2"/>
        <v>Normal</v>
      </c>
    </row>
    <row r="24" spans="1:14" x14ac:dyDescent="0.25">
      <c r="A24" s="4">
        <v>43391</v>
      </c>
      <c r="B24" s="1">
        <v>148793</v>
      </c>
      <c r="C24" s="2">
        <f t="shared" si="3"/>
        <v>118</v>
      </c>
      <c r="D24" s="11" t="str">
        <f t="shared" si="0"/>
        <v>Normal</v>
      </c>
      <c r="F24" s="4">
        <v>43391</v>
      </c>
      <c r="G24" s="1">
        <v>11275.5</v>
      </c>
      <c r="H24" s="2">
        <f t="shared" si="4"/>
        <v>8</v>
      </c>
      <c r="I24" s="11" t="str">
        <f t="shared" si="1"/>
        <v>Normal</v>
      </c>
      <c r="K24" s="4">
        <v>43391</v>
      </c>
      <c r="L24" s="1">
        <v>8938.7999999999993</v>
      </c>
      <c r="M24" s="2">
        <f t="shared" si="5"/>
        <v>26.299999999999272</v>
      </c>
      <c r="N24" s="11" t="str">
        <f t="shared" si="2"/>
        <v>Atenção</v>
      </c>
    </row>
    <row r="25" spans="1:14" x14ac:dyDescent="0.25">
      <c r="A25" s="4">
        <v>43392</v>
      </c>
      <c r="B25" s="22">
        <v>148996</v>
      </c>
      <c r="C25" s="18">
        <f t="shared" si="3"/>
        <v>203</v>
      </c>
      <c r="D25" s="11" t="str">
        <f t="shared" si="0"/>
        <v>Atenção</v>
      </c>
      <c r="F25" s="4">
        <v>43392</v>
      </c>
      <c r="G25" s="22">
        <v>11284.5</v>
      </c>
      <c r="H25" s="18">
        <f t="shared" si="4"/>
        <v>9</v>
      </c>
      <c r="I25" s="11" t="str">
        <f t="shared" si="1"/>
        <v>Atenção</v>
      </c>
      <c r="K25" s="4">
        <v>43392</v>
      </c>
      <c r="L25" s="22">
        <v>8963.4</v>
      </c>
      <c r="M25" s="18">
        <f t="shared" si="5"/>
        <v>24.600000000000364</v>
      </c>
      <c r="N25" s="11" t="str">
        <f t="shared" si="2"/>
        <v>Atenção</v>
      </c>
    </row>
    <row r="26" spans="1:14" x14ac:dyDescent="0.25">
      <c r="A26" s="4">
        <v>43393</v>
      </c>
      <c r="B26" s="1">
        <v>148996</v>
      </c>
      <c r="C26" s="2">
        <f t="shared" si="3"/>
        <v>0</v>
      </c>
      <c r="D26" s="11" t="str">
        <f t="shared" si="0"/>
        <v>Normal</v>
      </c>
      <c r="F26" s="4">
        <v>43393</v>
      </c>
      <c r="G26" s="1">
        <v>11284.5</v>
      </c>
      <c r="H26" s="2">
        <f t="shared" si="4"/>
        <v>0</v>
      </c>
      <c r="I26" s="11" t="str">
        <f t="shared" si="1"/>
        <v>Normal</v>
      </c>
      <c r="K26" s="4">
        <v>43393</v>
      </c>
      <c r="L26" s="1">
        <v>8963.4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5">
        <v>43394</v>
      </c>
      <c r="B27" s="3">
        <v>148996</v>
      </c>
      <c r="C27" s="3">
        <f t="shared" si="3"/>
        <v>0</v>
      </c>
      <c r="D27" s="11" t="str">
        <f t="shared" si="0"/>
        <v>Normal</v>
      </c>
      <c r="F27" s="5">
        <v>43394</v>
      </c>
      <c r="G27" s="3">
        <v>11284.5</v>
      </c>
      <c r="H27" s="3">
        <f t="shared" si="4"/>
        <v>0</v>
      </c>
      <c r="I27" s="11" t="str">
        <f t="shared" si="1"/>
        <v>Normal</v>
      </c>
      <c r="K27" s="5">
        <v>43394</v>
      </c>
      <c r="L27" s="3">
        <v>8963.4</v>
      </c>
      <c r="M27" s="3">
        <f t="shared" si="5"/>
        <v>0</v>
      </c>
      <c r="N27" s="11" t="str">
        <f t="shared" si="2"/>
        <v>Normal</v>
      </c>
    </row>
    <row r="28" spans="1:14" x14ac:dyDescent="0.25">
      <c r="A28" s="4">
        <v>43395</v>
      </c>
      <c r="B28" s="1">
        <v>149288</v>
      </c>
      <c r="C28" s="2">
        <f t="shared" si="3"/>
        <v>292</v>
      </c>
      <c r="D28" s="11" t="str">
        <f t="shared" si="0"/>
        <v>Atenção</v>
      </c>
      <c r="F28" s="4">
        <v>43395</v>
      </c>
      <c r="G28" s="1">
        <v>11291.8</v>
      </c>
      <c r="H28" s="2">
        <f t="shared" si="4"/>
        <v>7.2999999999992724</v>
      </c>
      <c r="I28" s="11" t="str">
        <f t="shared" si="1"/>
        <v>Normal</v>
      </c>
      <c r="K28" s="4">
        <v>43395</v>
      </c>
      <c r="L28" s="1">
        <v>9001.6</v>
      </c>
      <c r="M28" s="2">
        <f t="shared" si="5"/>
        <v>38.200000000000728</v>
      </c>
      <c r="N28" s="11" t="str">
        <f t="shared" si="2"/>
        <v>Atenção</v>
      </c>
    </row>
    <row r="29" spans="1:14" x14ac:dyDescent="0.25">
      <c r="A29" s="4">
        <v>43396</v>
      </c>
      <c r="B29" s="1">
        <v>149478</v>
      </c>
      <c r="C29" s="2">
        <f t="shared" si="3"/>
        <v>190</v>
      </c>
      <c r="D29" s="11" t="str">
        <f t="shared" si="0"/>
        <v>Atenção</v>
      </c>
      <c r="F29" s="4">
        <v>43396</v>
      </c>
      <c r="G29" s="1">
        <v>11298.8</v>
      </c>
      <c r="H29" s="2">
        <f t="shared" si="4"/>
        <v>7</v>
      </c>
      <c r="I29" s="11" t="str">
        <f t="shared" si="1"/>
        <v>Normal</v>
      </c>
      <c r="K29" s="4">
        <v>43396</v>
      </c>
      <c r="L29" s="1">
        <v>9023.1</v>
      </c>
      <c r="M29" s="2">
        <f t="shared" si="5"/>
        <v>21.5</v>
      </c>
      <c r="N29" s="11" t="str">
        <f t="shared" si="2"/>
        <v>Normal</v>
      </c>
    </row>
    <row r="30" spans="1:14" x14ac:dyDescent="0.25">
      <c r="A30" s="4">
        <v>43397</v>
      </c>
      <c r="B30" s="1">
        <v>149586</v>
      </c>
      <c r="C30" s="2">
        <f t="shared" si="3"/>
        <v>108</v>
      </c>
      <c r="D30" s="11" t="str">
        <f t="shared" si="0"/>
        <v>Normal</v>
      </c>
      <c r="F30" s="4">
        <v>43397</v>
      </c>
      <c r="G30" s="1">
        <v>11306.7</v>
      </c>
      <c r="H30" s="2">
        <f t="shared" si="4"/>
        <v>7.9000000000014552</v>
      </c>
      <c r="I30" s="11" t="str">
        <f t="shared" si="1"/>
        <v>Normal</v>
      </c>
      <c r="K30" s="4">
        <v>43397</v>
      </c>
      <c r="L30" s="1">
        <v>9044.2999999999993</v>
      </c>
      <c r="M30" s="2">
        <f t="shared" si="5"/>
        <v>21.199999999998909</v>
      </c>
      <c r="N30" s="11" t="str">
        <f t="shared" si="2"/>
        <v>Normal</v>
      </c>
    </row>
    <row r="31" spans="1:14" x14ac:dyDescent="0.25">
      <c r="A31" s="4">
        <v>43398</v>
      </c>
      <c r="B31" s="1">
        <v>149698</v>
      </c>
      <c r="C31" s="2">
        <f t="shared" si="3"/>
        <v>112</v>
      </c>
      <c r="D31" s="11" t="str">
        <f t="shared" si="0"/>
        <v>Normal</v>
      </c>
      <c r="F31" s="4">
        <v>43398</v>
      </c>
      <c r="G31" s="1">
        <v>11314.1</v>
      </c>
      <c r="H31" s="2">
        <f t="shared" si="4"/>
        <v>7.3999999999996362</v>
      </c>
      <c r="I31" s="11" t="str">
        <f t="shared" si="1"/>
        <v>Normal</v>
      </c>
      <c r="K31" s="4">
        <v>43398</v>
      </c>
      <c r="L31" s="1">
        <v>9065.7000000000007</v>
      </c>
      <c r="M31" s="2">
        <f t="shared" si="5"/>
        <v>21.400000000001455</v>
      </c>
      <c r="N31" s="11" t="str">
        <f t="shared" si="2"/>
        <v>Normal</v>
      </c>
    </row>
    <row r="32" spans="1:14" x14ac:dyDescent="0.25">
      <c r="A32" s="4">
        <v>43399</v>
      </c>
      <c r="B32" s="22">
        <v>149828</v>
      </c>
      <c r="C32" s="18">
        <f t="shared" si="3"/>
        <v>130</v>
      </c>
      <c r="D32" s="11" t="str">
        <f t="shared" si="0"/>
        <v>Normal</v>
      </c>
      <c r="F32" s="4">
        <v>43399</v>
      </c>
      <c r="G32" s="22">
        <v>11314.1</v>
      </c>
      <c r="H32" s="18">
        <f t="shared" si="4"/>
        <v>0</v>
      </c>
      <c r="I32" s="11" t="str">
        <f t="shared" si="1"/>
        <v>Normal</v>
      </c>
      <c r="K32" s="4">
        <v>43399</v>
      </c>
      <c r="L32" s="22">
        <v>9089.2999999999993</v>
      </c>
      <c r="M32" s="18">
        <f t="shared" si="5"/>
        <v>23.599999999998545</v>
      </c>
      <c r="N32" s="11" t="str">
        <f t="shared" si="2"/>
        <v>Normal</v>
      </c>
    </row>
    <row r="33" spans="1:14" x14ac:dyDescent="0.25">
      <c r="A33" s="4">
        <v>43400</v>
      </c>
      <c r="B33" s="1">
        <v>149828</v>
      </c>
      <c r="C33" s="2">
        <f t="shared" si="3"/>
        <v>0</v>
      </c>
      <c r="D33" s="11" t="str">
        <f t="shared" si="0"/>
        <v>Normal</v>
      </c>
      <c r="F33" s="4">
        <v>43400</v>
      </c>
      <c r="G33" s="1">
        <v>11321</v>
      </c>
      <c r="H33" s="2">
        <f t="shared" si="4"/>
        <v>6.8999999999996362</v>
      </c>
      <c r="I33" s="11" t="str">
        <f t="shared" si="1"/>
        <v>Normal</v>
      </c>
      <c r="K33" s="4">
        <v>43400</v>
      </c>
      <c r="L33" s="1">
        <v>9089.2999999999993</v>
      </c>
      <c r="M33" s="2">
        <f t="shared" si="5"/>
        <v>0</v>
      </c>
      <c r="N33" s="11" t="str">
        <f t="shared" si="2"/>
        <v>Normal</v>
      </c>
    </row>
    <row r="34" spans="1:14" x14ac:dyDescent="0.25">
      <c r="A34" s="5">
        <v>43401</v>
      </c>
      <c r="B34" s="3">
        <v>149828</v>
      </c>
      <c r="C34" s="3">
        <f t="shared" si="3"/>
        <v>0</v>
      </c>
      <c r="D34" s="11" t="str">
        <f t="shared" si="0"/>
        <v>Normal</v>
      </c>
      <c r="F34" s="5">
        <v>43401</v>
      </c>
      <c r="G34" s="3">
        <v>11321</v>
      </c>
      <c r="H34" s="3">
        <f t="shared" si="4"/>
        <v>0</v>
      </c>
      <c r="I34" s="11" t="str">
        <f t="shared" si="1"/>
        <v>Normal</v>
      </c>
      <c r="K34" s="5">
        <v>43401</v>
      </c>
      <c r="L34" s="3">
        <v>9089.2999999999993</v>
      </c>
      <c r="M34" s="3">
        <f t="shared" si="5"/>
        <v>0</v>
      </c>
      <c r="N34" s="11" t="str">
        <f t="shared" si="2"/>
        <v>Normal</v>
      </c>
    </row>
    <row r="35" spans="1:14" x14ac:dyDescent="0.25">
      <c r="A35" s="4">
        <v>43402</v>
      </c>
      <c r="B35" s="1">
        <v>150184</v>
      </c>
      <c r="C35" s="2">
        <f t="shared" si="3"/>
        <v>356</v>
      </c>
      <c r="D35" s="11" t="str">
        <f t="shared" si="0"/>
        <v>Atenção</v>
      </c>
      <c r="F35" s="4">
        <v>43402</v>
      </c>
      <c r="G35" s="1">
        <v>11327.7</v>
      </c>
      <c r="H35" s="2">
        <f t="shared" si="4"/>
        <v>6.7000000000007276</v>
      </c>
      <c r="I35" s="11" t="str">
        <f t="shared" si="1"/>
        <v>Normal</v>
      </c>
      <c r="K35" s="4">
        <v>43402</v>
      </c>
      <c r="L35" s="1">
        <v>9123.9</v>
      </c>
      <c r="M35" s="2">
        <f t="shared" si="5"/>
        <v>34.600000000000364</v>
      </c>
      <c r="N35" s="11" t="str">
        <f t="shared" si="2"/>
        <v>Atenção</v>
      </c>
    </row>
    <row r="36" spans="1:14" x14ac:dyDescent="0.25">
      <c r="A36" s="4">
        <v>43403</v>
      </c>
      <c r="B36" s="1">
        <v>150302</v>
      </c>
      <c r="C36" s="2">
        <f t="shared" si="3"/>
        <v>118</v>
      </c>
      <c r="D36" s="11" t="str">
        <f t="shared" si="0"/>
        <v>Normal</v>
      </c>
      <c r="F36" s="4">
        <v>43403</v>
      </c>
      <c r="G36" s="1">
        <v>11335.4</v>
      </c>
      <c r="H36" s="2">
        <f t="shared" si="4"/>
        <v>7.6999999999989086</v>
      </c>
      <c r="I36" s="11" t="str">
        <f t="shared" si="1"/>
        <v>Normal</v>
      </c>
      <c r="K36" s="4">
        <v>43403</v>
      </c>
      <c r="L36" s="1">
        <v>9146.1</v>
      </c>
      <c r="M36" s="2">
        <f t="shared" si="5"/>
        <v>22.200000000000728</v>
      </c>
      <c r="N36" s="11" t="str">
        <f t="shared" si="2"/>
        <v>Normal</v>
      </c>
    </row>
    <row r="37" spans="1:14" x14ac:dyDescent="0.25">
      <c r="A37" s="4">
        <v>43404</v>
      </c>
      <c r="B37" s="1">
        <v>150450</v>
      </c>
      <c r="C37" s="2">
        <f t="shared" si="3"/>
        <v>148</v>
      </c>
      <c r="D37" s="11" t="str">
        <f t="shared" si="0"/>
        <v>Normal</v>
      </c>
      <c r="F37" s="4">
        <v>43404</v>
      </c>
      <c r="G37" s="1">
        <v>11343.1</v>
      </c>
      <c r="H37" s="2">
        <f t="shared" si="4"/>
        <v>7.7000000000007276</v>
      </c>
      <c r="I37" s="11" t="str">
        <f t="shared" si="1"/>
        <v>Normal</v>
      </c>
      <c r="K37" s="4">
        <v>43404</v>
      </c>
      <c r="L37" s="1">
        <v>9171.2999999999993</v>
      </c>
      <c r="M37" s="2">
        <f t="shared" si="5"/>
        <v>25.199999999998909</v>
      </c>
      <c r="N37" s="11" t="str">
        <f t="shared" si="2"/>
        <v>Atenção</v>
      </c>
    </row>
    <row r="38" spans="1:14" x14ac:dyDescent="0.25">
      <c r="A38" s="141"/>
      <c r="B38" s="142"/>
      <c r="C38" s="14">
        <f>SUM(C7:C37)</f>
        <v>4005</v>
      </c>
      <c r="D38" s="12" t="str">
        <f t="shared" si="0"/>
        <v>Atenção</v>
      </c>
      <c r="F38" s="141" t="s">
        <v>6</v>
      </c>
      <c r="G38" s="142"/>
      <c r="H38" s="15">
        <f>SUM(H7:H37)</f>
        <v>174.70000000000073</v>
      </c>
      <c r="I38" s="11" t="str">
        <f t="shared" si="1"/>
        <v>Atenção</v>
      </c>
      <c r="K38" s="141" t="s">
        <v>6</v>
      </c>
      <c r="L38" s="142"/>
      <c r="M38" s="15">
        <f>SUM(M7:M37)</f>
        <v>617.89999999999964</v>
      </c>
      <c r="N38" s="11" t="str">
        <f t="shared" si="2"/>
        <v>Atenção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4" s="149" customFormat="1" x14ac:dyDescent="0.25"/>
    <row r="47" spans="1:14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4" ht="30.75" customHeight="1" x14ac:dyDescent="0.25">
      <c r="A48" s="140" t="s">
        <v>96</v>
      </c>
      <c r="B48" s="140"/>
      <c r="C48" s="6" t="s">
        <v>2</v>
      </c>
      <c r="D48" s="9"/>
      <c r="F48" s="140" t="s">
        <v>96</v>
      </c>
      <c r="G48" s="140"/>
      <c r="H48" s="6" t="s">
        <v>2</v>
      </c>
      <c r="I48" s="9"/>
      <c r="K48" s="140" t="s">
        <v>96</v>
      </c>
      <c r="L48" s="140"/>
      <c r="M48" s="6" t="s">
        <v>2</v>
      </c>
      <c r="N48" s="9"/>
    </row>
    <row r="49" spans="1:14" x14ac:dyDescent="0.25">
      <c r="A49" s="140"/>
      <c r="B49" s="140"/>
      <c r="C49" s="7">
        <v>1267</v>
      </c>
      <c r="D49" s="10">
        <v>17</v>
      </c>
      <c r="F49" s="140"/>
      <c r="G49" s="140"/>
      <c r="H49" s="7">
        <v>9470.2000000000007</v>
      </c>
      <c r="I49" s="10">
        <v>6</v>
      </c>
      <c r="K49" s="140"/>
      <c r="L49" s="140"/>
      <c r="M49" s="7">
        <v>19697.759999999998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43374</v>
      </c>
      <c r="B51" s="1">
        <v>1292</v>
      </c>
      <c r="C51" s="2">
        <f>B51-C49</f>
        <v>25</v>
      </c>
      <c r="D51" s="11" t="str">
        <f>IF(C51&gt;($D$49*1.2),"Atenção","Normal")</f>
        <v>Atenção</v>
      </c>
      <c r="F51" s="4">
        <v>43374</v>
      </c>
      <c r="G51" s="1">
        <v>9478.1</v>
      </c>
      <c r="H51" s="2">
        <f>G51-H49</f>
        <v>7.8999999999996362</v>
      </c>
      <c r="I51" s="11" t="str">
        <f>IF(H51&gt;($I$49*1.2),"Atenção","Normal")</f>
        <v>Atenção</v>
      </c>
      <c r="K51" s="4">
        <v>43374</v>
      </c>
      <c r="L51" s="1">
        <v>19713.5</v>
      </c>
      <c r="M51" s="2">
        <f>L51-M49</f>
        <v>15.740000000001601</v>
      </c>
      <c r="N51" s="11" t="str">
        <f>IF(M51&gt;($N$49*1.2),"Atenção","Normal")</f>
        <v>Atenção</v>
      </c>
    </row>
    <row r="52" spans="1:14" x14ac:dyDescent="0.25">
      <c r="A52" s="4">
        <v>43375</v>
      </c>
      <c r="B52" s="1">
        <v>1312</v>
      </c>
      <c r="C52" s="2">
        <f>B52-B51</f>
        <v>20</v>
      </c>
      <c r="D52" s="11" t="str">
        <f t="shared" ref="D52:D82" si="6">IF(C52&gt;($D$49*1.2),"Atenção","Normal")</f>
        <v>Normal</v>
      </c>
      <c r="F52" s="4">
        <v>43375</v>
      </c>
      <c r="G52" s="1">
        <v>9484.6</v>
      </c>
      <c r="H52" s="2">
        <f>G52-G51</f>
        <v>6.5</v>
      </c>
      <c r="I52" s="11" t="str">
        <f t="shared" ref="I52:I82" si="7">IF(H52&gt;($I$49*1.2),"Atenção","Normal")</f>
        <v>Normal</v>
      </c>
      <c r="K52" s="4">
        <v>43375</v>
      </c>
      <c r="L52" s="1">
        <v>19724.330000000002</v>
      </c>
      <c r="M52" s="2">
        <f>L52-L51</f>
        <v>10.830000000001746</v>
      </c>
      <c r="N52" s="11" t="str">
        <f t="shared" ref="N52:N82" si="8">IF(M52&gt;($N$49*1.2),"Atenção","Normal")</f>
        <v>Normal</v>
      </c>
    </row>
    <row r="53" spans="1:14" x14ac:dyDescent="0.25">
      <c r="A53" s="4">
        <v>43376</v>
      </c>
      <c r="B53" s="1">
        <v>1332</v>
      </c>
      <c r="C53" s="2">
        <f t="shared" ref="C53:C81" si="9">B53-B52</f>
        <v>20</v>
      </c>
      <c r="D53" s="11" t="str">
        <f t="shared" si="6"/>
        <v>Normal</v>
      </c>
      <c r="F53" s="4">
        <v>43376</v>
      </c>
      <c r="G53" s="1">
        <v>9491.6</v>
      </c>
      <c r="H53" s="2">
        <f t="shared" ref="H53:H81" si="10">G53-G52</f>
        <v>7</v>
      </c>
      <c r="I53" s="11" t="str">
        <f t="shared" si="7"/>
        <v>Normal</v>
      </c>
      <c r="K53" s="4">
        <v>43376</v>
      </c>
      <c r="L53" s="1">
        <v>19735.11</v>
      </c>
      <c r="M53" s="2">
        <f t="shared" ref="M53:M81" si="11">L53-L52</f>
        <v>10.779999999998836</v>
      </c>
      <c r="N53" s="11" t="str">
        <f t="shared" si="8"/>
        <v>Normal</v>
      </c>
    </row>
    <row r="54" spans="1:14" x14ac:dyDescent="0.25">
      <c r="A54" s="4">
        <v>43377</v>
      </c>
      <c r="B54" s="1">
        <v>1350</v>
      </c>
      <c r="C54" s="2">
        <f t="shared" si="9"/>
        <v>18</v>
      </c>
      <c r="D54" s="11" t="str">
        <f t="shared" si="6"/>
        <v>Normal</v>
      </c>
      <c r="F54" s="4">
        <v>43377</v>
      </c>
      <c r="G54" s="1">
        <v>9497</v>
      </c>
      <c r="H54" s="2">
        <f t="shared" si="10"/>
        <v>5.3999999999996362</v>
      </c>
      <c r="I54" s="11" t="str">
        <f t="shared" si="7"/>
        <v>Normal</v>
      </c>
      <c r="K54" s="4">
        <v>43377</v>
      </c>
      <c r="L54" s="1">
        <v>19745</v>
      </c>
      <c r="M54" s="2">
        <f t="shared" si="11"/>
        <v>9.8899999999994179</v>
      </c>
      <c r="N54" s="11" t="str">
        <f t="shared" si="8"/>
        <v>Normal</v>
      </c>
    </row>
    <row r="55" spans="1:14" x14ac:dyDescent="0.25">
      <c r="A55" s="4">
        <v>43378</v>
      </c>
      <c r="B55" s="1">
        <v>1374</v>
      </c>
      <c r="C55" s="2">
        <f t="shared" si="9"/>
        <v>24</v>
      </c>
      <c r="D55" s="11" t="str">
        <f t="shared" si="6"/>
        <v>Atenção</v>
      </c>
      <c r="F55" s="4">
        <v>43378</v>
      </c>
      <c r="G55" s="1">
        <v>9504.7000000000007</v>
      </c>
      <c r="H55" s="2">
        <f t="shared" si="10"/>
        <v>7.7000000000007276</v>
      </c>
      <c r="I55" s="11" t="str">
        <f t="shared" si="7"/>
        <v>Atenção</v>
      </c>
      <c r="K55" s="4">
        <v>43378</v>
      </c>
      <c r="L55" s="1">
        <v>19759.349999999999</v>
      </c>
      <c r="M55" s="2">
        <f t="shared" si="11"/>
        <v>14.349999999998545</v>
      </c>
      <c r="N55" s="11" t="str">
        <f t="shared" si="8"/>
        <v>Normal</v>
      </c>
    </row>
    <row r="56" spans="1:14" x14ac:dyDescent="0.25">
      <c r="A56" s="4">
        <v>43379</v>
      </c>
      <c r="B56" s="1">
        <v>1374</v>
      </c>
      <c r="C56" s="2">
        <f t="shared" si="9"/>
        <v>0</v>
      </c>
      <c r="D56" s="11" t="str">
        <f t="shared" si="6"/>
        <v>Normal</v>
      </c>
      <c r="F56" s="4">
        <v>43379</v>
      </c>
      <c r="G56" s="1">
        <v>9504.7000000000007</v>
      </c>
      <c r="H56" s="2">
        <f t="shared" si="10"/>
        <v>0</v>
      </c>
      <c r="I56" s="11" t="str">
        <f t="shared" si="7"/>
        <v>Normal</v>
      </c>
      <c r="K56" s="4">
        <v>43379</v>
      </c>
      <c r="L56" s="1">
        <v>19759.349999999999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5">
        <v>43380</v>
      </c>
      <c r="B57" s="3">
        <v>1374</v>
      </c>
      <c r="C57" s="3">
        <f t="shared" si="9"/>
        <v>0</v>
      </c>
      <c r="D57" s="11" t="str">
        <f t="shared" si="6"/>
        <v>Normal</v>
      </c>
      <c r="F57" s="5">
        <v>43380</v>
      </c>
      <c r="G57" s="3">
        <v>9504.7000000000007</v>
      </c>
      <c r="H57" s="3">
        <f t="shared" si="10"/>
        <v>0</v>
      </c>
      <c r="I57" s="11" t="str">
        <f t="shared" si="7"/>
        <v>Normal</v>
      </c>
      <c r="K57" s="5">
        <v>43380</v>
      </c>
      <c r="L57" s="3">
        <v>19759.349999999999</v>
      </c>
      <c r="M57" s="3">
        <f t="shared" si="11"/>
        <v>0</v>
      </c>
      <c r="N57" s="11" t="str">
        <f t="shared" si="8"/>
        <v>Normal</v>
      </c>
    </row>
    <row r="58" spans="1:14" x14ac:dyDescent="0.25">
      <c r="A58" s="4">
        <v>43381</v>
      </c>
      <c r="B58" s="1">
        <v>1403</v>
      </c>
      <c r="C58" s="2">
        <f t="shared" si="9"/>
        <v>29</v>
      </c>
      <c r="D58" s="11" t="str">
        <f t="shared" si="6"/>
        <v>Atenção</v>
      </c>
      <c r="F58" s="4">
        <v>43381</v>
      </c>
      <c r="G58" s="1">
        <v>9510.7999999999993</v>
      </c>
      <c r="H58" s="2">
        <f t="shared" si="10"/>
        <v>6.0999999999985448</v>
      </c>
      <c r="I58" s="11" t="str">
        <f t="shared" si="7"/>
        <v>Normal</v>
      </c>
      <c r="K58" s="4">
        <v>43381</v>
      </c>
      <c r="L58" s="1">
        <v>19770.900000000001</v>
      </c>
      <c r="M58" s="2">
        <f t="shared" si="11"/>
        <v>11.55000000000291</v>
      </c>
      <c r="N58" s="11" t="str">
        <f t="shared" si="8"/>
        <v>Normal</v>
      </c>
    </row>
    <row r="59" spans="1:14" x14ac:dyDescent="0.25">
      <c r="A59" s="4">
        <v>43382</v>
      </c>
      <c r="B59" s="1">
        <v>1424</v>
      </c>
      <c r="C59" s="2">
        <f t="shared" si="9"/>
        <v>21</v>
      </c>
      <c r="D59" s="11" t="str">
        <f t="shared" si="6"/>
        <v>Atenção</v>
      </c>
      <c r="F59" s="4">
        <v>43382</v>
      </c>
      <c r="G59" s="1">
        <v>9516.5</v>
      </c>
      <c r="H59" s="2">
        <f t="shared" si="10"/>
        <v>5.7000000000007276</v>
      </c>
      <c r="I59" s="11" t="str">
        <f t="shared" si="7"/>
        <v>Normal</v>
      </c>
      <c r="K59" s="4">
        <v>43382</v>
      </c>
      <c r="L59" s="1">
        <v>19783.580000000002</v>
      </c>
      <c r="M59" s="2">
        <f t="shared" si="11"/>
        <v>12.680000000000291</v>
      </c>
      <c r="N59" s="11" t="str">
        <f t="shared" si="8"/>
        <v>Normal</v>
      </c>
    </row>
    <row r="60" spans="1:14" x14ac:dyDescent="0.25">
      <c r="A60" s="4">
        <v>43383</v>
      </c>
      <c r="B60" s="1">
        <v>1455</v>
      </c>
      <c r="C60" s="2">
        <f t="shared" si="9"/>
        <v>31</v>
      </c>
      <c r="D60" s="11" t="str">
        <f t="shared" si="6"/>
        <v>Atenção</v>
      </c>
      <c r="F60" s="4">
        <v>43383</v>
      </c>
      <c r="G60" s="1">
        <v>9523.7000000000007</v>
      </c>
      <c r="H60" s="2">
        <f t="shared" si="10"/>
        <v>7.2000000000007276</v>
      </c>
      <c r="I60" s="11" t="str">
        <f t="shared" si="7"/>
        <v>Atenção</v>
      </c>
      <c r="K60" s="4">
        <v>43383</v>
      </c>
      <c r="L60" s="1">
        <v>19796.64</v>
      </c>
      <c r="M60" s="2">
        <f t="shared" si="11"/>
        <v>13.059999999997672</v>
      </c>
      <c r="N60" s="11" t="str">
        <f t="shared" si="8"/>
        <v>Normal</v>
      </c>
    </row>
    <row r="61" spans="1:14" x14ac:dyDescent="0.25">
      <c r="A61" s="4">
        <v>43384</v>
      </c>
      <c r="B61" s="1">
        <v>1478</v>
      </c>
      <c r="C61" s="2">
        <f t="shared" si="9"/>
        <v>23</v>
      </c>
      <c r="D61" s="11" t="str">
        <f t="shared" si="6"/>
        <v>Atenção</v>
      </c>
      <c r="F61" s="4">
        <v>43384</v>
      </c>
      <c r="G61" s="1">
        <v>9530.5</v>
      </c>
      <c r="H61" s="2">
        <f t="shared" si="10"/>
        <v>6.7999999999992724</v>
      </c>
      <c r="I61" s="11" t="str">
        <f t="shared" si="7"/>
        <v>Normal</v>
      </c>
      <c r="K61" s="4">
        <v>43384</v>
      </c>
      <c r="L61" s="1">
        <v>19809.38</v>
      </c>
      <c r="M61" s="2">
        <f t="shared" si="11"/>
        <v>12.740000000001601</v>
      </c>
      <c r="N61" s="11" t="str">
        <f t="shared" si="8"/>
        <v>Normal</v>
      </c>
    </row>
    <row r="62" spans="1:14" x14ac:dyDescent="0.25">
      <c r="A62" s="4">
        <v>43385</v>
      </c>
      <c r="B62" s="1">
        <v>1478</v>
      </c>
      <c r="C62" s="2">
        <f t="shared" si="9"/>
        <v>0</v>
      </c>
      <c r="D62" s="11" t="str">
        <f t="shared" si="6"/>
        <v>Normal</v>
      </c>
      <c r="F62" s="4">
        <v>43385</v>
      </c>
      <c r="G62" s="1">
        <v>9537.1</v>
      </c>
      <c r="H62" s="2">
        <f t="shared" si="10"/>
        <v>6.6000000000003638</v>
      </c>
      <c r="I62" s="11" t="str">
        <f t="shared" si="7"/>
        <v>Normal</v>
      </c>
      <c r="K62" s="4">
        <v>43385</v>
      </c>
      <c r="L62" s="1">
        <v>19809.38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">
        <v>43386</v>
      </c>
      <c r="B63" s="1">
        <v>1498</v>
      </c>
      <c r="C63" s="2">
        <f t="shared" si="9"/>
        <v>20</v>
      </c>
      <c r="D63" s="11" t="str">
        <f t="shared" si="6"/>
        <v>Normal</v>
      </c>
      <c r="F63" s="4">
        <v>43386</v>
      </c>
      <c r="G63" s="1">
        <v>9537.1</v>
      </c>
      <c r="H63" s="2">
        <f t="shared" si="10"/>
        <v>0</v>
      </c>
      <c r="I63" s="11" t="str">
        <f t="shared" si="7"/>
        <v>Normal</v>
      </c>
      <c r="K63" s="4">
        <v>43386</v>
      </c>
      <c r="L63" s="1">
        <v>19819.84</v>
      </c>
      <c r="M63" s="2">
        <f t="shared" si="11"/>
        <v>10.459999999999127</v>
      </c>
      <c r="N63" s="11" t="str">
        <f t="shared" si="8"/>
        <v>Normal</v>
      </c>
    </row>
    <row r="64" spans="1:14" x14ac:dyDescent="0.25">
      <c r="A64" s="5">
        <v>43387</v>
      </c>
      <c r="B64" s="3">
        <v>1498</v>
      </c>
      <c r="C64" s="3">
        <f t="shared" si="9"/>
        <v>0</v>
      </c>
      <c r="D64" s="11" t="str">
        <f t="shared" si="6"/>
        <v>Normal</v>
      </c>
      <c r="F64" s="5">
        <v>43387</v>
      </c>
      <c r="G64" s="3">
        <v>9537.1</v>
      </c>
      <c r="H64" s="3">
        <f t="shared" si="10"/>
        <v>0</v>
      </c>
      <c r="I64" s="11" t="str">
        <f t="shared" si="7"/>
        <v>Normal</v>
      </c>
      <c r="K64" s="5">
        <v>43387</v>
      </c>
      <c r="L64" s="3">
        <v>19819.84</v>
      </c>
      <c r="M64" s="3">
        <f t="shared" si="11"/>
        <v>0</v>
      </c>
      <c r="N64" s="11" t="str">
        <f t="shared" si="8"/>
        <v>Normal</v>
      </c>
    </row>
    <row r="65" spans="1:14" x14ac:dyDescent="0.25">
      <c r="A65" s="4">
        <v>43388</v>
      </c>
      <c r="B65" s="1">
        <v>1508</v>
      </c>
      <c r="C65" s="2">
        <f t="shared" si="9"/>
        <v>10</v>
      </c>
      <c r="D65" s="11" t="str">
        <f t="shared" si="6"/>
        <v>Normal</v>
      </c>
      <c r="F65" s="4">
        <v>43388</v>
      </c>
      <c r="G65" s="1">
        <v>9540</v>
      </c>
      <c r="H65" s="2">
        <f t="shared" si="10"/>
        <v>2.8999999999996362</v>
      </c>
      <c r="I65" s="11" t="str">
        <f t="shared" si="7"/>
        <v>Normal</v>
      </c>
      <c r="K65" s="4">
        <v>43388</v>
      </c>
      <c r="L65" s="1">
        <v>19823.849999999999</v>
      </c>
      <c r="M65" s="2">
        <f t="shared" si="11"/>
        <v>4.0099999999983993</v>
      </c>
      <c r="N65" s="11" t="str">
        <f t="shared" si="8"/>
        <v>Normal</v>
      </c>
    </row>
    <row r="66" spans="1:14" x14ac:dyDescent="0.25">
      <c r="A66" s="4">
        <v>43389</v>
      </c>
      <c r="B66" s="1">
        <v>1537</v>
      </c>
      <c r="C66" s="2">
        <f t="shared" si="9"/>
        <v>29</v>
      </c>
      <c r="D66" s="11" t="str">
        <f t="shared" si="6"/>
        <v>Atenção</v>
      </c>
      <c r="F66" s="4">
        <v>43389</v>
      </c>
      <c r="G66" s="1">
        <v>9548.6</v>
      </c>
      <c r="H66" s="2">
        <f t="shared" si="10"/>
        <v>8.6000000000003638</v>
      </c>
      <c r="I66" s="11" t="str">
        <f t="shared" si="7"/>
        <v>Atenção</v>
      </c>
      <c r="K66" s="4">
        <v>43389</v>
      </c>
      <c r="L66" s="1">
        <v>19839.38</v>
      </c>
      <c r="M66" s="2">
        <f t="shared" si="11"/>
        <v>15.530000000002474</v>
      </c>
      <c r="N66" s="11" t="str">
        <f t="shared" si="8"/>
        <v>Atenção</v>
      </c>
    </row>
    <row r="67" spans="1:14" x14ac:dyDescent="0.25">
      <c r="A67" s="4">
        <v>43390</v>
      </c>
      <c r="B67" s="1">
        <v>1551</v>
      </c>
      <c r="C67" s="2">
        <f t="shared" si="9"/>
        <v>14</v>
      </c>
      <c r="D67" s="11" t="str">
        <f t="shared" si="6"/>
        <v>Normal</v>
      </c>
      <c r="F67" s="4">
        <v>43390</v>
      </c>
      <c r="G67" s="1">
        <v>9554</v>
      </c>
      <c r="H67" s="2">
        <f t="shared" si="10"/>
        <v>5.3999999999996362</v>
      </c>
      <c r="I67" s="11" t="str">
        <f t="shared" si="7"/>
        <v>Normal</v>
      </c>
      <c r="K67" s="4">
        <v>43390</v>
      </c>
      <c r="L67" s="1">
        <v>1985096</v>
      </c>
      <c r="M67" s="2">
        <f t="shared" si="11"/>
        <v>1965256.62</v>
      </c>
      <c r="N67" s="11" t="str">
        <f t="shared" si="8"/>
        <v>Atenção</v>
      </c>
    </row>
    <row r="68" spans="1:14" x14ac:dyDescent="0.25">
      <c r="A68" s="4">
        <v>43391</v>
      </c>
      <c r="B68" s="1">
        <v>1578</v>
      </c>
      <c r="C68" s="2">
        <f t="shared" si="9"/>
        <v>27</v>
      </c>
      <c r="D68" s="11" t="str">
        <f t="shared" si="6"/>
        <v>Atenção</v>
      </c>
      <c r="F68" s="4">
        <v>43391</v>
      </c>
      <c r="G68" s="1">
        <v>9562.9</v>
      </c>
      <c r="H68" s="2">
        <f t="shared" si="10"/>
        <v>8.8999999999996362</v>
      </c>
      <c r="I68" s="11" t="str">
        <f t="shared" si="7"/>
        <v>Atenção</v>
      </c>
      <c r="K68" s="4">
        <v>43391</v>
      </c>
      <c r="L68" s="1">
        <v>19865.41</v>
      </c>
      <c r="M68" s="2">
        <f t="shared" si="11"/>
        <v>-1965230.59</v>
      </c>
      <c r="N68" s="11" t="str">
        <f t="shared" si="8"/>
        <v>Normal</v>
      </c>
    </row>
    <row r="69" spans="1:14" x14ac:dyDescent="0.25">
      <c r="A69" s="4">
        <v>43392</v>
      </c>
      <c r="B69" s="22">
        <v>1600</v>
      </c>
      <c r="C69" s="18">
        <f t="shared" si="9"/>
        <v>22</v>
      </c>
      <c r="D69" s="11" t="str">
        <f t="shared" si="6"/>
        <v>Atenção</v>
      </c>
      <c r="F69" s="4">
        <v>43392</v>
      </c>
      <c r="G69" s="22">
        <v>9569.2999999999993</v>
      </c>
      <c r="H69" s="18">
        <f t="shared" si="10"/>
        <v>6.3999999999996362</v>
      </c>
      <c r="I69" s="11" t="str">
        <f t="shared" si="7"/>
        <v>Normal</v>
      </c>
      <c r="K69" s="4">
        <v>43392</v>
      </c>
      <c r="L69" s="22">
        <v>19878.37</v>
      </c>
      <c r="M69" s="18">
        <f t="shared" si="11"/>
        <v>12.959999999999127</v>
      </c>
      <c r="N69" s="11" t="str">
        <f t="shared" si="8"/>
        <v>Normal</v>
      </c>
    </row>
    <row r="70" spans="1:14" x14ac:dyDescent="0.25">
      <c r="A70" s="4">
        <v>43393</v>
      </c>
      <c r="B70" s="1">
        <v>1600</v>
      </c>
      <c r="C70" s="2">
        <f t="shared" si="9"/>
        <v>0</v>
      </c>
      <c r="D70" s="11" t="str">
        <f t="shared" si="6"/>
        <v>Normal</v>
      </c>
      <c r="F70" s="4">
        <v>43393</v>
      </c>
      <c r="G70" s="1">
        <v>9569.2999999999993</v>
      </c>
      <c r="H70" s="2">
        <f t="shared" si="10"/>
        <v>0</v>
      </c>
      <c r="I70" s="11" t="str">
        <f t="shared" si="7"/>
        <v>Normal</v>
      </c>
      <c r="K70" s="4">
        <v>43393</v>
      </c>
      <c r="L70" s="1">
        <v>19878.37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5">
        <v>43394</v>
      </c>
      <c r="B71" s="3">
        <v>1600</v>
      </c>
      <c r="C71" s="3">
        <f t="shared" si="9"/>
        <v>0</v>
      </c>
      <c r="D71" s="11" t="str">
        <f t="shared" si="6"/>
        <v>Normal</v>
      </c>
      <c r="F71" s="5">
        <v>43394</v>
      </c>
      <c r="G71" s="3">
        <v>9569.2999999999993</v>
      </c>
      <c r="H71" s="3">
        <f t="shared" si="10"/>
        <v>0</v>
      </c>
      <c r="I71" s="11" t="str">
        <f t="shared" si="7"/>
        <v>Normal</v>
      </c>
      <c r="K71" s="5">
        <v>43394</v>
      </c>
      <c r="L71" s="3">
        <v>19878.37</v>
      </c>
      <c r="M71" s="3">
        <f t="shared" si="11"/>
        <v>0</v>
      </c>
      <c r="N71" s="11" t="str">
        <f t="shared" si="8"/>
        <v>Normal</v>
      </c>
    </row>
    <row r="72" spans="1:14" x14ac:dyDescent="0.25">
      <c r="A72" s="4">
        <v>43395</v>
      </c>
      <c r="B72" s="1">
        <v>1632</v>
      </c>
      <c r="C72" s="2">
        <f t="shared" si="9"/>
        <v>32</v>
      </c>
      <c r="D72" s="11" t="str">
        <f t="shared" si="6"/>
        <v>Atenção</v>
      </c>
      <c r="F72" s="4">
        <v>43395</v>
      </c>
      <c r="G72" s="1">
        <v>9578</v>
      </c>
      <c r="H72" s="2">
        <f t="shared" si="10"/>
        <v>8.7000000000007276</v>
      </c>
      <c r="I72" s="11" t="str">
        <f t="shared" si="7"/>
        <v>Atenção</v>
      </c>
      <c r="K72" s="4">
        <v>43395</v>
      </c>
      <c r="L72" s="1">
        <v>19897</v>
      </c>
      <c r="M72" s="2">
        <f t="shared" si="11"/>
        <v>18.630000000001019</v>
      </c>
      <c r="N72" s="11" t="str">
        <f t="shared" si="8"/>
        <v>Atenção</v>
      </c>
    </row>
    <row r="73" spans="1:14" x14ac:dyDescent="0.25">
      <c r="A73" s="4">
        <v>43396</v>
      </c>
      <c r="B73" s="1">
        <v>1650</v>
      </c>
      <c r="C73" s="2">
        <f t="shared" si="9"/>
        <v>18</v>
      </c>
      <c r="D73" s="11" t="str">
        <f t="shared" si="6"/>
        <v>Normal</v>
      </c>
      <c r="F73" s="4">
        <v>43396</v>
      </c>
      <c r="G73" s="1">
        <v>9585.7999999999993</v>
      </c>
      <c r="H73" s="2">
        <f t="shared" si="10"/>
        <v>7.7999999999992724</v>
      </c>
      <c r="I73" s="11" t="str">
        <f t="shared" si="7"/>
        <v>Atenção</v>
      </c>
      <c r="K73" s="4">
        <v>43396</v>
      </c>
      <c r="L73" s="1">
        <v>19910.5</v>
      </c>
      <c r="M73" s="2">
        <f t="shared" si="11"/>
        <v>13.5</v>
      </c>
      <c r="N73" s="11" t="str">
        <f t="shared" si="8"/>
        <v>Normal</v>
      </c>
    </row>
    <row r="74" spans="1:14" x14ac:dyDescent="0.25">
      <c r="A74" s="4">
        <v>43397</v>
      </c>
      <c r="B74" s="1">
        <v>1670</v>
      </c>
      <c r="C74" s="2">
        <f t="shared" si="9"/>
        <v>20</v>
      </c>
      <c r="D74" s="11" t="str">
        <f t="shared" si="6"/>
        <v>Normal</v>
      </c>
      <c r="F74" s="4">
        <v>43397</v>
      </c>
      <c r="G74" s="1">
        <v>9592.4</v>
      </c>
      <c r="H74" s="2">
        <f t="shared" si="10"/>
        <v>6.6000000000003638</v>
      </c>
      <c r="I74" s="11" t="str">
        <f t="shared" si="7"/>
        <v>Normal</v>
      </c>
      <c r="K74" s="4">
        <v>43397</v>
      </c>
      <c r="L74" s="1">
        <v>19922.900000000001</v>
      </c>
      <c r="M74" s="2">
        <f t="shared" si="11"/>
        <v>12.400000000001455</v>
      </c>
      <c r="N74" s="11" t="str">
        <f t="shared" si="8"/>
        <v>Normal</v>
      </c>
    </row>
    <row r="75" spans="1:14" x14ac:dyDescent="0.25">
      <c r="A75" s="4">
        <v>43398</v>
      </c>
      <c r="B75" s="1">
        <v>1690</v>
      </c>
      <c r="C75" s="2">
        <f t="shared" si="9"/>
        <v>20</v>
      </c>
      <c r="D75" s="11" t="str">
        <f t="shared" si="6"/>
        <v>Normal</v>
      </c>
      <c r="F75" s="4">
        <v>43398</v>
      </c>
      <c r="G75" s="1">
        <v>9598</v>
      </c>
      <c r="H75" s="2">
        <f t="shared" si="10"/>
        <v>5.6000000000003638</v>
      </c>
      <c r="I75" s="11" t="str">
        <f t="shared" si="7"/>
        <v>Normal</v>
      </c>
      <c r="K75" s="4">
        <v>43398</v>
      </c>
      <c r="L75" s="1">
        <v>19935.3</v>
      </c>
      <c r="M75" s="2">
        <f t="shared" si="11"/>
        <v>12.399999999997817</v>
      </c>
      <c r="N75" s="11" t="str">
        <f t="shared" si="8"/>
        <v>Normal</v>
      </c>
    </row>
    <row r="76" spans="1:14" x14ac:dyDescent="0.25">
      <c r="A76" s="4">
        <v>43399</v>
      </c>
      <c r="B76" s="22">
        <v>1712</v>
      </c>
      <c r="C76" s="18">
        <f t="shared" si="9"/>
        <v>22</v>
      </c>
      <c r="D76" s="11" t="str">
        <f t="shared" si="6"/>
        <v>Atenção</v>
      </c>
      <c r="F76" s="4">
        <v>43399</v>
      </c>
      <c r="G76" s="22">
        <v>9598</v>
      </c>
      <c r="H76" s="18">
        <f t="shared" si="10"/>
        <v>0</v>
      </c>
      <c r="I76" s="11" t="str">
        <f t="shared" si="7"/>
        <v>Normal</v>
      </c>
      <c r="K76" s="4">
        <v>43399</v>
      </c>
      <c r="L76" s="22">
        <v>19948</v>
      </c>
      <c r="M76" s="18">
        <f t="shared" si="11"/>
        <v>12.700000000000728</v>
      </c>
      <c r="N76" s="11" t="str">
        <f t="shared" si="8"/>
        <v>Normal</v>
      </c>
    </row>
    <row r="77" spans="1:14" x14ac:dyDescent="0.25">
      <c r="A77" s="4">
        <v>43400</v>
      </c>
      <c r="B77" s="1">
        <v>1712</v>
      </c>
      <c r="C77" s="2">
        <f t="shared" si="9"/>
        <v>0</v>
      </c>
      <c r="D77" s="11" t="str">
        <f t="shared" si="6"/>
        <v>Normal</v>
      </c>
      <c r="F77" s="4">
        <v>43400</v>
      </c>
      <c r="G77" s="1">
        <v>9598</v>
      </c>
      <c r="H77" s="2">
        <f t="shared" si="10"/>
        <v>0</v>
      </c>
      <c r="I77" s="11" t="str">
        <f t="shared" si="7"/>
        <v>Normal</v>
      </c>
      <c r="K77" s="4">
        <v>43400</v>
      </c>
      <c r="L77" s="22">
        <v>19948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5">
        <v>43401</v>
      </c>
      <c r="B78" s="3">
        <v>1712</v>
      </c>
      <c r="C78" s="3">
        <f t="shared" si="9"/>
        <v>0</v>
      </c>
      <c r="D78" s="11" t="str">
        <f t="shared" si="6"/>
        <v>Normal</v>
      </c>
      <c r="F78" s="5">
        <v>43401</v>
      </c>
      <c r="G78" s="3">
        <v>9598</v>
      </c>
      <c r="H78" s="3">
        <f t="shared" si="10"/>
        <v>0</v>
      </c>
      <c r="I78" s="11" t="str">
        <f t="shared" si="7"/>
        <v>Normal</v>
      </c>
      <c r="K78" s="5">
        <v>43401</v>
      </c>
      <c r="L78" s="3">
        <v>19948</v>
      </c>
      <c r="M78" s="3">
        <f t="shared" si="11"/>
        <v>0</v>
      </c>
      <c r="N78" s="11" t="str">
        <f t="shared" si="8"/>
        <v>Normal</v>
      </c>
    </row>
    <row r="79" spans="1:14" x14ac:dyDescent="0.25">
      <c r="A79" s="4">
        <v>43402</v>
      </c>
      <c r="B79" s="1">
        <v>1740</v>
      </c>
      <c r="C79" s="2">
        <f t="shared" si="9"/>
        <v>28</v>
      </c>
      <c r="D79" s="11" t="str">
        <f t="shared" si="6"/>
        <v>Atenção</v>
      </c>
      <c r="F79" s="4">
        <v>43402</v>
      </c>
      <c r="G79" s="1">
        <v>9616.2000000000007</v>
      </c>
      <c r="H79" s="2">
        <f t="shared" si="10"/>
        <v>18.200000000000728</v>
      </c>
      <c r="I79" s="11" t="str">
        <f t="shared" si="7"/>
        <v>Atenção</v>
      </c>
      <c r="K79" s="4">
        <v>43402</v>
      </c>
      <c r="L79" s="1">
        <v>19964.099999999999</v>
      </c>
      <c r="M79" s="2">
        <f t="shared" si="11"/>
        <v>16.099999999998545</v>
      </c>
      <c r="N79" s="11" t="str">
        <f t="shared" si="8"/>
        <v>Atenção</v>
      </c>
    </row>
    <row r="80" spans="1:14" x14ac:dyDescent="0.25">
      <c r="A80" s="4">
        <v>43403</v>
      </c>
      <c r="B80" s="1">
        <v>1763</v>
      </c>
      <c r="C80" s="2">
        <f t="shared" si="9"/>
        <v>23</v>
      </c>
      <c r="D80" s="11" t="str">
        <f t="shared" si="6"/>
        <v>Atenção</v>
      </c>
      <c r="F80" s="4">
        <v>43403</v>
      </c>
      <c r="G80" s="1">
        <v>9620.6</v>
      </c>
      <c r="H80" s="2">
        <f t="shared" si="10"/>
        <v>4.3999999999996362</v>
      </c>
      <c r="I80" s="11" t="str">
        <f t="shared" si="7"/>
        <v>Normal</v>
      </c>
      <c r="K80" s="4">
        <v>43403</v>
      </c>
      <c r="L80" s="1">
        <v>19978.080000000002</v>
      </c>
      <c r="M80" s="2">
        <f t="shared" si="11"/>
        <v>13.980000000003201</v>
      </c>
      <c r="N80" s="11" t="str">
        <f t="shared" si="8"/>
        <v>Normal</v>
      </c>
    </row>
    <row r="81" spans="1:14" x14ac:dyDescent="0.25">
      <c r="A81" s="4">
        <v>43404</v>
      </c>
      <c r="B81" s="1">
        <v>1784</v>
      </c>
      <c r="C81" s="2">
        <f t="shared" si="9"/>
        <v>21</v>
      </c>
      <c r="D81" s="11" t="str">
        <f t="shared" si="6"/>
        <v>Atenção</v>
      </c>
      <c r="F81" s="4">
        <v>43404</v>
      </c>
      <c r="G81" s="1">
        <v>9627.2000000000007</v>
      </c>
      <c r="H81" s="2">
        <f t="shared" si="10"/>
        <v>6.6000000000003638</v>
      </c>
      <c r="I81" s="11" t="str">
        <f t="shared" si="7"/>
        <v>Normal</v>
      </c>
      <c r="K81" s="4">
        <v>43404</v>
      </c>
      <c r="L81" s="1">
        <v>19991.099999999999</v>
      </c>
      <c r="M81" s="2">
        <f t="shared" si="11"/>
        <v>13.019999999996799</v>
      </c>
      <c r="N81" s="11" t="str">
        <f t="shared" si="8"/>
        <v>Normal</v>
      </c>
    </row>
    <row r="82" spans="1:14" x14ac:dyDescent="0.25">
      <c r="A82" s="141" t="s">
        <v>6</v>
      </c>
      <c r="B82" s="142"/>
      <c r="C82" s="15">
        <f>SUM(C51:C81)</f>
        <v>517</v>
      </c>
      <c r="D82" s="11" t="str">
        <f t="shared" si="6"/>
        <v>Atenção</v>
      </c>
      <c r="F82" s="141" t="s">
        <v>6</v>
      </c>
      <c r="G82" s="142"/>
      <c r="H82" s="15">
        <f>SUM(H51:H81)</f>
        <v>157</v>
      </c>
      <c r="I82" s="11" t="str">
        <f t="shared" si="7"/>
        <v>Atenção</v>
      </c>
      <c r="K82" s="141" t="s">
        <v>6</v>
      </c>
      <c r="L82" s="142"/>
      <c r="M82" s="15">
        <f>SUM(M51:M81)</f>
        <v>293.34000000013839</v>
      </c>
      <c r="N82" s="11" t="str">
        <f t="shared" si="8"/>
        <v>Atenção</v>
      </c>
    </row>
    <row r="83" spans="1:14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4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4" s="13" customFormat="1" x14ac:dyDescent="0.25">
      <c r="A85" s="146"/>
      <c r="B85" s="147"/>
      <c r="C85" s="147"/>
      <c r="D85" s="148"/>
      <c r="F85" s="146"/>
      <c r="G85" s="147"/>
      <c r="H85" s="147"/>
      <c r="I85" s="148"/>
      <c r="K85" s="146"/>
      <c r="L85" s="147"/>
      <c r="M85" s="147"/>
      <c r="N85" s="148"/>
    </row>
    <row r="86" spans="1:14" s="13" customFormat="1" x14ac:dyDescent="0.25">
      <c r="A86" s="134"/>
      <c r="B86" s="135"/>
      <c r="C86" s="135"/>
      <c r="D86" s="136"/>
      <c r="E86"/>
      <c r="F86" s="134"/>
      <c r="G86" s="135"/>
      <c r="H86" s="135"/>
      <c r="I86" s="136"/>
      <c r="J86"/>
      <c r="K86" s="134"/>
      <c r="L86" s="135"/>
      <c r="M86" s="135"/>
      <c r="N86" s="136"/>
    </row>
    <row r="87" spans="1:14" s="13" customFormat="1" x14ac:dyDescent="0.25">
      <c r="A87" s="134"/>
      <c r="B87" s="135"/>
      <c r="C87" s="135"/>
      <c r="D87" s="136"/>
      <c r="E87"/>
      <c r="F87" s="134"/>
      <c r="G87" s="135"/>
      <c r="H87" s="135"/>
      <c r="I87" s="136"/>
      <c r="J87"/>
      <c r="K87" s="134"/>
      <c r="L87" s="135"/>
      <c r="M87" s="135"/>
      <c r="N87" s="136"/>
    </row>
    <row r="88" spans="1:14" s="13" customFormat="1" x14ac:dyDescent="0.25">
      <c r="A88" s="134"/>
      <c r="B88" s="135"/>
      <c r="C88" s="135"/>
      <c r="D88" s="136"/>
      <c r="E88"/>
      <c r="F88" s="134"/>
      <c r="G88" s="135"/>
      <c r="H88" s="135"/>
      <c r="I88" s="136"/>
      <c r="J88"/>
      <c r="K88" s="134"/>
      <c r="L88" s="135"/>
      <c r="M88" s="135"/>
      <c r="N88" s="136"/>
    </row>
    <row r="89" spans="1:14" s="13" customFormat="1" x14ac:dyDescent="0.25">
      <c r="A89" s="134"/>
      <c r="B89" s="135"/>
      <c r="C89" s="135"/>
      <c r="D89" s="136"/>
      <c r="E89"/>
      <c r="F89" s="134"/>
      <c r="G89" s="135"/>
      <c r="H89" s="135"/>
      <c r="I89" s="136"/>
      <c r="J89"/>
      <c r="K89" s="134"/>
      <c r="L89" s="135"/>
      <c r="M89" s="135"/>
      <c r="N89" s="136"/>
    </row>
    <row r="90" spans="1:14" s="149" customFormat="1" x14ac:dyDescent="0.25"/>
    <row r="91" spans="1:14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4" ht="25.5" x14ac:dyDescent="0.25">
      <c r="A92" s="140" t="s">
        <v>96</v>
      </c>
      <c r="B92" s="140"/>
      <c r="C92" s="6" t="s">
        <v>2</v>
      </c>
      <c r="D92" s="9"/>
      <c r="F92" s="140" t="s">
        <v>96</v>
      </c>
      <c r="G92" s="140"/>
      <c r="H92" s="6" t="s">
        <v>2</v>
      </c>
      <c r="I92" s="9"/>
      <c r="K92" s="140" t="s">
        <v>96</v>
      </c>
      <c r="L92" s="140"/>
      <c r="M92" s="6" t="s">
        <v>2</v>
      </c>
      <c r="N92" s="9"/>
    </row>
    <row r="93" spans="1:14" x14ac:dyDescent="0.25">
      <c r="A93" s="140"/>
      <c r="B93" s="140"/>
      <c r="C93" s="7">
        <v>1146.0999999999999</v>
      </c>
      <c r="D93" s="10">
        <v>14</v>
      </c>
      <c r="F93" s="140"/>
      <c r="G93" s="140"/>
      <c r="H93" s="7">
        <v>9988</v>
      </c>
      <c r="I93" s="10">
        <v>25</v>
      </c>
      <c r="K93" s="140"/>
      <c r="L93" s="140"/>
      <c r="M93" s="7">
        <v>1661.9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43374</v>
      </c>
      <c r="B95" s="1">
        <v>1164.5</v>
      </c>
      <c r="C95" s="2">
        <f>B95-C93</f>
        <v>18.400000000000091</v>
      </c>
      <c r="D95" s="11" t="str">
        <f>IF(C95&gt;($D$93*1.2),"Atenção","Normal")</f>
        <v>Atenção</v>
      </c>
      <c r="F95" s="4">
        <v>43374</v>
      </c>
      <c r="G95" s="1">
        <v>10015</v>
      </c>
      <c r="H95" s="2">
        <f>G95-H93</f>
        <v>27</v>
      </c>
      <c r="I95" s="11" t="str">
        <f>IF(H95&gt;($I$93*1.2),"Atenção","Normal")</f>
        <v>Normal</v>
      </c>
      <c r="K95" s="4">
        <v>43374</v>
      </c>
      <c r="L95" s="1">
        <v>1668.3</v>
      </c>
      <c r="M95" s="2">
        <f>L95-M93</f>
        <v>6.3999999999998636</v>
      </c>
      <c r="N95" s="11" t="str">
        <f>IF(M95&gt;($N$93*1.2),"Atenção","Normal")</f>
        <v>Normal</v>
      </c>
    </row>
    <row r="96" spans="1:14" x14ac:dyDescent="0.25">
      <c r="A96" s="4">
        <v>43375</v>
      </c>
      <c r="B96" s="1">
        <v>1175.3</v>
      </c>
      <c r="C96" s="2">
        <f>B96-B95</f>
        <v>10.799999999999955</v>
      </c>
      <c r="D96" s="11" t="str">
        <f t="shared" ref="D96:D126" si="12">IF(C96&gt;($D$93*1.2),"Atenção","Normal")</f>
        <v>Normal</v>
      </c>
      <c r="F96" s="4">
        <v>43375</v>
      </c>
      <c r="G96" s="1">
        <v>10038</v>
      </c>
      <c r="H96" s="2">
        <f>G96-G95</f>
        <v>23</v>
      </c>
      <c r="I96" s="11" t="str">
        <f t="shared" ref="I96:I126" si="13">IF(H96&gt;($I$93*1.2),"Atenção","Normal")</f>
        <v>Normal</v>
      </c>
      <c r="K96" s="4">
        <v>43375</v>
      </c>
      <c r="L96" s="1">
        <v>1675.8</v>
      </c>
      <c r="M96" s="2">
        <f>L96-L95</f>
        <v>7.5</v>
      </c>
      <c r="N96" s="11" t="str">
        <f t="shared" ref="N96:N126" si="14">IF(M96&gt;($N$93*1.2),"Atenção","Normal")</f>
        <v>Atenção</v>
      </c>
    </row>
    <row r="97" spans="1:14" x14ac:dyDescent="0.25">
      <c r="A97" s="4">
        <v>43376</v>
      </c>
      <c r="B97" s="1">
        <v>1189.9000000000001</v>
      </c>
      <c r="C97" s="2">
        <f t="shared" ref="C97:C125" si="15">B97-B96</f>
        <v>14.600000000000136</v>
      </c>
      <c r="D97" s="11" t="str">
        <f t="shared" si="12"/>
        <v>Normal</v>
      </c>
      <c r="F97" s="4">
        <v>43376</v>
      </c>
      <c r="G97" s="1">
        <v>10065</v>
      </c>
      <c r="H97" s="2">
        <f t="shared" ref="H97:H125" si="16">G97-G96</f>
        <v>27</v>
      </c>
      <c r="I97" s="11" t="str">
        <f t="shared" si="13"/>
        <v>Normal</v>
      </c>
      <c r="K97" s="4">
        <v>43376</v>
      </c>
      <c r="L97" s="1">
        <v>1682</v>
      </c>
      <c r="M97" s="2">
        <f t="shared" ref="M97:M125" si="17">L97-L96</f>
        <v>6.2000000000000455</v>
      </c>
      <c r="N97" s="11" t="str">
        <f t="shared" si="14"/>
        <v>Normal</v>
      </c>
    </row>
    <row r="98" spans="1:14" x14ac:dyDescent="0.25">
      <c r="A98" s="4">
        <v>43377</v>
      </c>
      <c r="B98" s="1">
        <v>1205.2</v>
      </c>
      <c r="C98" s="2">
        <f t="shared" si="15"/>
        <v>15.299999999999955</v>
      </c>
      <c r="D98" s="11" t="str">
        <f t="shared" si="12"/>
        <v>Normal</v>
      </c>
      <c r="F98" s="4">
        <v>43377</v>
      </c>
      <c r="G98" s="1">
        <v>10088</v>
      </c>
      <c r="H98" s="2">
        <f t="shared" si="16"/>
        <v>23</v>
      </c>
      <c r="I98" s="11" t="str">
        <f t="shared" si="13"/>
        <v>Normal</v>
      </c>
      <c r="K98" s="4">
        <v>43377</v>
      </c>
      <c r="L98" s="1">
        <v>1687.6</v>
      </c>
      <c r="M98" s="2">
        <f t="shared" si="17"/>
        <v>5.5999999999999091</v>
      </c>
      <c r="N98" s="11" t="str">
        <f t="shared" si="14"/>
        <v>Normal</v>
      </c>
    </row>
    <row r="99" spans="1:14" x14ac:dyDescent="0.25">
      <c r="A99" s="4">
        <v>43378</v>
      </c>
      <c r="B99" s="1">
        <v>1223.3</v>
      </c>
      <c r="C99" s="2">
        <f t="shared" si="15"/>
        <v>18.099999999999909</v>
      </c>
      <c r="D99" s="11" t="str">
        <f t="shared" si="12"/>
        <v>Atenção</v>
      </c>
      <c r="F99" s="4">
        <v>43378</v>
      </c>
      <c r="G99" s="1">
        <v>10125</v>
      </c>
      <c r="H99" s="2">
        <f t="shared" si="16"/>
        <v>37</v>
      </c>
      <c r="I99" s="11" t="str">
        <f t="shared" si="13"/>
        <v>Atenção</v>
      </c>
      <c r="K99" s="4">
        <v>43378</v>
      </c>
      <c r="L99" s="1">
        <v>1695.1</v>
      </c>
      <c r="M99" s="2">
        <f t="shared" si="17"/>
        <v>7.5</v>
      </c>
      <c r="N99" s="11" t="str">
        <f t="shared" si="14"/>
        <v>Atenção</v>
      </c>
    </row>
    <row r="100" spans="1:14" x14ac:dyDescent="0.25">
      <c r="A100" s="4">
        <v>43379</v>
      </c>
      <c r="B100" s="1">
        <v>1223.3</v>
      </c>
      <c r="C100" s="2">
        <f t="shared" si="15"/>
        <v>0</v>
      </c>
      <c r="D100" s="11" t="str">
        <f t="shared" si="12"/>
        <v>Normal</v>
      </c>
      <c r="F100" s="4">
        <v>43379</v>
      </c>
      <c r="G100" s="1">
        <v>10125</v>
      </c>
      <c r="H100" s="2">
        <f t="shared" si="16"/>
        <v>0</v>
      </c>
      <c r="I100" s="11" t="str">
        <f t="shared" si="13"/>
        <v>Normal</v>
      </c>
      <c r="K100" s="4">
        <v>43379</v>
      </c>
      <c r="L100" s="1">
        <v>1695.1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5">
        <v>43380</v>
      </c>
      <c r="B101" s="3">
        <v>1223.3</v>
      </c>
      <c r="C101" s="3">
        <f t="shared" si="15"/>
        <v>0</v>
      </c>
      <c r="D101" s="11" t="str">
        <f t="shared" si="12"/>
        <v>Normal</v>
      </c>
      <c r="F101" s="5">
        <v>43380</v>
      </c>
      <c r="G101" s="3">
        <v>10125</v>
      </c>
      <c r="H101" s="3">
        <f t="shared" si="16"/>
        <v>0</v>
      </c>
      <c r="I101" s="11" t="str">
        <f t="shared" si="13"/>
        <v>Normal</v>
      </c>
      <c r="K101" s="5">
        <v>43380</v>
      </c>
      <c r="L101" s="3">
        <v>1695.1</v>
      </c>
      <c r="M101" s="3">
        <f t="shared" si="17"/>
        <v>0</v>
      </c>
      <c r="N101" s="11" t="str">
        <f t="shared" si="14"/>
        <v>Normal</v>
      </c>
    </row>
    <row r="102" spans="1:14" x14ac:dyDescent="0.25">
      <c r="A102" s="4">
        <v>43381</v>
      </c>
      <c r="B102" s="1">
        <v>1246.5</v>
      </c>
      <c r="C102" s="2">
        <f t="shared" si="15"/>
        <v>23.200000000000045</v>
      </c>
      <c r="D102" s="11" t="str">
        <f t="shared" si="12"/>
        <v>Atenção</v>
      </c>
      <c r="F102" s="4">
        <v>43381</v>
      </c>
      <c r="G102" s="1">
        <v>10145</v>
      </c>
      <c r="H102" s="2">
        <f t="shared" si="16"/>
        <v>20</v>
      </c>
      <c r="I102" s="11" t="str">
        <f t="shared" si="13"/>
        <v>Normal</v>
      </c>
      <c r="K102" s="4">
        <v>43381</v>
      </c>
      <c r="L102" s="1">
        <v>1708.5</v>
      </c>
      <c r="M102" s="2">
        <f t="shared" si="17"/>
        <v>13.400000000000091</v>
      </c>
      <c r="N102" s="11" t="str">
        <f t="shared" si="14"/>
        <v>Atenção</v>
      </c>
    </row>
    <row r="103" spans="1:14" x14ac:dyDescent="0.25">
      <c r="A103" s="4">
        <v>43382</v>
      </c>
      <c r="B103" s="1">
        <v>1261</v>
      </c>
      <c r="C103" s="2">
        <f t="shared" si="15"/>
        <v>14.5</v>
      </c>
      <c r="D103" s="11" t="str">
        <f t="shared" si="12"/>
        <v>Normal</v>
      </c>
      <c r="F103" s="4">
        <v>43382</v>
      </c>
      <c r="G103" s="1">
        <v>10170</v>
      </c>
      <c r="H103" s="2">
        <f t="shared" si="16"/>
        <v>25</v>
      </c>
      <c r="I103" s="11" t="str">
        <f t="shared" si="13"/>
        <v>Normal</v>
      </c>
      <c r="K103" s="4">
        <v>43382</v>
      </c>
      <c r="L103" s="1">
        <v>1714.7</v>
      </c>
      <c r="M103" s="2">
        <f t="shared" si="17"/>
        <v>6.2000000000000455</v>
      </c>
      <c r="N103" s="11" t="str">
        <f t="shared" si="14"/>
        <v>Normal</v>
      </c>
    </row>
    <row r="104" spans="1:14" x14ac:dyDescent="0.25">
      <c r="A104" s="4">
        <v>43383</v>
      </c>
      <c r="B104" s="1">
        <v>1276.4000000000001</v>
      </c>
      <c r="C104" s="2">
        <f t="shared" si="15"/>
        <v>15.400000000000091</v>
      </c>
      <c r="D104" s="11" t="str">
        <f t="shared" si="12"/>
        <v>Normal</v>
      </c>
      <c r="F104" s="4">
        <v>43383</v>
      </c>
      <c r="G104" s="1">
        <v>10192</v>
      </c>
      <c r="H104" s="2">
        <f t="shared" si="16"/>
        <v>22</v>
      </c>
      <c r="I104" s="11" t="str">
        <f t="shared" si="13"/>
        <v>Normal</v>
      </c>
      <c r="K104" s="4">
        <v>43383</v>
      </c>
      <c r="L104" s="1">
        <v>1721.2</v>
      </c>
      <c r="M104" s="2">
        <f t="shared" si="17"/>
        <v>6.5</v>
      </c>
      <c r="N104" s="11" t="str">
        <f t="shared" si="14"/>
        <v>Normal</v>
      </c>
    </row>
    <row r="105" spans="1:14" x14ac:dyDescent="0.25">
      <c r="A105" s="4">
        <v>43384</v>
      </c>
      <c r="B105" s="1">
        <v>1290.5999999999999</v>
      </c>
      <c r="C105" s="2">
        <f t="shared" si="15"/>
        <v>14.199999999999818</v>
      </c>
      <c r="D105" s="11" t="str">
        <f t="shared" si="12"/>
        <v>Normal</v>
      </c>
      <c r="F105" s="4">
        <v>43384</v>
      </c>
      <c r="G105" s="1">
        <v>10221</v>
      </c>
      <c r="H105" s="2">
        <f t="shared" si="16"/>
        <v>29</v>
      </c>
      <c r="I105" s="11" t="str">
        <f t="shared" si="13"/>
        <v>Normal</v>
      </c>
      <c r="K105" s="4">
        <v>43384</v>
      </c>
      <c r="L105" s="1">
        <v>1727.3</v>
      </c>
      <c r="M105" s="2">
        <f t="shared" si="17"/>
        <v>6.0999999999999091</v>
      </c>
      <c r="N105" s="11" t="str">
        <f t="shared" si="14"/>
        <v>Normal</v>
      </c>
    </row>
    <row r="106" spans="1:14" x14ac:dyDescent="0.25">
      <c r="A106" s="4">
        <v>43385</v>
      </c>
      <c r="B106" s="1"/>
      <c r="C106" s="2">
        <f t="shared" si="15"/>
        <v>-1290.5999999999999</v>
      </c>
      <c r="D106" s="11" t="str">
        <f t="shared" si="12"/>
        <v>Normal</v>
      </c>
      <c r="F106" s="4">
        <v>43385</v>
      </c>
      <c r="G106" s="1"/>
      <c r="H106" s="2">
        <f t="shared" si="16"/>
        <v>-10221</v>
      </c>
      <c r="I106" s="11" t="str">
        <f t="shared" si="13"/>
        <v>Normal</v>
      </c>
      <c r="K106" s="4">
        <v>43385</v>
      </c>
      <c r="L106" s="1"/>
      <c r="M106" s="2">
        <f t="shared" si="17"/>
        <v>-1727.3</v>
      </c>
      <c r="N106" s="11" t="str">
        <f t="shared" si="14"/>
        <v>Normal</v>
      </c>
    </row>
    <row r="107" spans="1:14" x14ac:dyDescent="0.25">
      <c r="A107" s="4">
        <v>43386</v>
      </c>
      <c r="B107" s="1">
        <v>1308.5</v>
      </c>
      <c r="C107" s="2">
        <f t="shared" si="15"/>
        <v>1308.5</v>
      </c>
      <c r="D107" s="11" t="str">
        <f t="shared" si="12"/>
        <v>Atenção</v>
      </c>
      <c r="F107" s="4">
        <v>43386</v>
      </c>
      <c r="G107" s="1">
        <v>10242</v>
      </c>
      <c r="H107" s="2">
        <f t="shared" si="16"/>
        <v>10242</v>
      </c>
      <c r="I107" s="11" t="str">
        <f t="shared" si="13"/>
        <v>Atenção</v>
      </c>
      <c r="K107" s="4">
        <v>43386</v>
      </c>
      <c r="L107" s="1">
        <v>1739.8</v>
      </c>
      <c r="M107" s="2">
        <f t="shared" si="17"/>
        <v>1739.8</v>
      </c>
      <c r="N107" s="11" t="str">
        <f t="shared" si="14"/>
        <v>Atenção</v>
      </c>
    </row>
    <row r="108" spans="1:14" x14ac:dyDescent="0.25">
      <c r="A108" s="5">
        <v>43387</v>
      </c>
      <c r="B108" s="3"/>
      <c r="C108" s="3">
        <f t="shared" si="15"/>
        <v>-1308.5</v>
      </c>
      <c r="D108" s="11" t="str">
        <f t="shared" si="12"/>
        <v>Normal</v>
      </c>
      <c r="F108" s="5">
        <v>43387</v>
      </c>
      <c r="G108" s="3"/>
      <c r="H108" s="3">
        <f t="shared" si="16"/>
        <v>-10242</v>
      </c>
      <c r="I108" s="11" t="str">
        <f t="shared" si="13"/>
        <v>Normal</v>
      </c>
      <c r="K108" s="5">
        <v>43387</v>
      </c>
      <c r="L108" s="3"/>
      <c r="M108" s="3">
        <f t="shared" si="17"/>
        <v>-1739.8</v>
      </c>
      <c r="N108" s="11" t="str">
        <f t="shared" si="14"/>
        <v>Normal</v>
      </c>
    </row>
    <row r="109" spans="1:14" x14ac:dyDescent="0.25">
      <c r="A109" s="4">
        <v>43388</v>
      </c>
      <c r="B109" s="1">
        <v>1324.6</v>
      </c>
      <c r="C109" s="2">
        <f t="shared" si="15"/>
        <v>1324.6</v>
      </c>
      <c r="D109" s="11" t="str">
        <f t="shared" si="12"/>
        <v>Atenção</v>
      </c>
      <c r="F109" s="4">
        <v>43388</v>
      </c>
      <c r="G109" s="1">
        <v>10249</v>
      </c>
      <c r="H109" s="2">
        <f t="shared" si="16"/>
        <v>10249</v>
      </c>
      <c r="I109" s="11" t="str">
        <f t="shared" si="13"/>
        <v>Atenção</v>
      </c>
      <c r="K109" s="4">
        <v>43388</v>
      </c>
      <c r="L109" s="1">
        <v>1746.1</v>
      </c>
      <c r="M109" s="2">
        <f t="shared" si="17"/>
        <v>1746.1</v>
      </c>
      <c r="N109" s="11" t="str">
        <f t="shared" si="14"/>
        <v>Atenção</v>
      </c>
    </row>
    <row r="110" spans="1:14" x14ac:dyDescent="0.25">
      <c r="A110" s="4">
        <v>43389</v>
      </c>
      <c r="B110" s="1">
        <v>1343</v>
      </c>
      <c r="C110" s="2">
        <f t="shared" si="15"/>
        <v>18.400000000000091</v>
      </c>
      <c r="D110" s="11" t="str">
        <f t="shared" si="12"/>
        <v>Atenção</v>
      </c>
      <c r="F110" s="4">
        <v>43389</v>
      </c>
      <c r="G110" s="1">
        <v>10287</v>
      </c>
      <c r="H110" s="2">
        <f t="shared" si="16"/>
        <v>38</v>
      </c>
      <c r="I110" s="11" t="str">
        <f t="shared" si="13"/>
        <v>Atenção</v>
      </c>
      <c r="K110" s="4">
        <v>43389</v>
      </c>
      <c r="L110" s="1">
        <v>1753.2</v>
      </c>
      <c r="M110" s="2">
        <f t="shared" si="17"/>
        <v>7.1000000000001364</v>
      </c>
      <c r="N110" s="11" t="str">
        <f t="shared" si="14"/>
        <v>Normal</v>
      </c>
    </row>
    <row r="111" spans="1:14" x14ac:dyDescent="0.25">
      <c r="A111" s="4">
        <v>43390</v>
      </c>
      <c r="B111" s="1">
        <v>1358.8</v>
      </c>
      <c r="C111" s="2">
        <f t="shared" si="15"/>
        <v>15.799999999999955</v>
      </c>
      <c r="D111" s="11" t="str">
        <f t="shared" si="12"/>
        <v>Normal</v>
      </c>
      <c r="F111" s="4">
        <v>43390</v>
      </c>
      <c r="G111" s="1">
        <v>10310</v>
      </c>
      <c r="H111" s="2">
        <f t="shared" si="16"/>
        <v>23</v>
      </c>
      <c r="I111" s="11" t="str">
        <f t="shared" si="13"/>
        <v>Normal</v>
      </c>
      <c r="K111" s="4">
        <v>43390</v>
      </c>
      <c r="L111" s="1">
        <v>1758.5</v>
      </c>
      <c r="M111" s="2">
        <f t="shared" si="17"/>
        <v>5.2999999999999545</v>
      </c>
      <c r="N111" s="11" t="str">
        <f t="shared" si="14"/>
        <v>Normal</v>
      </c>
    </row>
    <row r="112" spans="1:14" x14ac:dyDescent="0.25">
      <c r="A112" s="4">
        <v>43391</v>
      </c>
      <c r="B112" s="1">
        <v>1376</v>
      </c>
      <c r="C112" s="2">
        <f t="shared" si="15"/>
        <v>17.200000000000045</v>
      </c>
      <c r="D112" s="11" t="str">
        <f t="shared" si="12"/>
        <v>Atenção</v>
      </c>
      <c r="F112" s="4">
        <v>43391</v>
      </c>
      <c r="G112" s="1">
        <v>10340</v>
      </c>
      <c r="H112" s="2">
        <f t="shared" si="16"/>
        <v>30</v>
      </c>
      <c r="I112" s="11" t="str">
        <f t="shared" si="13"/>
        <v>Normal</v>
      </c>
      <c r="K112" s="4">
        <v>43391</v>
      </c>
      <c r="L112" s="1">
        <v>1765.8</v>
      </c>
      <c r="M112" s="2">
        <f t="shared" si="17"/>
        <v>7.2999999999999545</v>
      </c>
      <c r="N112" s="11" t="str">
        <f t="shared" si="14"/>
        <v>Atenção</v>
      </c>
    </row>
    <row r="113" spans="1:15" x14ac:dyDescent="0.25">
      <c r="A113" s="4">
        <v>43392</v>
      </c>
      <c r="B113" s="22">
        <v>1394.2</v>
      </c>
      <c r="C113" s="18">
        <f t="shared" si="15"/>
        <v>18.200000000000045</v>
      </c>
      <c r="D113" s="11" t="str">
        <f t="shared" si="12"/>
        <v>Atenção</v>
      </c>
      <c r="F113" s="4">
        <v>43392</v>
      </c>
      <c r="G113" s="22">
        <v>10408</v>
      </c>
      <c r="H113" s="18">
        <f t="shared" si="16"/>
        <v>68</v>
      </c>
      <c r="I113" s="11" t="str">
        <f t="shared" si="13"/>
        <v>Atenção</v>
      </c>
      <c r="K113" s="4">
        <v>43392</v>
      </c>
      <c r="L113" s="22">
        <v>1772.1</v>
      </c>
      <c r="M113" s="18">
        <f t="shared" si="17"/>
        <v>6.2999999999999545</v>
      </c>
      <c r="N113" s="11" t="str">
        <f t="shared" si="14"/>
        <v>Normal</v>
      </c>
    </row>
    <row r="114" spans="1:15" x14ac:dyDescent="0.25">
      <c r="A114" s="4">
        <v>43393</v>
      </c>
      <c r="B114" s="1"/>
      <c r="C114" s="2">
        <f t="shared" si="15"/>
        <v>-1394.2</v>
      </c>
      <c r="D114" s="11" t="str">
        <f t="shared" si="12"/>
        <v>Normal</v>
      </c>
      <c r="F114" s="4">
        <v>43393</v>
      </c>
      <c r="G114" s="1"/>
      <c r="H114" s="2">
        <f t="shared" si="16"/>
        <v>-10408</v>
      </c>
      <c r="I114" s="11" t="str">
        <f t="shared" si="13"/>
        <v>Normal</v>
      </c>
      <c r="K114" s="4">
        <v>43393</v>
      </c>
      <c r="L114" s="1"/>
      <c r="M114" s="2">
        <f t="shared" si="17"/>
        <v>-1772.1</v>
      </c>
      <c r="N114" s="11" t="str">
        <f t="shared" si="14"/>
        <v>Normal</v>
      </c>
    </row>
    <row r="115" spans="1:15" x14ac:dyDescent="0.25">
      <c r="A115" s="5">
        <v>43394</v>
      </c>
      <c r="B115" s="3"/>
      <c r="C115" s="3">
        <f t="shared" si="15"/>
        <v>0</v>
      </c>
      <c r="D115" s="11" t="str">
        <f t="shared" si="12"/>
        <v>Normal</v>
      </c>
      <c r="F115" s="5">
        <v>43394</v>
      </c>
      <c r="G115" s="3"/>
      <c r="H115" s="3">
        <f t="shared" si="16"/>
        <v>0</v>
      </c>
      <c r="I115" s="11" t="str">
        <f t="shared" si="13"/>
        <v>Normal</v>
      </c>
      <c r="K115" s="5">
        <v>43394</v>
      </c>
      <c r="L115" s="3"/>
      <c r="M115" s="3">
        <f t="shared" si="17"/>
        <v>0</v>
      </c>
      <c r="N115" s="11" t="str">
        <f t="shared" si="14"/>
        <v>Normal</v>
      </c>
    </row>
    <row r="116" spans="1:15" x14ac:dyDescent="0.25">
      <c r="A116" s="4">
        <v>43395</v>
      </c>
      <c r="B116" s="1">
        <v>1427.2</v>
      </c>
      <c r="C116" s="2">
        <f t="shared" si="15"/>
        <v>1427.2</v>
      </c>
      <c r="D116" s="11" t="str">
        <f t="shared" si="12"/>
        <v>Atenção</v>
      </c>
      <c r="F116" s="4">
        <v>43395</v>
      </c>
      <c r="G116" s="1">
        <v>10445</v>
      </c>
      <c r="H116" s="2">
        <f t="shared" si="16"/>
        <v>10445</v>
      </c>
      <c r="I116" s="11" t="str">
        <f t="shared" si="13"/>
        <v>Atenção</v>
      </c>
      <c r="K116" s="4">
        <v>43395</v>
      </c>
      <c r="L116" s="1">
        <v>1784.1</v>
      </c>
      <c r="M116" s="2">
        <f t="shared" si="17"/>
        <v>1784.1</v>
      </c>
      <c r="N116" s="11" t="str">
        <f t="shared" si="14"/>
        <v>Atenção</v>
      </c>
    </row>
    <row r="117" spans="1:15" x14ac:dyDescent="0.25">
      <c r="A117" s="4">
        <v>43396</v>
      </c>
      <c r="B117" s="1">
        <v>1440.9</v>
      </c>
      <c r="C117" s="2">
        <f t="shared" si="15"/>
        <v>13.700000000000045</v>
      </c>
      <c r="D117" s="11" t="str">
        <f t="shared" si="12"/>
        <v>Normal</v>
      </c>
      <c r="F117" s="4">
        <v>43396</v>
      </c>
      <c r="G117" s="1">
        <v>10466</v>
      </c>
      <c r="H117" s="2">
        <f t="shared" si="16"/>
        <v>21</v>
      </c>
      <c r="I117" s="11" t="str">
        <f t="shared" si="13"/>
        <v>Normal</v>
      </c>
      <c r="K117" s="4">
        <v>43396</v>
      </c>
      <c r="L117" s="1">
        <v>1789.2</v>
      </c>
      <c r="M117" s="2">
        <f t="shared" si="17"/>
        <v>5.1000000000001364</v>
      </c>
      <c r="N117" s="11" t="str">
        <f t="shared" si="14"/>
        <v>Normal</v>
      </c>
    </row>
    <row r="118" spans="1:15" x14ac:dyDescent="0.25">
      <c r="A118" s="4">
        <v>43397</v>
      </c>
      <c r="B118" s="1">
        <v>1456.5</v>
      </c>
      <c r="C118" s="2">
        <f t="shared" si="15"/>
        <v>15.599999999999909</v>
      </c>
      <c r="D118" s="11" t="str">
        <f t="shared" si="12"/>
        <v>Normal</v>
      </c>
      <c r="F118" s="4">
        <v>43397</v>
      </c>
      <c r="G118" s="1">
        <v>10493</v>
      </c>
      <c r="H118" s="2">
        <f t="shared" si="16"/>
        <v>27</v>
      </c>
      <c r="I118" s="11" t="str">
        <f t="shared" si="13"/>
        <v>Normal</v>
      </c>
      <c r="K118" s="4">
        <v>43397</v>
      </c>
      <c r="L118" s="1">
        <v>1794.9</v>
      </c>
      <c r="M118" s="2">
        <f t="shared" si="17"/>
        <v>5.7000000000000455</v>
      </c>
      <c r="N118" s="11" t="str">
        <f t="shared" si="14"/>
        <v>Normal</v>
      </c>
    </row>
    <row r="119" spans="1:15" x14ac:dyDescent="0.25">
      <c r="A119" s="4">
        <v>43398</v>
      </c>
      <c r="B119" s="1">
        <v>1471.6</v>
      </c>
      <c r="C119" s="2">
        <f t="shared" si="15"/>
        <v>15.099999999999909</v>
      </c>
      <c r="D119" s="11" t="str">
        <f t="shared" si="12"/>
        <v>Normal</v>
      </c>
      <c r="F119" s="4">
        <v>43398</v>
      </c>
      <c r="G119" s="1">
        <v>10519</v>
      </c>
      <c r="H119" s="2">
        <f t="shared" si="16"/>
        <v>26</v>
      </c>
      <c r="I119" s="11" t="str">
        <f t="shared" si="13"/>
        <v>Normal</v>
      </c>
      <c r="K119" s="4">
        <v>43398</v>
      </c>
      <c r="L119" s="1">
        <v>1800.5</v>
      </c>
      <c r="M119" s="2">
        <f t="shared" si="17"/>
        <v>5.5999999999999091</v>
      </c>
      <c r="N119" s="11" t="str">
        <f t="shared" si="14"/>
        <v>Normal</v>
      </c>
    </row>
    <row r="120" spans="1:15" x14ac:dyDescent="0.25">
      <c r="A120" s="4">
        <v>43399</v>
      </c>
      <c r="B120" s="22">
        <v>1487.6</v>
      </c>
      <c r="C120" s="18">
        <f t="shared" si="15"/>
        <v>16</v>
      </c>
      <c r="D120" s="11" t="str">
        <f t="shared" si="12"/>
        <v>Normal</v>
      </c>
      <c r="F120" s="4">
        <v>43399</v>
      </c>
      <c r="G120" s="22">
        <v>10542</v>
      </c>
      <c r="H120" s="18">
        <f t="shared" si="16"/>
        <v>23</v>
      </c>
      <c r="I120" s="11" t="str">
        <f t="shared" si="13"/>
        <v>Normal</v>
      </c>
      <c r="K120" s="4">
        <v>43399</v>
      </c>
      <c r="L120" s="22">
        <v>1808.7</v>
      </c>
      <c r="M120" s="18">
        <f t="shared" si="17"/>
        <v>8.2000000000000455</v>
      </c>
      <c r="N120" s="11" t="str">
        <f t="shared" si="14"/>
        <v>Atenção</v>
      </c>
    </row>
    <row r="121" spans="1:15" x14ac:dyDescent="0.25">
      <c r="A121" s="4">
        <v>43400</v>
      </c>
      <c r="B121" s="1">
        <v>1487.9</v>
      </c>
      <c r="C121" s="2">
        <f t="shared" si="15"/>
        <v>0.3000000000001819</v>
      </c>
      <c r="D121" s="11" t="str">
        <f t="shared" si="12"/>
        <v>Normal</v>
      </c>
      <c r="F121" s="4">
        <v>43400</v>
      </c>
      <c r="G121" s="1">
        <v>10542</v>
      </c>
      <c r="H121" s="2">
        <f t="shared" si="16"/>
        <v>0</v>
      </c>
      <c r="I121" s="11" t="str">
        <f t="shared" si="13"/>
        <v>Normal</v>
      </c>
      <c r="K121" s="4">
        <v>43400</v>
      </c>
      <c r="L121" s="1">
        <v>1806.7</v>
      </c>
      <c r="M121" s="2">
        <f t="shared" si="17"/>
        <v>-2</v>
      </c>
      <c r="N121" s="11" t="str">
        <f t="shared" si="14"/>
        <v>Normal</v>
      </c>
    </row>
    <row r="122" spans="1:15" x14ac:dyDescent="0.25">
      <c r="A122" s="5">
        <v>43401</v>
      </c>
      <c r="B122" s="3">
        <v>1487.9</v>
      </c>
      <c r="C122" s="3">
        <f t="shared" si="15"/>
        <v>0</v>
      </c>
      <c r="D122" s="11" t="str">
        <f t="shared" si="12"/>
        <v>Normal</v>
      </c>
      <c r="F122" s="5">
        <v>43401</v>
      </c>
      <c r="G122" s="3">
        <v>10542</v>
      </c>
      <c r="H122" s="3">
        <f t="shared" si="16"/>
        <v>0</v>
      </c>
      <c r="I122" s="11" t="str">
        <f t="shared" si="13"/>
        <v>Normal</v>
      </c>
      <c r="K122" s="5">
        <v>43401</v>
      </c>
      <c r="L122" s="3">
        <v>1806.7</v>
      </c>
      <c r="M122" s="3">
        <f t="shared" si="17"/>
        <v>0</v>
      </c>
      <c r="N122" s="11" t="str">
        <f t="shared" si="14"/>
        <v>Normal</v>
      </c>
    </row>
    <row r="123" spans="1:15" x14ac:dyDescent="0.25">
      <c r="A123" s="4">
        <v>43402</v>
      </c>
      <c r="B123" s="1">
        <v>1516.6</v>
      </c>
      <c r="C123" s="2">
        <f t="shared" si="15"/>
        <v>28.699999999999818</v>
      </c>
      <c r="D123" s="11" t="str">
        <f t="shared" si="12"/>
        <v>Atenção</v>
      </c>
      <c r="F123" s="4">
        <v>43402</v>
      </c>
      <c r="G123" s="1">
        <v>10566</v>
      </c>
      <c r="H123" s="2">
        <f t="shared" si="16"/>
        <v>24</v>
      </c>
      <c r="I123" s="11" t="str">
        <f t="shared" si="13"/>
        <v>Normal</v>
      </c>
      <c r="K123" s="4">
        <v>43402</v>
      </c>
      <c r="L123" s="1">
        <v>1813.8</v>
      </c>
      <c r="M123" s="2">
        <f t="shared" si="17"/>
        <v>7.0999999999999091</v>
      </c>
      <c r="N123" s="11" t="str">
        <f t="shared" si="14"/>
        <v>Normal</v>
      </c>
    </row>
    <row r="124" spans="1:15" x14ac:dyDescent="0.25">
      <c r="A124" s="4">
        <v>43403</v>
      </c>
      <c r="B124" s="1">
        <v>1531.4</v>
      </c>
      <c r="C124" s="2">
        <f t="shared" si="15"/>
        <v>14.800000000000182</v>
      </c>
      <c r="D124" s="11" t="str">
        <f t="shared" si="12"/>
        <v>Normal</v>
      </c>
      <c r="F124" s="4">
        <v>43403</v>
      </c>
      <c r="G124" s="1">
        <v>10593</v>
      </c>
      <c r="H124" s="2">
        <f t="shared" si="16"/>
        <v>27</v>
      </c>
      <c r="I124" s="11" t="str">
        <f t="shared" si="13"/>
        <v>Normal</v>
      </c>
      <c r="K124" s="4">
        <v>43403</v>
      </c>
      <c r="L124" s="1">
        <v>1819.8</v>
      </c>
      <c r="M124" s="2">
        <f t="shared" si="17"/>
        <v>6</v>
      </c>
      <c r="N124" s="11" t="str">
        <f t="shared" si="14"/>
        <v>Normal</v>
      </c>
    </row>
    <row r="125" spans="1:15" x14ac:dyDescent="0.25">
      <c r="A125" s="4">
        <v>43404</v>
      </c>
      <c r="B125" s="1">
        <v>1547.6</v>
      </c>
      <c r="C125" s="2">
        <f t="shared" si="15"/>
        <v>16.199999999999818</v>
      </c>
      <c r="D125" s="11" t="str">
        <f t="shared" si="12"/>
        <v>Normal</v>
      </c>
      <c r="F125" s="4">
        <v>43404</v>
      </c>
      <c r="G125" s="1">
        <v>10619</v>
      </c>
      <c r="H125" s="2">
        <f t="shared" si="16"/>
        <v>26</v>
      </c>
      <c r="I125" s="11" t="str">
        <f t="shared" si="13"/>
        <v>Normal</v>
      </c>
      <c r="K125" s="4">
        <v>43404</v>
      </c>
      <c r="L125" s="1">
        <v>1825.5</v>
      </c>
      <c r="M125" s="2">
        <f t="shared" si="17"/>
        <v>5.7000000000000455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401.5</v>
      </c>
      <c r="D126" s="11" t="str">
        <f t="shared" si="12"/>
        <v>Atenção</v>
      </c>
      <c r="F126" s="141" t="s">
        <v>6</v>
      </c>
      <c r="G126" s="142"/>
      <c r="H126" s="15">
        <f>SUM(H95:H125)</f>
        <v>631</v>
      </c>
      <c r="I126" s="11" t="str">
        <f t="shared" si="13"/>
        <v>Atenção</v>
      </c>
      <c r="K126" s="141" t="s">
        <v>6</v>
      </c>
      <c r="L126" s="142"/>
      <c r="M126" s="15">
        <f>SUM(M95:M125)</f>
        <v>163.59999999999991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5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5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5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5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5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5" ht="31.5" customHeight="1" x14ac:dyDescent="0.25">
      <c r="A136" s="140" t="s">
        <v>96</v>
      </c>
      <c r="B136" s="140"/>
      <c r="C136" s="6" t="s">
        <v>2</v>
      </c>
      <c r="D136" s="9"/>
      <c r="F136" s="140" t="s">
        <v>96</v>
      </c>
      <c r="G136" s="140"/>
      <c r="H136" s="6" t="s">
        <v>2</v>
      </c>
      <c r="I136" s="9"/>
      <c r="K136" s="140" t="s">
        <v>96</v>
      </c>
      <c r="L136" s="140"/>
      <c r="M136" s="6" t="s">
        <v>2</v>
      </c>
      <c r="N136" s="9"/>
    </row>
    <row r="137" spans="1:15" x14ac:dyDescent="0.25">
      <c r="A137" s="140"/>
      <c r="B137" s="140"/>
      <c r="C137" s="7">
        <v>36906.51</v>
      </c>
      <c r="D137" s="10">
        <v>1</v>
      </c>
      <c r="F137" s="140"/>
      <c r="G137" s="140"/>
      <c r="H137" s="7">
        <v>1374</v>
      </c>
      <c r="I137" s="10">
        <v>1</v>
      </c>
      <c r="K137" s="140"/>
      <c r="L137" s="140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43374</v>
      </c>
      <c r="B139" s="1">
        <v>36906.519999999997</v>
      </c>
      <c r="C139" s="2">
        <f>B139-C137</f>
        <v>9.9999999947613105E-3</v>
      </c>
      <c r="D139" s="11" t="str">
        <f>IF(C139&gt;($D$137*1.2),"Atenção","Normal")</f>
        <v>Normal</v>
      </c>
      <c r="F139" s="4">
        <v>43374</v>
      </c>
      <c r="G139" s="1">
        <v>1374</v>
      </c>
      <c r="H139" s="2">
        <f>G139-H137</f>
        <v>0</v>
      </c>
      <c r="I139" s="11" t="str">
        <f>IF(H139&gt;($I$137*1.2),"Atenção","Normal")</f>
        <v>Normal</v>
      </c>
      <c r="K139" s="4">
        <v>43374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43375</v>
      </c>
      <c r="B140" s="1">
        <v>36906.519999999997</v>
      </c>
      <c r="C140" s="2">
        <f>B140-B139</f>
        <v>0</v>
      </c>
      <c r="D140" s="11" t="str">
        <f t="shared" ref="D140:D170" si="18">IF(C140&gt;($D$137*1.2),"Atenção","Normal")</f>
        <v>Normal</v>
      </c>
      <c r="F140" s="4">
        <v>43375</v>
      </c>
      <c r="G140" s="1">
        <v>1374</v>
      </c>
      <c r="H140" s="2">
        <f>G140-G139</f>
        <v>0</v>
      </c>
      <c r="I140" s="11" t="str">
        <f t="shared" ref="I140:I170" si="19">IF(H140&gt;($I$137*1.2),"Atenção","Normal")</f>
        <v>Normal</v>
      </c>
      <c r="K140" s="4">
        <v>43375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4">
        <v>43376</v>
      </c>
      <c r="B141" s="1">
        <v>36906.519999999997</v>
      </c>
      <c r="C141" s="2">
        <f t="shared" ref="C141:C169" si="21">B141-B140</f>
        <v>0</v>
      </c>
      <c r="D141" s="11" t="str">
        <f t="shared" si="18"/>
        <v>Normal</v>
      </c>
      <c r="F141" s="4">
        <v>43376</v>
      </c>
      <c r="G141" s="1">
        <v>1374</v>
      </c>
      <c r="H141" s="2">
        <f t="shared" ref="H141:H169" si="22">G141-G140</f>
        <v>0</v>
      </c>
      <c r="I141" s="11" t="str">
        <f t="shared" si="19"/>
        <v>Normal</v>
      </c>
      <c r="K141" s="4">
        <v>43376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43377</v>
      </c>
      <c r="B142" s="1">
        <v>36906.519999999997</v>
      </c>
      <c r="C142" s="2">
        <f t="shared" si="21"/>
        <v>0</v>
      </c>
      <c r="D142" s="11" t="str">
        <f t="shared" si="18"/>
        <v>Normal</v>
      </c>
      <c r="F142" s="4">
        <v>43377</v>
      </c>
      <c r="G142" s="1">
        <v>1374</v>
      </c>
      <c r="H142" s="2">
        <f t="shared" si="22"/>
        <v>0</v>
      </c>
      <c r="I142" s="11" t="str">
        <f t="shared" si="19"/>
        <v>Normal</v>
      </c>
      <c r="K142" s="4">
        <v>43377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43378</v>
      </c>
      <c r="B143" s="1">
        <v>36906.519999999997</v>
      </c>
      <c r="C143" s="2">
        <f t="shared" si="21"/>
        <v>0</v>
      </c>
      <c r="D143" s="11" t="str">
        <f t="shared" si="18"/>
        <v>Normal</v>
      </c>
      <c r="F143" s="4">
        <v>43378</v>
      </c>
      <c r="G143" s="1">
        <v>1374</v>
      </c>
      <c r="H143" s="2">
        <f t="shared" si="22"/>
        <v>0</v>
      </c>
      <c r="I143" s="11" t="str">
        <f t="shared" si="19"/>
        <v>Normal</v>
      </c>
      <c r="K143" s="4">
        <v>43378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43379</v>
      </c>
      <c r="B144" s="1">
        <v>36906.519999999997</v>
      </c>
      <c r="C144" s="2">
        <f t="shared" si="21"/>
        <v>0</v>
      </c>
      <c r="D144" s="11" t="str">
        <f t="shared" si="18"/>
        <v>Normal</v>
      </c>
      <c r="F144" s="4">
        <v>43379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43379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5">
        <v>43380</v>
      </c>
      <c r="B145" s="3">
        <v>36906.519999999997</v>
      </c>
      <c r="C145" s="3">
        <f t="shared" si="21"/>
        <v>0</v>
      </c>
      <c r="D145" s="11" t="str">
        <f t="shared" si="18"/>
        <v>Normal</v>
      </c>
      <c r="F145" s="5">
        <v>43380</v>
      </c>
      <c r="G145" s="3">
        <v>1374</v>
      </c>
      <c r="H145" s="3">
        <f t="shared" si="22"/>
        <v>0</v>
      </c>
      <c r="I145" s="11" t="str">
        <f t="shared" si="19"/>
        <v>Normal</v>
      </c>
      <c r="K145" s="5">
        <v>43380</v>
      </c>
      <c r="L145" s="3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43381</v>
      </c>
      <c r="B146" s="1">
        <v>36906.519999999997</v>
      </c>
      <c r="C146" s="2">
        <f t="shared" si="21"/>
        <v>0</v>
      </c>
      <c r="D146" s="11" t="str">
        <f t="shared" si="18"/>
        <v>Normal</v>
      </c>
      <c r="F146" s="4">
        <v>43381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43381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43382</v>
      </c>
      <c r="B147" s="1">
        <v>36906.519999999997</v>
      </c>
      <c r="C147" s="2">
        <f t="shared" si="21"/>
        <v>0</v>
      </c>
      <c r="D147" s="11" t="str">
        <f t="shared" si="18"/>
        <v>Normal</v>
      </c>
      <c r="F147" s="4">
        <v>43382</v>
      </c>
      <c r="G147" s="1">
        <v>1377</v>
      </c>
      <c r="H147" s="2">
        <f t="shared" si="22"/>
        <v>3</v>
      </c>
      <c r="I147" s="11" t="str">
        <f t="shared" si="19"/>
        <v>Atenção</v>
      </c>
      <c r="K147" s="4">
        <v>43382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43383</v>
      </c>
      <c r="B148" s="1">
        <v>36906.519999999997</v>
      </c>
      <c r="C148" s="2">
        <f t="shared" si="21"/>
        <v>0</v>
      </c>
      <c r="D148" s="11" t="str">
        <f t="shared" si="18"/>
        <v>Normal</v>
      </c>
      <c r="F148" s="4">
        <v>43383</v>
      </c>
      <c r="G148" s="1">
        <v>1382</v>
      </c>
      <c r="H148" s="2">
        <f t="shared" si="22"/>
        <v>5</v>
      </c>
      <c r="I148" s="11" t="str">
        <f t="shared" si="19"/>
        <v>Atenção</v>
      </c>
      <c r="K148" s="4">
        <v>43383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43384</v>
      </c>
      <c r="B149" s="1">
        <v>36906.519999999997</v>
      </c>
      <c r="C149" s="2">
        <f t="shared" si="21"/>
        <v>0</v>
      </c>
      <c r="D149" s="11" t="str">
        <f t="shared" si="18"/>
        <v>Normal</v>
      </c>
      <c r="F149" s="4">
        <v>43384</v>
      </c>
      <c r="G149" s="1">
        <v>1382</v>
      </c>
      <c r="H149" s="2">
        <f t="shared" si="22"/>
        <v>0</v>
      </c>
      <c r="I149" s="11" t="str">
        <f t="shared" si="19"/>
        <v>Normal</v>
      </c>
      <c r="K149" s="4">
        <v>43384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43385</v>
      </c>
      <c r="B150" s="1">
        <v>36906.519999999997</v>
      </c>
      <c r="C150" s="2">
        <f t="shared" si="21"/>
        <v>0</v>
      </c>
      <c r="D150" s="11" t="str">
        <f t="shared" si="18"/>
        <v>Normal</v>
      </c>
      <c r="F150" s="4">
        <v>43385</v>
      </c>
      <c r="G150" s="1">
        <v>1382</v>
      </c>
      <c r="H150" s="2">
        <f t="shared" si="22"/>
        <v>0</v>
      </c>
      <c r="I150" s="11" t="str">
        <f t="shared" si="19"/>
        <v>Normal</v>
      </c>
      <c r="K150" s="4">
        <v>43385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43386</v>
      </c>
      <c r="B151" s="1">
        <v>36906.519999999997</v>
      </c>
      <c r="C151" s="2">
        <f t="shared" si="21"/>
        <v>0</v>
      </c>
      <c r="D151" s="11" t="str">
        <f t="shared" si="18"/>
        <v>Normal</v>
      </c>
      <c r="F151" s="4">
        <v>43386</v>
      </c>
      <c r="G151" s="1">
        <v>1382</v>
      </c>
      <c r="H151" s="2">
        <f t="shared" si="22"/>
        <v>0</v>
      </c>
      <c r="I151" s="11" t="str">
        <f t="shared" si="19"/>
        <v>Normal</v>
      </c>
      <c r="K151" s="4">
        <v>43386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5">
        <v>43387</v>
      </c>
      <c r="B152" s="3">
        <v>36906.519999999997</v>
      </c>
      <c r="C152" s="3">
        <f t="shared" si="21"/>
        <v>0</v>
      </c>
      <c r="D152" s="11" t="str">
        <f t="shared" si="18"/>
        <v>Normal</v>
      </c>
      <c r="F152" s="5">
        <v>43387</v>
      </c>
      <c r="G152" s="3">
        <v>1382</v>
      </c>
      <c r="H152" s="3">
        <f t="shared" si="22"/>
        <v>0</v>
      </c>
      <c r="I152" s="11" t="str">
        <f t="shared" si="19"/>
        <v>Normal</v>
      </c>
      <c r="K152" s="5">
        <v>43387</v>
      </c>
      <c r="L152" s="3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43388</v>
      </c>
      <c r="B153" s="1">
        <v>36906.519999999997</v>
      </c>
      <c r="C153" s="2">
        <f t="shared" si="21"/>
        <v>0</v>
      </c>
      <c r="D153" s="11" t="str">
        <f t="shared" si="18"/>
        <v>Normal</v>
      </c>
      <c r="F153" s="4">
        <v>43388</v>
      </c>
      <c r="G153" s="1">
        <v>1384</v>
      </c>
      <c r="H153" s="2">
        <f t="shared" si="22"/>
        <v>2</v>
      </c>
      <c r="I153" s="11" t="str">
        <f t="shared" si="19"/>
        <v>Atenção</v>
      </c>
      <c r="K153" s="4">
        <v>43388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43389</v>
      </c>
      <c r="B154" s="1">
        <v>36906.519999999997</v>
      </c>
      <c r="C154" s="2">
        <f t="shared" si="21"/>
        <v>0</v>
      </c>
      <c r="D154" s="11" t="str">
        <f t="shared" si="18"/>
        <v>Normal</v>
      </c>
      <c r="F154" s="4">
        <v>43389</v>
      </c>
      <c r="G154" s="1">
        <v>1400</v>
      </c>
      <c r="H154" s="2">
        <f t="shared" si="22"/>
        <v>16</v>
      </c>
      <c r="I154" s="11" t="str">
        <f t="shared" si="19"/>
        <v>Atenção</v>
      </c>
      <c r="K154" s="4">
        <v>43389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43390</v>
      </c>
      <c r="B155" s="1">
        <v>36906.519999999997</v>
      </c>
      <c r="C155" s="2">
        <f t="shared" si="21"/>
        <v>0</v>
      </c>
      <c r="D155" s="11" t="str">
        <f t="shared" si="18"/>
        <v>Normal</v>
      </c>
      <c r="F155" s="4">
        <v>43390</v>
      </c>
      <c r="G155" s="1">
        <v>1400</v>
      </c>
      <c r="H155" s="2">
        <f t="shared" si="22"/>
        <v>0</v>
      </c>
      <c r="I155" s="11" t="str">
        <f t="shared" si="19"/>
        <v>Normal</v>
      </c>
      <c r="K155" s="4">
        <v>43390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43391</v>
      </c>
      <c r="B156" s="1">
        <v>36906.519999999997</v>
      </c>
      <c r="C156" s="2">
        <f t="shared" si="21"/>
        <v>0</v>
      </c>
      <c r="D156" s="11" t="str">
        <f t="shared" si="18"/>
        <v>Normal</v>
      </c>
      <c r="F156" s="4">
        <v>43391</v>
      </c>
      <c r="G156" s="1">
        <v>1431</v>
      </c>
      <c r="H156" s="2">
        <f t="shared" si="22"/>
        <v>31</v>
      </c>
      <c r="I156" s="11" t="str">
        <f t="shared" si="19"/>
        <v>Atenção</v>
      </c>
      <c r="K156" s="4">
        <v>43391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43392</v>
      </c>
      <c r="B157" s="1">
        <v>36906.519999999997</v>
      </c>
      <c r="C157" s="18">
        <f t="shared" si="21"/>
        <v>0</v>
      </c>
      <c r="D157" s="11" t="str">
        <f t="shared" si="18"/>
        <v>Normal</v>
      </c>
      <c r="F157" s="4">
        <v>43392</v>
      </c>
      <c r="G157" s="22">
        <v>1434</v>
      </c>
      <c r="H157" s="18">
        <f t="shared" si="22"/>
        <v>3</v>
      </c>
      <c r="I157" s="11" t="str">
        <f t="shared" si="19"/>
        <v>Atenção</v>
      </c>
      <c r="K157" s="4">
        <v>43392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43393</v>
      </c>
      <c r="B158" s="1">
        <v>36906.519999999997</v>
      </c>
      <c r="C158" s="2">
        <f t="shared" si="21"/>
        <v>0</v>
      </c>
      <c r="D158" s="11" t="str">
        <f t="shared" si="18"/>
        <v>Normal</v>
      </c>
      <c r="F158" s="4">
        <v>43393</v>
      </c>
      <c r="G158" s="1">
        <v>1434</v>
      </c>
      <c r="H158" s="2">
        <f t="shared" si="22"/>
        <v>0</v>
      </c>
      <c r="I158" s="11" t="str">
        <f t="shared" si="19"/>
        <v>Normal</v>
      </c>
      <c r="K158" s="4">
        <v>43393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5">
        <v>43394</v>
      </c>
      <c r="B159" s="3">
        <v>36906.519999999997</v>
      </c>
      <c r="C159" s="3">
        <f t="shared" si="21"/>
        <v>0</v>
      </c>
      <c r="D159" s="11" t="str">
        <f t="shared" si="18"/>
        <v>Normal</v>
      </c>
      <c r="F159" s="5">
        <v>43394</v>
      </c>
      <c r="G159" s="3">
        <v>1434</v>
      </c>
      <c r="H159" s="3">
        <f t="shared" si="22"/>
        <v>0</v>
      </c>
      <c r="I159" s="11" t="str">
        <f t="shared" si="19"/>
        <v>Normal</v>
      </c>
      <c r="K159" s="5">
        <v>43394</v>
      </c>
      <c r="L159" s="3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43395</v>
      </c>
      <c r="B160" s="1">
        <v>36906.519999999997</v>
      </c>
      <c r="C160" s="2">
        <f t="shared" si="21"/>
        <v>0</v>
      </c>
      <c r="D160" s="11" t="str">
        <f t="shared" si="18"/>
        <v>Normal</v>
      </c>
      <c r="F160" s="4">
        <v>43395</v>
      </c>
      <c r="G160" s="1">
        <v>1434</v>
      </c>
      <c r="H160" s="2">
        <f t="shared" si="22"/>
        <v>0</v>
      </c>
      <c r="I160" s="11" t="str">
        <f t="shared" si="19"/>
        <v>Normal</v>
      </c>
      <c r="K160" s="4">
        <v>43395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43396</v>
      </c>
      <c r="B161" s="1">
        <v>36906.519999999997</v>
      </c>
      <c r="C161" s="2">
        <f t="shared" si="21"/>
        <v>0</v>
      </c>
      <c r="D161" s="11" t="str">
        <f t="shared" si="18"/>
        <v>Normal</v>
      </c>
      <c r="F161" s="4">
        <v>43396</v>
      </c>
      <c r="G161" s="1">
        <v>1495</v>
      </c>
      <c r="H161" s="2">
        <f t="shared" si="22"/>
        <v>61</v>
      </c>
      <c r="I161" s="11" t="str">
        <f t="shared" si="19"/>
        <v>Atenção</v>
      </c>
      <c r="K161" s="4">
        <v>43396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43397</v>
      </c>
      <c r="B162" s="1">
        <v>36906.519999999997</v>
      </c>
      <c r="C162" s="2">
        <f t="shared" si="21"/>
        <v>0</v>
      </c>
      <c r="D162" s="11" t="str">
        <f t="shared" si="18"/>
        <v>Normal</v>
      </c>
      <c r="F162" s="4">
        <v>43397</v>
      </c>
      <c r="G162" s="1">
        <v>1495</v>
      </c>
      <c r="H162" s="2">
        <f t="shared" si="22"/>
        <v>0</v>
      </c>
      <c r="I162" s="11" t="str">
        <f t="shared" si="19"/>
        <v>Normal</v>
      </c>
      <c r="K162" s="4">
        <v>43397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43398</v>
      </c>
      <c r="B163" s="1">
        <v>36906.519999999997</v>
      </c>
      <c r="C163" s="2">
        <f t="shared" si="21"/>
        <v>0</v>
      </c>
      <c r="D163" s="11" t="str">
        <f t="shared" si="18"/>
        <v>Normal</v>
      </c>
      <c r="F163" s="4">
        <v>43398</v>
      </c>
      <c r="G163" s="1">
        <v>1495</v>
      </c>
      <c r="H163" s="2">
        <f t="shared" si="22"/>
        <v>0</v>
      </c>
      <c r="I163" s="11" t="str">
        <f t="shared" si="19"/>
        <v>Normal</v>
      </c>
      <c r="K163" s="4">
        <v>43398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43399</v>
      </c>
      <c r="B164" s="1">
        <v>36906.519999999997</v>
      </c>
      <c r="C164" s="18">
        <f t="shared" si="21"/>
        <v>0</v>
      </c>
      <c r="D164" s="11" t="str">
        <f t="shared" si="18"/>
        <v>Normal</v>
      </c>
      <c r="F164" s="4">
        <v>43399</v>
      </c>
      <c r="G164" s="22">
        <v>1495</v>
      </c>
      <c r="H164" s="18">
        <f t="shared" si="22"/>
        <v>0</v>
      </c>
      <c r="I164" s="11" t="str">
        <f t="shared" si="19"/>
        <v>Normal</v>
      </c>
      <c r="K164" s="4">
        <v>43399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43400</v>
      </c>
      <c r="B165" s="1">
        <v>36906.519999999997</v>
      </c>
      <c r="C165" s="2">
        <f t="shared" si="21"/>
        <v>0</v>
      </c>
      <c r="D165" s="11" t="str">
        <f t="shared" si="18"/>
        <v>Normal</v>
      </c>
      <c r="F165" s="4">
        <v>43400</v>
      </c>
      <c r="G165" s="1">
        <v>1495</v>
      </c>
      <c r="H165" s="2">
        <f t="shared" si="22"/>
        <v>0</v>
      </c>
      <c r="I165" s="11" t="str">
        <f t="shared" si="19"/>
        <v>Normal</v>
      </c>
      <c r="K165" s="4">
        <v>43400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5">
        <v>43401</v>
      </c>
      <c r="B166" s="3">
        <v>36906.519999999997</v>
      </c>
      <c r="C166" s="3">
        <f t="shared" si="21"/>
        <v>0</v>
      </c>
      <c r="D166" s="11" t="str">
        <f t="shared" si="18"/>
        <v>Normal</v>
      </c>
      <c r="F166" s="5">
        <v>43401</v>
      </c>
      <c r="G166" s="3">
        <v>1495</v>
      </c>
      <c r="H166" s="3">
        <f t="shared" si="22"/>
        <v>0</v>
      </c>
      <c r="I166" s="11" t="str">
        <f t="shared" si="19"/>
        <v>Normal</v>
      </c>
      <c r="K166" s="5">
        <v>43401</v>
      </c>
      <c r="L166" s="3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43402</v>
      </c>
      <c r="B167" s="1">
        <v>36906.519999999997</v>
      </c>
      <c r="C167" s="2">
        <f t="shared" si="21"/>
        <v>0</v>
      </c>
      <c r="D167" s="11" t="str">
        <f t="shared" si="18"/>
        <v>Normal</v>
      </c>
      <c r="F167" s="4">
        <v>43402</v>
      </c>
      <c r="G167" s="1">
        <v>1495</v>
      </c>
      <c r="H167" s="2">
        <f t="shared" si="22"/>
        <v>0</v>
      </c>
      <c r="I167" s="11" t="str">
        <f t="shared" si="19"/>
        <v>Normal</v>
      </c>
      <c r="K167" s="4">
        <v>43402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43403</v>
      </c>
      <c r="B168" s="1">
        <v>36906.519999999997</v>
      </c>
      <c r="C168" s="2">
        <f t="shared" si="21"/>
        <v>0</v>
      </c>
      <c r="D168" s="11" t="str">
        <f t="shared" si="18"/>
        <v>Normal</v>
      </c>
      <c r="F168" s="4">
        <v>43403</v>
      </c>
      <c r="G168" s="1">
        <v>1495</v>
      </c>
      <c r="H168" s="2">
        <f t="shared" si="22"/>
        <v>0</v>
      </c>
      <c r="I168" s="11" t="str">
        <f t="shared" si="19"/>
        <v>Normal</v>
      </c>
      <c r="K168" s="4">
        <v>43403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>
        <v>43404</v>
      </c>
      <c r="B169" s="1">
        <v>36906.519999999997</v>
      </c>
      <c r="C169" s="2">
        <f t="shared" si="21"/>
        <v>0</v>
      </c>
      <c r="D169" s="11" t="str">
        <f t="shared" si="18"/>
        <v>Normal</v>
      </c>
      <c r="F169" s="4">
        <v>43404</v>
      </c>
      <c r="G169" s="1">
        <v>1495</v>
      </c>
      <c r="H169" s="2">
        <f t="shared" si="22"/>
        <v>0</v>
      </c>
      <c r="I169" s="11" t="str">
        <f t="shared" si="19"/>
        <v>Normal</v>
      </c>
      <c r="K169" s="4">
        <v>43404</v>
      </c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9.9999999947613105E-3</v>
      </c>
      <c r="D170" s="11" t="str">
        <f t="shared" si="18"/>
        <v>Normal</v>
      </c>
      <c r="F170" s="141" t="s">
        <v>6</v>
      </c>
      <c r="G170" s="142"/>
      <c r="H170" s="15">
        <f>SUM(H139:H169)</f>
        <v>121</v>
      </c>
      <c r="I170" s="11" t="str">
        <f t="shared" si="19"/>
        <v>Atenção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7"/>
  <dimension ref="A1:P177"/>
  <sheetViews>
    <sheetView topLeftCell="A118" workbookViewId="0">
      <selection activeCell="A127" sqref="A127:N133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98</v>
      </c>
      <c r="B4" s="140"/>
      <c r="C4" s="6" t="s">
        <v>2</v>
      </c>
      <c r="D4" s="9"/>
      <c r="F4" s="140" t="s">
        <v>98</v>
      </c>
      <c r="G4" s="140"/>
      <c r="H4" s="6" t="s">
        <v>2</v>
      </c>
      <c r="I4" s="9"/>
      <c r="K4" s="140" t="s">
        <v>98</v>
      </c>
      <c r="L4" s="140"/>
      <c r="M4" s="6" t="s">
        <v>2</v>
      </c>
      <c r="N4" s="9"/>
    </row>
    <row r="5" spans="1:16" x14ac:dyDescent="0.25">
      <c r="A5" s="140"/>
      <c r="B5" s="140"/>
      <c r="C5" s="7">
        <v>143001</v>
      </c>
      <c r="D5" s="10">
        <v>140</v>
      </c>
      <c r="F5" s="140"/>
      <c r="G5" s="140"/>
      <c r="H5" s="7">
        <v>11026.5</v>
      </c>
      <c r="I5" s="10">
        <v>7</v>
      </c>
      <c r="K5" s="140"/>
      <c r="L5" s="140"/>
      <c r="M5" s="7">
        <v>8095.4</v>
      </c>
      <c r="N5" s="10">
        <v>20</v>
      </c>
      <c r="P5" s="23" t="s">
        <v>99</v>
      </c>
    </row>
    <row r="6" spans="1:16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43344</v>
      </c>
      <c r="B7" s="1">
        <v>143001</v>
      </c>
      <c r="C7" s="2">
        <f>B7-C5</f>
        <v>0</v>
      </c>
      <c r="D7" s="11" t="str">
        <f>IF(C7&gt;($D$5*1.2),"Atenção","Normal")</f>
        <v>Normal</v>
      </c>
      <c r="F7" s="4">
        <v>43344</v>
      </c>
      <c r="G7" s="1">
        <v>11026.5</v>
      </c>
      <c r="H7" s="2">
        <f>G7-H5</f>
        <v>0</v>
      </c>
      <c r="I7" s="11" t="str">
        <f>IF(H7&gt;($I$5*1.2),"Atenção","Normal")</f>
        <v>Normal</v>
      </c>
      <c r="K7" s="4">
        <v>43344</v>
      </c>
      <c r="L7" s="1">
        <v>80954</v>
      </c>
      <c r="M7" s="2">
        <f>L7-M5</f>
        <v>72858.600000000006</v>
      </c>
      <c r="N7" s="11" t="str">
        <f>IF(M7&gt;($N$5*1.2),"Atenção","Normal")</f>
        <v>Atenção</v>
      </c>
    </row>
    <row r="8" spans="1:16" x14ac:dyDescent="0.25">
      <c r="A8" s="5">
        <v>43345</v>
      </c>
      <c r="B8" s="3">
        <v>143001</v>
      </c>
      <c r="C8" s="3">
        <f>B8-B7</f>
        <v>0</v>
      </c>
      <c r="D8" s="11" t="str">
        <f t="shared" ref="D8:D38" si="0">IF(C8&gt;($D$5*1.2),"Atenção","Normal")</f>
        <v>Normal</v>
      </c>
      <c r="F8" s="5">
        <v>43345</v>
      </c>
      <c r="G8" s="3">
        <v>11026.5</v>
      </c>
      <c r="H8" s="3">
        <f>G8-G7</f>
        <v>0</v>
      </c>
      <c r="I8" s="11" t="str">
        <f t="shared" ref="I8:I38" si="1">IF(H8&gt;($I$5*1.2),"Atenção","Normal")</f>
        <v>Normal</v>
      </c>
      <c r="K8" s="5">
        <v>43345</v>
      </c>
      <c r="L8" s="3">
        <v>80954</v>
      </c>
      <c r="M8" s="3">
        <f>L8-L7</f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43346</v>
      </c>
      <c r="B9" s="1">
        <v>143410</v>
      </c>
      <c r="C9" s="2">
        <f t="shared" ref="C9:C37" si="3">B9-B8</f>
        <v>409</v>
      </c>
      <c r="D9" s="11" t="str">
        <f t="shared" si="0"/>
        <v>Atenção</v>
      </c>
      <c r="F9" s="4">
        <v>43346</v>
      </c>
      <c r="G9" s="1">
        <v>11037.9</v>
      </c>
      <c r="H9" s="2">
        <f t="shared" ref="H9:H37" si="4">G9-G8</f>
        <v>11.399999999999636</v>
      </c>
      <c r="I9" s="11" t="str">
        <f t="shared" si="1"/>
        <v>Atenção</v>
      </c>
      <c r="K9" s="4">
        <v>43346</v>
      </c>
      <c r="L9" s="1">
        <v>81410</v>
      </c>
      <c r="M9" s="2">
        <f t="shared" ref="M9:M37" si="5">L9-L8</f>
        <v>456</v>
      </c>
      <c r="N9" s="11" t="str">
        <f t="shared" si="2"/>
        <v>Atenção</v>
      </c>
    </row>
    <row r="10" spans="1:16" x14ac:dyDescent="0.25">
      <c r="A10" s="4">
        <v>43347</v>
      </c>
      <c r="B10" s="1">
        <v>143553</v>
      </c>
      <c r="C10" s="2">
        <f t="shared" si="3"/>
        <v>143</v>
      </c>
      <c r="D10" s="11" t="str">
        <f t="shared" si="0"/>
        <v>Normal</v>
      </c>
      <c r="F10" s="4">
        <v>43347</v>
      </c>
      <c r="G10" s="1">
        <v>11043.5</v>
      </c>
      <c r="H10" s="2">
        <f t="shared" si="4"/>
        <v>5.6000000000003638</v>
      </c>
      <c r="I10" s="11" t="str">
        <f t="shared" si="1"/>
        <v>Normal</v>
      </c>
      <c r="K10" s="4">
        <v>43347</v>
      </c>
      <c r="L10" s="1">
        <v>81596</v>
      </c>
      <c r="M10" s="2">
        <f t="shared" si="5"/>
        <v>186</v>
      </c>
      <c r="N10" s="11" t="str">
        <f t="shared" si="2"/>
        <v>Atenção</v>
      </c>
    </row>
    <row r="11" spans="1:16" x14ac:dyDescent="0.25">
      <c r="A11" s="4">
        <v>43348</v>
      </c>
      <c r="B11" s="1">
        <v>143728</v>
      </c>
      <c r="C11" s="2">
        <f t="shared" si="3"/>
        <v>175</v>
      </c>
      <c r="D11" s="11" t="str">
        <f t="shared" si="0"/>
        <v>Atenção</v>
      </c>
      <c r="F11" s="4">
        <v>43348</v>
      </c>
      <c r="G11" s="19">
        <v>11052</v>
      </c>
      <c r="H11" s="2">
        <f t="shared" si="4"/>
        <v>8.5</v>
      </c>
      <c r="I11" s="11" t="str">
        <f t="shared" si="1"/>
        <v>Atenção</v>
      </c>
      <c r="K11" s="4">
        <v>43348</v>
      </c>
      <c r="L11" s="1">
        <v>81815</v>
      </c>
      <c r="M11" s="2">
        <f t="shared" si="5"/>
        <v>219</v>
      </c>
      <c r="N11" s="11" t="str">
        <f t="shared" si="2"/>
        <v>Atenção</v>
      </c>
    </row>
    <row r="12" spans="1:16" x14ac:dyDescent="0.25">
      <c r="A12" s="4">
        <v>43349</v>
      </c>
      <c r="B12" s="1">
        <v>143855</v>
      </c>
      <c r="C12" s="2">
        <f t="shared" si="3"/>
        <v>127</v>
      </c>
      <c r="D12" s="11" t="str">
        <f t="shared" si="0"/>
        <v>Normal</v>
      </c>
      <c r="F12" s="4">
        <v>43349</v>
      </c>
      <c r="G12" s="19">
        <v>11058.5</v>
      </c>
      <c r="H12" s="2">
        <f t="shared" si="4"/>
        <v>6.5</v>
      </c>
      <c r="I12" s="11" t="str">
        <f t="shared" si="1"/>
        <v>Normal</v>
      </c>
      <c r="K12" s="4">
        <v>43349</v>
      </c>
      <c r="L12" s="1">
        <v>82032</v>
      </c>
      <c r="M12" s="2">
        <f t="shared" si="5"/>
        <v>217</v>
      </c>
      <c r="N12" s="11" t="str">
        <f t="shared" si="2"/>
        <v>Atenção</v>
      </c>
    </row>
    <row r="13" spans="1:16" x14ac:dyDescent="0.25">
      <c r="A13" s="4">
        <v>43350</v>
      </c>
      <c r="B13" s="1">
        <v>143855</v>
      </c>
      <c r="C13" s="2">
        <f t="shared" si="3"/>
        <v>0</v>
      </c>
      <c r="D13" s="11" t="str">
        <f t="shared" si="0"/>
        <v>Normal</v>
      </c>
      <c r="F13" s="4">
        <v>43350</v>
      </c>
      <c r="G13" s="19">
        <v>11058.5</v>
      </c>
      <c r="H13" s="2">
        <f t="shared" si="4"/>
        <v>0</v>
      </c>
      <c r="I13" s="11" t="str">
        <f t="shared" si="1"/>
        <v>Normal</v>
      </c>
      <c r="K13" s="4">
        <v>43350</v>
      </c>
      <c r="L13" s="1">
        <v>82032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43351</v>
      </c>
      <c r="B14" s="1">
        <v>143855</v>
      </c>
      <c r="C14" s="2">
        <f t="shared" si="3"/>
        <v>0</v>
      </c>
      <c r="D14" s="11" t="str">
        <f t="shared" si="0"/>
        <v>Normal</v>
      </c>
      <c r="F14" s="4">
        <v>43351</v>
      </c>
      <c r="G14" s="19">
        <v>11058.5</v>
      </c>
      <c r="H14" s="2">
        <f t="shared" si="4"/>
        <v>0</v>
      </c>
      <c r="I14" s="11" t="str">
        <f t="shared" si="1"/>
        <v>Normal</v>
      </c>
      <c r="K14" s="4">
        <v>43351</v>
      </c>
      <c r="L14" s="1">
        <v>82032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43352</v>
      </c>
      <c r="B15" s="3">
        <v>143855</v>
      </c>
      <c r="C15" s="3">
        <f t="shared" si="3"/>
        <v>0</v>
      </c>
      <c r="D15" s="11" t="str">
        <f t="shared" si="0"/>
        <v>Normal</v>
      </c>
      <c r="F15" s="5">
        <v>43352</v>
      </c>
      <c r="G15" s="20">
        <v>11058.5</v>
      </c>
      <c r="H15" s="3">
        <f t="shared" si="4"/>
        <v>0</v>
      </c>
      <c r="I15" s="11" t="str">
        <f t="shared" si="1"/>
        <v>Normal</v>
      </c>
      <c r="K15" s="5">
        <v>43352</v>
      </c>
      <c r="L15" s="3">
        <v>82032</v>
      </c>
      <c r="M15" s="3">
        <f t="shared" si="5"/>
        <v>0</v>
      </c>
      <c r="N15" s="11" t="str">
        <f t="shared" si="2"/>
        <v>Normal</v>
      </c>
    </row>
    <row r="16" spans="1:16" x14ac:dyDescent="0.25">
      <c r="A16" s="4">
        <v>43353</v>
      </c>
      <c r="B16" s="1">
        <v>144291</v>
      </c>
      <c r="C16" s="2">
        <f t="shared" si="3"/>
        <v>436</v>
      </c>
      <c r="D16" s="11" t="str">
        <f t="shared" si="0"/>
        <v>Atenção</v>
      </c>
      <c r="F16" s="4">
        <v>43353</v>
      </c>
      <c r="G16" s="19">
        <v>11065.8</v>
      </c>
      <c r="H16" s="2">
        <f t="shared" si="4"/>
        <v>7.2999999999992724</v>
      </c>
      <c r="I16" s="11" t="str">
        <f t="shared" si="1"/>
        <v>Normal</v>
      </c>
      <c r="K16" s="4">
        <v>43353</v>
      </c>
      <c r="L16" s="1">
        <v>82319</v>
      </c>
      <c r="M16" s="2">
        <f t="shared" si="5"/>
        <v>287</v>
      </c>
      <c r="N16" s="11" t="str">
        <f t="shared" si="2"/>
        <v>Atenção</v>
      </c>
    </row>
    <row r="17" spans="1:16" x14ac:dyDescent="0.25">
      <c r="A17" s="4">
        <v>43354</v>
      </c>
      <c r="B17" s="1">
        <v>144469</v>
      </c>
      <c r="C17" s="2">
        <f t="shared" si="3"/>
        <v>178</v>
      </c>
      <c r="D17" s="11" t="str">
        <f t="shared" si="0"/>
        <v>Atenção</v>
      </c>
      <c r="F17" s="4">
        <v>43354</v>
      </c>
      <c r="G17" s="19">
        <v>11072.8</v>
      </c>
      <c r="H17" s="2">
        <f t="shared" si="4"/>
        <v>7</v>
      </c>
      <c r="I17" s="11" t="str">
        <f t="shared" si="1"/>
        <v>Normal</v>
      </c>
      <c r="K17" s="4">
        <v>43354</v>
      </c>
      <c r="L17" s="1">
        <v>82523</v>
      </c>
      <c r="M17" s="2">
        <f t="shared" si="5"/>
        <v>204</v>
      </c>
      <c r="N17" s="11" t="str">
        <f t="shared" si="2"/>
        <v>Atenção</v>
      </c>
    </row>
    <row r="18" spans="1:16" x14ac:dyDescent="0.25">
      <c r="A18" s="4">
        <v>43355</v>
      </c>
      <c r="B18" s="1">
        <v>144621</v>
      </c>
      <c r="C18" s="2">
        <f t="shared" si="3"/>
        <v>152</v>
      </c>
      <c r="D18" s="11" t="str">
        <f t="shared" si="0"/>
        <v>Normal</v>
      </c>
      <c r="F18" s="4">
        <v>43355</v>
      </c>
      <c r="G18" s="19">
        <v>11079.9</v>
      </c>
      <c r="H18" s="2">
        <f t="shared" si="4"/>
        <v>7.1000000000003638</v>
      </c>
      <c r="I18" s="11" t="str">
        <f t="shared" si="1"/>
        <v>Normal</v>
      </c>
      <c r="K18" s="4">
        <v>43355</v>
      </c>
      <c r="L18" s="1">
        <v>82723</v>
      </c>
      <c r="M18" s="2">
        <f t="shared" si="5"/>
        <v>200</v>
      </c>
      <c r="N18" s="11" t="str">
        <f t="shared" si="2"/>
        <v>Atenção</v>
      </c>
    </row>
    <row r="19" spans="1:16" x14ac:dyDescent="0.25">
      <c r="A19" s="4">
        <v>43356</v>
      </c>
      <c r="B19" s="1">
        <v>144777</v>
      </c>
      <c r="C19" s="2">
        <f t="shared" si="3"/>
        <v>156</v>
      </c>
      <c r="D19" s="11" t="str">
        <f t="shared" si="0"/>
        <v>Normal</v>
      </c>
      <c r="F19" s="4">
        <v>43356</v>
      </c>
      <c r="G19" s="19">
        <v>11087.3</v>
      </c>
      <c r="H19" s="2">
        <f t="shared" si="4"/>
        <v>7.3999999999996362</v>
      </c>
      <c r="I19" s="11" t="str">
        <f t="shared" si="1"/>
        <v>Normal</v>
      </c>
      <c r="K19" s="4">
        <v>43356</v>
      </c>
      <c r="L19" s="1">
        <v>82953</v>
      </c>
      <c r="M19" s="2">
        <f t="shared" si="5"/>
        <v>230</v>
      </c>
      <c r="N19" s="11" t="str">
        <f t="shared" si="2"/>
        <v>Atenção</v>
      </c>
    </row>
    <row r="20" spans="1:16" x14ac:dyDescent="0.25">
      <c r="A20" s="4">
        <v>43357</v>
      </c>
      <c r="B20" s="1">
        <v>144946</v>
      </c>
      <c r="C20" s="2">
        <f t="shared" si="3"/>
        <v>169</v>
      </c>
      <c r="D20" s="11" t="str">
        <f t="shared" si="0"/>
        <v>Atenção</v>
      </c>
      <c r="F20" s="4">
        <v>43357</v>
      </c>
      <c r="G20" s="19">
        <v>11095</v>
      </c>
      <c r="H20" s="2">
        <f t="shared" si="4"/>
        <v>7.7000000000007276</v>
      </c>
      <c r="I20" s="11" t="str">
        <f t="shared" si="1"/>
        <v>Normal</v>
      </c>
      <c r="K20" s="4">
        <v>43357</v>
      </c>
      <c r="L20" s="1">
        <v>83158</v>
      </c>
      <c r="M20" s="2">
        <f t="shared" si="5"/>
        <v>205</v>
      </c>
      <c r="N20" s="11" t="str">
        <f t="shared" si="2"/>
        <v>Atenção</v>
      </c>
    </row>
    <row r="21" spans="1:16" x14ac:dyDescent="0.25">
      <c r="A21" s="4">
        <v>43358</v>
      </c>
      <c r="B21" s="1">
        <v>144946</v>
      </c>
      <c r="C21" s="2">
        <f t="shared" si="3"/>
        <v>0</v>
      </c>
      <c r="D21" s="11" t="str">
        <f t="shared" si="0"/>
        <v>Normal</v>
      </c>
      <c r="F21" s="4">
        <v>43358</v>
      </c>
      <c r="G21" s="19">
        <v>11095</v>
      </c>
      <c r="H21" s="2">
        <f t="shared" si="4"/>
        <v>0</v>
      </c>
      <c r="I21" s="11" t="str">
        <f t="shared" si="1"/>
        <v>Normal</v>
      </c>
      <c r="K21" s="4">
        <v>43358</v>
      </c>
      <c r="L21" s="1">
        <v>83158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5">
        <v>43359</v>
      </c>
      <c r="B22" s="3">
        <v>144946</v>
      </c>
      <c r="C22" s="3">
        <f t="shared" si="3"/>
        <v>0</v>
      </c>
      <c r="D22" s="11" t="str">
        <f t="shared" si="0"/>
        <v>Normal</v>
      </c>
      <c r="F22" s="5">
        <v>43359</v>
      </c>
      <c r="G22" s="20">
        <v>11095</v>
      </c>
      <c r="H22" s="3">
        <f t="shared" si="4"/>
        <v>0</v>
      </c>
      <c r="I22" s="11" t="str">
        <f t="shared" si="1"/>
        <v>Normal</v>
      </c>
      <c r="K22" s="5">
        <v>43359</v>
      </c>
      <c r="L22" s="3">
        <v>83158</v>
      </c>
      <c r="M22" s="3">
        <f t="shared" si="5"/>
        <v>0</v>
      </c>
      <c r="N22" s="11" t="str">
        <f>IF(M22&gt;($N$5*1.2),"Atenção","Normal")</f>
        <v>Normal</v>
      </c>
    </row>
    <row r="23" spans="1:16" x14ac:dyDescent="0.25">
      <c r="A23" s="4">
        <v>43360</v>
      </c>
      <c r="B23" s="1">
        <v>145259</v>
      </c>
      <c r="C23" s="2">
        <f t="shared" si="3"/>
        <v>313</v>
      </c>
      <c r="D23" s="11" t="str">
        <f t="shared" si="0"/>
        <v>Atenção</v>
      </c>
      <c r="F23" s="4">
        <v>43360</v>
      </c>
      <c r="G23" s="19">
        <v>11105.3</v>
      </c>
      <c r="H23" s="2">
        <f t="shared" si="4"/>
        <v>10.299999999999272</v>
      </c>
      <c r="I23" s="11" t="str">
        <f t="shared" si="1"/>
        <v>Atenção</v>
      </c>
      <c r="K23" s="4">
        <v>43360</v>
      </c>
      <c r="L23" s="1">
        <v>83431</v>
      </c>
      <c r="M23" s="2">
        <f t="shared" si="5"/>
        <v>273</v>
      </c>
      <c r="N23" s="11" t="str">
        <f t="shared" si="2"/>
        <v>Atenção</v>
      </c>
    </row>
    <row r="24" spans="1:16" x14ac:dyDescent="0.25">
      <c r="A24" s="4">
        <v>43361</v>
      </c>
      <c r="B24" s="1">
        <v>145384</v>
      </c>
      <c r="C24" s="2">
        <f t="shared" si="3"/>
        <v>125</v>
      </c>
      <c r="D24" s="11" t="str">
        <f t="shared" si="0"/>
        <v>Normal</v>
      </c>
      <c r="F24" s="4">
        <v>43361</v>
      </c>
      <c r="G24" s="19">
        <v>11111.1</v>
      </c>
      <c r="H24" s="2">
        <f t="shared" si="4"/>
        <v>5.8000000000010914</v>
      </c>
      <c r="I24" s="11" t="str">
        <f t="shared" si="1"/>
        <v>Normal</v>
      </c>
      <c r="K24" s="4">
        <v>43361</v>
      </c>
      <c r="L24" s="1">
        <v>83653</v>
      </c>
      <c r="M24" s="2">
        <f t="shared" si="5"/>
        <v>222</v>
      </c>
      <c r="N24" s="11" t="str">
        <f t="shared" si="2"/>
        <v>Atenção</v>
      </c>
    </row>
    <row r="25" spans="1:16" x14ac:dyDescent="0.25">
      <c r="A25" s="4">
        <v>43362</v>
      </c>
      <c r="B25" s="22">
        <v>145595</v>
      </c>
      <c r="C25" s="18">
        <f t="shared" si="3"/>
        <v>211</v>
      </c>
      <c r="D25" s="24" t="str">
        <f t="shared" si="0"/>
        <v>Atenção</v>
      </c>
      <c r="F25" s="4">
        <v>43362</v>
      </c>
      <c r="G25" s="21">
        <v>11117.3</v>
      </c>
      <c r="H25" s="18">
        <f t="shared" si="4"/>
        <v>6.1999999999989086</v>
      </c>
      <c r="I25" s="11" t="str">
        <f t="shared" si="1"/>
        <v>Normal</v>
      </c>
      <c r="K25" s="4">
        <v>43362</v>
      </c>
      <c r="L25" s="22">
        <v>83851</v>
      </c>
      <c r="M25" s="18">
        <f t="shared" si="5"/>
        <v>198</v>
      </c>
      <c r="N25" s="11" t="str">
        <f t="shared" si="2"/>
        <v>Atenção</v>
      </c>
      <c r="P25" t="s">
        <v>100</v>
      </c>
    </row>
    <row r="26" spans="1:16" x14ac:dyDescent="0.25">
      <c r="A26" s="4">
        <v>43363</v>
      </c>
      <c r="B26" s="1">
        <v>145707</v>
      </c>
      <c r="C26" s="2">
        <f t="shared" si="3"/>
        <v>112</v>
      </c>
      <c r="D26" s="11" t="str">
        <f t="shared" si="0"/>
        <v>Normal</v>
      </c>
      <c r="F26" s="4">
        <v>43363</v>
      </c>
      <c r="G26" s="19">
        <v>11124.9</v>
      </c>
      <c r="H26" s="2">
        <f t="shared" si="4"/>
        <v>7.6000000000003638</v>
      </c>
      <c r="I26" s="11" t="str">
        <f t="shared" si="1"/>
        <v>Normal</v>
      </c>
      <c r="K26" s="4">
        <v>43363</v>
      </c>
      <c r="L26" s="1">
        <v>84105</v>
      </c>
      <c r="M26" s="2">
        <f t="shared" si="5"/>
        <v>254</v>
      </c>
      <c r="N26" s="11" t="str">
        <f t="shared" si="2"/>
        <v>Atenção</v>
      </c>
    </row>
    <row r="27" spans="1:16" x14ac:dyDescent="0.25">
      <c r="A27" s="4">
        <v>43364</v>
      </c>
      <c r="B27" s="1">
        <v>145836</v>
      </c>
      <c r="C27" s="2">
        <f t="shared" si="3"/>
        <v>129</v>
      </c>
      <c r="D27" s="11" t="str">
        <f t="shared" si="0"/>
        <v>Normal</v>
      </c>
      <c r="F27" s="4">
        <v>43364</v>
      </c>
      <c r="G27" s="19">
        <v>11131.8</v>
      </c>
      <c r="H27" s="2">
        <f t="shared" si="4"/>
        <v>6.8999999999996362</v>
      </c>
      <c r="I27" s="11" t="str">
        <f t="shared" si="1"/>
        <v>Normal</v>
      </c>
      <c r="K27" s="4">
        <v>43364</v>
      </c>
      <c r="L27" s="1">
        <v>84303</v>
      </c>
      <c r="M27" s="2">
        <f t="shared" si="5"/>
        <v>198</v>
      </c>
      <c r="N27" s="11" t="str">
        <f t="shared" si="2"/>
        <v>Atenção</v>
      </c>
    </row>
    <row r="28" spans="1:16" x14ac:dyDescent="0.25">
      <c r="A28" s="4">
        <v>43365</v>
      </c>
      <c r="B28" s="1">
        <v>145836</v>
      </c>
      <c r="C28" s="2">
        <f t="shared" si="3"/>
        <v>0</v>
      </c>
      <c r="D28" s="11" t="str">
        <f t="shared" si="0"/>
        <v>Normal</v>
      </c>
      <c r="F28" s="4">
        <v>43365</v>
      </c>
      <c r="G28" s="19">
        <v>11131.8</v>
      </c>
      <c r="H28" s="2">
        <f t="shared" si="4"/>
        <v>0</v>
      </c>
      <c r="I28" s="11" t="str">
        <f t="shared" si="1"/>
        <v>Normal</v>
      </c>
      <c r="K28" s="4">
        <v>43365</v>
      </c>
      <c r="L28" s="1">
        <v>84303</v>
      </c>
      <c r="M28" s="2">
        <f t="shared" si="5"/>
        <v>0</v>
      </c>
      <c r="N28" s="11" t="str">
        <f t="shared" si="2"/>
        <v>Normal</v>
      </c>
    </row>
    <row r="29" spans="1:16" x14ac:dyDescent="0.25">
      <c r="A29" s="5">
        <v>43366</v>
      </c>
      <c r="B29" s="3">
        <v>145836</v>
      </c>
      <c r="C29" s="3">
        <f t="shared" si="3"/>
        <v>0</v>
      </c>
      <c r="D29" s="11" t="str">
        <f t="shared" si="0"/>
        <v>Normal</v>
      </c>
      <c r="F29" s="5">
        <v>43366</v>
      </c>
      <c r="G29" s="20">
        <v>11131.8</v>
      </c>
      <c r="H29" s="3">
        <f t="shared" si="4"/>
        <v>0</v>
      </c>
      <c r="I29" s="11" t="str">
        <f t="shared" si="1"/>
        <v>Normal</v>
      </c>
      <c r="K29" s="5">
        <v>43366</v>
      </c>
      <c r="L29" s="3">
        <v>84303</v>
      </c>
      <c r="M29" s="3">
        <f t="shared" si="5"/>
        <v>0</v>
      </c>
      <c r="N29" s="11" t="str">
        <f t="shared" si="2"/>
        <v>Normal</v>
      </c>
    </row>
    <row r="30" spans="1:16" x14ac:dyDescent="0.25">
      <c r="A30" s="4">
        <v>43367</v>
      </c>
      <c r="B30" s="1">
        <v>146101</v>
      </c>
      <c r="C30" s="2">
        <f t="shared" si="3"/>
        <v>265</v>
      </c>
      <c r="D30" s="11" t="str">
        <f t="shared" si="0"/>
        <v>Atenção</v>
      </c>
      <c r="F30" s="4">
        <v>43367</v>
      </c>
      <c r="G30" s="19">
        <v>11140.9</v>
      </c>
      <c r="H30" s="2">
        <f t="shared" si="4"/>
        <v>9.1000000000003638</v>
      </c>
      <c r="I30" s="11" t="str">
        <f t="shared" si="1"/>
        <v>Atenção</v>
      </c>
      <c r="K30" s="4">
        <v>43367</v>
      </c>
      <c r="L30" s="1">
        <v>84605</v>
      </c>
      <c r="M30" s="2">
        <f t="shared" si="5"/>
        <v>302</v>
      </c>
      <c r="N30" s="11" t="str">
        <f t="shared" si="2"/>
        <v>Atenção</v>
      </c>
      <c r="P30" t="s">
        <v>101</v>
      </c>
    </row>
    <row r="31" spans="1:16" x14ac:dyDescent="0.25">
      <c r="A31" s="4">
        <v>43368</v>
      </c>
      <c r="B31" s="1">
        <v>146280</v>
      </c>
      <c r="C31" s="2">
        <f t="shared" si="3"/>
        <v>179</v>
      </c>
      <c r="D31" s="11" t="str">
        <f t="shared" si="0"/>
        <v>Atenção</v>
      </c>
      <c r="F31" s="4">
        <v>43368</v>
      </c>
      <c r="G31" s="19">
        <v>11147.5</v>
      </c>
      <c r="H31" s="2">
        <f t="shared" si="4"/>
        <v>6.6000000000003638</v>
      </c>
      <c r="I31" s="11" t="str">
        <f t="shared" si="1"/>
        <v>Normal</v>
      </c>
      <c r="K31" s="4">
        <v>43368</v>
      </c>
      <c r="L31" s="1">
        <v>84824</v>
      </c>
      <c r="M31" s="2">
        <f t="shared" si="5"/>
        <v>219</v>
      </c>
      <c r="N31" s="11" t="str">
        <f t="shared" si="2"/>
        <v>Atenção</v>
      </c>
      <c r="P31" t="s">
        <v>101</v>
      </c>
    </row>
    <row r="32" spans="1:16" x14ac:dyDescent="0.25">
      <c r="A32" s="4">
        <v>43369</v>
      </c>
      <c r="B32" s="22">
        <v>146442</v>
      </c>
      <c r="C32" s="18">
        <f t="shared" si="3"/>
        <v>162</v>
      </c>
      <c r="D32" s="11" t="str">
        <f t="shared" si="0"/>
        <v>Normal</v>
      </c>
      <c r="F32" s="4">
        <v>43369</v>
      </c>
      <c r="G32" s="21">
        <v>11155</v>
      </c>
      <c r="H32" s="18">
        <f t="shared" si="4"/>
        <v>7.5</v>
      </c>
      <c r="I32" s="11" t="str">
        <f t="shared" si="1"/>
        <v>Normal</v>
      </c>
      <c r="K32" s="4">
        <v>43369</v>
      </c>
      <c r="L32" s="22">
        <v>85059</v>
      </c>
      <c r="M32" s="18">
        <f t="shared" si="5"/>
        <v>235</v>
      </c>
      <c r="N32" s="11" t="str">
        <f t="shared" si="2"/>
        <v>Atenção</v>
      </c>
    </row>
    <row r="33" spans="1:14" x14ac:dyDescent="0.25">
      <c r="A33" s="4">
        <v>43370</v>
      </c>
      <c r="B33" s="1">
        <v>146562</v>
      </c>
      <c r="C33" s="2">
        <f t="shared" si="3"/>
        <v>120</v>
      </c>
      <c r="D33" s="11" t="str">
        <f t="shared" si="0"/>
        <v>Normal</v>
      </c>
      <c r="F33" s="4">
        <v>43370</v>
      </c>
      <c r="G33" s="19">
        <v>11161.7</v>
      </c>
      <c r="H33" s="2">
        <f t="shared" si="4"/>
        <v>6.7000000000007276</v>
      </c>
      <c r="I33" s="11" t="str">
        <f t="shared" si="1"/>
        <v>Normal</v>
      </c>
      <c r="K33" s="4">
        <v>43370</v>
      </c>
      <c r="L33" s="1">
        <v>85268</v>
      </c>
      <c r="M33" s="2">
        <f t="shared" si="5"/>
        <v>209</v>
      </c>
      <c r="N33" s="11" t="str">
        <f t="shared" si="2"/>
        <v>Atenção</v>
      </c>
    </row>
    <row r="34" spans="1:14" x14ac:dyDescent="0.25">
      <c r="A34" s="4">
        <v>43371</v>
      </c>
      <c r="B34" s="1">
        <v>146710</v>
      </c>
      <c r="C34" s="2">
        <f t="shared" si="3"/>
        <v>148</v>
      </c>
      <c r="D34" s="11" t="str">
        <f t="shared" si="0"/>
        <v>Normal</v>
      </c>
      <c r="F34" s="4">
        <v>43371</v>
      </c>
      <c r="G34" s="19">
        <v>11168.4</v>
      </c>
      <c r="H34" s="2">
        <f t="shared" si="4"/>
        <v>6.6999999999989086</v>
      </c>
      <c r="I34" s="11" t="str">
        <f t="shared" si="1"/>
        <v>Normal</v>
      </c>
      <c r="K34" s="4">
        <v>43371</v>
      </c>
      <c r="L34" s="1">
        <v>85531</v>
      </c>
      <c r="M34" s="2">
        <f t="shared" si="5"/>
        <v>263</v>
      </c>
      <c r="N34" s="11" t="str">
        <f t="shared" si="2"/>
        <v>Atenção</v>
      </c>
    </row>
    <row r="35" spans="1:14" x14ac:dyDescent="0.25">
      <c r="A35" s="4">
        <v>43372</v>
      </c>
      <c r="B35" s="1">
        <v>146710</v>
      </c>
      <c r="C35" s="2">
        <f t="shared" si="3"/>
        <v>0</v>
      </c>
      <c r="D35" s="11" t="str">
        <f t="shared" si="0"/>
        <v>Normal</v>
      </c>
      <c r="F35" s="4">
        <v>43372</v>
      </c>
      <c r="G35" s="19">
        <v>11168.4</v>
      </c>
      <c r="H35" s="2">
        <f t="shared" si="4"/>
        <v>0</v>
      </c>
      <c r="I35" s="11" t="str">
        <f t="shared" si="1"/>
        <v>Normal</v>
      </c>
      <c r="K35" s="4">
        <v>43372</v>
      </c>
      <c r="L35" s="1">
        <v>85534</v>
      </c>
      <c r="M35" s="2">
        <f t="shared" si="5"/>
        <v>3</v>
      </c>
      <c r="N35" s="11" t="str">
        <f t="shared" si="2"/>
        <v>Normal</v>
      </c>
    </row>
    <row r="36" spans="1:14" x14ac:dyDescent="0.25">
      <c r="A36" s="5">
        <v>43373</v>
      </c>
      <c r="B36" s="3">
        <v>146710</v>
      </c>
      <c r="C36" s="3">
        <f t="shared" si="3"/>
        <v>0</v>
      </c>
      <c r="D36" s="11" t="str">
        <f t="shared" si="0"/>
        <v>Normal</v>
      </c>
      <c r="F36" s="5">
        <v>43373</v>
      </c>
      <c r="G36" s="20">
        <v>11168.4</v>
      </c>
      <c r="H36" s="3">
        <f t="shared" si="4"/>
        <v>0</v>
      </c>
      <c r="I36" s="11" t="str">
        <f t="shared" si="1"/>
        <v>Normal</v>
      </c>
      <c r="K36" s="5">
        <v>43373</v>
      </c>
      <c r="L36" s="3">
        <v>85534</v>
      </c>
      <c r="M36" s="3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-146710</v>
      </c>
      <c r="D37" s="11" t="str">
        <f t="shared" si="0"/>
        <v>Normal</v>
      </c>
      <c r="F37" s="4"/>
      <c r="G37" s="1"/>
      <c r="H37" s="2">
        <f t="shared" si="4"/>
        <v>-11168.4</v>
      </c>
      <c r="I37" s="11" t="str">
        <f t="shared" si="1"/>
        <v>Normal</v>
      </c>
      <c r="K37" s="4"/>
      <c r="L37" s="1"/>
      <c r="M37" s="2">
        <f t="shared" si="5"/>
        <v>-85534</v>
      </c>
      <c r="N37" s="11" t="str">
        <f t="shared" si="2"/>
        <v>Normal</v>
      </c>
    </row>
    <row r="38" spans="1:14" x14ac:dyDescent="0.25">
      <c r="A38" s="141"/>
      <c r="B38" s="142"/>
      <c r="C38" s="14">
        <f>SUM(C7:C37)</f>
        <v>-143001</v>
      </c>
      <c r="D38" s="12" t="str">
        <f t="shared" si="0"/>
        <v>Normal</v>
      </c>
      <c r="F38" s="141" t="s">
        <v>6</v>
      </c>
      <c r="G38" s="142"/>
      <c r="H38" s="15">
        <f>SUM(H7:H37)</f>
        <v>-11026.5</v>
      </c>
      <c r="I38" s="11" t="str">
        <f t="shared" si="1"/>
        <v>Normal</v>
      </c>
      <c r="K38" s="141" t="s">
        <v>6</v>
      </c>
      <c r="L38" s="142"/>
      <c r="M38" s="15">
        <f>SUM(M7:M37)</f>
        <v>-8095.3999999999942</v>
      </c>
      <c r="N38" s="11" t="str">
        <f t="shared" si="2"/>
        <v>Normal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4" x14ac:dyDescent="0.25">
      <c r="A46" s="88"/>
      <c r="B46" s="88"/>
      <c r="C46" s="16"/>
      <c r="D46" s="13"/>
      <c r="E46" s="13"/>
      <c r="F46" s="88"/>
      <c r="G46" s="88"/>
      <c r="H46" s="17"/>
      <c r="I46" s="17"/>
      <c r="J46" s="13"/>
      <c r="K46" s="88"/>
      <c r="L46" s="88"/>
      <c r="M46" s="17"/>
      <c r="N46" s="17"/>
    </row>
    <row r="47" spans="1:14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4" ht="30.75" customHeight="1" x14ac:dyDescent="0.25">
      <c r="A48" s="140" t="s">
        <v>98</v>
      </c>
      <c r="B48" s="140"/>
      <c r="C48" s="6" t="s">
        <v>2</v>
      </c>
      <c r="D48" s="9"/>
      <c r="F48" s="140" t="s">
        <v>98</v>
      </c>
      <c r="G48" s="140"/>
      <c r="H48" s="6" t="s">
        <v>2</v>
      </c>
      <c r="I48" s="9"/>
      <c r="K48" s="140" t="s">
        <v>98</v>
      </c>
      <c r="L48" s="140"/>
      <c r="M48" s="6" t="s">
        <v>2</v>
      </c>
      <c r="N48" s="9"/>
    </row>
    <row r="49" spans="1:14" x14ac:dyDescent="0.25">
      <c r="A49" s="140"/>
      <c r="B49" s="140"/>
      <c r="C49" s="7">
        <v>832</v>
      </c>
      <c r="D49" s="10">
        <v>20</v>
      </c>
      <c r="F49" s="140"/>
      <c r="G49" s="140"/>
      <c r="H49" s="7">
        <v>9352.2999999999993</v>
      </c>
      <c r="I49" s="10">
        <v>6</v>
      </c>
      <c r="K49" s="140"/>
      <c r="L49" s="140"/>
      <c r="M49" s="7">
        <v>19437.12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43344</v>
      </c>
      <c r="B51" s="1">
        <v>832</v>
      </c>
      <c r="C51" s="2">
        <f>B51-C49</f>
        <v>0</v>
      </c>
      <c r="D51" s="11" t="str">
        <f>IF(C51&gt;($D$49*1.2),"Atenção","Normal")</f>
        <v>Normal</v>
      </c>
      <c r="F51" s="4">
        <v>43344</v>
      </c>
      <c r="G51" s="1">
        <v>9352.2999999999993</v>
      </c>
      <c r="H51" s="2">
        <f>G51-H49</f>
        <v>0</v>
      </c>
      <c r="I51" s="11" t="str">
        <f>IF(H51&gt;($I$49*1.2),"Atenção","Normal")</f>
        <v>Normal</v>
      </c>
      <c r="K51" s="4">
        <v>43344</v>
      </c>
      <c r="L51" s="1">
        <v>19437.12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5">
        <v>43345</v>
      </c>
      <c r="B52" s="3">
        <v>832</v>
      </c>
      <c r="C52" s="3">
        <f>B52-B51</f>
        <v>0</v>
      </c>
      <c r="D52" s="11" t="str">
        <f t="shared" ref="D52:D82" si="6">IF(C52&gt;($D$49*1.2),"Atenção","Normal")</f>
        <v>Normal</v>
      </c>
      <c r="F52" s="5">
        <v>43345</v>
      </c>
      <c r="G52" s="3">
        <v>9352.2999999999993</v>
      </c>
      <c r="H52" s="3">
        <f>G52-G51</f>
        <v>0</v>
      </c>
      <c r="I52" s="11" t="str">
        <f t="shared" ref="I52:I82" si="7">IF(H52&gt;($I$49*1.2),"Atenção","Normal")</f>
        <v>Normal</v>
      </c>
      <c r="K52" s="5">
        <v>43345</v>
      </c>
      <c r="L52" s="3">
        <v>19437.12</v>
      </c>
      <c r="M52" s="3">
        <f>L52-L51</f>
        <v>0</v>
      </c>
      <c r="N52" s="11" t="str">
        <f t="shared" ref="N52:N82" si="8">IF(M52&gt;($N$49*1.2),"Atenção","Normal")</f>
        <v>Normal</v>
      </c>
    </row>
    <row r="53" spans="1:14" x14ac:dyDescent="0.25">
      <c r="A53" s="4">
        <v>43346</v>
      </c>
      <c r="B53" s="1">
        <v>864</v>
      </c>
      <c r="C53" s="2">
        <f t="shared" ref="C53:C81" si="9">B53-B52</f>
        <v>32</v>
      </c>
      <c r="D53" s="11" t="str">
        <f t="shared" si="6"/>
        <v>Atenção</v>
      </c>
      <c r="F53" s="4">
        <v>43346</v>
      </c>
      <c r="G53" s="1">
        <v>9363.7999999999993</v>
      </c>
      <c r="H53" s="2">
        <f t="shared" ref="H53:H81" si="10">G53-G52</f>
        <v>11.5</v>
      </c>
      <c r="I53" s="11" t="str">
        <f t="shared" si="7"/>
        <v>Atenção</v>
      </c>
      <c r="K53" s="4">
        <v>43346</v>
      </c>
      <c r="L53" s="1">
        <v>19458.439999999999</v>
      </c>
      <c r="M53" s="2">
        <f t="shared" ref="M53:M81" si="11">L53-L52</f>
        <v>21.319999999999709</v>
      </c>
      <c r="N53" s="11" t="str">
        <f t="shared" si="8"/>
        <v>Atenção</v>
      </c>
    </row>
    <row r="54" spans="1:14" x14ac:dyDescent="0.25">
      <c r="A54" s="4">
        <v>43347</v>
      </c>
      <c r="B54" s="1">
        <v>877</v>
      </c>
      <c r="C54" s="2">
        <f t="shared" si="9"/>
        <v>13</v>
      </c>
      <c r="D54" s="11" t="str">
        <f t="shared" si="6"/>
        <v>Normal</v>
      </c>
      <c r="F54" s="4">
        <v>43347</v>
      </c>
      <c r="G54" s="1">
        <v>9368.4</v>
      </c>
      <c r="H54" s="2">
        <f t="shared" si="10"/>
        <v>4.6000000000003638</v>
      </c>
      <c r="I54" s="11" t="str">
        <f t="shared" si="7"/>
        <v>Normal</v>
      </c>
      <c r="K54" s="4">
        <v>43347</v>
      </c>
      <c r="L54" s="1">
        <v>19469.099999999999</v>
      </c>
      <c r="M54" s="2">
        <f t="shared" si="11"/>
        <v>10.659999999999854</v>
      </c>
      <c r="N54" s="11" t="str">
        <f t="shared" si="8"/>
        <v>Normal</v>
      </c>
    </row>
    <row r="55" spans="1:14" x14ac:dyDescent="0.25">
      <c r="A55" s="4">
        <v>43348</v>
      </c>
      <c r="B55" s="1">
        <v>899</v>
      </c>
      <c r="C55" s="2">
        <f t="shared" si="9"/>
        <v>22</v>
      </c>
      <c r="D55" s="11" t="str">
        <f t="shared" si="6"/>
        <v>Normal</v>
      </c>
      <c r="F55" s="4">
        <v>43348</v>
      </c>
      <c r="G55" s="1">
        <v>9373.5</v>
      </c>
      <c r="H55" s="2">
        <f t="shared" si="10"/>
        <v>5.1000000000003638</v>
      </c>
      <c r="I55" s="11" t="str">
        <f t="shared" si="7"/>
        <v>Normal</v>
      </c>
      <c r="K55" s="4">
        <v>43348</v>
      </c>
      <c r="L55" s="1">
        <v>19483.09</v>
      </c>
      <c r="M55" s="2">
        <f t="shared" si="11"/>
        <v>13.990000000001601</v>
      </c>
      <c r="N55" s="11" t="str">
        <f t="shared" si="8"/>
        <v>Normal</v>
      </c>
    </row>
    <row r="56" spans="1:14" x14ac:dyDescent="0.25">
      <c r="A56" s="4">
        <v>43349</v>
      </c>
      <c r="B56" s="1">
        <v>918</v>
      </c>
      <c r="C56" s="2">
        <f t="shared" si="9"/>
        <v>19</v>
      </c>
      <c r="D56" s="11" t="str">
        <f t="shared" si="6"/>
        <v>Normal</v>
      </c>
      <c r="F56" s="4">
        <v>43349</v>
      </c>
      <c r="G56" s="1">
        <v>9378.6</v>
      </c>
      <c r="H56" s="2">
        <f t="shared" si="10"/>
        <v>5.1000000000003638</v>
      </c>
      <c r="I56" s="11" t="str">
        <f t="shared" si="7"/>
        <v>Normal</v>
      </c>
      <c r="K56" s="4">
        <v>43349</v>
      </c>
      <c r="L56" s="1">
        <v>19495.73</v>
      </c>
      <c r="M56" s="2">
        <f t="shared" si="11"/>
        <v>12.639999999999418</v>
      </c>
      <c r="N56" s="11" t="str">
        <f t="shared" si="8"/>
        <v>Normal</v>
      </c>
    </row>
    <row r="57" spans="1:14" x14ac:dyDescent="0.25">
      <c r="A57" s="4">
        <v>43350</v>
      </c>
      <c r="B57" s="1">
        <v>918</v>
      </c>
      <c r="C57" s="2">
        <f t="shared" si="9"/>
        <v>0</v>
      </c>
      <c r="D57" s="11" t="str">
        <f t="shared" si="6"/>
        <v>Normal</v>
      </c>
      <c r="F57" s="4">
        <v>43350</v>
      </c>
      <c r="G57" s="1">
        <v>9378.6</v>
      </c>
      <c r="H57" s="2">
        <f t="shared" si="10"/>
        <v>0</v>
      </c>
      <c r="I57" s="11" t="str">
        <f t="shared" si="7"/>
        <v>Normal</v>
      </c>
      <c r="K57" s="4">
        <v>43350</v>
      </c>
      <c r="L57" s="1">
        <v>19495.73</v>
      </c>
      <c r="M57" s="2">
        <f t="shared" si="11"/>
        <v>0</v>
      </c>
      <c r="N57" s="11" t="str">
        <f t="shared" si="8"/>
        <v>Normal</v>
      </c>
    </row>
    <row r="58" spans="1:14" x14ac:dyDescent="0.25">
      <c r="A58" s="4">
        <v>43351</v>
      </c>
      <c r="B58" s="1">
        <v>918</v>
      </c>
      <c r="C58" s="2">
        <f t="shared" si="9"/>
        <v>0</v>
      </c>
      <c r="D58" s="11" t="str">
        <f t="shared" si="6"/>
        <v>Normal</v>
      </c>
      <c r="F58" s="4">
        <v>43351</v>
      </c>
      <c r="G58" s="1">
        <v>9378.6</v>
      </c>
      <c r="H58" s="2">
        <f t="shared" si="10"/>
        <v>0</v>
      </c>
      <c r="I58" s="11" t="str">
        <f t="shared" si="7"/>
        <v>Normal</v>
      </c>
      <c r="K58" s="4">
        <v>43351</v>
      </c>
      <c r="L58" s="1">
        <v>19495.73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43352</v>
      </c>
      <c r="B59" s="3">
        <v>918</v>
      </c>
      <c r="C59" s="3">
        <f t="shared" si="9"/>
        <v>0</v>
      </c>
      <c r="D59" s="11" t="str">
        <f t="shared" si="6"/>
        <v>Normal</v>
      </c>
      <c r="F59" s="5">
        <v>43352</v>
      </c>
      <c r="G59" s="3">
        <v>9378.6</v>
      </c>
      <c r="H59" s="3">
        <f t="shared" si="10"/>
        <v>0</v>
      </c>
      <c r="I59" s="11" t="str">
        <f t="shared" si="7"/>
        <v>Normal</v>
      </c>
      <c r="K59" s="5">
        <v>43352</v>
      </c>
      <c r="L59" s="3">
        <v>19495.73</v>
      </c>
      <c r="M59" s="3">
        <f t="shared" si="11"/>
        <v>0</v>
      </c>
      <c r="N59" s="11" t="str">
        <f t="shared" si="8"/>
        <v>Normal</v>
      </c>
    </row>
    <row r="60" spans="1:14" x14ac:dyDescent="0.25">
      <c r="A60" s="4">
        <v>43353</v>
      </c>
      <c r="B60" s="1">
        <v>946</v>
      </c>
      <c r="C60" s="2">
        <f t="shared" si="9"/>
        <v>28</v>
      </c>
      <c r="D60" s="11" t="str">
        <f t="shared" si="6"/>
        <v>Atenção</v>
      </c>
      <c r="F60" s="4">
        <v>43353</v>
      </c>
      <c r="G60" s="1">
        <v>9386.6</v>
      </c>
      <c r="H60" s="2">
        <f t="shared" si="10"/>
        <v>8</v>
      </c>
      <c r="I60" s="11" t="str">
        <f t="shared" si="7"/>
        <v>Atenção</v>
      </c>
      <c r="K60" s="4">
        <v>43353</v>
      </c>
      <c r="L60" s="1">
        <v>19516.57</v>
      </c>
      <c r="M60" s="2">
        <f t="shared" si="11"/>
        <v>20.840000000000146</v>
      </c>
      <c r="N60" s="11" t="str">
        <f t="shared" si="8"/>
        <v>Atenção</v>
      </c>
    </row>
    <row r="61" spans="1:14" x14ac:dyDescent="0.25">
      <c r="A61" s="4">
        <v>43354</v>
      </c>
      <c r="B61" s="1">
        <v>964</v>
      </c>
      <c r="C61" s="2">
        <f t="shared" si="9"/>
        <v>18</v>
      </c>
      <c r="D61" s="11" t="str">
        <f t="shared" si="6"/>
        <v>Normal</v>
      </c>
      <c r="F61" s="4">
        <v>43354</v>
      </c>
      <c r="G61" s="1">
        <v>9391.7000000000007</v>
      </c>
      <c r="H61" s="2">
        <f t="shared" si="10"/>
        <v>5.1000000000003638</v>
      </c>
      <c r="I61" s="11" t="str">
        <f t="shared" si="7"/>
        <v>Normal</v>
      </c>
      <c r="K61" s="4">
        <v>43354</v>
      </c>
      <c r="L61" s="1">
        <v>19529.150000000001</v>
      </c>
      <c r="M61" s="2">
        <f t="shared" si="11"/>
        <v>12.580000000001746</v>
      </c>
      <c r="N61" s="11" t="str">
        <f t="shared" si="8"/>
        <v>Normal</v>
      </c>
    </row>
    <row r="62" spans="1:14" x14ac:dyDescent="0.25">
      <c r="A62" s="4">
        <v>43355</v>
      </c>
      <c r="B62" s="1">
        <v>983</v>
      </c>
      <c r="C62" s="2">
        <f t="shared" si="9"/>
        <v>19</v>
      </c>
      <c r="D62" s="11" t="str">
        <f t="shared" si="6"/>
        <v>Normal</v>
      </c>
      <c r="F62" s="4">
        <v>43355</v>
      </c>
      <c r="G62" s="1">
        <v>9396.7999999999993</v>
      </c>
      <c r="H62" s="2">
        <f t="shared" si="10"/>
        <v>5.0999999999985448</v>
      </c>
      <c r="I62" s="11" t="str">
        <f t="shared" si="7"/>
        <v>Normal</v>
      </c>
      <c r="K62" s="4">
        <v>43355</v>
      </c>
      <c r="L62" s="1">
        <v>19541.3</v>
      </c>
      <c r="M62" s="2">
        <f t="shared" si="11"/>
        <v>12.149999999997817</v>
      </c>
      <c r="N62" s="11" t="str">
        <f t="shared" si="8"/>
        <v>Normal</v>
      </c>
    </row>
    <row r="63" spans="1:14" x14ac:dyDescent="0.25">
      <c r="A63" s="4">
        <v>43356</v>
      </c>
      <c r="B63" s="1">
        <v>1003</v>
      </c>
      <c r="C63" s="2">
        <f t="shared" si="9"/>
        <v>20</v>
      </c>
      <c r="D63" s="11" t="str">
        <f t="shared" si="6"/>
        <v>Normal</v>
      </c>
      <c r="F63" s="4">
        <v>43356</v>
      </c>
      <c r="G63" s="1">
        <v>9402.6</v>
      </c>
      <c r="H63" s="2">
        <f t="shared" si="10"/>
        <v>5.8000000000010914</v>
      </c>
      <c r="I63" s="11" t="str">
        <f t="shared" si="7"/>
        <v>Normal</v>
      </c>
      <c r="K63" s="4">
        <v>43356</v>
      </c>
      <c r="L63" s="1">
        <v>19557.3</v>
      </c>
      <c r="M63" s="2">
        <f t="shared" si="11"/>
        <v>16</v>
      </c>
      <c r="N63" s="11" t="str">
        <f t="shared" si="8"/>
        <v>Atenção</v>
      </c>
    </row>
    <row r="64" spans="1:14" x14ac:dyDescent="0.25">
      <c r="A64" s="4">
        <v>43357</v>
      </c>
      <c r="B64" s="1">
        <v>1022</v>
      </c>
      <c r="C64" s="2">
        <f t="shared" si="9"/>
        <v>19</v>
      </c>
      <c r="D64" s="11" t="str">
        <f t="shared" si="6"/>
        <v>Normal</v>
      </c>
      <c r="F64" s="4">
        <v>43357</v>
      </c>
      <c r="G64" s="1">
        <v>9408.1</v>
      </c>
      <c r="H64" s="2">
        <f t="shared" si="10"/>
        <v>5.5</v>
      </c>
      <c r="I64" s="11" t="str">
        <f t="shared" si="7"/>
        <v>Normal</v>
      </c>
      <c r="K64" s="4">
        <v>43357</v>
      </c>
      <c r="L64" s="1">
        <v>19568.8</v>
      </c>
      <c r="M64" s="2">
        <f t="shared" si="11"/>
        <v>11.5</v>
      </c>
      <c r="N64" s="11" t="str">
        <f t="shared" si="8"/>
        <v>Normal</v>
      </c>
    </row>
    <row r="65" spans="1:14" x14ac:dyDescent="0.25">
      <c r="A65" s="4">
        <v>43358</v>
      </c>
      <c r="B65" s="1">
        <v>1022</v>
      </c>
      <c r="C65" s="2">
        <f t="shared" si="9"/>
        <v>0</v>
      </c>
      <c r="D65" s="11" t="str">
        <f t="shared" si="6"/>
        <v>Normal</v>
      </c>
      <c r="F65" s="4">
        <v>43358</v>
      </c>
      <c r="G65" s="1">
        <v>9408.1</v>
      </c>
      <c r="H65" s="2">
        <f t="shared" si="10"/>
        <v>0</v>
      </c>
      <c r="I65" s="11" t="str">
        <f t="shared" si="7"/>
        <v>Normal</v>
      </c>
      <c r="K65" s="4">
        <v>43358</v>
      </c>
      <c r="L65" s="1">
        <v>19568.8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5">
        <v>43359</v>
      </c>
      <c r="B66" s="3">
        <v>1022</v>
      </c>
      <c r="C66" s="3">
        <f t="shared" si="9"/>
        <v>0</v>
      </c>
      <c r="D66" s="11" t="str">
        <f t="shared" si="6"/>
        <v>Normal</v>
      </c>
      <c r="F66" s="5">
        <v>43359</v>
      </c>
      <c r="G66" s="3">
        <v>9408.1</v>
      </c>
      <c r="H66" s="3">
        <f t="shared" si="10"/>
        <v>0</v>
      </c>
      <c r="I66" s="11" t="str">
        <f t="shared" si="7"/>
        <v>Normal</v>
      </c>
      <c r="K66" s="5">
        <v>43359</v>
      </c>
      <c r="L66" s="3">
        <v>19568.8</v>
      </c>
      <c r="M66" s="3">
        <f t="shared" si="11"/>
        <v>0</v>
      </c>
      <c r="N66" s="11" t="str">
        <f t="shared" si="8"/>
        <v>Normal</v>
      </c>
    </row>
    <row r="67" spans="1:14" x14ac:dyDescent="0.25">
      <c r="A67" s="4">
        <v>43360</v>
      </c>
      <c r="B67" s="1">
        <v>1051</v>
      </c>
      <c r="C67" s="2">
        <f t="shared" si="9"/>
        <v>29</v>
      </c>
      <c r="D67" s="11" t="str">
        <f t="shared" si="6"/>
        <v>Atenção</v>
      </c>
      <c r="F67" s="4">
        <v>43360</v>
      </c>
      <c r="G67" s="1">
        <v>9418.1</v>
      </c>
      <c r="H67" s="2">
        <f t="shared" si="10"/>
        <v>10</v>
      </c>
      <c r="I67" s="11" t="str">
        <f t="shared" si="7"/>
        <v>Atenção</v>
      </c>
      <c r="K67" s="4">
        <v>43360</v>
      </c>
      <c r="L67" s="1">
        <v>19586.5</v>
      </c>
      <c r="M67" s="2">
        <f t="shared" si="11"/>
        <v>17.700000000000728</v>
      </c>
      <c r="N67" s="11" t="str">
        <f t="shared" si="8"/>
        <v>Atenção</v>
      </c>
    </row>
    <row r="68" spans="1:14" x14ac:dyDescent="0.25">
      <c r="A68" s="4">
        <v>43361</v>
      </c>
      <c r="B68" s="1">
        <v>1072</v>
      </c>
      <c r="C68" s="2">
        <f t="shared" si="9"/>
        <v>21</v>
      </c>
      <c r="D68" s="11" t="str">
        <f t="shared" si="6"/>
        <v>Normal</v>
      </c>
      <c r="F68" s="4">
        <v>43361</v>
      </c>
      <c r="G68" s="1">
        <v>9423.6</v>
      </c>
      <c r="H68" s="2">
        <f t="shared" si="10"/>
        <v>5.5</v>
      </c>
      <c r="I68" s="11" t="str">
        <f t="shared" si="7"/>
        <v>Normal</v>
      </c>
      <c r="K68" s="4">
        <v>43361</v>
      </c>
      <c r="L68" s="1">
        <v>19597.900000000001</v>
      </c>
      <c r="M68" s="2">
        <f t="shared" si="11"/>
        <v>11.400000000001455</v>
      </c>
      <c r="N68" s="11" t="str">
        <f t="shared" si="8"/>
        <v>Normal</v>
      </c>
    </row>
    <row r="69" spans="1:14" x14ac:dyDescent="0.25">
      <c r="A69" s="4">
        <v>43362</v>
      </c>
      <c r="B69" s="22">
        <v>1094</v>
      </c>
      <c r="C69" s="18">
        <f t="shared" si="9"/>
        <v>22</v>
      </c>
      <c r="D69" s="11" t="str">
        <f t="shared" si="6"/>
        <v>Normal</v>
      </c>
      <c r="F69" s="4">
        <v>43362</v>
      </c>
      <c r="G69" s="22">
        <v>9429.6</v>
      </c>
      <c r="H69" s="18">
        <f t="shared" si="10"/>
        <v>6</v>
      </c>
      <c r="I69" s="11" t="str">
        <f t="shared" si="7"/>
        <v>Normal</v>
      </c>
      <c r="K69" s="4">
        <v>43362</v>
      </c>
      <c r="L69" s="22">
        <v>19610.3</v>
      </c>
      <c r="M69" s="18">
        <f t="shared" si="11"/>
        <v>12.399999999997817</v>
      </c>
      <c r="N69" s="11" t="str">
        <f t="shared" si="8"/>
        <v>Normal</v>
      </c>
    </row>
    <row r="70" spans="1:14" x14ac:dyDescent="0.25">
      <c r="A70" s="4">
        <v>43363</v>
      </c>
      <c r="B70" s="1">
        <v>1115</v>
      </c>
      <c r="C70" s="2">
        <f t="shared" si="9"/>
        <v>21</v>
      </c>
      <c r="D70" s="11" t="str">
        <f t="shared" si="6"/>
        <v>Normal</v>
      </c>
      <c r="F70" s="4">
        <v>43363</v>
      </c>
      <c r="G70" s="1">
        <v>9435.6</v>
      </c>
      <c r="H70" s="2">
        <f t="shared" si="10"/>
        <v>6</v>
      </c>
      <c r="I70" s="11" t="str">
        <f t="shared" si="7"/>
        <v>Normal</v>
      </c>
      <c r="K70" s="4">
        <v>43363</v>
      </c>
      <c r="L70" s="1">
        <v>19623.599999999999</v>
      </c>
      <c r="M70" s="2">
        <f t="shared" si="11"/>
        <v>13.299999999999272</v>
      </c>
      <c r="N70" s="11" t="str">
        <f t="shared" si="8"/>
        <v>Normal</v>
      </c>
    </row>
    <row r="71" spans="1:14" x14ac:dyDescent="0.25">
      <c r="A71" s="4">
        <v>43364</v>
      </c>
      <c r="B71" s="1">
        <v>1131</v>
      </c>
      <c r="C71" s="2">
        <f t="shared" si="9"/>
        <v>16</v>
      </c>
      <c r="D71" s="11" t="str">
        <f t="shared" si="6"/>
        <v>Normal</v>
      </c>
      <c r="F71" s="4">
        <v>43364</v>
      </c>
      <c r="G71" s="1">
        <v>9441.7999999999993</v>
      </c>
      <c r="H71" s="2">
        <f t="shared" si="10"/>
        <v>6.1999999999989086</v>
      </c>
      <c r="I71" s="11" t="str">
        <f t="shared" si="7"/>
        <v>Normal</v>
      </c>
      <c r="K71" s="4">
        <v>43364</v>
      </c>
      <c r="L71" s="1">
        <v>19635.3</v>
      </c>
      <c r="M71" s="2">
        <f t="shared" si="11"/>
        <v>11.700000000000728</v>
      </c>
      <c r="N71" s="11" t="str">
        <f t="shared" si="8"/>
        <v>Normal</v>
      </c>
    </row>
    <row r="72" spans="1:14" x14ac:dyDescent="0.25">
      <c r="A72" s="4">
        <v>43365</v>
      </c>
      <c r="B72" s="1">
        <v>1131</v>
      </c>
      <c r="C72" s="2">
        <f t="shared" si="9"/>
        <v>0</v>
      </c>
      <c r="D72" s="11" t="str">
        <f t="shared" si="6"/>
        <v>Normal</v>
      </c>
      <c r="F72" s="4">
        <v>43365</v>
      </c>
      <c r="G72" s="1">
        <v>9441.7999999999993</v>
      </c>
      <c r="H72" s="2">
        <f t="shared" si="10"/>
        <v>0</v>
      </c>
      <c r="I72" s="11" t="str">
        <f t="shared" si="7"/>
        <v>Normal</v>
      </c>
      <c r="K72" s="4">
        <v>43365</v>
      </c>
      <c r="L72" s="1">
        <v>19635.3</v>
      </c>
      <c r="M72" s="2">
        <f t="shared" si="11"/>
        <v>0</v>
      </c>
      <c r="N72" s="11" t="str">
        <f t="shared" si="8"/>
        <v>Normal</v>
      </c>
    </row>
    <row r="73" spans="1:14" x14ac:dyDescent="0.25">
      <c r="A73" s="5">
        <v>43366</v>
      </c>
      <c r="B73" s="3">
        <v>1131</v>
      </c>
      <c r="C73" s="3">
        <f t="shared" si="9"/>
        <v>0</v>
      </c>
      <c r="D73" s="11" t="str">
        <f t="shared" si="6"/>
        <v>Normal</v>
      </c>
      <c r="F73" s="5">
        <v>43366</v>
      </c>
      <c r="G73" s="3">
        <v>9441.7999999999993</v>
      </c>
      <c r="H73" s="3">
        <f t="shared" si="10"/>
        <v>0</v>
      </c>
      <c r="I73" s="11" t="str">
        <f t="shared" si="7"/>
        <v>Normal</v>
      </c>
      <c r="K73" s="5">
        <v>43366</v>
      </c>
      <c r="L73" s="3">
        <v>19635.3</v>
      </c>
      <c r="M73" s="3">
        <f t="shared" si="11"/>
        <v>0</v>
      </c>
      <c r="N73" s="11" t="str">
        <f t="shared" si="8"/>
        <v>Normal</v>
      </c>
    </row>
    <row r="74" spans="1:14" x14ac:dyDescent="0.25">
      <c r="A74" s="4">
        <v>43367</v>
      </c>
      <c r="B74" s="1">
        <v>1156</v>
      </c>
      <c r="C74" s="2">
        <f t="shared" si="9"/>
        <v>25</v>
      </c>
      <c r="D74" s="11" t="str">
        <f t="shared" si="6"/>
        <v>Atenção</v>
      </c>
      <c r="F74" s="4">
        <v>43367</v>
      </c>
      <c r="G74" s="1">
        <v>9448.2000000000007</v>
      </c>
      <c r="H74" s="2">
        <f t="shared" si="10"/>
        <v>6.4000000000014552</v>
      </c>
      <c r="I74" s="11" t="str">
        <f t="shared" si="7"/>
        <v>Normal</v>
      </c>
      <c r="K74" s="4">
        <v>43367</v>
      </c>
      <c r="L74" s="1">
        <v>19650.3</v>
      </c>
      <c r="M74" s="2">
        <f t="shared" si="11"/>
        <v>15</v>
      </c>
      <c r="N74" s="11" t="str">
        <f t="shared" si="8"/>
        <v>Atenção</v>
      </c>
    </row>
    <row r="75" spans="1:14" x14ac:dyDescent="0.25">
      <c r="A75" s="4">
        <v>43368</v>
      </c>
      <c r="B75" s="1">
        <v>1176</v>
      </c>
      <c r="C75" s="2">
        <f t="shared" si="9"/>
        <v>20</v>
      </c>
      <c r="D75" s="11" t="str">
        <f t="shared" si="6"/>
        <v>Normal</v>
      </c>
      <c r="F75" s="4">
        <v>43368</v>
      </c>
      <c r="G75" s="1">
        <v>9454</v>
      </c>
      <c r="H75" s="2">
        <f t="shared" si="10"/>
        <v>5.7999999999992724</v>
      </c>
      <c r="I75" s="11" t="str">
        <f t="shared" si="7"/>
        <v>Normal</v>
      </c>
      <c r="K75" s="4">
        <v>43368</v>
      </c>
      <c r="L75" s="1">
        <v>19663.400000000001</v>
      </c>
      <c r="M75" s="2">
        <f t="shared" si="11"/>
        <v>13.100000000002183</v>
      </c>
      <c r="N75" s="11" t="str">
        <f t="shared" si="8"/>
        <v>Normal</v>
      </c>
    </row>
    <row r="76" spans="1:14" x14ac:dyDescent="0.25">
      <c r="A76" s="4">
        <v>43369</v>
      </c>
      <c r="B76" s="22">
        <v>1198</v>
      </c>
      <c r="C76" s="18">
        <f t="shared" si="9"/>
        <v>22</v>
      </c>
      <c r="D76" s="11" t="str">
        <f t="shared" si="6"/>
        <v>Normal</v>
      </c>
      <c r="F76" s="4">
        <v>43369</v>
      </c>
      <c r="G76" s="22">
        <v>9459.6</v>
      </c>
      <c r="H76" s="18">
        <f t="shared" si="10"/>
        <v>5.6000000000003638</v>
      </c>
      <c r="I76" s="11" t="str">
        <f t="shared" si="7"/>
        <v>Normal</v>
      </c>
      <c r="K76" s="4">
        <v>43369</v>
      </c>
      <c r="L76" s="22">
        <v>19675.7</v>
      </c>
      <c r="M76" s="18">
        <f t="shared" si="11"/>
        <v>12.299999999999272</v>
      </c>
      <c r="N76" s="11" t="str">
        <f t="shared" si="8"/>
        <v>Normal</v>
      </c>
    </row>
    <row r="77" spans="1:14" x14ac:dyDescent="0.25">
      <c r="A77" s="4">
        <v>43370</v>
      </c>
      <c r="B77" s="1">
        <v>1246</v>
      </c>
      <c r="C77" s="2">
        <f t="shared" si="9"/>
        <v>48</v>
      </c>
      <c r="D77" s="11" t="str">
        <f t="shared" si="6"/>
        <v>Atenção</v>
      </c>
      <c r="F77" s="4">
        <v>43370</v>
      </c>
      <c r="G77" s="1">
        <v>9465.6</v>
      </c>
      <c r="H77" s="2">
        <f t="shared" si="10"/>
        <v>6</v>
      </c>
      <c r="I77" s="11" t="str">
        <f t="shared" si="7"/>
        <v>Normal</v>
      </c>
      <c r="K77" s="4">
        <v>43370</v>
      </c>
      <c r="L77" s="1">
        <v>19686.400000000001</v>
      </c>
      <c r="M77" s="2">
        <f t="shared" si="11"/>
        <v>10.700000000000728</v>
      </c>
      <c r="N77" s="11" t="str">
        <f t="shared" si="8"/>
        <v>Normal</v>
      </c>
    </row>
    <row r="78" spans="1:14" x14ac:dyDescent="0.25">
      <c r="A78" s="4">
        <v>43371</v>
      </c>
      <c r="B78" s="1">
        <v>1267</v>
      </c>
      <c r="C78" s="2">
        <f t="shared" si="9"/>
        <v>21</v>
      </c>
      <c r="D78" s="11" t="str">
        <f t="shared" si="6"/>
        <v>Normal</v>
      </c>
      <c r="F78" s="4">
        <v>43371</v>
      </c>
      <c r="G78" s="1">
        <v>9470.2000000000007</v>
      </c>
      <c r="H78" s="2">
        <f t="shared" si="10"/>
        <v>4.6000000000003638</v>
      </c>
      <c r="I78" s="11" t="str">
        <f t="shared" si="7"/>
        <v>Normal</v>
      </c>
      <c r="K78" s="4">
        <v>43371</v>
      </c>
      <c r="L78" s="1">
        <v>19697.7</v>
      </c>
      <c r="M78" s="2">
        <f t="shared" si="11"/>
        <v>11.299999999999272</v>
      </c>
      <c r="N78" s="11" t="str">
        <f t="shared" si="8"/>
        <v>Normal</v>
      </c>
    </row>
    <row r="79" spans="1:14" x14ac:dyDescent="0.25">
      <c r="A79" s="4">
        <v>43372</v>
      </c>
      <c r="B79" s="1">
        <v>1267</v>
      </c>
      <c r="C79" s="2">
        <f t="shared" si="9"/>
        <v>0</v>
      </c>
      <c r="D79" s="11" t="str">
        <f t="shared" si="6"/>
        <v>Normal</v>
      </c>
      <c r="F79" s="4">
        <v>43372</v>
      </c>
      <c r="G79" s="1">
        <v>9465.6</v>
      </c>
      <c r="H79" s="2">
        <f t="shared" si="10"/>
        <v>-4.6000000000003638</v>
      </c>
      <c r="I79" s="11" t="str">
        <f t="shared" si="7"/>
        <v>Normal</v>
      </c>
      <c r="K79" s="4">
        <v>43372</v>
      </c>
      <c r="L79" s="1">
        <v>19686.400000000001</v>
      </c>
      <c r="M79" s="2">
        <f>L78-L79</f>
        <v>11.299999999999272</v>
      </c>
      <c r="N79" s="11" t="str">
        <f t="shared" si="8"/>
        <v>Normal</v>
      </c>
    </row>
    <row r="80" spans="1:14" x14ac:dyDescent="0.25">
      <c r="A80" s="5">
        <v>43373</v>
      </c>
      <c r="B80" s="3">
        <v>1267</v>
      </c>
      <c r="C80" s="3">
        <f t="shared" si="9"/>
        <v>0</v>
      </c>
      <c r="D80" s="11" t="str">
        <f t="shared" si="6"/>
        <v>Normal</v>
      </c>
      <c r="F80" s="5">
        <v>43373</v>
      </c>
      <c r="G80" s="3">
        <v>9470.2000000000007</v>
      </c>
      <c r="H80" s="3">
        <f t="shared" si="10"/>
        <v>4.6000000000003638</v>
      </c>
      <c r="I80" s="11" t="str">
        <f t="shared" si="7"/>
        <v>Normal</v>
      </c>
      <c r="K80" s="5">
        <v>43373</v>
      </c>
      <c r="L80" s="3">
        <v>19686.400000000001</v>
      </c>
      <c r="M80" s="3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-1267</v>
      </c>
      <c r="D81" s="11" t="str">
        <f t="shared" si="6"/>
        <v>Normal</v>
      </c>
      <c r="F81" s="4"/>
      <c r="G81" s="1"/>
      <c r="H81" s="2">
        <f t="shared" si="10"/>
        <v>-9470.2000000000007</v>
      </c>
      <c r="I81" s="11" t="str">
        <f t="shared" si="7"/>
        <v>Normal</v>
      </c>
      <c r="K81" s="4"/>
      <c r="L81" s="1"/>
      <c r="M81" s="2">
        <f t="shared" si="11"/>
        <v>-19686.400000000001</v>
      </c>
      <c r="N81" s="11" t="str">
        <f t="shared" si="8"/>
        <v>Normal</v>
      </c>
    </row>
    <row r="82" spans="1:14" x14ac:dyDescent="0.25">
      <c r="A82" s="141" t="s">
        <v>6</v>
      </c>
      <c r="B82" s="142"/>
      <c r="C82" s="15">
        <f>SUM(C51:C81)</f>
        <v>-832</v>
      </c>
      <c r="D82" s="11" t="str">
        <f t="shared" si="6"/>
        <v>Normal</v>
      </c>
      <c r="F82" s="141" t="s">
        <v>6</v>
      </c>
      <c r="G82" s="142"/>
      <c r="H82" s="15">
        <f>SUM(H51:H81)</f>
        <v>-9352.2999999999993</v>
      </c>
      <c r="I82" s="11" t="str">
        <f t="shared" si="7"/>
        <v>Normal</v>
      </c>
      <c r="K82" s="141" t="s">
        <v>6</v>
      </c>
      <c r="L82" s="142"/>
      <c r="M82" s="15">
        <f>SUM(M51:M81)</f>
        <v>-19414.52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4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4" s="13" customFormat="1" x14ac:dyDescent="0.25">
      <c r="A85" s="146"/>
      <c r="B85" s="147"/>
      <c r="C85" s="147"/>
      <c r="D85" s="148"/>
      <c r="F85" s="146"/>
      <c r="G85" s="147"/>
      <c r="H85" s="147"/>
      <c r="I85" s="148"/>
      <c r="K85" s="146"/>
      <c r="L85" s="147"/>
      <c r="M85" s="147"/>
      <c r="N85" s="148"/>
    </row>
    <row r="86" spans="1:14" s="13" customFormat="1" x14ac:dyDescent="0.25">
      <c r="A86" s="134"/>
      <c r="B86" s="135"/>
      <c r="C86" s="135"/>
      <c r="D86" s="136"/>
      <c r="E86"/>
      <c r="F86" s="134"/>
      <c r="G86" s="135"/>
      <c r="H86" s="135"/>
      <c r="I86" s="136"/>
      <c r="J86"/>
      <c r="K86" s="134"/>
      <c r="L86" s="135"/>
      <c r="M86" s="135"/>
      <c r="N86" s="136"/>
    </row>
    <row r="87" spans="1:14" s="13" customFormat="1" x14ac:dyDescent="0.25">
      <c r="A87" s="134"/>
      <c r="B87" s="135"/>
      <c r="C87" s="135"/>
      <c r="D87" s="136"/>
      <c r="E87"/>
      <c r="F87" s="134"/>
      <c r="G87" s="135"/>
      <c r="H87" s="135"/>
      <c r="I87" s="136"/>
      <c r="J87"/>
      <c r="K87" s="134"/>
      <c r="L87" s="135"/>
      <c r="M87" s="135"/>
      <c r="N87" s="136"/>
    </row>
    <row r="88" spans="1:14" s="13" customFormat="1" x14ac:dyDescent="0.25">
      <c r="A88" s="134"/>
      <c r="B88" s="135"/>
      <c r="C88" s="135"/>
      <c r="D88" s="136"/>
      <c r="E88"/>
      <c r="F88" s="134"/>
      <c r="G88" s="135"/>
      <c r="H88" s="135"/>
      <c r="I88" s="136"/>
      <c r="J88"/>
      <c r="K88" s="134"/>
      <c r="L88" s="135"/>
      <c r="M88" s="135"/>
      <c r="N88" s="136"/>
    </row>
    <row r="89" spans="1:14" s="13" customFormat="1" x14ac:dyDescent="0.25">
      <c r="A89" s="134"/>
      <c r="B89" s="135"/>
      <c r="C89" s="135"/>
      <c r="D89" s="136"/>
      <c r="E89"/>
      <c r="F89" s="134"/>
      <c r="G89" s="135"/>
      <c r="H89" s="135"/>
      <c r="I89" s="136"/>
      <c r="J89"/>
      <c r="K89" s="134"/>
      <c r="L89" s="135"/>
      <c r="M89" s="135"/>
      <c r="N89" s="136"/>
    </row>
    <row r="90" spans="1:14" s="149" customFormat="1" x14ac:dyDescent="0.25"/>
    <row r="91" spans="1:14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4" ht="25.5" x14ac:dyDescent="0.25">
      <c r="A92" s="140" t="s">
        <v>98</v>
      </c>
      <c r="B92" s="140"/>
      <c r="C92" s="6" t="s">
        <v>2</v>
      </c>
      <c r="D92" s="9"/>
      <c r="F92" s="140" t="s">
        <v>98</v>
      </c>
      <c r="G92" s="140"/>
      <c r="H92" s="6" t="s">
        <v>2</v>
      </c>
      <c r="I92" s="9"/>
      <c r="K92" s="140" t="s">
        <v>98</v>
      </c>
      <c r="L92" s="140"/>
      <c r="M92" s="6" t="s">
        <v>2</v>
      </c>
      <c r="N92" s="9"/>
    </row>
    <row r="93" spans="1:14" x14ac:dyDescent="0.25">
      <c r="A93" s="140"/>
      <c r="B93" s="140"/>
      <c r="C93" s="7">
        <v>10481</v>
      </c>
      <c r="D93" s="10">
        <v>2</v>
      </c>
      <c r="F93" s="140"/>
      <c r="G93" s="140"/>
      <c r="H93" s="7">
        <v>9199</v>
      </c>
      <c r="I93" s="10">
        <v>30</v>
      </c>
      <c r="K93" s="140"/>
      <c r="L93" s="140"/>
      <c r="M93" s="7">
        <v>15397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43344</v>
      </c>
      <c r="B95" s="1">
        <v>10481</v>
      </c>
      <c r="C95" s="2">
        <f>B95-C93</f>
        <v>0</v>
      </c>
      <c r="D95" s="11" t="str">
        <f>IF(C95&gt;($D$93*1.2),"Atenção","Normal")</f>
        <v>Normal</v>
      </c>
      <c r="F95" s="4">
        <v>43344</v>
      </c>
      <c r="G95" s="1">
        <v>9199</v>
      </c>
      <c r="H95" s="2">
        <f>G95-H93</f>
        <v>0</v>
      </c>
      <c r="I95" s="11" t="str">
        <f>IF(H95&gt;($I$93*1.2),"Atenção","Normal")</f>
        <v>Normal</v>
      </c>
      <c r="K95" s="4">
        <v>43344</v>
      </c>
      <c r="L95" s="1">
        <v>15397</v>
      </c>
      <c r="M95" s="2">
        <f>L95-M93</f>
        <v>0</v>
      </c>
      <c r="N95" s="11" t="str">
        <f>IF(M95&gt;($N$93*1.2),"Atenção","Normal")</f>
        <v>Normal</v>
      </c>
    </row>
    <row r="96" spans="1:14" x14ac:dyDescent="0.25">
      <c r="A96" s="5">
        <v>43345</v>
      </c>
      <c r="B96" s="3">
        <v>10481</v>
      </c>
      <c r="C96" s="3">
        <f>B96-B95</f>
        <v>0</v>
      </c>
      <c r="D96" s="11" t="str">
        <f t="shared" ref="D96:D126" si="12">IF(C96&gt;($D$93*1.2),"Atenção","Normal")</f>
        <v>Normal</v>
      </c>
      <c r="F96" s="5">
        <v>43345</v>
      </c>
      <c r="G96" s="3">
        <v>9199</v>
      </c>
      <c r="H96" s="3">
        <f>G96-G95</f>
        <v>0</v>
      </c>
      <c r="I96" s="11" t="str">
        <f t="shared" ref="I96:I126" si="13">IF(H96&gt;($I$93*1.2),"Atenção","Normal")</f>
        <v>Normal</v>
      </c>
      <c r="K96" s="5">
        <v>43345</v>
      </c>
      <c r="L96" s="3">
        <v>15397</v>
      </c>
      <c r="M96" s="3">
        <f>L96-L95</f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43346</v>
      </c>
      <c r="B97" s="1">
        <v>10481</v>
      </c>
      <c r="C97" s="2">
        <f t="shared" ref="C97:C125" si="15">B97-B96</f>
        <v>0</v>
      </c>
      <c r="D97" s="11" t="str">
        <f t="shared" si="12"/>
        <v>Normal</v>
      </c>
      <c r="F97" s="4">
        <v>43346</v>
      </c>
      <c r="G97" s="1">
        <v>9315</v>
      </c>
      <c r="H97" s="2">
        <f t="shared" ref="H97:H125" si="16">G97-G96</f>
        <v>116</v>
      </c>
      <c r="I97" s="11" t="str">
        <f t="shared" si="13"/>
        <v>Atenção</v>
      </c>
      <c r="K97" s="4">
        <v>43346</v>
      </c>
      <c r="L97" s="1">
        <v>15502</v>
      </c>
      <c r="M97" s="2">
        <f t="shared" ref="M97:M125" si="17">L97-L96</f>
        <v>105</v>
      </c>
      <c r="N97" s="11" t="str">
        <f t="shared" si="14"/>
        <v>Atenção</v>
      </c>
    </row>
    <row r="98" spans="1:14" x14ac:dyDescent="0.25">
      <c r="A98" s="4">
        <v>43347</v>
      </c>
      <c r="B98" s="1">
        <v>10481</v>
      </c>
      <c r="C98" s="2">
        <f t="shared" si="15"/>
        <v>0</v>
      </c>
      <c r="D98" s="11" t="str">
        <f t="shared" si="12"/>
        <v>Normal</v>
      </c>
      <c r="F98" s="4">
        <v>43347</v>
      </c>
      <c r="G98" s="1">
        <v>9364</v>
      </c>
      <c r="H98" s="2">
        <f t="shared" si="16"/>
        <v>49</v>
      </c>
      <c r="I98" s="11" t="str">
        <f t="shared" si="13"/>
        <v>Atenção</v>
      </c>
      <c r="K98" s="4">
        <v>43347</v>
      </c>
      <c r="L98" s="1">
        <v>15554</v>
      </c>
      <c r="M98" s="2">
        <f t="shared" si="17"/>
        <v>52</v>
      </c>
      <c r="N98" s="11" t="str">
        <f t="shared" si="14"/>
        <v>Atenção</v>
      </c>
    </row>
    <row r="99" spans="1:14" x14ac:dyDescent="0.25">
      <c r="A99" s="4">
        <v>43348</v>
      </c>
      <c r="B99" s="1">
        <v>10481</v>
      </c>
      <c r="C99" s="2">
        <f t="shared" si="15"/>
        <v>0</v>
      </c>
      <c r="D99" s="11" t="str">
        <f t="shared" si="12"/>
        <v>Normal</v>
      </c>
      <c r="F99" s="4">
        <v>43348</v>
      </c>
      <c r="G99" s="1">
        <v>9417</v>
      </c>
      <c r="H99" s="2">
        <f t="shared" si="16"/>
        <v>53</v>
      </c>
      <c r="I99" s="11" t="str">
        <f t="shared" si="13"/>
        <v>Atenção</v>
      </c>
      <c r="K99" s="4">
        <v>43348</v>
      </c>
      <c r="L99" s="1">
        <v>15615</v>
      </c>
      <c r="M99" s="2">
        <f t="shared" si="17"/>
        <v>61</v>
      </c>
      <c r="N99" s="11" t="str">
        <f t="shared" si="14"/>
        <v>Atenção</v>
      </c>
    </row>
    <row r="100" spans="1:14" x14ac:dyDescent="0.25">
      <c r="A100" s="4">
        <v>43349</v>
      </c>
      <c r="B100" s="1">
        <v>10481</v>
      </c>
      <c r="C100" s="2">
        <f t="shared" si="15"/>
        <v>0</v>
      </c>
      <c r="D100" s="11" t="str">
        <f t="shared" si="12"/>
        <v>Normal</v>
      </c>
      <c r="F100" s="4">
        <v>43349</v>
      </c>
      <c r="G100" s="1">
        <v>9464</v>
      </c>
      <c r="H100" s="2">
        <f t="shared" si="16"/>
        <v>47</v>
      </c>
      <c r="I100" s="11" t="str">
        <f t="shared" si="13"/>
        <v>Atenção</v>
      </c>
      <c r="K100" s="4">
        <v>43349</v>
      </c>
      <c r="L100" s="1">
        <v>15671</v>
      </c>
      <c r="M100" s="2">
        <f t="shared" si="17"/>
        <v>56</v>
      </c>
      <c r="N100" s="11" t="str">
        <f t="shared" si="14"/>
        <v>Atenção</v>
      </c>
    </row>
    <row r="101" spans="1:14" x14ac:dyDescent="0.25">
      <c r="A101" s="4">
        <v>43350</v>
      </c>
      <c r="B101" s="1">
        <v>10481</v>
      </c>
      <c r="C101" s="2">
        <f t="shared" si="15"/>
        <v>0</v>
      </c>
      <c r="D101" s="11" t="str">
        <f t="shared" si="12"/>
        <v>Normal</v>
      </c>
      <c r="F101" s="4">
        <v>43350</v>
      </c>
      <c r="G101" s="1">
        <v>9464</v>
      </c>
      <c r="H101" s="2">
        <f t="shared" si="16"/>
        <v>0</v>
      </c>
      <c r="I101" s="11" t="str">
        <f t="shared" si="13"/>
        <v>Normal</v>
      </c>
      <c r="K101" s="4">
        <v>43350</v>
      </c>
      <c r="L101" s="1">
        <v>15671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43351</v>
      </c>
      <c r="B102" s="1">
        <v>10481</v>
      </c>
      <c r="C102" s="2">
        <f t="shared" si="15"/>
        <v>0</v>
      </c>
      <c r="D102" s="11" t="str">
        <f t="shared" si="12"/>
        <v>Normal</v>
      </c>
      <c r="F102" s="4">
        <v>43351</v>
      </c>
      <c r="G102" s="1">
        <v>9464</v>
      </c>
      <c r="H102" s="2">
        <f t="shared" si="16"/>
        <v>0</v>
      </c>
      <c r="I102" s="11" t="str">
        <f t="shared" si="13"/>
        <v>Normal</v>
      </c>
      <c r="K102" s="4">
        <v>43351</v>
      </c>
      <c r="L102" s="1">
        <v>15671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43352</v>
      </c>
      <c r="B103" s="3">
        <v>10481</v>
      </c>
      <c r="C103" s="3">
        <f t="shared" si="15"/>
        <v>0</v>
      </c>
      <c r="D103" s="11" t="str">
        <f t="shared" si="12"/>
        <v>Normal</v>
      </c>
      <c r="F103" s="5">
        <v>43352</v>
      </c>
      <c r="G103" s="3">
        <v>9464</v>
      </c>
      <c r="H103" s="3">
        <f t="shared" si="16"/>
        <v>0</v>
      </c>
      <c r="I103" s="11" t="str">
        <f t="shared" si="13"/>
        <v>Normal</v>
      </c>
      <c r="K103" s="5">
        <v>43352</v>
      </c>
      <c r="L103" s="3">
        <v>15671</v>
      </c>
      <c r="M103" s="3">
        <f t="shared" si="17"/>
        <v>0</v>
      </c>
      <c r="N103" s="11" t="str">
        <f t="shared" si="14"/>
        <v>Normal</v>
      </c>
    </row>
    <row r="104" spans="1:14" x14ac:dyDescent="0.25">
      <c r="A104" s="4">
        <v>43353</v>
      </c>
      <c r="B104" s="1">
        <v>10481</v>
      </c>
      <c r="C104" s="2">
        <f t="shared" si="15"/>
        <v>0</v>
      </c>
      <c r="D104" s="11" t="str">
        <f t="shared" si="12"/>
        <v>Normal</v>
      </c>
      <c r="F104" s="4">
        <v>43353</v>
      </c>
      <c r="G104" s="1">
        <v>9609</v>
      </c>
      <c r="H104" s="2">
        <f t="shared" si="16"/>
        <v>145</v>
      </c>
      <c r="I104" s="11" t="str">
        <f t="shared" si="13"/>
        <v>Atenção</v>
      </c>
      <c r="K104" s="4">
        <v>43353</v>
      </c>
      <c r="L104" s="1">
        <v>15787</v>
      </c>
      <c r="M104" s="2">
        <f t="shared" si="17"/>
        <v>116</v>
      </c>
      <c r="N104" s="11" t="str">
        <f t="shared" si="14"/>
        <v>Atenção</v>
      </c>
    </row>
    <row r="105" spans="1:14" x14ac:dyDescent="0.25">
      <c r="A105" s="4">
        <v>43354</v>
      </c>
      <c r="B105" s="1">
        <v>10481</v>
      </c>
      <c r="C105" s="2">
        <f t="shared" si="15"/>
        <v>0</v>
      </c>
      <c r="D105" s="11" t="str">
        <f t="shared" si="12"/>
        <v>Normal</v>
      </c>
      <c r="F105" s="4">
        <v>43354</v>
      </c>
      <c r="G105" s="1">
        <v>9664</v>
      </c>
      <c r="H105" s="2">
        <f t="shared" si="16"/>
        <v>55</v>
      </c>
      <c r="I105" s="11" t="str">
        <f t="shared" si="13"/>
        <v>Atenção</v>
      </c>
      <c r="K105" s="4">
        <v>43354</v>
      </c>
      <c r="L105" s="1">
        <v>15841</v>
      </c>
      <c r="M105" s="2">
        <f t="shared" si="17"/>
        <v>54</v>
      </c>
      <c r="N105" s="11" t="str">
        <f t="shared" si="14"/>
        <v>Atenção</v>
      </c>
    </row>
    <row r="106" spans="1:14" x14ac:dyDescent="0.25">
      <c r="A106" s="4">
        <v>43355</v>
      </c>
      <c r="B106" s="1">
        <v>10481</v>
      </c>
      <c r="C106" s="2">
        <f t="shared" si="15"/>
        <v>0</v>
      </c>
      <c r="D106" s="11" t="str">
        <f t="shared" si="12"/>
        <v>Normal</v>
      </c>
      <c r="F106" s="4">
        <v>43355</v>
      </c>
      <c r="G106" s="1">
        <v>9693</v>
      </c>
      <c r="H106" s="2">
        <f t="shared" si="16"/>
        <v>29</v>
      </c>
      <c r="I106" s="11" t="str">
        <f t="shared" si="13"/>
        <v>Normal</v>
      </c>
      <c r="K106" s="4">
        <v>43355</v>
      </c>
      <c r="L106" s="1">
        <v>15894</v>
      </c>
      <c r="M106" s="2">
        <f t="shared" si="17"/>
        <v>53</v>
      </c>
      <c r="N106" s="11" t="str">
        <f t="shared" si="14"/>
        <v>Atenção</v>
      </c>
    </row>
    <row r="107" spans="1:14" x14ac:dyDescent="0.25">
      <c r="A107" s="4">
        <v>43356</v>
      </c>
      <c r="B107" s="1">
        <v>10481</v>
      </c>
      <c r="C107" s="2">
        <f t="shared" si="15"/>
        <v>0</v>
      </c>
      <c r="D107" s="11" t="str">
        <f t="shared" si="12"/>
        <v>Normal</v>
      </c>
      <c r="F107" s="4">
        <v>43356</v>
      </c>
      <c r="G107" s="1">
        <v>9721</v>
      </c>
      <c r="H107" s="2">
        <f t="shared" si="16"/>
        <v>28</v>
      </c>
      <c r="I107" s="11" t="str">
        <f t="shared" si="13"/>
        <v>Normal</v>
      </c>
      <c r="K107" s="4">
        <v>43356</v>
      </c>
      <c r="L107" s="1">
        <v>15950</v>
      </c>
      <c r="M107" s="2">
        <f t="shared" si="17"/>
        <v>56</v>
      </c>
      <c r="N107" s="11" t="str">
        <f t="shared" si="14"/>
        <v>Atenção</v>
      </c>
    </row>
    <row r="108" spans="1:14" x14ac:dyDescent="0.25">
      <c r="A108" s="4">
        <v>43357</v>
      </c>
      <c r="B108" s="1">
        <v>10481</v>
      </c>
      <c r="C108" s="2">
        <f t="shared" si="15"/>
        <v>0</v>
      </c>
      <c r="D108" s="11" t="str">
        <f t="shared" si="12"/>
        <v>Normal</v>
      </c>
      <c r="F108" s="4">
        <v>43357</v>
      </c>
      <c r="G108" s="1">
        <v>9742</v>
      </c>
      <c r="H108" s="2">
        <f t="shared" si="16"/>
        <v>21</v>
      </c>
      <c r="I108" s="11" t="str">
        <f t="shared" si="13"/>
        <v>Normal</v>
      </c>
      <c r="K108" s="4">
        <v>43357</v>
      </c>
      <c r="L108" s="1">
        <v>15997</v>
      </c>
      <c r="M108" s="2">
        <f t="shared" si="17"/>
        <v>47</v>
      </c>
      <c r="N108" s="11" t="str">
        <f t="shared" si="14"/>
        <v>Atenção</v>
      </c>
    </row>
    <row r="109" spans="1:14" x14ac:dyDescent="0.25">
      <c r="A109" s="4">
        <v>43358</v>
      </c>
      <c r="B109" s="1">
        <v>10481</v>
      </c>
      <c r="C109" s="2">
        <f t="shared" si="15"/>
        <v>0</v>
      </c>
      <c r="D109" s="11" t="str">
        <f t="shared" si="12"/>
        <v>Normal</v>
      </c>
      <c r="F109" s="4">
        <v>43358</v>
      </c>
      <c r="G109" s="1">
        <v>9742</v>
      </c>
      <c r="H109" s="2">
        <f t="shared" si="16"/>
        <v>0</v>
      </c>
      <c r="I109" s="11" t="str">
        <f t="shared" si="13"/>
        <v>Normal</v>
      </c>
      <c r="K109" s="4">
        <v>43358</v>
      </c>
      <c r="L109" s="1">
        <v>15997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5">
        <v>43359</v>
      </c>
      <c r="B110" s="3">
        <v>10481</v>
      </c>
      <c r="C110" s="3">
        <f t="shared" si="15"/>
        <v>0</v>
      </c>
      <c r="D110" s="11" t="str">
        <f t="shared" si="12"/>
        <v>Normal</v>
      </c>
      <c r="F110" s="5">
        <v>43359</v>
      </c>
      <c r="G110" s="3">
        <v>9742</v>
      </c>
      <c r="H110" s="3">
        <f t="shared" si="16"/>
        <v>0</v>
      </c>
      <c r="I110" s="11" t="str">
        <f t="shared" si="13"/>
        <v>Normal</v>
      </c>
      <c r="K110" s="5">
        <v>43359</v>
      </c>
      <c r="L110" s="3">
        <v>15997</v>
      </c>
      <c r="M110" s="3">
        <f t="shared" si="17"/>
        <v>0</v>
      </c>
      <c r="N110" s="11" t="str">
        <f t="shared" si="14"/>
        <v>Normal</v>
      </c>
    </row>
    <row r="111" spans="1:14" x14ac:dyDescent="0.25">
      <c r="A111" s="4">
        <v>43360</v>
      </c>
      <c r="B111" s="1">
        <v>10481</v>
      </c>
      <c r="C111" s="2">
        <f t="shared" si="15"/>
        <v>0</v>
      </c>
      <c r="D111" s="11" t="str">
        <f t="shared" si="12"/>
        <v>Normal</v>
      </c>
      <c r="F111" s="4">
        <v>43360</v>
      </c>
      <c r="G111" s="1">
        <v>9764</v>
      </c>
      <c r="H111" s="2">
        <f t="shared" si="16"/>
        <v>22</v>
      </c>
      <c r="I111" s="11" t="str">
        <f t="shared" si="13"/>
        <v>Normal</v>
      </c>
      <c r="K111" s="4">
        <v>43360</v>
      </c>
      <c r="L111" s="1">
        <v>16064</v>
      </c>
      <c r="M111" s="2">
        <f t="shared" si="17"/>
        <v>67</v>
      </c>
      <c r="N111" s="11" t="str">
        <f t="shared" si="14"/>
        <v>Atenção</v>
      </c>
    </row>
    <row r="112" spans="1:14" x14ac:dyDescent="0.25">
      <c r="A112" s="4">
        <v>43361</v>
      </c>
      <c r="B112" s="1">
        <v>10481</v>
      </c>
      <c r="C112" s="2">
        <f t="shared" si="15"/>
        <v>0</v>
      </c>
      <c r="D112" s="11" t="str">
        <f t="shared" si="12"/>
        <v>Normal</v>
      </c>
      <c r="F112" s="4">
        <v>43361</v>
      </c>
      <c r="G112" s="1">
        <v>9784</v>
      </c>
      <c r="H112" s="2">
        <f t="shared" si="16"/>
        <v>20</v>
      </c>
      <c r="I112" s="11" t="str">
        <f t="shared" si="13"/>
        <v>Normal</v>
      </c>
      <c r="K112" s="4">
        <v>43361</v>
      </c>
      <c r="L112" s="1">
        <v>16115</v>
      </c>
      <c r="M112" s="2">
        <f t="shared" si="17"/>
        <v>51</v>
      </c>
      <c r="N112" s="11" t="str">
        <f t="shared" si="14"/>
        <v>Atenção</v>
      </c>
    </row>
    <row r="113" spans="1:15" x14ac:dyDescent="0.25">
      <c r="A113" s="4">
        <v>43362</v>
      </c>
      <c r="B113" s="22">
        <v>10481</v>
      </c>
      <c r="C113" s="18">
        <f t="shared" si="15"/>
        <v>0</v>
      </c>
      <c r="D113" s="11" t="str">
        <f t="shared" si="12"/>
        <v>Normal</v>
      </c>
      <c r="F113" s="4">
        <v>43362</v>
      </c>
      <c r="G113" s="22">
        <v>9804</v>
      </c>
      <c r="H113" s="18">
        <f t="shared" si="16"/>
        <v>20</v>
      </c>
      <c r="I113" s="11" t="str">
        <f t="shared" si="13"/>
        <v>Normal</v>
      </c>
      <c r="K113" s="4">
        <v>43362</v>
      </c>
      <c r="L113" s="22">
        <v>16165</v>
      </c>
      <c r="M113" s="18">
        <f t="shared" si="17"/>
        <v>50</v>
      </c>
      <c r="N113" s="11" t="str">
        <f t="shared" si="14"/>
        <v>Atenção</v>
      </c>
    </row>
    <row r="114" spans="1:15" x14ac:dyDescent="0.25">
      <c r="A114" s="4">
        <v>43363</v>
      </c>
      <c r="B114" s="1">
        <v>10481</v>
      </c>
      <c r="C114" s="2">
        <f t="shared" si="15"/>
        <v>0</v>
      </c>
      <c r="D114" s="11" t="str">
        <f t="shared" si="12"/>
        <v>Normal</v>
      </c>
      <c r="F114" s="4">
        <v>43363</v>
      </c>
      <c r="G114" s="1">
        <v>9825</v>
      </c>
      <c r="H114" s="2">
        <f t="shared" si="16"/>
        <v>21</v>
      </c>
      <c r="I114" s="11" t="str">
        <f t="shared" si="13"/>
        <v>Normal</v>
      </c>
      <c r="K114" s="4">
        <v>43363</v>
      </c>
      <c r="L114" s="1">
        <v>16235</v>
      </c>
      <c r="M114" s="2">
        <f t="shared" si="17"/>
        <v>70</v>
      </c>
      <c r="N114" s="11" t="str">
        <f t="shared" si="14"/>
        <v>Atenção</v>
      </c>
    </row>
    <row r="115" spans="1:15" x14ac:dyDescent="0.25">
      <c r="A115" s="4">
        <v>43364</v>
      </c>
      <c r="B115" s="1">
        <v>10481</v>
      </c>
      <c r="C115" s="2">
        <f t="shared" si="15"/>
        <v>0</v>
      </c>
      <c r="D115" s="11" t="str">
        <f t="shared" si="12"/>
        <v>Normal</v>
      </c>
      <c r="F115" s="4">
        <v>43364</v>
      </c>
      <c r="G115" s="1">
        <v>9844</v>
      </c>
      <c r="H115" s="2">
        <f t="shared" si="16"/>
        <v>19</v>
      </c>
      <c r="I115" s="11" t="str">
        <f t="shared" si="13"/>
        <v>Normal</v>
      </c>
      <c r="K115" s="4">
        <v>43364</v>
      </c>
      <c r="L115" s="1">
        <v>16240</v>
      </c>
      <c r="M115" s="2">
        <f t="shared" si="17"/>
        <v>5</v>
      </c>
      <c r="N115" s="11" t="str">
        <f t="shared" si="14"/>
        <v>Normal</v>
      </c>
    </row>
    <row r="116" spans="1:15" x14ac:dyDescent="0.25">
      <c r="A116" s="4">
        <v>43365</v>
      </c>
      <c r="B116" s="1">
        <v>10481</v>
      </c>
      <c r="C116" s="2">
        <f t="shared" si="15"/>
        <v>0</v>
      </c>
      <c r="D116" s="11" t="str">
        <f t="shared" si="12"/>
        <v>Normal</v>
      </c>
      <c r="F116" s="4">
        <v>43365</v>
      </c>
      <c r="G116" s="1">
        <v>9844</v>
      </c>
      <c r="H116" s="2">
        <f t="shared" si="16"/>
        <v>0</v>
      </c>
      <c r="I116" s="11" t="str">
        <f t="shared" si="13"/>
        <v>Normal</v>
      </c>
      <c r="K116" s="4">
        <v>43365</v>
      </c>
      <c r="L116" s="1">
        <v>16240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5">
        <v>43366</v>
      </c>
      <c r="B117" s="3">
        <v>10481</v>
      </c>
      <c r="C117" s="3">
        <f t="shared" si="15"/>
        <v>0</v>
      </c>
      <c r="D117" s="11" t="str">
        <f t="shared" si="12"/>
        <v>Normal</v>
      </c>
      <c r="F117" s="5">
        <v>43366</v>
      </c>
      <c r="G117" s="3">
        <v>9844</v>
      </c>
      <c r="H117" s="3">
        <f t="shared" si="16"/>
        <v>0</v>
      </c>
      <c r="I117" s="11" t="str">
        <f t="shared" si="13"/>
        <v>Normal</v>
      </c>
      <c r="K117" s="5">
        <v>43366</v>
      </c>
      <c r="L117" s="3">
        <v>16240</v>
      </c>
      <c r="M117" s="3">
        <f t="shared" si="17"/>
        <v>0</v>
      </c>
      <c r="N117" s="11" t="str">
        <f t="shared" si="14"/>
        <v>Normal</v>
      </c>
    </row>
    <row r="118" spans="1:15" x14ac:dyDescent="0.25">
      <c r="A118" s="4">
        <v>43367</v>
      </c>
      <c r="B118" s="1">
        <v>1076.5</v>
      </c>
      <c r="C118" s="2">
        <f>B117-B118</f>
        <v>9404.5</v>
      </c>
      <c r="D118" s="11" t="str">
        <f t="shared" si="12"/>
        <v>Atenção</v>
      </c>
      <c r="F118" s="4">
        <v>43367</v>
      </c>
      <c r="G118" s="1">
        <v>9872</v>
      </c>
      <c r="H118" s="2">
        <f t="shared" si="16"/>
        <v>28</v>
      </c>
      <c r="I118" s="11" t="str">
        <f t="shared" si="13"/>
        <v>Normal</v>
      </c>
      <c r="K118" s="4">
        <v>43367</v>
      </c>
      <c r="L118" s="1">
        <v>16363</v>
      </c>
      <c r="M118" s="2">
        <f t="shared" si="17"/>
        <v>123</v>
      </c>
      <c r="N118" s="11" t="str">
        <f t="shared" si="14"/>
        <v>Atenção</v>
      </c>
    </row>
    <row r="119" spans="1:15" x14ac:dyDescent="0.25">
      <c r="A119" s="4">
        <v>43368</v>
      </c>
      <c r="B119" s="1">
        <v>1094.5</v>
      </c>
      <c r="C119" s="2">
        <f t="shared" si="15"/>
        <v>18</v>
      </c>
      <c r="D119" s="11" t="str">
        <f t="shared" si="12"/>
        <v>Atenção</v>
      </c>
      <c r="F119" s="4">
        <v>43368</v>
      </c>
      <c r="G119" s="1">
        <v>9901</v>
      </c>
      <c r="H119" s="2">
        <f t="shared" si="16"/>
        <v>29</v>
      </c>
      <c r="I119" s="11" t="str">
        <f t="shared" si="13"/>
        <v>Normal</v>
      </c>
      <c r="K119" s="4">
        <v>43368</v>
      </c>
      <c r="L119" s="1">
        <v>16424</v>
      </c>
      <c r="M119" s="2">
        <f t="shared" si="17"/>
        <v>61</v>
      </c>
      <c r="N119" s="11" t="str">
        <f t="shared" si="14"/>
        <v>Atenção</v>
      </c>
    </row>
    <row r="120" spans="1:15" x14ac:dyDescent="0.25">
      <c r="A120" s="4">
        <v>43369</v>
      </c>
      <c r="B120" s="22">
        <v>1112.0999999999999</v>
      </c>
      <c r="C120" s="18">
        <f t="shared" si="15"/>
        <v>17.599999999999909</v>
      </c>
      <c r="D120" s="11" t="str">
        <f t="shared" si="12"/>
        <v>Atenção</v>
      </c>
      <c r="F120" s="4">
        <v>43369</v>
      </c>
      <c r="G120" s="22">
        <v>9930</v>
      </c>
      <c r="H120" s="18">
        <f t="shared" si="16"/>
        <v>29</v>
      </c>
      <c r="I120" s="11" t="str">
        <f t="shared" si="13"/>
        <v>Normal</v>
      </c>
      <c r="K120" s="4">
        <v>43369</v>
      </c>
      <c r="L120" s="22">
        <v>16507</v>
      </c>
      <c r="M120" s="18">
        <f t="shared" si="17"/>
        <v>83</v>
      </c>
      <c r="N120" s="11" t="str">
        <f t="shared" si="14"/>
        <v>Atenção</v>
      </c>
    </row>
    <row r="121" spans="1:15" x14ac:dyDescent="0.25">
      <c r="A121" s="4">
        <v>43370</v>
      </c>
      <c r="B121" s="1">
        <v>1130.0999999999999</v>
      </c>
      <c r="C121" s="2">
        <f t="shared" si="15"/>
        <v>18</v>
      </c>
      <c r="D121" s="11" t="str">
        <f t="shared" si="12"/>
        <v>Atenção</v>
      </c>
      <c r="F121" s="4">
        <v>43370</v>
      </c>
      <c r="G121" s="1">
        <v>9959</v>
      </c>
      <c r="H121" s="2">
        <f t="shared" si="16"/>
        <v>29</v>
      </c>
      <c r="I121" s="11" t="str">
        <f t="shared" si="13"/>
        <v>Normal</v>
      </c>
      <c r="K121" s="4">
        <v>43370</v>
      </c>
      <c r="L121" s="1">
        <v>16561</v>
      </c>
      <c r="M121" s="2">
        <f t="shared" si="17"/>
        <v>54</v>
      </c>
      <c r="N121" s="11" t="str">
        <f t="shared" si="14"/>
        <v>Atenção</v>
      </c>
    </row>
    <row r="122" spans="1:15" x14ac:dyDescent="0.25">
      <c r="A122" s="4">
        <v>43371</v>
      </c>
      <c r="B122" s="1">
        <v>1146.0999999999999</v>
      </c>
      <c r="C122" s="2">
        <f t="shared" si="15"/>
        <v>16</v>
      </c>
      <c r="D122" s="11" t="str">
        <f t="shared" si="12"/>
        <v>Atenção</v>
      </c>
      <c r="F122" s="4">
        <v>43371</v>
      </c>
      <c r="G122" s="1">
        <v>9988</v>
      </c>
      <c r="H122" s="2">
        <f t="shared" si="16"/>
        <v>29</v>
      </c>
      <c r="I122" s="11" t="str">
        <f t="shared" si="13"/>
        <v>Normal</v>
      </c>
      <c r="K122" s="4">
        <v>43371</v>
      </c>
      <c r="L122" s="1">
        <v>16619</v>
      </c>
      <c r="M122" s="2">
        <f t="shared" si="17"/>
        <v>58</v>
      </c>
      <c r="N122" s="11" t="str">
        <f t="shared" si="14"/>
        <v>Atenção</v>
      </c>
    </row>
    <row r="123" spans="1:15" x14ac:dyDescent="0.25">
      <c r="A123" s="4">
        <v>43372</v>
      </c>
      <c r="B123" s="1">
        <v>1146.0999999999999</v>
      </c>
      <c r="C123" s="2">
        <f t="shared" si="15"/>
        <v>0</v>
      </c>
      <c r="D123" s="11" t="str">
        <f t="shared" si="12"/>
        <v>Normal</v>
      </c>
      <c r="F123" s="4">
        <v>43372</v>
      </c>
      <c r="G123" s="1">
        <v>9988</v>
      </c>
      <c r="H123" s="2">
        <f t="shared" si="16"/>
        <v>0</v>
      </c>
      <c r="I123" s="11" t="str">
        <f t="shared" si="13"/>
        <v>Normal</v>
      </c>
      <c r="K123" s="4">
        <v>43372</v>
      </c>
      <c r="L123" s="1">
        <v>16619</v>
      </c>
      <c r="M123" s="2">
        <f t="shared" si="17"/>
        <v>0</v>
      </c>
      <c r="N123" s="11" t="str">
        <f t="shared" si="14"/>
        <v>Normal</v>
      </c>
    </row>
    <row r="124" spans="1:15" x14ac:dyDescent="0.25">
      <c r="A124" s="5">
        <v>43373</v>
      </c>
      <c r="B124" s="3">
        <v>1146.0999999999999</v>
      </c>
      <c r="C124" s="3">
        <f t="shared" si="15"/>
        <v>0</v>
      </c>
      <c r="D124" s="11" t="str">
        <f t="shared" si="12"/>
        <v>Normal</v>
      </c>
      <c r="F124" s="5">
        <v>43373</v>
      </c>
      <c r="G124" s="3">
        <v>9988</v>
      </c>
      <c r="H124" s="3">
        <f t="shared" si="16"/>
        <v>0</v>
      </c>
      <c r="I124" s="11" t="str">
        <f t="shared" si="13"/>
        <v>Normal</v>
      </c>
      <c r="K124" s="5">
        <v>43373</v>
      </c>
      <c r="L124" s="3">
        <v>16619</v>
      </c>
      <c r="M124" s="3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 t="shared" si="15"/>
        <v>-1146.0999999999999</v>
      </c>
      <c r="D125" s="11" t="str">
        <f t="shared" si="12"/>
        <v>Normal</v>
      </c>
      <c r="F125" s="4"/>
      <c r="G125" s="1"/>
      <c r="H125" s="2">
        <f t="shared" si="16"/>
        <v>-9988</v>
      </c>
      <c r="I125" s="11" t="str">
        <f t="shared" si="13"/>
        <v>Normal</v>
      </c>
      <c r="K125" s="4"/>
      <c r="L125" s="1"/>
      <c r="M125" s="2">
        <f t="shared" si="17"/>
        <v>-16619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8328</v>
      </c>
      <c r="D126" s="11" t="str">
        <f t="shared" si="12"/>
        <v>Atenção</v>
      </c>
      <c r="F126" s="141" t="s">
        <v>6</v>
      </c>
      <c r="G126" s="142"/>
      <c r="H126" s="15">
        <f>SUM(H95:H125)</f>
        <v>-9199</v>
      </c>
      <c r="I126" s="11" t="str">
        <f t="shared" si="13"/>
        <v>Normal</v>
      </c>
      <c r="K126" s="141" t="s">
        <v>6</v>
      </c>
      <c r="L126" s="142"/>
      <c r="M126" s="15">
        <f>SUM(M95:M125)</f>
        <v>-15397</v>
      </c>
      <c r="N126" s="11" t="str">
        <f t="shared" si="14"/>
        <v>Normal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6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6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6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6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6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6" s="134" customFormat="1" x14ac:dyDescent="0.25">
      <c r="A134" s="150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</row>
    <row r="135" spans="1:16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6" ht="31.5" customHeight="1" x14ac:dyDescent="0.25">
      <c r="A136" s="140" t="s">
        <v>98</v>
      </c>
      <c r="B136" s="140"/>
      <c r="C136" s="6" t="s">
        <v>2</v>
      </c>
      <c r="D136" s="9"/>
      <c r="F136" s="140" t="s">
        <v>98</v>
      </c>
      <c r="G136" s="140"/>
      <c r="H136" s="6" t="s">
        <v>2</v>
      </c>
      <c r="I136" s="9"/>
      <c r="K136" s="140" t="s">
        <v>98</v>
      </c>
      <c r="L136" s="140"/>
      <c r="M136" s="6" t="s">
        <v>2</v>
      </c>
      <c r="N136" s="9"/>
    </row>
    <row r="137" spans="1:16" x14ac:dyDescent="0.25">
      <c r="A137" s="140"/>
      <c r="B137" s="140"/>
      <c r="C137" s="7">
        <v>3690648</v>
      </c>
      <c r="D137" s="10">
        <v>1</v>
      </c>
      <c r="F137" s="140"/>
      <c r="G137" s="140"/>
      <c r="H137" s="7">
        <v>1359</v>
      </c>
      <c r="I137" s="10">
        <v>2</v>
      </c>
      <c r="K137" s="140"/>
      <c r="L137" s="140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43344</v>
      </c>
      <c r="B139" s="1">
        <v>36906.480000000003</v>
      </c>
      <c r="C139" s="2">
        <f>B139-C137</f>
        <v>-3653741.52</v>
      </c>
      <c r="D139" s="11" t="str">
        <f>IF(C139&gt;($D$137*1.2),"Atenção","Normal")</f>
        <v>Normal</v>
      </c>
      <c r="F139" s="4">
        <v>43344</v>
      </c>
      <c r="G139" s="1">
        <v>1359</v>
      </c>
      <c r="H139" s="2">
        <f>G139-H137</f>
        <v>0</v>
      </c>
      <c r="I139" s="11" t="str">
        <f>IF(H139&gt;($I$137*1.2),"Atenção","Normal")</f>
        <v>Normal</v>
      </c>
      <c r="K139" s="4">
        <v>43344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43345</v>
      </c>
      <c r="B140" s="3">
        <v>36906.480000000003</v>
      </c>
      <c r="C140" s="3">
        <f>B140-B139</f>
        <v>0</v>
      </c>
      <c r="D140" s="11" t="str">
        <f t="shared" ref="D140:D170" si="18">IF(C140&gt;($D$137*1.2),"Atenção","Normal")</f>
        <v>Normal</v>
      </c>
      <c r="F140" s="5">
        <v>43345</v>
      </c>
      <c r="G140" s="3">
        <v>1359</v>
      </c>
      <c r="H140" s="3">
        <f>G140-G139</f>
        <v>0</v>
      </c>
      <c r="I140" s="11" t="str">
        <f t="shared" ref="I140:I170" si="19">IF(H140&gt;($I$137*1.2),"Atenção","Normal")</f>
        <v>Normal</v>
      </c>
      <c r="K140" s="5">
        <v>43345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43346</v>
      </c>
      <c r="B141" s="1">
        <v>36906.480000000003</v>
      </c>
      <c r="C141" s="2">
        <f t="shared" ref="C141:C169" si="21">B141-B140</f>
        <v>0</v>
      </c>
      <c r="D141" s="11" t="str">
        <f t="shared" si="18"/>
        <v>Normal</v>
      </c>
      <c r="F141" s="4">
        <v>43346</v>
      </c>
      <c r="G141" s="1">
        <v>1359</v>
      </c>
      <c r="H141" s="2">
        <f t="shared" ref="H141:H169" si="22">G141-G140</f>
        <v>0</v>
      </c>
      <c r="I141" s="11" t="str">
        <f t="shared" si="19"/>
        <v>Normal</v>
      </c>
      <c r="K141" s="4">
        <v>43346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6" x14ac:dyDescent="0.25">
      <c r="A142" s="4">
        <v>43347</v>
      </c>
      <c r="B142" s="1">
        <v>36906.480000000003</v>
      </c>
      <c r="C142" s="2">
        <f t="shared" si="21"/>
        <v>0</v>
      </c>
      <c r="D142" s="11" t="str">
        <f t="shared" si="18"/>
        <v>Normal</v>
      </c>
      <c r="F142" s="4">
        <v>43347</v>
      </c>
      <c r="G142" s="1">
        <v>1359</v>
      </c>
      <c r="H142" s="2">
        <f t="shared" si="22"/>
        <v>0</v>
      </c>
      <c r="I142" s="11" t="str">
        <f t="shared" si="19"/>
        <v>Normal</v>
      </c>
      <c r="K142" s="4">
        <v>43347</v>
      </c>
      <c r="L142" s="22"/>
      <c r="M142" s="1">
        <f t="shared" si="23"/>
        <v>0</v>
      </c>
      <c r="N142" s="11" t="str">
        <f t="shared" si="20"/>
        <v>Normal</v>
      </c>
    </row>
    <row r="143" spans="1:16" x14ac:dyDescent="0.25">
      <c r="A143" s="4">
        <v>43348</v>
      </c>
      <c r="B143" s="1">
        <v>36906.480000000003</v>
      </c>
      <c r="C143" s="2">
        <f t="shared" si="21"/>
        <v>0</v>
      </c>
      <c r="D143" s="11" t="str">
        <f t="shared" si="18"/>
        <v>Normal</v>
      </c>
      <c r="F143" s="4">
        <v>43348</v>
      </c>
      <c r="G143" s="1">
        <v>1374</v>
      </c>
      <c r="H143" s="2">
        <f t="shared" si="22"/>
        <v>15</v>
      </c>
      <c r="I143" s="11" t="str">
        <f t="shared" si="19"/>
        <v>Atenção</v>
      </c>
      <c r="K143" s="4">
        <v>43348</v>
      </c>
      <c r="L143" s="22"/>
      <c r="M143" s="1">
        <f t="shared" si="23"/>
        <v>0</v>
      </c>
      <c r="N143" s="11" t="str">
        <f t="shared" si="20"/>
        <v>Normal</v>
      </c>
    </row>
    <row r="144" spans="1:16" x14ac:dyDescent="0.25">
      <c r="A144" s="4">
        <v>43349</v>
      </c>
      <c r="B144" s="1">
        <v>36906.480000000003</v>
      </c>
      <c r="C144" s="2">
        <f t="shared" si="21"/>
        <v>0</v>
      </c>
      <c r="D144" s="11" t="str">
        <f t="shared" si="18"/>
        <v>Normal</v>
      </c>
      <c r="F144" s="4">
        <v>43349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43349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43350</v>
      </c>
      <c r="B145" s="1">
        <v>36906.480000000003</v>
      </c>
      <c r="C145" s="2">
        <f t="shared" si="21"/>
        <v>0</v>
      </c>
      <c r="D145" s="11" t="str">
        <f t="shared" si="18"/>
        <v>Normal</v>
      </c>
      <c r="F145" s="4">
        <v>43350</v>
      </c>
      <c r="G145" s="1">
        <v>1374</v>
      </c>
      <c r="H145" s="2">
        <f t="shared" si="22"/>
        <v>0</v>
      </c>
      <c r="I145" s="11" t="str">
        <f t="shared" si="19"/>
        <v>Normal</v>
      </c>
      <c r="K145" s="4">
        <v>43350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43351</v>
      </c>
      <c r="B146" s="1">
        <v>36906.480000000003</v>
      </c>
      <c r="C146" s="2">
        <f t="shared" si="21"/>
        <v>0</v>
      </c>
      <c r="D146" s="11" t="str">
        <f t="shared" si="18"/>
        <v>Normal</v>
      </c>
      <c r="F146" s="4">
        <v>43351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43351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5">
        <v>43352</v>
      </c>
      <c r="B147" s="3">
        <v>36906.480000000003</v>
      </c>
      <c r="C147" s="3">
        <f t="shared" si="21"/>
        <v>0</v>
      </c>
      <c r="D147" s="11" t="str">
        <f t="shared" si="18"/>
        <v>Normal</v>
      </c>
      <c r="F147" s="5">
        <v>43352</v>
      </c>
      <c r="G147" s="3">
        <v>1374</v>
      </c>
      <c r="H147" s="3">
        <f t="shared" si="22"/>
        <v>0</v>
      </c>
      <c r="I147" s="11" t="str">
        <f t="shared" si="19"/>
        <v>Normal</v>
      </c>
      <c r="K147" s="5">
        <v>43352</v>
      </c>
      <c r="L147" s="3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43353</v>
      </c>
      <c r="B148" s="1">
        <v>36906.480000000003</v>
      </c>
      <c r="C148" s="2">
        <f t="shared" si="21"/>
        <v>0</v>
      </c>
      <c r="D148" s="11" t="str">
        <f t="shared" si="18"/>
        <v>Normal</v>
      </c>
      <c r="F148" s="4">
        <v>43353</v>
      </c>
      <c r="G148" s="1">
        <v>1374</v>
      </c>
      <c r="H148" s="2">
        <f t="shared" si="22"/>
        <v>0</v>
      </c>
      <c r="I148" s="11" t="str">
        <f t="shared" si="19"/>
        <v>Normal</v>
      </c>
      <c r="K148" s="4">
        <v>43353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43354</v>
      </c>
      <c r="B149" s="1">
        <v>36906.480000000003</v>
      </c>
      <c r="C149" s="2">
        <f t="shared" si="21"/>
        <v>0</v>
      </c>
      <c r="D149" s="11" t="str">
        <f t="shared" si="18"/>
        <v>Normal</v>
      </c>
      <c r="F149" s="4">
        <v>43354</v>
      </c>
      <c r="G149" s="1">
        <v>1374</v>
      </c>
      <c r="H149" s="2">
        <f t="shared" si="22"/>
        <v>0</v>
      </c>
      <c r="I149" s="11" t="str">
        <f t="shared" si="19"/>
        <v>Normal</v>
      </c>
      <c r="K149" s="4">
        <v>43354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43355</v>
      </c>
      <c r="B150" s="1">
        <v>36906.480000000003</v>
      </c>
      <c r="C150" s="2">
        <f t="shared" si="21"/>
        <v>0</v>
      </c>
      <c r="D150" s="11" t="str">
        <f t="shared" si="18"/>
        <v>Normal</v>
      </c>
      <c r="F150" s="4">
        <v>43355</v>
      </c>
      <c r="G150" s="1">
        <v>1374</v>
      </c>
      <c r="H150" s="2">
        <f t="shared" si="22"/>
        <v>0</v>
      </c>
      <c r="I150" s="11" t="str">
        <f t="shared" si="19"/>
        <v>Normal</v>
      </c>
      <c r="K150" s="4">
        <v>43355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43356</v>
      </c>
      <c r="B151" s="1">
        <v>36906.480000000003</v>
      </c>
      <c r="C151" s="2">
        <f t="shared" si="21"/>
        <v>0</v>
      </c>
      <c r="D151" s="11" t="str">
        <f t="shared" si="18"/>
        <v>Normal</v>
      </c>
      <c r="F151" s="4">
        <v>43356</v>
      </c>
      <c r="G151" s="1">
        <v>1374</v>
      </c>
      <c r="H151" s="2">
        <f t="shared" si="22"/>
        <v>0</v>
      </c>
      <c r="I151" s="11" t="str">
        <f t="shared" si="19"/>
        <v>Normal</v>
      </c>
      <c r="K151" s="4">
        <v>43356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43357</v>
      </c>
      <c r="B152" s="1">
        <v>36906.480000000003</v>
      </c>
      <c r="C152" s="2">
        <f t="shared" si="21"/>
        <v>0</v>
      </c>
      <c r="D152" s="11" t="str">
        <f t="shared" si="18"/>
        <v>Normal</v>
      </c>
      <c r="F152" s="4">
        <v>43357</v>
      </c>
      <c r="G152" s="1">
        <v>1374</v>
      </c>
      <c r="H152" s="2">
        <f t="shared" si="22"/>
        <v>0</v>
      </c>
      <c r="I152" s="11" t="str">
        <f t="shared" si="19"/>
        <v>Normal</v>
      </c>
      <c r="K152" s="4">
        <v>43357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43358</v>
      </c>
      <c r="B153" s="1">
        <v>36906.480000000003</v>
      </c>
      <c r="C153" s="2">
        <f t="shared" si="21"/>
        <v>0</v>
      </c>
      <c r="D153" s="11" t="str">
        <f t="shared" si="18"/>
        <v>Normal</v>
      </c>
      <c r="F153" s="4">
        <v>43358</v>
      </c>
      <c r="G153" s="1">
        <v>1374</v>
      </c>
      <c r="H153" s="2">
        <f t="shared" si="22"/>
        <v>0</v>
      </c>
      <c r="I153" s="11" t="str">
        <f t="shared" si="19"/>
        <v>Normal</v>
      </c>
      <c r="K153" s="4">
        <v>43358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5">
        <v>43359</v>
      </c>
      <c r="B154" s="3">
        <v>36906.480000000003</v>
      </c>
      <c r="C154" s="3">
        <f t="shared" si="21"/>
        <v>0</v>
      </c>
      <c r="D154" s="11" t="str">
        <f t="shared" si="18"/>
        <v>Normal</v>
      </c>
      <c r="F154" s="5">
        <v>43359</v>
      </c>
      <c r="G154" s="3">
        <v>1374</v>
      </c>
      <c r="H154" s="3">
        <f t="shared" si="22"/>
        <v>0</v>
      </c>
      <c r="I154" s="11" t="str">
        <f t="shared" si="19"/>
        <v>Normal</v>
      </c>
      <c r="K154" s="5">
        <v>43359</v>
      </c>
      <c r="L154" s="3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43360</v>
      </c>
      <c r="B155" s="1">
        <v>36906.480000000003</v>
      </c>
      <c r="C155" s="2">
        <f t="shared" si="21"/>
        <v>0</v>
      </c>
      <c r="D155" s="11" t="str">
        <f t="shared" si="18"/>
        <v>Normal</v>
      </c>
      <c r="F155" s="4">
        <v>43360</v>
      </c>
      <c r="G155" s="1">
        <v>1374</v>
      </c>
      <c r="H155" s="2">
        <f t="shared" si="22"/>
        <v>0</v>
      </c>
      <c r="I155" s="11" t="str">
        <f t="shared" si="19"/>
        <v>Normal</v>
      </c>
      <c r="K155" s="4">
        <v>43360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43361</v>
      </c>
      <c r="B156" s="1">
        <v>36906.480000000003</v>
      </c>
      <c r="C156" s="2">
        <f t="shared" si="21"/>
        <v>0</v>
      </c>
      <c r="D156" s="11" t="str">
        <f t="shared" si="18"/>
        <v>Normal</v>
      </c>
      <c r="F156" s="4">
        <v>43361</v>
      </c>
      <c r="G156" s="1">
        <v>1374</v>
      </c>
      <c r="H156" s="2">
        <f t="shared" si="22"/>
        <v>0</v>
      </c>
      <c r="I156" s="11" t="str">
        <f t="shared" si="19"/>
        <v>Normal</v>
      </c>
      <c r="K156" s="4">
        <v>43361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43362</v>
      </c>
      <c r="B157" s="1">
        <v>36906.480000000003</v>
      </c>
      <c r="C157" s="18">
        <f t="shared" si="21"/>
        <v>0</v>
      </c>
      <c r="D157" s="11" t="str">
        <f t="shared" si="18"/>
        <v>Normal</v>
      </c>
      <c r="F157" s="4">
        <v>43362</v>
      </c>
      <c r="G157" s="22">
        <v>1374</v>
      </c>
      <c r="H157" s="18">
        <f t="shared" si="22"/>
        <v>0</v>
      </c>
      <c r="I157" s="11" t="str">
        <f t="shared" si="19"/>
        <v>Normal</v>
      </c>
      <c r="K157" s="4">
        <v>43362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43363</v>
      </c>
      <c r="B158" s="1">
        <v>36906.480000000003</v>
      </c>
      <c r="C158" s="2">
        <f t="shared" si="21"/>
        <v>0</v>
      </c>
      <c r="D158" s="11" t="str">
        <f t="shared" si="18"/>
        <v>Normal</v>
      </c>
      <c r="F158" s="4">
        <v>43363</v>
      </c>
      <c r="G158" s="22">
        <v>1374</v>
      </c>
      <c r="H158" s="2">
        <f t="shared" si="22"/>
        <v>0</v>
      </c>
      <c r="I158" s="11" t="str">
        <f t="shared" si="19"/>
        <v>Normal</v>
      </c>
      <c r="K158" s="4">
        <v>43363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43364</v>
      </c>
      <c r="B159" s="1">
        <v>36906.480000000003</v>
      </c>
      <c r="C159" s="2">
        <f t="shared" si="21"/>
        <v>0</v>
      </c>
      <c r="D159" s="11" t="str">
        <f t="shared" si="18"/>
        <v>Normal</v>
      </c>
      <c r="F159" s="4">
        <v>43364</v>
      </c>
      <c r="G159" s="22">
        <v>1374</v>
      </c>
      <c r="H159" s="2">
        <f t="shared" si="22"/>
        <v>0</v>
      </c>
      <c r="I159" s="11" t="str">
        <f t="shared" si="19"/>
        <v>Normal</v>
      </c>
      <c r="K159" s="4">
        <v>43364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43365</v>
      </c>
      <c r="B160" s="1">
        <v>36906.480000000003</v>
      </c>
      <c r="C160" s="2">
        <f t="shared" si="21"/>
        <v>0</v>
      </c>
      <c r="D160" s="11" t="str">
        <f t="shared" si="18"/>
        <v>Normal</v>
      </c>
      <c r="F160" s="4">
        <v>43365</v>
      </c>
      <c r="G160" s="22">
        <v>1374</v>
      </c>
      <c r="H160" s="2">
        <f t="shared" si="22"/>
        <v>0</v>
      </c>
      <c r="I160" s="11" t="str">
        <f t="shared" si="19"/>
        <v>Normal</v>
      </c>
      <c r="K160" s="4">
        <v>43365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5">
        <v>43366</v>
      </c>
      <c r="B161" s="3">
        <v>36906.480000000003</v>
      </c>
      <c r="C161" s="3">
        <f t="shared" si="21"/>
        <v>0</v>
      </c>
      <c r="D161" s="11" t="str">
        <f t="shared" si="18"/>
        <v>Normal</v>
      </c>
      <c r="F161" s="5">
        <v>43366</v>
      </c>
      <c r="G161" s="3">
        <v>1374</v>
      </c>
      <c r="H161" s="3">
        <f t="shared" si="22"/>
        <v>0</v>
      </c>
      <c r="I161" s="11" t="str">
        <f t="shared" si="19"/>
        <v>Normal</v>
      </c>
      <c r="K161" s="5">
        <v>43366</v>
      </c>
      <c r="L161" s="3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43367</v>
      </c>
      <c r="B162" s="1">
        <v>36906.480000000003</v>
      </c>
      <c r="C162" s="2">
        <f t="shared" si="21"/>
        <v>0</v>
      </c>
      <c r="D162" s="11" t="str">
        <f t="shared" si="18"/>
        <v>Normal</v>
      </c>
      <c r="F162" s="4">
        <v>43367</v>
      </c>
      <c r="G162" s="22">
        <v>1374</v>
      </c>
      <c r="H162" s="2">
        <f t="shared" si="22"/>
        <v>0</v>
      </c>
      <c r="I162" s="11" t="str">
        <f t="shared" si="19"/>
        <v>Normal</v>
      </c>
      <c r="K162" s="4">
        <v>43367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43368</v>
      </c>
      <c r="B163" s="1">
        <v>36906.51</v>
      </c>
      <c r="C163" s="2">
        <f t="shared" si="21"/>
        <v>2.9999999998835847E-2</v>
      </c>
      <c r="D163" s="11" t="str">
        <f t="shared" si="18"/>
        <v>Normal</v>
      </c>
      <c r="F163" s="4">
        <v>43368</v>
      </c>
      <c r="G163" s="22">
        <v>1374</v>
      </c>
      <c r="H163" s="2">
        <f t="shared" si="22"/>
        <v>0</v>
      </c>
      <c r="I163" s="11" t="str">
        <f t="shared" si="19"/>
        <v>Normal</v>
      </c>
      <c r="K163" s="4">
        <v>43368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43369</v>
      </c>
      <c r="B164" s="22">
        <v>36906.51</v>
      </c>
      <c r="C164" s="18">
        <f t="shared" si="21"/>
        <v>0</v>
      </c>
      <c r="D164" s="11" t="str">
        <f t="shared" si="18"/>
        <v>Normal</v>
      </c>
      <c r="F164" s="4">
        <v>43369</v>
      </c>
      <c r="G164" s="22">
        <v>1374</v>
      </c>
      <c r="H164" s="18">
        <f t="shared" si="22"/>
        <v>0</v>
      </c>
      <c r="I164" s="11" t="str">
        <f t="shared" si="19"/>
        <v>Normal</v>
      </c>
      <c r="K164" s="4">
        <v>43369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43370</v>
      </c>
      <c r="B165" s="22">
        <v>36906.51</v>
      </c>
      <c r="C165" s="2">
        <f t="shared" si="21"/>
        <v>0</v>
      </c>
      <c r="D165" s="11" t="str">
        <f t="shared" si="18"/>
        <v>Normal</v>
      </c>
      <c r="F165" s="4">
        <v>43370</v>
      </c>
      <c r="G165" s="22">
        <v>1374</v>
      </c>
      <c r="H165" s="2">
        <f t="shared" si="22"/>
        <v>0</v>
      </c>
      <c r="I165" s="11" t="str">
        <f t="shared" si="19"/>
        <v>Normal</v>
      </c>
      <c r="K165" s="4">
        <v>43370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43371</v>
      </c>
      <c r="B166" s="22">
        <v>36906.51</v>
      </c>
      <c r="C166" s="2">
        <f t="shared" si="21"/>
        <v>0</v>
      </c>
      <c r="D166" s="11" t="str">
        <f t="shared" si="18"/>
        <v>Normal</v>
      </c>
      <c r="F166" s="4">
        <v>43371</v>
      </c>
      <c r="G166" s="22">
        <v>1374</v>
      </c>
      <c r="H166" s="2">
        <f t="shared" si="22"/>
        <v>0</v>
      </c>
      <c r="I166" s="11" t="str">
        <f t="shared" si="19"/>
        <v>Normal</v>
      </c>
      <c r="K166" s="4">
        <v>43371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43372</v>
      </c>
      <c r="B167" s="1">
        <v>36906.51</v>
      </c>
      <c r="C167" s="2">
        <f t="shared" si="21"/>
        <v>0</v>
      </c>
      <c r="D167" s="11" t="str">
        <f t="shared" si="18"/>
        <v>Normal</v>
      </c>
      <c r="F167" s="4">
        <v>43372</v>
      </c>
      <c r="G167" s="1">
        <v>1374</v>
      </c>
      <c r="H167" s="2">
        <f t="shared" si="22"/>
        <v>0</v>
      </c>
      <c r="I167" s="11" t="str">
        <f t="shared" si="19"/>
        <v>Normal</v>
      </c>
      <c r="K167" s="4">
        <v>43372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5">
        <v>43373</v>
      </c>
      <c r="B168" s="3">
        <v>36906.51</v>
      </c>
      <c r="C168" s="3">
        <f t="shared" si="21"/>
        <v>0</v>
      </c>
      <c r="D168" s="11" t="str">
        <f t="shared" si="18"/>
        <v>Normal</v>
      </c>
      <c r="F168" s="5">
        <v>43373</v>
      </c>
      <c r="G168" s="3">
        <v>1374</v>
      </c>
      <c r="H168" s="3">
        <f t="shared" si="22"/>
        <v>0</v>
      </c>
      <c r="I168" s="11" t="str">
        <f t="shared" si="19"/>
        <v>Normal</v>
      </c>
      <c r="K168" s="5">
        <v>43373</v>
      </c>
      <c r="L168" s="3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-36906.51</v>
      </c>
      <c r="D169" s="11" t="str">
        <f t="shared" si="18"/>
        <v>Normal</v>
      </c>
      <c r="F169" s="4"/>
      <c r="G169" s="1"/>
      <c r="H169" s="2">
        <f t="shared" si="22"/>
        <v>-1374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-3690648</v>
      </c>
      <c r="D170" s="11" t="str">
        <f t="shared" si="18"/>
        <v>Normal</v>
      </c>
      <c r="F170" s="141" t="s">
        <v>6</v>
      </c>
      <c r="G170" s="142"/>
      <c r="H170" s="15">
        <f>SUM(H139:H169)</f>
        <v>-1359</v>
      </c>
      <c r="I170" s="11" t="str">
        <f t="shared" si="19"/>
        <v>Normal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K84:N84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92:B93"/>
    <mergeCell ref="F92:G93"/>
    <mergeCell ref="K92:L93"/>
    <mergeCell ref="A126:B126"/>
    <mergeCell ref="F126:G126"/>
    <mergeCell ref="K126:L126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7:C47"/>
    <mergeCell ref="F47:H47"/>
    <mergeCell ref="K47:M47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A128:D128"/>
    <mergeCell ref="F128:I128"/>
    <mergeCell ref="K128:N128"/>
    <mergeCell ref="A129:D129"/>
    <mergeCell ref="A48:B49"/>
    <mergeCell ref="F48:G49"/>
    <mergeCell ref="K48:L49"/>
    <mergeCell ref="A82:B82"/>
    <mergeCell ref="F82:G82"/>
    <mergeCell ref="K82:L82"/>
    <mergeCell ref="A91:C91"/>
    <mergeCell ref="F91:H91"/>
    <mergeCell ref="K91:M91"/>
    <mergeCell ref="A85:D85"/>
    <mergeCell ref="F85:I85"/>
    <mergeCell ref="K85:N85"/>
    <mergeCell ref="A86:D86"/>
    <mergeCell ref="F86:I86"/>
    <mergeCell ref="K86:N86"/>
    <mergeCell ref="B83:D83"/>
    <mergeCell ref="G83:I83"/>
    <mergeCell ref="L83:N83"/>
    <mergeCell ref="A84:D84"/>
    <mergeCell ref="F84:I84"/>
  </mergeCells>
  <pageMargins left="0.23622047244094491" right="3.937007874015748E-2" top="0" bottom="0" header="0" footer="0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18"/>
  <dimension ref="A1:O177"/>
  <sheetViews>
    <sheetView workbookViewId="0">
      <selection activeCell="P10" sqref="P10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4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4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4" ht="28.5" customHeight="1" x14ac:dyDescent="0.25">
      <c r="A4" s="140" t="s">
        <v>102</v>
      </c>
      <c r="B4" s="140"/>
      <c r="C4" s="6" t="s">
        <v>2</v>
      </c>
      <c r="D4" s="9"/>
      <c r="F4" s="140" t="s">
        <v>102</v>
      </c>
      <c r="G4" s="140"/>
      <c r="H4" s="6" t="s">
        <v>2</v>
      </c>
      <c r="I4" s="9"/>
      <c r="K4" s="140" t="s">
        <v>102</v>
      </c>
      <c r="L4" s="140"/>
      <c r="M4" s="6" t="s">
        <v>2</v>
      </c>
      <c r="N4" s="9"/>
    </row>
    <row r="5" spans="1:14" x14ac:dyDescent="0.25">
      <c r="A5" s="140"/>
      <c r="B5" s="140"/>
      <c r="C5" s="7">
        <v>138202</v>
      </c>
      <c r="D5" s="10">
        <v>140</v>
      </c>
      <c r="F5" s="140"/>
      <c r="G5" s="140"/>
      <c r="H5" s="7">
        <v>10854</v>
      </c>
      <c r="I5" s="10">
        <v>7</v>
      </c>
      <c r="K5" s="140"/>
      <c r="L5" s="140"/>
      <c r="M5" s="7">
        <v>7557.6</v>
      </c>
      <c r="N5" s="10">
        <v>20</v>
      </c>
    </row>
    <row r="6" spans="1:14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4" x14ac:dyDescent="0.25">
      <c r="A7" s="4">
        <v>43313</v>
      </c>
      <c r="B7" s="1">
        <v>138333</v>
      </c>
      <c r="C7" s="2">
        <f>B7-C5</f>
        <v>131</v>
      </c>
      <c r="D7" s="11" t="str">
        <f>IF(C7&gt;($D$5*1.2),"Atenção","Normal")</f>
        <v>Normal</v>
      </c>
      <c r="F7" s="4">
        <v>43313</v>
      </c>
      <c r="G7" s="1">
        <v>10854</v>
      </c>
      <c r="H7" s="2">
        <f>G7-H5</f>
        <v>0</v>
      </c>
      <c r="I7" s="11" t="str">
        <f>IF(H7&gt;($I$5*1.2),"Atenção","Normal")</f>
        <v>Normal</v>
      </c>
      <c r="K7" s="4">
        <v>43313</v>
      </c>
      <c r="L7" s="1">
        <v>7572</v>
      </c>
      <c r="M7" s="2">
        <f>L7-M5</f>
        <v>14.399999999999636</v>
      </c>
      <c r="N7" s="11" t="str">
        <f>IF(M7&gt;($N$5*1.2),"Atenção","Normal")</f>
        <v>Normal</v>
      </c>
    </row>
    <row r="8" spans="1:14" x14ac:dyDescent="0.25">
      <c r="A8" s="4">
        <f>A7+1</f>
        <v>43314</v>
      </c>
      <c r="B8" s="1">
        <v>138443</v>
      </c>
      <c r="C8" s="2">
        <f>B8-B7</f>
        <v>110</v>
      </c>
      <c r="D8" s="11" t="str">
        <f t="shared" ref="D8:D38" si="0">IF(C8&gt;($D$5*1.2),"Atenção","Normal")</f>
        <v>Normal</v>
      </c>
      <c r="F8" s="4">
        <f>F7+1</f>
        <v>43314</v>
      </c>
      <c r="G8" s="1">
        <v>10861.5</v>
      </c>
      <c r="H8" s="2">
        <f>G8-G7</f>
        <v>7.5</v>
      </c>
      <c r="I8" s="11" t="str">
        <f t="shared" ref="I8:I38" si="1">IF(H8&gt;($I$5*1.2),"Atenção","Normal")</f>
        <v>Normal</v>
      </c>
      <c r="K8" s="4">
        <f>K7+1</f>
        <v>43314</v>
      </c>
      <c r="L8" s="1">
        <v>7593.7</v>
      </c>
      <c r="M8" s="2">
        <f>L8-L7</f>
        <v>21.699999999999818</v>
      </c>
      <c r="N8" s="11" t="str">
        <f t="shared" ref="N8:N38" si="2">IF(M8&gt;($N$5*1.2),"Atenção","Normal")</f>
        <v>Normal</v>
      </c>
    </row>
    <row r="9" spans="1:14" x14ac:dyDescent="0.25">
      <c r="A9" s="4">
        <f t="shared" ref="A9:A26" si="3">A8+1</f>
        <v>43315</v>
      </c>
      <c r="B9" s="1">
        <v>138521</v>
      </c>
      <c r="C9" s="2">
        <f t="shared" ref="C9:C37" si="4">B9-B8</f>
        <v>78</v>
      </c>
      <c r="D9" s="11" t="str">
        <f t="shared" si="0"/>
        <v>Normal</v>
      </c>
      <c r="F9" s="4">
        <f t="shared" ref="F9:F37" si="5">F8+1</f>
        <v>43315</v>
      </c>
      <c r="G9" s="1">
        <v>10867.7</v>
      </c>
      <c r="H9" s="2">
        <f t="shared" ref="H9:H37" si="6">G9-G8</f>
        <v>6.2000000000007276</v>
      </c>
      <c r="I9" s="11" t="str">
        <f t="shared" si="1"/>
        <v>Normal</v>
      </c>
      <c r="K9" s="4">
        <f t="shared" ref="K9:K37" si="7">K8+1</f>
        <v>43315</v>
      </c>
      <c r="L9" s="1">
        <v>7615</v>
      </c>
      <c r="M9" s="2">
        <f t="shared" ref="M9:M37" si="8">L9-L8</f>
        <v>21.300000000000182</v>
      </c>
      <c r="N9" s="11" t="str">
        <f t="shared" si="2"/>
        <v>Normal</v>
      </c>
    </row>
    <row r="10" spans="1:14" x14ac:dyDescent="0.25">
      <c r="A10" s="4">
        <f t="shared" si="3"/>
        <v>43316</v>
      </c>
      <c r="B10" s="1">
        <v>138521</v>
      </c>
      <c r="C10" s="2">
        <f t="shared" si="4"/>
        <v>0</v>
      </c>
      <c r="D10" s="11" t="str">
        <f>IF(C10&gt;($D$5*1.2),"Atenção","Normal")</f>
        <v>Normal</v>
      </c>
      <c r="F10" s="4">
        <f t="shared" si="5"/>
        <v>43316</v>
      </c>
      <c r="G10" s="1">
        <v>10867.7</v>
      </c>
      <c r="H10" s="2">
        <f t="shared" si="6"/>
        <v>0</v>
      </c>
      <c r="I10" s="11" t="str">
        <f t="shared" si="1"/>
        <v>Normal</v>
      </c>
      <c r="K10" s="4">
        <f t="shared" si="7"/>
        <v>43316</v>
      </c>
      <c r="L10" s="1">
        <v>7615</v>
      </c>
      <c r="M10" s="2">
        <f t="shared" si="8"/>
        <v>0</v>
      </c>
      <c r="N10" s="11" t="str">
        <f t="shared" si="2"/>
        <v>Normal</v>
      </c>
    </row>
    <row r="11" spans="1:14" x14ac:dyDescent="0.25">
      <c r="A11" s="5">
        <f t="shared" si="3"/>
        <v>43317</v>
      </c>
      <c r="B11" s="3">
        <v>138521</v>
      </c>
      <c r="C11" s="3">
        <f t="shared" si="4"/>
        <v>0</v>
      </c>
      <c r="D11" s="11" t="str">
        <f t="shared" si="0"/>
        <v>Normal</v>
      </c>
      <c r="F11" s="5">
        <f t="shared" si="5"/>
        <v>43317</v>
      </c>
      <c r="G11" s="3">
        <v>10867.7</v>
      </c>
      <c r="H11" s="3">
        <f t="shared" si="6"/>
        <v>0</v>
      </c>
      <c r="I11" s="11" t="str">
        <f t="shared" si="1"/>
        <v>Normal</v>
      </c>
      <c r="K11" s="5">
        <f t="shared" si="7"/>
        <v>43317</v>
      </c>
      <c r="L11" s="3">
        <v>7615</v>
      </c>
      <c r="M11" s="3">
        <f t="shared" si="8"/>
        <v>0</v>
      </c>
      <c r="N11" s="11" t="str">
        <f t="shared" si="2"/>
        <v>Normal</v>
      </c>
    </row>
    <row r="12" spans="1:14" x14ac:dyDescent="0.25">
      <c r="A12" s="4">
        <f t="shared" si="3"/>
        <v>43318</v>
      </c>
      <c r="B12" s="1">
        <v>138889</v>
      </c>
      <c r="C12" s="2">
        <f t="shared" si="4"/>
        <v>368</v>
      </c>
      <c r="D12" s="11" t="str">
        <f t="shared" si="0"/>
        <v>Atenção</v>
      </c>
      <c r="F12" s="4">
        <f t="shared" si="5"/>
        <v>43318</v>
      </c>
      <c r="G12" s="1">
        <v>10877.9</v>
      </c>
      <c r="H12" s="2">
        <f t="shared" si="6"/>
        <v>10.199999999998909</v>
      </c>
      <c r="I12" s="11" t="str">
        <f>IF(H12&gt;($I$5*1.2),"Atenção","Normal")</f>
        <v>Atenção</v>
      </c>
      <c r="K12" s="4">
        <f t="shared" si="7"/>
        <v>43318</v>
      </c>
      <c r="L12" s="1">
        <v>7664.6</v>
      </c>
      <c r="M12" s="2">
        <f t="shared" si="8"/>
        <v>49.600000000000364</v>
      </c>
      <c r="N12" s="11" t="str">
        <f t="shared" si="2"/>
        <v>Atenção</v>
      </c>
    </row>
    <row r="13" spans="1:14" x14ac:dyDescent="0.25">
      <c r="A13" s="4">
        <f t="shared" si="3"/>
        <v>43319</v>
      </c>
      <c r="B13" s="1">
        <v>139070</v>
      </c>
      <c r="C13" s="2">
        <f t="shared" si="4"/>
        <v>181</v>
      </c>
      <c r="D13" s="11" t="str">
        <f t="shared" si="0"/>
        <v>Atenção</v>
      </c>
      <c r="F13" s="4">
        <f t="shared" si="5"/>
        <v>43319</v>
      </c>
      <c r="G13" s="1">
        <v>10885.9</v>
      </c>
      <c r="H13" s="2">
        <f t="shared" si="6"/>
        <v>8</v>
      </c>
      <c r="I13" s="11" t="str">
        <f t="shared" si="1"/>
        <v>Normal</v>
      </c>
      <c r="K13" s="4">
        <f t="shared" si="7"/>
        <v>43319</v>
      </c>
      <c r="L13" s="1">
        <v>7664.7</v>
      </c>
      <c r="M13" s="2">
        <f t="shared" si="8"/>
        <v>9.9999999999454303E-2</v>
      </c>
      <c r="N13" s="11" t="str">
        <f t="shared" si="2"/>
        <v>Normal</v>
      </c>
    </row>
    <row r="14" spans="1:14" x14ac:dyDescent="0.25">
      <c r="A14" s="4">
        <f t="shared" si="3"/>
        <v>43320</v>
      </c>
      <c r="B14" s="1">
        <v>139236</v>
      </c>
      <c r="C14" s="2">
        <f t="shared" si="4"/>
        <v>166</v>
      </c>
      <c r="D14" s="11" t="str">
        <f t="shared" si="0"/>
        <v>Normal</v>
      </c>
      <c r="F14" s="4">
        <f t="shared" si="5"/>
        <v>43320</v>
      </c>
      <c r="G14" s="1">
        <v>10893.4</v>
      </c>
      <c r="H14" s="2">
        <f t="shared" si="6"/>
        <v>7.5</v>
      </c>
      <c r="I14" s="11" t="str">
        <f t="shared" si="1"/>
        <v>Normal</v>
      </c>
      <c r="K14" s="4">
        <f t="shared" si="7"/>
        <v>43320</v>
      </c>
      <c r="L14" s="1">
        <v>7683.6</v>
      </c>
      <c r="M14" s="2">
        <f t="shared" si="8"/>
        <v>18.900000000000546</v>
      </c>
      <c r="N14" s="11" t="str">
        <f t="shared" si="2"/>
        <v>Normal</v>
      </c>
    </row>
    <row r="15" spans="1:14" x14ac:dyDescent="0.25">
      <c r="A15" s="4">
        <f t="shared" si="3"/>
        <v>43321</v>
      </c>
      <c r="B15" s="1">
        <v>139351</v>
      </c>
      <c r="C15" s="2">
        <f t="shared" si="4"/>
        <v>115</v>
      </c>
      <c r="D15" s="11" t="str">
        <f t="shared" si="0"/>
        <v>Normal</v>
      </c>
      <c r="F15" s="4">
        <f t="shared" si="5"/>
        <v>43321</v>
      </c>
      <c r="G15" s="1">
        <v>10901</v>
      </c>
      <c r="H15" s="2">
        <f t="shared" si="6"/>
        <v>7.6000000000003638</v>
      </c>
      <c r="I15" s="11" t="str">
        <f t="shared" si="1"/>
        <v>Normal</v>
      </c>
      <c r="K15" s="4">
        <f t="shared" si="7"/>
        <v>43321</v>
      </c>
      <c r="L15" s="1">
        <v>7702.2</v>
      </c>
      <c r="M15" s="2">
        <f t="shared" si="8"/>
        <v>18.599999999999454</v>
      </c>
      <c r="N15" s="11" t="str">
        <f t="shared" si="2"/>
        <v>Normal</v>
      </c>
    </row>
    <row r="16" spans="1:14" x14ac:dyDescent="0.25">
      <c r="A16" s="4">
        <f t="shared" si="3"/>
        <v>43322</v>
      </c>
      <c r="B16" s="1">
        <v>139511</v>
      </c>
      <c r="C16" s="2">
        <f t="shared" si="4"/>
        <v>160</v>
      </c>
      <c r="D16" s="11" t="str">
        <f t="shared" si="0"/>
        <v>Normal</v>
      </c>
      <c r="F16" s="4">
        <f t="shared" si="5"/>
        <v>43322</v>
      </c>
      <c r="G16" s="1">
        <v>10906.2</v>
      </c>
      <c r="H16" s="2">
        <f t="shared" si="6"/>
        <v>5.2000000000007276</v>
      </c>
      <c r="I16" s="11" t="str">
        <f t="shared" si="1"/>
        <v>Normal</v>
      </c>
      <c r="K16" s="4">
        <f t="shared" si="7"/>
        <v>43322</v>
      </c>
      <c r="L16" s="1">
        <v>7723</v>
      </c>
      <c r="M16" s="2">
        <f t="shared" si="8"/>
        <v>20.800000000000182</v>
      </c>
      <c r="N16" s="11" t="str">
        <f t="shared" si="2"/>
        <v>Normal</v>
      </c>
    </row>
    <row r="17" spans="1:14" x14ac:dyDescent="0.25">
      <c r="A17" s="4">
        <f t="shared" si="3"/>
        <v>43323</v>
      </c>
      <c r="B17" s="1">
        <v>139511</v>
      </c>
      <c r="C17" s="2">
        <f t="shared" si="4"/>
        <v>0</v>
      </c>
      <c r="D17" s="11" t="str">
        <f t="shared" si="0"/>
        <v>Normal</v>
      </c>
      <c r="F17" s="4">
        <f t="shared" si="5"/>
        <v>43323</v>
      </c>
      <c r="G17" s="1">
        <v>10906.2</v>
      </c>
      <c r="H17" s="2">
        <f t="shared" si="6"/>
        <v>0</v>
      </c>
      <c r="I17" s="11" t="str">
        <f t="shared" si="1"/>
        <v>Normal</v>
      </c>
      <c r="K17" s="4">
        <f t="shared" si="7"/>
        <v>43323</v>
      </c>
      <c r="L17" s="1">
        <v>7723</v>
      </c>
      <c r="M17" s="2">
        <f t="shared" si="8"/>
        <v>0</v>
      </c>
      <c r="N17" s="11" t="str">
        <f t="shared" si="2"/>
        <v>Normal</v>
      </c>
    </row>
    <row r="18" spans="1:14" x14ac:dyDescent="0.25">
      <c r="A18" s="5">
        <f t="shared" si="3"/>
        <v>43324</v>
      </c>
      <c r="B18" s="3">
        <v>139511</v>
      </c>
      <c r="C18" s="3">
        <f t="shared" si="4"/>
        <v>0</v>
      </c>
      <c r="D18" s="11" t="str">
        <f t="shared" si="0"/>
        <v>Normal</v>
      </c>
      <c r="F18" s="5">
        <f t="shared" si="5"/>
        <v>43324</v>
      </c>
      <c r="G18" s="3">
        <v>10906.2</v>
      </c>
      <c r="H18" s="3">
        <f t="shared" si="6"/>
        <v>0</v>
      </c>
      <c r="I18" s="11" t="str">
        <f t="shared" si="1"/>
        <v>Normal</v>
      </c>
      <c r="K18" s="5">
        <f t="shared" si="7"/>
        <v>43324</v>
      </c>
      <c r="L18" s="3">
        <v>7723</v>
      </c>
      <c r="M18" s="3">
        <f t="shared" si="8"/>
        <v>0</v>
      </c>
      <c r="N18" s="11" t="str">
        <f t="shared" si="2"/>
        <v>Normal</v>
      </c>
    </row>
    <row r="19" spans="1:14" x14ac:dyDescent="0.25">
      <c r="A19" s="4">
        <f t="shared" si="3"/>
        <v>43325</v>
      </c>
      <c r="B19" s="1">
        <v>139787</v>
      </c>
      <c r="C19" s="2">
        <f t="shared" si="4"/>
        <v>276</v>
      </c>
      <c r="D19" s="11" t="str">
        <f t="shared" si="0"/>
        <v>Atenção</v>
      </c>
      <c r="F19" s="4">
        <f t="shared" si="5"/>
        <v>43325</v>
      </c>
      <c r="G19" s="1">
        <v>10918.8</v>
      </c>
      <c r="H19" s="2">
        <f t="shared" si="6"/>
        <v>12.599999999998545</v>
      </c>
      <c r="I19" s="11" t="str">
        <f t="shared" si="1"/>
        <v>Atenção</v>
      </c>
      <c r="K19" s="4">
        <f t="shared" si="7"/>
        <v>43325</v>
      </c>
      <c r="L19" s="1">
        <v>7776.3</v>
      </c>
      <c r="M19" s="2">
        <f t="shared" si="8"/>
        <v>53.300000000000182</v>
      </c>
      <c r="N19" s="11" t="str">
        <f t="shared" si="2"/>
        <v>Atenção</v>
      </c>
    </row>
    <row r="20" spans="1:14" x14ac:dyDescent="0.25">
      <c r="A20" s="4">
        <f t="shared" si="3"/>
        <v>43326</v>
      </c>
      <c r="B20" s="1">
        <v>139943</v>
      </c>
      <c r="C20" s="2">
        <f t="shared" si="4"/>
        <v>156</v>
      </c>
      <c r="D20" s="11" t="str">
        <f t="shared" si="0"/>
        <v>Normal</v>
      </c>
      <c r="F20" s="4">
        <f t="shared" si="5"/>
        <v>43326</v>
      </c>
      <c r="G20" s="1">
        <v>10925.8</v>
      </c>
      <c r="H20" s="2">
        <f t="shared" si="6"/>
        <v>7</v>
      </c>
      <c r="I20" s="11" t="str">
        <f t="shared" si="1"/>
        <v>Normal</v>
      </c>
      <c r="K20" s="4">
        <f t="shared" si="7"/>
        <v>43326</v>
      </c>
      <c r="L20" s="1">
        <v>7798.9</v>
      </c>
      <c r="M20" s="2">
        <f t="shared" si="8"/>
        <v>22.599999999999454</v>
      </c>
      <c r="N20" s="11" t="str">
        <f t="shared" si="2"/>
        <v>Normal</v>
      </c>
    </row>
    <row r="21" spans="1:14" x14ac:dyDescent="0.25">
      <c r="A21" s="4">
        <f t="shared" si="3"/>
        <v>43327</v>
      </c>
      <c r="B21" s="1">
        <v>140096</v>
      </c>
      <c r="C21" s="2">
        <f t="shared" si="4"/>
        <v>153</v>
      </c>
      <c r="D21" s="11" t="str">
        <f t="shared" si="0"/>
        <v>Normal</v>
      </c>
      <c r="F21" s="4">
        <f t="shared" si="5"/>
        <v>43327</v>
      </c>
      <c r="G21" s="1">
        <v>10932.6</v>
      </c>
      <c r="H21" s="2">
        <f t="shared" si="6"/>
        <v>6.8000000000010914</v>
      </c>
      <c r="I21" s="11" t="str">
        <f t="shared" si="1"/>
        <v>Normal</v>
      </c>
      <c r="K21" s="4">
        <f t="shared" si="7"/>
        <v>43327</v>
      </c>
      <c r="L21" s="1">
        <v>7820.7</v>
      </c>
      <c r="M21" s="2">
        <f t="shared" si="8"/>
        <v>21.800000000000182</v>
      </c>
      <c r="N21" s="11" t="str">
        <f t="shared" si="2"/>
        <v>Normal</v>
      </c>
    </row>
    <row r="22" spans="1:14" x14ac:dyDescent="0.25">
      <c r="A22" s="4">
        <f t="shared" si="3"/>
        <v>43328</v>
      </c>
      <c r="B22" s="1">
        <v>140355</v>
      </c>
      <c r="C22" s="2">
        <f t="shared" si="4"/>
        <v>259</v>
      </c>
      <c r="D22" s="11" t="str">
        <f t="shared" si="0"/>
        <v>Atenção</v>
      </c>
      <c r="F22" s="4">
        <f t="shared" si="5"/>
        <v>43328</v>
      </c>
      <c r="G22" s="1">
        <v>10944.8</v>
      </c>
      <c r="H22" s="2">
        <f t="shared" si="6"/>
        <v>12.199999999998909</v>
      </c>
      <c r="I22" s="11" t="str">
        <f t="shared" si="1"/>
        <v>Atenção</v>
      </c>
      <c r="K22" s="4">
        <f t="shared" si="7"/>
        <v>43328</v>
      </c>
      <c r="L22" s="1">
        <v>7853.4</v>
      </c>
      <c r="M22" s="2">
        <f t="shared" si="8"/>
        <v>32.699999999999818</v>
      </c>
      <c r="N22" s="11" t="str">
        <f>IF(M22&gt;($N$5*1.2),"Atenção","Normal")</f>
        <v>Atenção</v>
      </c>
    </row>
    <row r="23" spans="1:14" x14ac:dyDescent="0.25">
      <c r="A23" s="4">
        <f t="shared" si="3"/>
        <v>43329</v>
      </c>
      <c r="B23" s="1">
        <v>140355</v>
      </c>
      <c r="C23" s="2">
        <f t="shared" si="4"/>
        <v>0</v>
      </c>
      <c r="D23" s="11" t="str">
        <f t="shared" si="0"/>
        <v>Normal</v>
      </c>
      <c r="F23" s="4">
        <f t="shared" si="5"/>
        <v>43329</v>
      </c>
      <c r="G23" s="1">
        <v>10948</v>
      </c>
      <c r="H23" s="2">
        <f t="shared" si="6"/>
        <v>3.2000000000007276</v>
      </c>
      <c r="I23" s="11" t="str">
        <f t="shared" si="1"/>
        <v>Normal</v>
      </c>
      <c r="K23" s="4">
        <f t="shared" si="7"/>
        <v>43329</v>
      </c>
      <c r="L23" s="1">
        <v>7860.9</v>
      </c>
      <c r="M23" s="2">
        <f t="shared" si="8"/>
        <v>7.5</v>
      </c>
      <c r="N23" s="11" t="str">
        <f t="shared" si="2"/>
        <v>Normal</v>
      </c>
    </row>
    <row r="24" spans="1:14" x14ac:dyDescent="0.25">
      <c r="A24" s="4">
        <f t="shared" si="3"/>
        <v>43330</v>
      </c>
      <c r="B24" s="1">
        <v>140355</v>
      </c>
      <c r="C24" s="2">
        <f t="shared" si="4"/>
        <v>0</v>
      </c>
      <c r="D24" s="11" t="str">
        <f t="shared" si="0"/>
        <v>Normal</v>
      </c>
      <c r="F24" s="4">
        <f t="shared" si="5"/>
        <v>43330</v>
      </c>
      <c r="G24" s="1">
        <v>10948</v>
      </c>
      <c r="H24" s="2">
        <f t="shared" si="6"/>
        <v>0</v>
      </c>
      <c r="I24" s="11" t="str">
        <f t="shared" si="1"/>
        <v>Normal</v>
      </c>
      <c r="K24" s="4">
        <f t="shared" si="7"/>
        <v>43330</v>
      </c>
      <c r="L24" s="1">
        <v>7860.9</v>
      </c>
      <c r="M24" s="2">
        <f t="shared" si="8"/>
        <v>0</v>
      </c>
      <c r="N24" s="11" t="str">
        <f t="shared" si="2"/>
        <v>Normal</v>
      </c>
    </row>
    <row r="25" spans="1:14" x14ac:dyDescent="0.25">
      <c r="A25" s="5">
        <f t="shared" si="3"/>
        <v>43331</v>
      </c>
      <c r="B25" s="3">
        <v>140355</v>
      </c>
      <c r="C25" s="3">
        <f t="shared" si="4"/>
        <v>0</v>
      </c>
      <c r="D25" s="11" t="str">
        <f t="shared" si="0"/>
        <v>Normal</v>
      </c>
      <c r="F25" s="5">
        <f t="shared" si="5"/>
        <v>43331</v>
      </c>
      <c r="G25" s="3">
        <v>10948</v>
      </c>
      <c r="H25" s="3">
        <f t="shared" si="6"/>
        <v>0</v>
      </c>
      <c r="I25" s="11" t="str">
        <f t="shared" si="1"/>
        <v>Normal</v>
      </c>
      <c r="K25" s="5">
        <f t="shared" si="7"/>
        <v>43331</v>
      </c>
      <c r="L25" s="3">
        <v>7860.9</v>
      </c>
      <c r="M25" s="3">
        <f t="shared" si="8"/>
        <v>0</v>
      </c>
      <c r="N25" s="11" t="str">
        <f t="shared" si="2"/>
        <v>Normal</v>
      </c>
    </row>
    <row r="26" spans="1:14" x14ac:dyDescent="0.25">
      <c r="A26" s="4">
        <f t="shared" si="3"/>
        <v>43332</v>
      </c>
      <c r="B26" s="1">
        <v>140759</v>
      </c>
      <c r="C26" s="2">
        <f t="shared" si="4"/>
        <v>404</v>
      </c>
      <c r="D26" s="11" t="str">
        <f t="shared" si="0"/>
        <v>Atenção</v>
      </c>
      <c r="F26" s="4">
        <f t="shared" si="5"/>
        <v>43332</v>
      </c>
      <c r="G26" s="1">
        <v>10956.5</v>
      </c>
      <c r="H26" s="2">
        <f t="shared" si="6"/>
        <v>8.5</v>
      </c>
      <c r="I26" s="11" t="str">
        <f t="shared" si="1"/>
        <v>Atenção</v>
      </c>
      <c r="K26" s="4">
        <f t="shared" si="7"/>
        <v>43332</v>
      </c>
      <c r="L26" s="1">
        <v>7901.2</v>
      </c>
      <c r="M26" s="2">
        <f t="shared" si="8"/>
        <v>40.300000000000182</v>
      </c>
      <c r="N26" s="11" t="str">
        <f t="shared" si="2"/>
        <v>Atenção</v>
      </c>
    </row>
    <row r="27" spans="1:14" x14ac:dyDescent="0.25">
      <c r="A27" s="4">
        <f t="shared" ref="A27:A32" si="9">A26+1</f>
        <v>43333</v>
      </c>
      <c r="B27" s="1">
        <v>140957</v>
      </c>
      <c r="C27" s="2">
        <f t="shared" si="4"/>
        <v>198</v>
      </c>
      <c r="D27" s="11" t="str">
        <f t="shared" si="0"/>
        <v>Atenção</v>
      </c>
      <c r="F27" s="4">
        <f t="shared" si="5"/>
        <v>43333</v>
      </c>
      <c r="G27" s="1">
        <v>10964.4</v>
      </c>
      <c r="H27" s="2">
        <f t="shared" si="6"/>
        <v>7.8999999999996362</v>
      </c>
      <c r="I27" s="11" t="str">
        <f t="shared" si="1"/>
        <v>Normal</v>
      </c>
      <c r="K27" s="4">
        <f t="shared" si="7"/>
        <v>43333</v>
      </c>
      <c r="L27" s="1">
        <v>7923.6</v>
      </c>
      <c r="M27" s="2">
        <f t="shared" si="8"/>
        <v>22.400000000000546</v>
      </c>
      <c r="N27" s="11" t="str">
        <f t="shared" si="2"/>
        <v>Normal</v>
      </c>
    </row>
    <row r="28" spans="1:14" x14ac:dyDescent="0.25">
      <c r="A28" s="4">
        <f t="shared" si="9"/>
        <v>43334</v>
      </c>
      <c r="B28" s="1">
        <v>141150</v>
      </c>
      <c r="C28" s="2">
        <f t="shared" si="4"/>
        <v>193</v>
      </c>
      <c r="D28" s="11" t="str">
        <f t="shared" si="0"/>
        <v>Atenção</v>
      </c>
      <c r="F28" s="4">
        <f t="shared" si="5"/>
        <v>43334</v>
      </c>
      <c r="G28" s="1">
        <v>10971.6</v>
      </c>
      <c r="H28" s="2">
        <f t="shared" si="6"/>
        <v>7.2000000000007276</v>
      </c>
      <c r="I28" s="11" t="str">
        <f t="shared" si="1"/>
        <v>Normal</v>
      </c>
      <c r="K28" s="4">
        <f t="shared" si="7"/>
        <v>43334</v>
      </c>
      <c r="L28" s="1">
        <v>7946.3</v>
      </c>
      <c r="M28" s="2">
        <f t="shared" si="8"/>
        <v>22.699999999999818</v>
      </c>
      <c r="N28" s="11" t="str">
        <f t="shared" si="2"/>
        <v>Normal</v>
      </c>
    </row>
    <row r="29" spans="1:14" x14ac:dyDescent="0.25">
      <c r="A29" s="4">
        <f t="shared" si="9"/>
        <v>43335</v>
      </c>
      <c r="B29" s="1">
        <v>141365</v>
      </c>
      <c r="C29" s="2">
        <f t="shared" si="4"/>
        <v>215</v>
      </c>
      <c r="D29" s="11" t="str">
        <f t="shared" si="0"/>
        <v>Atenção</v>
      </c>
      <c r="F29" s="4">
        <f t="shared" si="5"/>
        <v>43335</v>
      </c>
      <c r="G29" s="1">
        <v>10978.9</v>
      </c>
      <c r="H29" s="2">
        <f t="shared" si="6"/>
        <v>7.2999999999992724</v>
      </c>
      <c r="I29" s="11" t="str">
        <f t="shared" si="1"/>
        <v>Normal</v>
      </c>
      <c r="K29" s="4">
        <f t="shared" si="7"/>
        <v>43335</v>
      </c>
      <c r="L29" s="1">
        <v>7965.3</v>
      </c>
      <c r="M29" s="2">
        <f t="shared" si="8"/>
        <v>19</v>
      </c>
      <c r="N29" s="11" t="str">
        <f t="shared" si="2"/>
        <v>Normal</v>
      </c>
    </row>
    <row r="30" spans="1:14" x14ac:dyDescent="0.25">
      <c r="A30" s="4">
        <f t="shared" si="9"/>
        <v>43336</v>
      </c>
      <c r="B30" s="1">
        <v>141564</v>
      </c>
      <c r="C30" s="2">
        <f t="shared" si="4"/>
        <v>199</v>
      </c>
      <c r="D30" s="11" t="str">
        <f t="shared" si="0"/>
        <v>Atenção</v>
      </c>
      <c r="F30" s="4">
        <f t="shared" si="5"/>
        <v>43336</v>
      </c>
      <c r="G30" s="1">
        <v>10986.9</v>
      </c>
      <c r="H30" s="2">
        <f t="shared" si="6"/>
        <v>8</v>
      </c>
      <c r="I30" s="11" t="str">
        <f t="shared" si="1"/>
        <v>Normal</v>
      </c>
      <c r="K30" s="4">
        <f t="shared" si="7"/>
        <v>43336</v>
      </c>
      <c r="L30" s="1">
        <v>7988.1</v>
      </c>
      <c r="M30" s="2">
        <f t="shared" si="8"/>
        <v>22.800000000000182</v>
      </c>
      <c r="N30" s="11" t="str">
        <f t="shared" si="2"/>
        <v>Normal</v>
      </c>
    </row>
    <row r="31" spans="1:14" x14ac:dyDescent="0.25">
      <c r="A31" s="4">
        <f t="shared" si="9"/>
        <v>43337</v>
      </c>
      <c r="B31" s="1">
        <v>141564</v>
      </c>
      <c r="C31" s="2">
        <f t="shared" si="4"/>
        <v>0</v>
      </c>
      <c r="D31" s="11" t="str">
        <f t="shared" si="0"/>
        <v>Normal</v>
      </c>
      <c r="F31" s="4">
        <f t="shared" si="5"/>
        <v>43337</v>
      </c>
      <c r="G31" s="1">
        <v>10986.9</v>
      </c>
      <c r="H31" s="2">
        <f t="shared" si="6"/>
        <v>0</v>
      </c>
      <c r="I31" s="11" t="str">
        <f t="shared" si="1"/>
        <v>Normal</v>
      </c>
      <c r="K31" s="4">
        <f t="shared" si="7"/>
        <v>43337</v>
      </c>
      <c r="L31" s="1">
        <v>7988.1</v>
      </c>
      <c r="M31" s="2">
        <f t="shared" si="8"/>
        <v>0</v>
      </c>
      <c r="N31" s="11" t="str">
        <f t="shared" si="2"/>
        <v>Normal</v>
      </c>
    </row>
    <row r="32" spans="1:14" x14ac:dyDescent="0.25">
      <c r="A32" s="5">
        <f t="shared" si="9"/>
        <v>43338</v>
      </c>
      <c r="B32" s="3">
        <v>141564</v>
      </c>
      <c r="C32" s="3">
        <f t="shared" si="4"/>
        <v>0</v>
      </c>
      <c r="D32" s="11" t="str">
        <f t="shared" si="0"/>
        <v>Normal</v>
      </c>
      <c r="F32" s="5">
        <f t="shared" si="5"/>
        <v>43338</v>
      </c>
      <c r="G32" s="3">
        <v>10986.9</v>
      </c>
      <c r="H32" s="3">
        <f t="shared" si="6"/>
        <v>0</v>
      </c>
      <c r="I32" s="11" t="str">
        <f t="shared" si="1"/>
        <v>Normal</v>
      </c>
      <c r="K32" s="5">
        <f t="shared" si="7"/>
        <v>43338</v>
      </c>
      <c r="L32" s="3">
        <v>7988.1</v>
      </c>
      <c r="M32" s="3">
        <f t="shared" si="8"/>
        <v>0</v>
      </c>
      <c r="N32" s="11" t="str">
        <f t="shared" si="2"/>
        <v>Normal</v>
      </c>
    </row>
    <row r="33" spans="1:14" x14ac:dyDescent="0.25">
      <c r="A33" s="4">
        <f>A32+1</f>
        <v>43339</v>
      </c>
      <c r="B33" s="1">
        <v>142174</v>
      </c>
      <c r="C33" s="2">
        <f t="shared" si="4"/>
        <v>610</v>
      </c>
      <c r="D33" s="11" t="str">
        <f t="shared" si="0"/>
        <v>Atenção</v>
      </c>
      <c r="F33" s="4">
        <f t="shared" si="5"/>
        <v>43339</v>
      </c>
      <c r="G33" s="1">
        <v>10996.7</v>
      </c>
      <c r="H33" s="2">
        <f t="shared" si="6"/>
        <v>9.8000000000010914</v>
      </c>
      <c r="I33" s="11" t="str">
        <f t="shared" si="1"/>
        <v>Atenção</v>
      </c>
      <c r="K33" s="4">
        <f t="shared" si="7"/>
        <v>43339</v>
      </c>
      <c r="L33" s="1">
        <v>8017.3</v>
      </c>
      <c r="M33" s="2">
        <f t="shared" si="8"/>
        <v>29.199999999999818</v>
      </c>
      <c r="N33" s="11" t="str">
        <f t="shared" si="2"/>
        <v>Atenção</v>
      </c>
    </row>
    <row r="34" spans="1:14" x14ac:dyDescent="0.25">
      <c r="A34" s="4">
        <f>A33+1</f>
        <v>43340</v>
      </c>
      <c r="B34" s="1">
        <v>142366</v>
      </c>
      <c r="C34" s="2">
        <f t="shared" si="4"/>
        <v>192</v>
      </c>
      <c r="D34" s="11" t="str">
        <f t="shared" si="0"/>
        <v>Atenção</v>
      </c>
      <c r="F34" s="4">
        <f t="shared" si="5"/>
        <v>43340</v>
      </c>
      <c r="G34" s="1">
        <v>11003.4</v>
      </c>
      <c r="H34" s="2">
        <f t="shared" si="6"/>
        <v>6.6999999999989086</v>
      </c>
      <c r="I34" s="11" t="str">
        <f t="shared" si="1"/>
        <v>Normal</v>
      </c>
      <c r="K34" s="4">
        <f t="shared" si="7"/>
        <v>43340</v>
      </c>
      <c r="L34" s="1">
        <v>8034.9</v>
      </c>
      <c r="M34" s="2">
        <f t="shared" si="8"/>
        <v>17.599999999999454</v>
      </c>
      <c r="N34" s="11" t="str">
        <f t="shared" si="2"/>
        <v>Normal</v>
      </c>
    </row>
    <row r="35" spans="1:14" x14ac:dyDescent="0.25">
      <c r="A35" s="4">
        <f>A34+1</f>
        <v>43341</v>
      </c>
      <c r="B35" s="1">
        <v>142555</v>
      </c>
      <c r="C35" s="2">
        <f t="shared" si="4"/>
        <v>189</v>
      </c>
      <c r="D35" s="11" t="str">
        <f t="shared" si="0"/>
        <v>Atenção</v>
      </c>
      <c r="F35" s="4">
        <f t="shared" si="5"/>
        <v>43341</v>
      </c>
      <c r="G35" s="1">
        <v>11011.1</v>
      </c>
      <c r="H35" s="2">
        <f t="shared" si="6"/>
        <v>7.7000000000007276</v>
      </c>
      <c r="I35" s="11" t="str">
        <f t="shared" si="1"/>
        <v>Normal</v>
      </c>
      <c r="K35" s="4">
        <f t="shared" si="7"/>
        <v>43341</v>
      </c>
      <c r="L35" s="1">
        <v>8053.3</v>
      </c>
      <c r="M35" s="2">
        <f t="shared" si="8"/>
        <v>18.400000000000546</v>
      </c>
      <c r="N35" s="11" t="str">
        <f t="shared" si="2"/>
        <v>Normal</v>
      </c>
    </row>
    <row r="36" spans="1:14" x14ac:dyDescent="0.25">
      <c r="A36" s="4">
        <f>A35+1</f>
        <v>43342</v>
      </c>
      <c r="B36" s="1">
        <v>142742</v>
      </c>
      <c r="C36" s="2">
        <f t="shared" si="4"/>
        <v>187</v>
      </c>
      <c r="D36" s="11" t="str">
        <f t="shared" si="0"/>
        <v>Atenção</v>
      </c>
      <c r="F36" s="4">
        <f t="shared" si="5"/>
        <v>43342</v>
      </c>
      <c r="G36" s="1">
        <v>11020.4</v>
      </c>
      <c r="H36" s="2">
        <f t="shared" si="6"/>
        <v>9.2999999999992724</v>
      </c>
      <c r="I36" s="11" t="str">
        <f t="shared" si="1"/>
        <v>Atenção</v>
      </c>
      <c r="K36" s="4">
        <f t="shared" si="7"/>
        <v>43342</v>
      </c>
      <c r="L36" s="1">
        <v>8075.7</v>
      </c>
      <c r="M36" s="2">
        <f t="shared" si="8"/>
        <v>22.399999999999636</v>
      </c>
      <c r="N36" s="11" t="str">
        <f t="shared" si="2"/>
        <v>Normal</v>
      </c>
    </row>
    <row r="37" spans="1:14" x14ac:dyDescent="0.25">
      <c r="A37" s="4">
        <f>A36+1</f>
        <v>43343</v>
      </c>
      <c r="B37" s="1">
        <v>143001</v>
      </c>
      <c r="C37" s="2">
        <f t="shared" si="4"/>
        <v>259</v>
      </c>
      <c r="D37" s="11" t="str">
        <f t="shared" si="0"/>
        <v>Atenção</v>
      </c>
      <c r="F37" s="4">
        <f t="shared" si="5"/>
        <v>43343</v>
      </c>
      <c r="G37" s="1">
        <v>11026.5</v>
      </c>
      <c r="H37" s="2">
        <f t="shared" si="6"/>
        <v>6.1000000000003638</v>
      </c>
      <c r="I37" s="11" t="str">
        <f t="shared" si="1"/>
        <v>Normal</v>
      </c>
      <c r="K37" s="4">
        <f t="shared" si="7"/>
        <v>43343</v>
      </c>
      <c r="L37" s="1">
        <v>8095.4</v>
      </c>
      <c r="M37" s="2">
        <f t="shared" si="8"/>
        <v>19.699999999999818</v>
      </c>
      <c r="N37" s="11" t="str">
        <f t="shared" si="2"/>
        <v>Normal</v>
      </c>
    </row>
    <row r="38" spans="1:14" x14ac:dyDescent="0.25">
      <c r="A38" s="141" t="s">
        <v>6</v>
      </c>
      <c r="B38" s="142"/>
      <c r="C38" s="14">
        <f>SUM(C7:C37)</f>
        <v>4799</v>
      </c>
      <c r="D38" s="12" t="str">
        <f t="shared" si="0"/>
        <v>Atenção</v>
      </c>
      <c r="F38" s="141" t="s">
        <v>6</v>
      </c>
      <c r="G38" s="142"/>
      <c r="H38" s="15">
        <f>SUM(H7:H37)</f>
        <v>172.5</v>
      </c>
      <c r="I38" s="11" t="str">
        <f t="shared" si="1"/>
        <v>Atenção</v>
      </c>
      <c r="K38" s="141" t="s">
        <v>6</v>
      </c>
      <c r="L38" s="142"/>
      <c r="M38" s="15">
        <f>SUM(M7:M37)</f>
        <v>537.79999999999927</v>
      </c>
      <c r="N38" s="11" t="str">
        <f t="shared" si="2"/>
        <v>Atenção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4" s="156" customFormat="1" ht="15" customHeight="1" x14ac:dyDescent="0.2"/>
    <row r="47" spans="1:14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103</v>
      </c>
      <c r="L47" s="144"/>
      <c r="M47" s="145"/>
      <c r="N47" s="8" t="s">
        <v>1</v>
      </c>
    </row>
    <row r="48" spans="1:14" ht="30.75" customHeight="1" x14ac:dyDescent="0.25">
      <c r="A48" s="140" t="s">
        <v>102</v>
      </c>
      <c r="B48" s="140"/>
      <c r="C48" s="6" t="s">
        <v>2</v>
      </c>
      <c r="D48" s="9"/>
      <c r="F48" s="140" t="s">
        <v>102</v>
      </c>
      <c r="G48" s="140"/>
      <c r="H48" s="6" t="s">
        <v>2</v>
      </c>
      <c r="I48" s="9"/>
      <c r="K48" s="140" t="s">
        <v>102</v>
      </c>
      <c r="L48" s="140"/>
      <c r="M48" s="6" t="s">
        <v>2</v>
      </c>
      <c r="N48" s="9"/>
    </row>
    <row r="49" spans="1:14" x14ac:dyDescent="0.25">
      <c r="A49" s="140"/>
      <c r="B49" s="140"/>
      <c r="C49" s="7">
        <v>343</v>
      </c>
      <c r="D49" s="10">
        <v>17</v>
      </c>
      <c r="F49" s="140"/>
      <c r="G49" s="140"/>
      <c r="H49" s="7">
        <v>9220.7999999999993</v>
      </c>
      <c r="I49" s="10">
        <v>6</v>
      </c>
      <c r="K49" s="140"/>
      <c r="L49" s="140"/>
      <c r="M49" s="7">
        <v>19110.7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43313</v>
      </c>
      <c r="B51" s="1">
        <v>343</v>
      </c>
      <c r="C51" s="2">
        <f>B51-C49</f>
        <v>0</v>
      </c>
      <c r="D51" s="11" t="str">
        <f>IF(C51&gt;($D$5*1.2),"Atenção","Normal")</f>
        <v>Normal</v>
      </c>
      <c r="F51" s="4">
        <v>43313</v>
      </c>
      <c r="G51" s="1">
        <v>9224</v>
      </c>
      <c r="H51" s="2">
        <f>G51-H49</f>
        <v>3.2000000000007276</v>
      </c>
      <c r="I51" s="11" t="str">
        <f>IF(H51&gt;($I$5*1.2),"Atenção","Normal")</f>
        <v>Normal</v>
      </c>
      <c r="K51" s="4">
        <v>43313</v>
      </c>
      <c r="L51" s="1">
        <v>19121</v>
      </c>
      <c r="M51" s="2">
        <f>L51-M49</f>
        <v>10.299999999999272</v>
      </c>
      <c r="N51" s="11" t="str">
        <f>IF(M51&gt;($N$5*1.2),"Atenção","Normal")</f>
        <v>Normal</v>
      </c>
    </row>
    <row r="52" spans="1:14" x14ac:dyDescent="0.25">
      <c r="A52" s="4">
        <f>A51+1</f>
        <v>43314</v>
      </c>
      <c r="B52" s="1">
        <v>357</v>
      </c>
      <c r="C52" s="2">
        <f>B52-B51</f>
        <v>14</v>
      </c>
      <c r="D52" s="11" t="str">
        <f>IF(C52&gt;($D$5*1.2),"Atenção","Normal")</f>
        <v>Normal</v>
      </c>
      <c r="F52" s="4">
        <f>F51+1</f>
        <v>43314</v>
      </c>
      <c r="G52" s="1">
        <v>9229.6</v>
      </c>
      <c r="H52" s="2">
        <f>G52-G51</f>
        <v>5.6000000000003638</v>
      </c>
      <c r="I52" s="11" t="str">
        <f t="shared" ref="I52:I82" si="10">IF(H52&gt;($I$5*1.2),"Atenção","Normal")</f>
        <v>Normal</v>
      </c>
      <c r="K52" s="4">
        <f>K51+1</f>
        <v>43314</v>
      </c>
      <c r="L52" s="1">
        <v>19133.23</v>
      </c>
      <c r="M52" s="2">
        <f>L52-L51</f>
        <v>12.229999999999563</v>
      </c>
      <c r="N52" s="11" t="str">
        <f t="shared" ref="N52:N82" si="11">IF(M52&gt;($N$5*1.2),"Atenção","Normal")</f>
        <v>Normal</v>
      </c>
    </row>
    <row r="53" spans="1:14" x14ac:dyDescent="0.25">
      <c r="A53" s="4">
        <f t="shared" ref="A53:A81" si="12">A52+1</f>
        <v>43315</v>
      </c>
      <c r="B53" s="1">
        <v>374</v>
      </c>
      <c r="C53" s="2">
        <f t="shared" ref="C53:C81" si="13">B53-B52</f>
        <v>17</v>
      </c>
      <c r="D53" s="11" t="str">
        <f t="shared" ref="D53:D82" si="14">IF(C53&gt;($D$5*1.2),"Atenção","Normal")</f>
        <v>Normal</v>
      </c>
      <c r="F53" s="4">
        <f t="shared" ref="F53:F81" si="15">F52+1</f>
        <v>43315</v>
      </c>
      <c r="G53" s="1">
        <v>9234.7999999999993</v>
      </c>
      <c r="H53" s="2">
        <f t="shared" ref="H53:H81" si="16">G53-G52</f>
        <v>5.1999999999989086</v>
      </c>
      <c r="I53" s="11" t="str">
        <f t="shared" si="10"/>
        <v>Normal</v>
      </c>
      <c r="K53" s="4">
        <f t="shared" ref="K53:K81" si="17">K52+1</f>
        <v>43315</v>
      </c>
      <c r="L53" s="1">
        <v>19147.45</v>
      </c>
      <c r="M53" s="2">
        <f t="shared" ref="M53:M81" si="18">L53-L52</f>
        <v>14.220000000001164</v>
      </c>
      <c r="N53" s="11" t="str">
        <f t="shared" si="11"/>
        <v>Normal</v>
      </c>
    </row>
    <row r="54" spans="1:14" x14ac:dyDescent="0.25">
      <c r="A54" s="4">
        <f t="shared" si="12"/>
        <v>43316</v>
      </c>
      <c r="B54" s="1">
        <v>403</v>
      </c>
      <c r="C54" s="2">
        <f t="shared" si="13"/>
        <v>29</v>
      </c>
      <c r="D54" s="11" t="str">
        <f t="shared" si="14"/>
        <v>Normal</v>
      </c>
      <c r="F54" s="4">
        <f t="shared" si="15"/>
        <v>43316</v>
      </c>
      <c r="G54" s="1">
        <v>9234.7999999999993</v>
      </c>
      <c r="H54" s="2">
        <f t="shared" si="16"/>
        <v>0</v>
      </c>
      <c r="I54" s="11" t="str">
        <f t="shared" si="10"/>
        <v>Normal</v>
      </c>
      <c r="K54" s="4">
        <f t="shared" si="17"/>
        <v>43316</v>
      </c>
      <c r="L54" s="1">
        <v>19165.57</v>
      </c>
      <c r="M54" s="2">
        <f t="shared" si="18"/>
        <v>18.119999999998981</v>
      </c>
      <c r="N54" s="11" t="str">
        <f t="shared" si="11"/>
        <v>Normal</v>
      </c>
    </row>
    <row r="55" spans="1:14" x14ac:dyDescent="0.25">
      <c r="A55" s="5">
        <f t="shared" si="12"/>
        <v>43317</v>
      </c>
      <c r="B55" s="3">
        <v>403</v>
      </c>
      <c r="C55" s="3">
        <f t="shared" si="13"/>
        <v>0</v>
      </c>
      <c r="D55" s="11" t="str">
        <f t="shared" si="14"/>
        <v>Normal</v>
      </c>
      <c r="F55" s="5">
        <f t="shared" si="15"/>
        <v>43317</v>
      </c>
      <c r="G55" s="3">
        <v>9234.7999999999993</v>
      </c>
      <c r="H55" s="3">
        <f t="shared" si="16"/>
        <v>0</v>
      </c>
      <c r="I55" s="11" t="str">
        <f t="shared" si="10"/>
        <v>Normal</v>
      </c>
      <c r="K55" s="5">
        <f t="shared" si="17"/>
        <v>43317</v>
      </c>
      <c r="L55" s="3">
        <v>19165.57</v>
      </c>
      <c r="M55" s="3">
        <f t="shared" si="18"/>
        <v>0</v>
      </c>
      <c r="N55" s="11" t="str">
        <f t="shared" si="11"/>
        <v>Normal</v>
      </c>
    </row>
    <row r="56" spans="1:14" x14ac:dyDescent="0.25">
      <c r="A56" s="4">
        <f t="shared" si="12"/>
        <v>43318</v>
      </c>
      <c r="B56" s="1">
        <v>403</v>
      </c>
      <c r="C56" s="2">
        <f t="shared" si="13"/>
        <v>0</v>
      </c>
      <c r="D56" s="11" t="str">
        <f t="shared" si="14"/>
        <v>Normal</v>
      </c>
      <c r="F56" s="4">
        <f t="shared" si="15"/>
        <v>43318</v>
      </c>
      <c r="G56" s="1">
        <v>9242.2000000000007</v>
      </c>
      <c r="H56" s="2">
        <f t="shared" si="16"/>
        <v>7.4000000000014552</v>
      </c>
      <c r="I56" s="11" t="str">
        <f t="shared" si="10"/>
        <v>Normal</v>
      </c>
      <c r="K56" s="4">
        <f t="shared" si="17"/>
        <v>43318</v>
      </c>
      <c r="L56" s="1">
        <v>19165.57</v>
      </c>
      <c r="M56" s="2">
        <f t="shared" si="18"/>
        <v>0</v>
      </c>
      <c r="N56" s="11" t="str">
        <f t="shared" si="11"/>
        <v>Normal</v>
      </c>
    </row>
    <row r="57" spans="1:14" x14ac:dyDescent="0.25">
      <c r="A57" s="4">
        <f t="shared" si="12"/>
        <v>43319</v>
      </c>
      <c r="B57" s="1">
        <v>422</v>
      </c>
      <c r="C57" s="2">
        <f t="shared" si="13"/>
        <v>19</v>
      </c>
      <c r="D57" s="11" t="str">
        <f t="shared" si="14"/>
        <v>Normal</v>
      </c>
      <c r="F57" s="4">
        <f t="shared" si="15"/>
        <v>43319</v>
      </c>
      <c r="G57" s="1">
        <v>9246.7999999999993</v>
      </c>
      <c r="H57" s="2">
        <f t="shared" si="16"/>
        <v>4.5999999999985448</v>
      </c>
      <c r="I57" s="11" t="str">
        <f t="shared" si="10"/>
        <v>Normal</v>
      </c>
      <c r="K57" s="4">
        <f t="shared" si="17"/>
        <v>43319</v>
      </c>
      <c r="L57" s="1">
        <v>19178.419999999998</v>
      </c>
      <c r="M57" s="2">
        <f t="shared" si="18"/>
        <v>12.849999999998545</v>
      </c>
      <c r="N57" s="11" t="str">
        <f t="shared" si="11"/>
        <v>Normal</v>
      </c>
    </row>
    <row r="58" spans="1:14" x14ac:dyDescent="0.25">
      <c r="A58" s="4">
        <f t="shared" si="12"/>
        <v>43320</v>
      </c>
      <c r="B58" s="1">
        <v>440</v>
      </c>
      <c r="C58" s="2">
        <f t="shared" si="13"/>
        <v>18</v>
      </c>
      <c r="D58" s="11" t="str">
        <f t="shared" si="14"/>
        <v>Normal</v>
      </c>
      <c r="F58" s="4">
        <f t="shared" si="15"/>
        <v>43320</v>
      </c>
      <c r="G58" s="1">
        <v>9252</v>
      </c>
      <c r="H58" s="2">
        <f t="shared" si="16"/>
        <v>5.2000000000007276</v>
      </c>
      <c r="I58" s="11" t="str">
        <f t="shared" si="10"/>
        <v>Normal</v>
      </c>
      <c r="K58" s="4">
        <f t="shared" si="17"/>
        <v>43320</v>
      </c>
      <c r="L58" s="1">
        <v>19191.13</v>
      </c>
      <c r="M58" s="2">
        <f t="shared" si="18"/>
        <v>12.710000000002765</v>
      </c>
      <c r="N58" s="11" t="str">
        <f t="shared" si="11"/>
        <v>Normal</v>
      </c>
    </row>
    <row r="59" spans="1:14" x14ac:dyDescent="0.25">
      <c r="A59" s="4">
        <f t="shared" si="12"/>
        <v>43321</v>
      </c>
      <c r="B59" s="1">
        <v>460</v>
      </c>
      <c r="C59" s="2">
        <f t="shared" si="13"/>
        <v>20</v>
      </c>
      <c r="D59" s="11" t="str">
        <f t="shared" si="14"/>
        <v>Normal</v>
      </c>
      <c r="F59" s="4">
        <f t="shared" si="15"/>
        <v>43321</v>
      </c>
      <c r="G59" s="1">
        <v>9256.9</v>
      </c>
      <c r="H59" s="2">
        <f t="shared" si="16"/>
        <v>4.8999999999996362</v>
      </c>
      <c r="I59" s="11" t="str">
        <f t="shared" si="10"/>
        <v>Normal</v>
      </c>
      <c r="K59" s="4">
        <f t="shared" si="17"/>
        <v>43321</v>
      </c>
      <c r="L59" s="1">
        <v>19202.78</v>
      </c>
      <c r="M59" s="2">
        <f t="shared" si="18"/>
        <v>11.649999999997817</v>
      </c>
      <c r="N59" s="11" t="str">
        <f t="shared" si="11"/>
        <v>Normal</v>
      </c>
    </row>
    <row r="60" spans="1:14" x14ac:dyDescent="0.25">
      <c r="A60" s="4">
        <f t="shared" si="12"/>
        <v>43322</v>
      </c>
      <c r="B60" s="1">
        <v>479</v>
      </c>
      <c r="C60" s="2">
        <f t="shared" si="13"/>
        <v>19</v>
      </c>
      <c r="D60" s="11" t="str">
        <f t="shared" si="14"/>
        <v>Normal</v>
      </c>
      <c r="F60" s="4">
        <f t="shared" si="15"/>
        <v>43322</v>
      </c>
      <c r="G60" s="1">
        <v>9262.7000000000007</v>
      </c>
      <c r="H60" s="2">
        <f t="shared" si="16"/>
        <v>5.8000000000010914</v>
      </c>
      <c r="I60" s="11" t="str">
        <f t="shared" si="10"/>
        <v>Normal</v>
      </c>
      <c r="K60" s="4">
        <f t="shared" si="17"/>
        <v>43322</v>
      </c>
      <c r="L60" s="1">
        <v>19215.5</v>
      </c>
      <c r="M60" s="2">
        <f t="shared" si="18"/>
        <v>12.720000000001164</v>
      </c>
      <c r="N60" s="11" t="str">
        <f t="shared" si="11"/>
        <v>Normal</v>
      </c>
    </row>
    <row r="61" spans="1:14" x14ac:dyDescent="0.25">
      <c r="A61" s="4">
        <f t="shared" si="12"/>
        <v>43323</v>
      </c>
      <c r="B61" s="1">
        <v>479</v>
      </c>
      <c r="C61" s="2">
        <f t="shared" si="13"/>
        <v>0</v>
      </c>
      <c r="D61" s="11" t="str">
        <f t="shared" si="14"/>
        <v>Normal</v>
      </c>
      <c r="F61" s="4">
        <f t="shared" si="15"/>
        <v>43323</v>
      </c>
      <c r="G61" s="1">
        <v>9262.7000000000007</v>
      </c>
      <c r="H61" s="2">
        <f t="shared" si="16"/>
        <v>0</v>
      </c>
      <c r="I61" s="11" t="str">
        <f t="shared" si="10"/>
        <v>Normal</v>
      </c>
      <c r="K61" s="4">
        <f t="shared" si="17"/>
        <v>43323</v>
      </c>
      <c r="L61" s="1">
        <v>19215.5</v>
      </c>
      <c r="M61" s="2">
        <f t="shared" si="18"/>
        <v>0</v>
      </c>
      <c r="N61" s="11" t="str">
        <f t="shared" si="11"/>
        <v>Normal</v>
      </c>
    </row>
    <row r="62" spans="1:14" x14ac:dyDescent="0.25">
      <c r="A62" s="5">
        <f t="shared" si="12"/>
        <v>43324</v>
      </c>
      <c r="B62" s="3">
        <v>479</v>
      </c>
      <c r="C62" s="3">
        <f t="shared" si="13"/>
        <v>0</v>
      </c>
      <c r="D62" s="11" t="str">
        <f t="shared" si="14"/>
        <v>Normal</v>
      </c>
      <c r="F62" s="5">
        <f t="shared" si="15"/>
        <v>43324</v>
      </c>
      <c r="G62" s="3">
        <v>9262.7000000000007</v>
      </c>
      <c r="H62" s="3">
        <f t="shared" si="16"/>
        <v>0</v>
      </c>
      <c r="I62" s="11" t="str">
        <f t="shared" si="10"/>
        <v>Normal</v>
      </c>
      <c r="K62" s="5">
        <f t="shared" si="17"/>
        <v>43324</v>
      </c>
      <c r="L62" s="3">
        <v>19215.5</v>
      </c>
      <c r="M62" s="3">
        <f t="shared" si="18"/>
        <v>0</v>
      </c>
      <c r="N62" s="11" t="str">
        <f t="shared" si="11"/>
        <v>Normal</v>
      </c>
    </row>
    <row r="63" spans="1:14" x14ac:dyDescent="0.25">
      <c r="A63" s="4">
        <f t="shared" si="12"/>
        <v>43325</v>
      </c>
      <c r="B63" s="1">
        <v>508</v>
      </c>
      <c r="C63" s="2">
        <f t="shared" si="13"/>
        <v>29</v>
      </c>
      <c r="D63" s="11" t="str">
        <f t="shared" si="14"/>
        <v>Normal</v>
      </c>
      <c r="F63" s="4">
        <f t="shared" si="15"/>
        <v>43325</v>
      </c>
      <c r="G63" s="1">
        <v>9272</v>
      </c>
      <c r="H63" s="2">
        <f t="shared" si="16"/>
        <v>9.2999999999992724</v>
      </c>
      <c r="I63" s="11" t="str">
        <f t="shared" si="10"/>
        <v>Atenção</v>
      </c>
      <c r="K63" s="4">
        <f t="shared" si="17"/>
        <v>43325</v>
      </c>
      <c r="L63" s="1">
        <v>19235</v>
      </c>
      <c r="M63" s="2">
        <f t="shared" si="18"/>
        <v>19.5</v>
      </c>
      <c r="N63" s="11" t="str">
        <f t="shared" si="11"/>
        <v>Normal</v>
      </c>
    </row>
    <row r="64" spans="1:14" x14ac:dyDescent="0.25">
      <c r="A64" s="4">
        <f t="shared" si="12"/>
        <v>43326</v>
      </c>
      <c r="B64" s="1">
        <v>531</v>
      </c>
      <c r="C64" s="2">
        <f t="shared" si="13"/>
        <v>23</v>
      </c>
      <c r="D64" s="11" t="str">
        <f t="shared" si="14"/>
        <v>Normal</v>
      </c>
      <c r="F64" s="4">
        <f t="shared" si="15"/>
        <v>43326</v>
      </c>
      <c r="G64" s="1">
        <v>9276.4</v>
      </c>
      <c r="H64" s="2">
        <f t="shared" si="16"/>
        <v>4.3999999999996362</v>
      </c>
      <c r="I64" s="11" t="str">
        <f t="shared" si="10"/>
        <v>Normal</v>
      </c>
      <c r="K64" s="4">
        <f t="shared" si="17"/>
        <v>43326</v>
      </c>
      <c r="L64" s="1">
        <v>19247.310000000001</v>
      </c>
      <c r="M64" s="2">
        <f t="shared" si="18"/>
        <v>12.31000000000131</v>
      </c>
      <c r="N64" s="11" t="str">
        <f t="shared" si="11"/>
        <v>Normal</v>
      </c>
    </row>
    <row r="65" spans="1:14" x14ac:dyDescent="0.25">
      <c r="A65" s="4">
        <f t="shared" si="12"/>
        <v>43327</v>
      </c>
      <c r="B65" s="1">
        <v>554</v>
      </c>
      <c r="C65" s="2">
        <f t="shared" si="13"/>
        <v>23</v>
      </c>
      <c r="D65" s="11" t="str">
        <f t="shared" si="14"/>
        <v>Normal</v>
      </c>
      <c r="F65" s="4">
        <f t="shared" si="15"/>
        <v>43327</v>
      </c>
      <c r="G65" s="1">
        <v>9281.4</v>
      </c>
      <c r="H65" s="2">
        <f t="shared" si="16"/>
        <v>5</v>
      </c>
      <c r="I65" s="11" t="str">
        <f t="shared" si="10"/>
        <v>Normal</v>
      </c>
      <c r="K65" s="4">
        <f t="shared" si="17"/>
        <v>43327</v>
      </c>
      <c r="L65" s="1">
        <v>19259.93</v>
      </c>
      <c r="M65" s="2">
        <f t="shared" si="18"/>
        <v>12.619999999998981</v>
      </c>
      <c r="N65" s="11" t="str">
        <f t="shared" si="11"/>
        <v>Normal</v>
      </c>
    </row>
    <row r="66" spans="1:14" x14ac:dyDescent="0.25">
      <c r="A66" s="4">
        <f t="shared" si="12"/>
        <v>43328</v>
      </c>
      <c r="B66" s="1">
        <v>584</v>
      </c>
      <c r="C66" s="2">
        <f t="shared" si="13"/>
        <v>30</v>
      </c>
      <c r="D66" s="11" t="str">
        <f t="shared" si="14"/>
        <v>Normal</v>
      </c>
      <c r="F66" s="4">
        <f t="shared" si="15"/>
        <v>43328</v>
      </c>
      <c r="G66" s="1">
        <v>9289.2000000000007</v>
      </c>
      <c r="H66" s="2">
        <f t="shared" si="16"/>
        <v>7.8000000000010914</v>
      </c>
      <c r="I66" s="11" t="str">
        <f t="shared" si="10"/>
        <v>Normal</v>
      </c>
      <c r="K66" s="4">
        <f t="shared" si="17"/>
        <v>43328</v>
      </c>
      <c r="L66" s="1">
        <v>19279.669999999998</v>
      </c>
      <c r="M66" s="2">
        <f t="shared" si="18"/>
        <v>19.739999999997963</v>
      </c>
      <c r="N66" s="11" t="str">
        <f t="shared" si="11"/>
        <v>Normal</v>
      </c>
    </row>
    <row r="67" spans="1:14" x14ac:dyDescent="0.25">
      <c r="A67" s="4">
        <f t="shared" si="12"/>
        <v>43329</v>
      </c>
      <c r="B67" s="1">
        <v>593</v>
      </c>
      <c r="C67" s="2">
        <f t="shared" si="13"/>
        <v>9</v>
      </c>
      <c r="D67" s="11" t="str">
        <f t="shared" si="14"/>
        <v>Normal</v>
      </c>
      <c r="F67" s="4">
        <f t="shared" si="15"/>
        <v>43329</v>
      </c>
      <c r="G67" s="1">
        <v>9291.7999999999993</v>
      </c>
      <c r="H67" s="2">
        <f t="shared" si="16"/>
        <v>2.5999999999985448</v>
      </c>
      <c r="I67" s="11" t="str">
        <f t="shared" si="10"/>
        <v>Normal</v>
      </c>
      <c r="K67" s="4">
        <f t="shared" si="17"/>
        <v>43329</v>
      </c>
      <c r="L67" s="1">
        <v>19285.66</v>
      </c>
      <c r="M67" s="2">
        <f t="shared" si="18"/>
        <v>5.9900000000016007</v>
      </c>
      <c r="N67" s="11" t="str">
        <f t="shared" si="11"/>
        <v>Normal</v>
      </c>
    </row>
    <row r="68" spans="1:14" x14ac:dyDescent="0.25">
      <c r="A68" s="4">
        <f t="shared" si="12"/>
        <v>43330</v>
      </c>
      <c r="B68" s="1">
        <v>593</v>
      </c>
      <c r="C68" s="2">
        <f t="shared" si="13"/>
        <v>0</v>
      </c>
      <c r="D68" s="11" t="str">
        <f t="shared" si="14"/>
        <v>Normal</v>
      </c>
      <c r="F68" s="4">
        <f t="shared" si="15"/>
        <v>43330</v>
      </c>
      <c r="G68" s="1">
        <v>9291.7999999999993</v>
      </c>
      <c r="H68" s="2">
        <f t="shared" si="16"/>
        <v>0</v>
      </c>
      <c r="I68" s="11" t="str">
        <f t="shared" si="10"/>
        <v>Normal</v>
      </c>
      <c r="K68" s="4">
        <f t="shared" si="17"/>
        <v>43330</v>
      </c>
      <c r="L68" s="1">
        <v>19285.66</v>
      </c>
      <c r="M68" s="2">
        <f t="shared" si="18"/>
        <v>0</v>
      </c>
      <c r="N68" s="11" t="str">
        <f t="shared" si="11"/>
        <v>Normal</v>
      </c>
    </row>
    <row r="69" spans="1:14" x14ac:dyDescent="0.25">
      <c r="A69" s="5">
        <f t="shared" si="12"/>
        <v>43331</v>
      </c>
      <c r="B69" s="3">
        <v>593</v>
      </c>
      <c r="C69" s="3">
        <f t="shared" si="13"/>
        <v>0</v>
      </c>
      <c r="D69" s="11" t="str">
        <f t="shared" si="14"/>
        <v>Normal</v>
      </c>
      <c r="F69" s="5">
        <f t="shared" si="15"/>
        <v>43331</v>
      </c>
      <c r="G69" s="3">
        <v>9291.7999999999993</v>
      </c>
      <c r="H69" s="3">
        <f t="shared" si="16"/>
        <v>0</v>
      </c>
      <c r="I69" s="11" t="str">
        <f t="shared" si="10"/>
        <v>Normal</v>
      </c>
      <c r="K69" s="5">
        <f t="shared" si="17"/>
        <v>43331</v>
      </c>
      <c r="L69" s="3">
        <v>19285.66</v>
      </c>
      <c r="M69" s="3">
        <f t="shared" si="18"/>
        <v>0</v>
      </c>
      <c r="N69" s="11" t="str">
        <f t="shared" si="11"/>
        <v>Normal</v>
      </c>
    </row>
    <row r="70" spans="1:14" x14ac:dyDescent="0.25">
      <c r="A70" s="4">
        <f t="shared" si="12"/>
        <v>43332</v>
      </c>
      <c r="B70" s="1">
        <v>623</v>
      </c>
      <c r="C70" s="2">
        <f t="shared" si="13"/>
        <v>30</v>
      </c>
      <c r="D70" s="11" t="str">
        <f t="shared" si="14"/>
        <v>Normal</v>
      </c>
      <c r="F70" s="4">
        <f t="shared" si="15"/>
        <v>43332</v>
      </c>
      <c r="G70" s="1">
        <v>9299.7999999999993</v>
      </c>
      <c r="H70" s="2">
        <f t="shared" si="16"/>
        <v>8</v>
      </c>
      <c r="I70" s="11" t="str">
        <f t="shared" si="10"/>
        <v>Normal</v>
      </c>
      <c r="K70" s="4">
        <f t="shared" si="17"/>
        <v>43332</v>
      </c>
      <c r="L70" s="1">
        <v>19305.75</v>
      </c>
      <c r="M70" s="2">
        <f t="shared" si="18"/>
        <v>20.090000000000146</v>
      </c>
      <c r="N70" s="11" t="str">
        <f t="shared" si="11"/>
        <v>Normal</v>
      </c>
    </row>
    <row r="71" spans="1:14" x14ac:dyDescent="0.25">
      <c r="A71" s="4">
        <f t="shared" si="12"/>
        <v>43333</v>
      </c>
      <c r="B71" s="1">
        <v>645</v>
      </c>
      <c r="C71" s="2">
        <f t="shared" si="13"/>
        <v>22</v>
      </c>
      <c r="D71" s="11" t="str">
        <f t="shared" si="14"/>
        <v>Normal</v>
      </c>
      <c r="F71" s="4">
        <f t="shared" si="15"/>
        <v>43333</v>
      </c>
      <c r="G71" s="1">
        <v>9304.7999999999993</v>
      </c>
      <c r="H71" s="2">
        <f t="shared" si="16"/>
        <v>5</v>
      </c>
      <c r="I71" s="11" t="str">
        <f t="shared" si="10"/>
        <v>Normal</v>
      </c>
      <c r="K71" s="4">
        <f t="shared" si="17"/>
        <v>43333</v>
      </c>
      <c r="L71" s="1">
        <v>19320.490000000002</v>
      </c>
      <c r="M71" s="2">
        <f t="shared" si="18"/>
        <v>14.740000000001601</v>
      </c>
      <c r="N71" s="11" t="str">
        <f t="shared" si="11"/>
        <v>Normal</v>
      </c>
    </row>
    <row r="72" spans="1:14" x14ac:dyDescent="0.25">
      <c r="A72" s="4">
        <f t="shared" si="12"/>
        <v>43334</v>
      </c>
      <c r="B72" s="1">
        <v>667</v>
      </c>
      <c r="C72" s="2">
        <f t="shared" si="13"/>
        <v>22</v>
      </c>
      <c r="D72" s="11" t="str">
        <f t="shared" si="14"/>
        <v>Normal</v>
      </c>
      <c r="F72" s="4">
        <f t="shared" si="15"/>
        <v>43334</v>
      </c>
      <c r="G72" s="1">
        <v>9310</v>
      </c>
      <c r="H72" s="2">
        <f t="shared" si="16"/>
        <v>5.2000000000007276</v>
      </c>
      <c r="I72" s="11" t="str">
        <f t="shared" si="10"/>
        <v>Normal</v>
      </c>
      <c r="K72" s="4">
        <f t="shared" si="17"/>
        <v>43334</v>
      </c>
      <c r="L72" s="1">
        <v>19332.36</v>
      </c>
      <c r="M72" s="2">
        <f t="shared" si="18"/>
        <v>11.869999999998981</v>
      </c>
      <c r="N72" s="11" t="str">
        <f t="shared" si="11"/>
        <v>Normal</v>
      </c>
    </row>
    <row r="73" spans="1:14" x14ac:dyDescent="0.25">
      <c r="A73" s="4">
        <f t="shared" si="12"/>
        <v>43335</v>
      </c>
      <c r="B73" s="1">
        <v>687</v>
      </c>
      <c r="C73" s="2">
        <f t="shared" si="13"/>
        <v>20</v>
      </c>
      <c r="D73" s="11" t="str">
        <f t="shared" si="14"/>
        <v>Normal</v>
      </c>
      <c r="F73" s="4">
        <f t="shared" si="15"/>
        <v>43335</v>
      </c>
      <c r="G73" s="1">
        <v>9315.7999999999993</v>
      </c>
      <c r="H73" s="2">
        <f t="shared" si="16"/>
        <v>5.7999999999992724</v>
      </c>
      <c r="I73" s="11" t="str">
        <f t="shared" si="10"/>
        <v>Normal</v>
      </c>
      <c r="K73" s="4">
        <f t="shared" si="17"/>
        <v>43335</v>
      </c>
      <c r="L73" s="1">
        <v>19354.560000000001</v>
      </c>
      <c r="M73" s="2">
        <f t="shared" si="18"/>
        <v>22.200000000000728</v>
      </c>
      <c r="N73" s="11" t="str">
        <f t="shared" si="11"/>
        <v>Normal</v>
      </c>
    </row>
    <row r="74" spans="1:14" x14ac:dyDescent="0.25">
      <c r="A74" s="4">
        <f t="shared" si="12"/>
        <v>43336</v>
      </c>
      <c r="B74" s="1">
        <v>705</v>
      </c>
      <c r="C74" s="2">
        <f t="shared" si="13"/>
        <v>18</v>
      </c>
      <c r="D74" s="11" t="str">
        <f t="shared" si="14"/>
        <v>Normal</v>
      </c>
      <c r="F74" s="4">
        <f t="shared" si="15"/>
        <v>43336</v>
      </c>
      <c r="G74" s="1">
        <v>9321.7999999999993</v>
      </c>
      <c r="H74" s="2">
        <f t="shared" si="16"/>
        <v>6</v>
      </c>
      <c r="I74" s="11" t="str">
        <f t="shared" si="10"/>
        <v>Normal</v>
      </c>
      <c r="K74" s="4">
        <f t="shared" si="17"/>
        <v>43336</v>
      </c>
      <c r="L74" s="1">
        <v>19370.72</v>
      </c>
      <c r="M74" s="2">
        <f t="shared" si="18"/>
        <v>16.159999999999854</v>
      </c>
      <c r="N74" s="11" t="str">
        <f t="shared" si="11"/>
        <v>Normal</v>
      </c>
    </row>
    <row r="75" spans="1:14" x14ac:dyDescent="0.25">
      <c r="A75" s="4">
        <f t="shared" si="12"/>
        <v>43337</v>
      </c>
      <c r="B75" s="1">
        <v>705</v>
      </c>
      <c r="C75" s="2">
        <f t="shared" si="13"/>
        <v>0</v>
      </c>
      <c r="D75" s="11" t="str">
        <f t="shared" si="14"/>
        <v>Normal</v>
      </c>
      <c r="F75" s="4">
        <f t="shared" si="15"/>
        <v>43337</v>
      </c>
      <c r="G75" s="1">
        <v>9321.7999999999993</v>
      </c>
      <c r="H75" s="2">
        <f t="shared" si="16"/>
        <v>0</v>
      </c>
      <c r="I75" s="11" t="str">
        <f t="shared" si="10"/>
        <v>Normal</v>
      </c>
      <c r="K75" s="4">
        <f t="shared" si="17"/>
        <v>43337</v>
      </c>
      <c r="L75" s="1">
        <v>19370.72</v>
      </c>
      <c r="M75" s="2">
        <f t="shared" si="18"/>
        <v>0</v>
      </c>
      <c r="N75" s="11" t="str">
        <f t="shared" si="11"/>
        <v>Normal</v>
      </c>
    </row>
    <row r="76" spans="1:14" x14ac:dyDescent="0.25">
      <c r="A76" s="5">
        <f t="shared" si="12"/>
        <v>43338</v>
      </c>
      <c r="B76" s="3">
        <v>705</v>
      </c>
      <c r="C76" s="3">
        <f t="shared" si="13"/>
        <v>0</v>
      </c>
      <c r="D76" s="11" t="str">
        <f t="shared" si="14"/>
        <v>Normal</v>
      </c>
      <c r="F76" s="5">
        <f t="shared" si="15"/>
        <v>43338</v>
      </c>
      <c r="G76" s="3">
        <v>9321.7999999999993</v>
      </c>
      <c r="H76" s="3">
        <f t="shared" si="16"/>
        <v>0</v>
      </c>
      <c r="I76" s="11" t="str">
        <f t="shared" si="10"/>
        <v>Normal</v>
      </c>
      <c r="K76" s="5">
        <f t="shared" si="17"/>
        <v>43338</v>
      </c>
      <c r="L76" s="3">
        <v>19370.72</v>
      </c>
      <c r="M76" s="3">
        <f t="shared" si="18"/>
        <v>0</v>
      </c>
      <c r="N76" s="11" t="str">
        <f t="shared" si="11"/>
        <v>Normal</v>
      </c>
    </row>
    <row r="77" spans="1:14" x14ac:dyDescent="0.25">
      <c r="A77" s="4">
        <f t="shared" si="12"/>
        <v>43339</v>
      </c>
      <c r="B77" s="1">
        <v>737</v>
      </c>
      <c r="C77" s="2">
        <f t="shared" si="13"/>
        <v>32</v>
      </c>
      <c r="D77" s="11" t="str">
        <f t="shared" si="14"/>
        <v>Normal</v>
      </c>
      <c r="F77" s="4">
        <f t="shared" si="15"/>
        <v>43339</v>
      </c>
      <c r="G77" s="1">
        <v>9330.7999999999993</v>
      </c>
      <c r="H77" s="2">
        <f t="shared" si="16"/>
        <v>9</v>
      </c>
      <c r="I77" s="11" t="str">
        <f t="shared" si="10"/>
        <v>Atenção</v>
      </c>
      <c r="K77" s="4">
        <f t="shared" si="17"/>
        <v>43339</v>
      </c>
      <c r="L77" s="1">
        <v>19387.63</v>
      </c>
      <c r="M77" s="2">
        <f t="shared" si="18"/>
        <v>16.909999999999854</v>
      </c>
      <c r="N77" s="11" t="str">
        <f t="shared" si="11"/>
        <v>Normal</v>
      </c>
    </row>
    <row r="78" spans="1:14" x14ac:dyDescent="0.25">
      <c r="A78" s="4">
        <f t="shared" si="12"/>
        <v>43340</v>
      </c>
      <c r="B78" s="1">
        <v>772</v>
      </c>
      <c r="C78" s="2">
        <f t="shared" si="13"/>
        <v>35</v>
      </c>
      <c r="D78" s="11" t="str">
        <f t="shared" si="14"/>
        <v>Normal</v>
      </c>
      <c r="F78" s="4">
        <f t="shared" si="15"/>
        <v>43340</v>
      </c>
      <c r="G78" s="1">
        <v>9336</v>
      </c>
      <c r="H78" s="2">
        <f t="shared" si="16"/>
        <v>5.2000000000007276</v>
      </c>
      <c r="I78" s="11" t="str">
        <f t="shared" si="10"/>
        <v>Normal</v>
      </c>
      <c r="K78" s="4">
        <f t="shared" si="17"/>
        <v>43340</v>
      </c>
      <c r="L78" s="1">
        <v>19399.650000000001</v>
      </c>
      <c r="M78" s="2">
        <f t="shared" si="18"/>
        <v>12.020000000000437</v>
      </c>
      <c r="N78" s="11" t="str">
        <f t="shared" si="11"/>
        <v>Normal</v>
      </c>
    </row>
    <row r="79" spans="1:14" x14ac:dyDescent="0.25">
      <c r="A79" s="4">
        <f t="shared" si="12"/>
        <v>43341</v>
      </c>
      <c r="B79" s="1">
        <v>792</v>
      </c>
      <c r="C79" s="2">
        <f t="shared" si="13"/>
        <v>20</v>
      </c>
      <c r="D79" s="11" t="str">
        <f t="shared" si="14"/>
        <v>Normal</v>
      </c>
      <c r="F79" s="4">
        <f t="shared" si="15"/>
        <v>43341</v>
      </c>
      <c r="G79" s="1">
        <v>9341.4</v>
      </c>
      <c r="H79" s="2">
        <f t="shared" si="16"/>
        <v>5.3999999999996362</v>
      </c>
      <c r="I79" s="11" t="str">
        <f t="shared" si="10"/>
        <v>Normal</v>
      </c>
      <c r="K79" s="4">
        <f t="shared" si="17"/>
        <v>43341</v>
      </c>
      <c r="L79" s="1">
        <v>19411.400000000001</v>
      </c>
      <c r="M79" s="2">
        <f t="shared" si="18"/>
        <v>11.75</v>
      </c>
      <c r="N79" s="11" t="str">
        <f t="shared" si="11"/>
        <v>Normal</v>
      </c>
    </row>
    <row r="80" spans="1:14" x14ac:dyDescent="0.25">
      <c r="A80" s="4">
        <f t="shared" si="12"/>
        <v>43342</v>
      </c>
      <c r="B80" s="1">
        <v>813</v>
      </c>
      <c r="C80" s="2">
        <f t="shared" si="13"/>
        <v>21</v>
      </c>
      <c r="D80" s="11" t="str">
        <f t="shared" si="14"/>
        <v>Normal</v>
      </c>
      <c r="F80" s="4">
        <f t="shared" si="15"/>
        <v>43342</v>
      </c>
      <c r="G80" s="1">
        <v>9346.6</v>
      </c>
      <c r="H80" s="2">
        <f t="shared" si="16"/>
        <v>5.2000000000007276</v>
      </c>
      <c r="I80" s="11" t="str">
        <f t="shared" si="10"/>
        <v>Normal</v>
      </c>
      <c r="K80" s="4">
        <f t="shared" si="17"/>
        <v>43342</v>
      </c>
      <c r="L80" s="1">
        <v>19423.72</v>
      </c>
      <c r="M80" s="2">
        <f t="shared" si="18"/>
        <v>12.319999999999709</v>
      </c>
      <c r="N80" s="11" t="str">
        <f t="shared" si="11"/>
        <v>Normal</v>
      </c>
    </row>
    <row r="81" spans="1:14" x14ac:dyDescent="0.25">
      <c r="A81" s="4">
        <f t="shared" si="12"/>
        <v>43343</v>
      </c>
      <c r="B81" s="1">
        <v>832</v>
      </c>
      <c r="C81" s="2">
        <f t="shared" si="13"/>
        <v>19</v>
      </c>
      <c r="D81" s="11" t="str">
        <f t="shared" si="14"/>
        <v>Normal</v>
      </c>
      <c r="F81" s="4">
        <f t="shared" si="15"/>
        <v>43343</v>
      </c>
      <c r="G81" s="1">
        <v>9352.2999999999993</v>
      </c>
      <c r="H81" s="2">
        <f t="shared" si="16"/>
        <v>5.6999999999989086</v>
      </c>
      <c r="I81" s="11" t="str">
        <f t="shared" si="10"/>
        <v>Normal</v>
      </c>
      <c r="K81" s="4">
        <f t="shared" si="17"/>
        <v>43343</v>
      </c>
      <c r="L81" s="1">
        <v>19437.12</v>
      </c>
      <c r="M81" s="2">
        <f t="shared" si="18"/>
        <v>13.399999999997817</v>
      </c>
      <c r="N81" s="11" t="str">
        <f t="shared" si="11"/>
        <v>Normal</v>
      </c>
    </row>
    <row r="82" spans="1:14" x14ac:dyDescent="0.25">
      <c r="A82" s="141" t="s">
        <v>6</v>
      </c>
      <c r="B82" s="142"/>
      <c r="C82" s="15">
        <f>SUM(C51:C81)</f>
        <v>489</v>
      </c>
      <c r="D82" s="12" t="str">
        <f t="shared" si="14"/>
        <v>Atenção</v>
      </c>
      <c r="F82" s="141" t="s">
        <v>6</v>
      </c>
      <c r="G82" s="142"/>
      <c r="H82" s="15">
        <f>SUM(H51:H81)</f>
        <v>131.5</v>
      </c>
      <c r="I82" s="11" t="str">
        <f t="shared" si="10"/>
        <v>Atenção</v>
      </c>
      <c r="K82" s="141" t="s">
        <v>6</v>
      </c>
      <c r="L82" s="142"/>
      <c r="M82" s="15">
        <f>SUM(M51:M81)</f>
        <v>326.41999999999825</v>
      </c>
      <c r="N82" s="11" t="str">
        <f t="shared" si="11"/>
        <v>Atenção</v>
      </c>
    </row>
    <row r="83" spans="1:14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4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4" s="13" customFormat="1" x14ac:dyDescent="0.25">
      <c r="A85" s="146"/>
      <c r="B85" s="147"/>
      <c r="C85" s="147"/>
      <c r="D85" s="148"/>
      <c r="F85" s="146"/>
      <c r="G85" s="147"/>
      <c r="H85" s="147"/>
      <c r="I85" s="148"/>
      <c r="K85" s="146"/>
      <c r="L85" s="147"/>
      <c r="M85" s="147"/>
      <c r="N85" s="148"/>
    </row>
    <row r="86" spans="1:14" s="13" customFormat="1" x14ac:dyDescent="0.25">
      <c r="A86" s="134"/>
      <c r="B86" s="135"/>
      <c r="C86" s="135"/>
      <c r="D86" s="136"/>
      <c r="E86"/>
      <c r="F86" s="134"/>
      <c r="G86" s="135"/>
      <c r="H86" s="135"/>
      <c r="I86" s="136"/>
      <c r="J86"/>
      <c r="K86" s="134"/>
      <c r="L86" s="135"/>
      <c r="M86" s="135"/>
      <c r="N86" s="136"/>
    </row>
    <row r="87" spans="1:14" s="13" customFormat="1" x14ac:dyDescent="0.25">
      <c r="A87" s="134"/>
      <c r="B87" s="135"/>
      <c r="C87" s="135"/>
      <c r="D87" s="136"/>
      <c r="E87"/>
      <c r="F87" s="134"/>
      <c r="G87" s="135"/>
      <c r="H87" s="135"/>
      <c r="I87" s="136"/>
      <c r="J87"/>
      <c r="K87" s="134"/>
      <c r="L87" s="135"/>
      <c r="M87" s="135"/>
      <c r="N87" s="136"/>
    </row>
    <row r="88" spans="1:14" s="13" customFormat="1" x14ac:dyDescent="0.25">
      <c r="A88" s="134"/>
      <c r="B88" s="135"/>
      <c r="C88" s="135"/>
      <c r="D88" s="136"/>
      <c r="E88"/>
      <c r="F88" s="134"/>
      <c r="G88" s="135"/>
      <c r="H88" s="135"/>
      <c r="I88" s="136"/>
      <c r="J88"/>
      <c r="K88" s="134"/>
      <c r="L88" s="135"/>
      <c r="M88" s="135"/>
      <c r="N88" s="136"/>
    </row>
    <row r="89" spans="1:14" s="13" customFormat="1" x14ac:dyDescent="0.25">
      <c r="A89" s="134"/>
      <c r="B89" s="135"/>
      <c r="C89" s="135"/>
      <c r="D89" s="136"/>
      <c r="E89"/>
      <c r="F89" s="134"/>
      <c r="G89" s="135"/>
      <c r="H89" s="135"/>
      <c r="I89" s="136"/>
      <c r="J89"/>
      <c r="K89" s="134"/>
      <c r="L89" s="135"/>
      <c r="M89" s="135"/>
      <c r="N89" s="136"/>
    </row>
    <row r="90" spans="1:14" s="149" customFormat="1" x14ac:dyDescent="0.25"/>
    <row r="91" spans="1:14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4" ht="25.5" x14ac:dyDescent="0.25">
      <c r="A92" s="140" t="s">
        <v>102</v>
      </c>
      <c r="B92" s="140"/>
      <c r="C92" s="6" t="s">
        <v>2</v>
      </c>
      <c r="D92" s="9"/>
      <c r="F92" s="140" t="s">
        <v>102</v>
      </c>
      <c r="G92" s="140"/>
      <c r="H92" s="6" t="s">
        <v>2</v>
      </c>
      <c r="I92" s="9"/>
      <c r="K92" s="140" t="s">
        <v>102</v>
      </c>
      <c r="L92" s="140"/>
      <c r="M92" s="6" t="s">
        <v>2</v>
      </c>
      <c r="N92" s="9"/>
    </row>
    <row r="93" spans="1:14" x14ac:dyDescent="0.25">
      <c r="A93" s="140"/>
      <c r="B93" s="140"/>
      <c r="C93" s="7">
        <v>1047.5999999999999</v>
      </c>
      <c r="D93" s="10">
        <v>2</v>
      </c>
      <c r="F93" s="140"/>
      <c r="G93" s="140"/>
      <c r="H93" s="7">
        <v>8461</v>
      </c>
      <c r="I93" s="10">
        <v>25</v>
      </c>
      <c r="K93" s="140"/>
      <c r="L93" s="140"/>
      <c r="M93" s="7">
        <v>1398.4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43313</v>
      </c>
      <c r="B95" s="1">
        <v>1047.5999999999999</v>
      </c>
      <c r="C95" s="2">
        <f>B95-C93</f>
        <v>0</v>
      </c>
      <c r="D95" s="11" t="str">
        <f>IF(C95&gt;($D$5*1.2),"Atenção","Normal")</f>
        <v>Normal</v>
      </c>
      <c r="F95" s="4">
        <v>43313</v>
      </c>
      <c r="G95" s="1">
        <v>8474</v>
      </c>
      <c r="H95" s="2">
        <f>G95-H93</f>
        <v>13</v>
      </c>
      <c r="I95" s="11" t="str">
        <f>IF(H95&gt;($I$5*1.2),"Atenção","Normal")</f>
        <v>Atenção</v>
      </c>
      <c r="K95" s="4">
        <v>43313</v>
      </c>
      <c r="L95" s="1">
        <v>1402</v>
      </c>
      <c r="M95" s="2">
        <f>L95-M93</f>
        <v>3.5999999999999091</v>
      </c>
      <c r="N95" s="11" t="str">
        <f>IF(M95&gt;($N$5*1.2),"Atenção","Normal")</f>
        <v>Normal</v>
      </c>
    </row>
    <row r="96" spans="1:14" x14ac:dyDescent="0.25">
      <c r="A96" s="4">
        <f>A95+1</f>
        <v>43314</v>
      </c>
      <c r="B96" s="1">
        <v>1047.5999999999999</v>
      </c>
      <c r="C96" s="2">
        <f>B96-B95</f>
        <v>0</v>
      </c>
      <c r="D96" s="11" t="str">
        <f t="shared" ref="D96:D126" si="19">IF(C96&gt;($D$5*1.2),"Atenção","Normal")</f>
        <v>Normal</v>
      </c>
      <c r="F96" s="4">
        <f>F95+1</f>
        <v>43314</v>
      </c>
      <c r="G96" s="1">
        <v>8498</v>
      </c>
      <c r="H96" s="2">
        <f>G96-G95</f>
        <v>24</v>
      </c>
      <c r="I96" s="11" t="str">
        <f t="shared" ref="I96:I125" si="20">IF(H96&gt;($I$5*1.2),"Atenção","Normal")</f>
        <v>Atenção</v>
      </c>
      <c r="K96" s="4">
        <f>K95+1</f>
        <v>43314</v>
      </c>
      <c r="L96" s="1">
        <v>1407</v>
      </c>
      <c r="M96" s="2">
        <f>L96-L95</f>
        <v>5</v>
      </c>
      <c r="N96" s="11" t="str">
        <f t="shared" ref="N96:N125" si="21">IF(M96&gt;($N$5*1.2),"Atenção","Normal")</f>
        <v>Normal</v>
      </c>
    </row>
    <row r="97" spans="1:14" x14ac:dyDescent="0.25">
      <c r="A97" s="4">
        <f t="shared" ref="A97:A125" si="22">A96+1</f>
        <v>43315</v>
      </c>
      <c r="B97" s="1">
        <v>1047.5999999999999</v>
      </c>
      <c r="C97" s="2">
        <f t="shared" ref="C97:C125" si="23">B97-B96</f>
        <v>0</v>
      </c>
      <c r="D97" s="11" t="str">
        <f t="shared" si="19"/>
        <v>Normal</v>
      </c>
      <c r="F97" s="4">
        <f t="shared" ref="F97:F125" si="24">F96+1</f>
        <v>43315</v>
      </c>
      <c r="G97" s="1">
        <v>8525</v>
      </c>
      <c r="H97" s="2">
        <f t="shared" ref="H97:H125" si="25">G97-G96</f>
        <v>27</v>
      </c>
      <c r="I97" s="11" t="str">
        <f t="shared" si="20"/>
        <v>Atenção</v>
      </c>
      <c r="K97" s="4">
        <f t="shared" ref="K97:K125" si="26">K96+1</f>
        <v>43315</v>
      </c>
      <c r="L97" s="1">
        <v>1413.3</v>
      </c>
      <c r="M97" s="2">
        <f t="shared" ref="M97:M125" si="27">L97-L96</f>
        <v>6.2999999999999545</v>
      </c>
      <c r="N97" s="11" t="str">
        <f t="shared" si="21"/>
        <v>Normal</v>
      </c>
    </row>
    <row r="98" spans="1:14" x14ac:dyDescent="0.25">
      <c r="A98" s="4">
        <f t="shared" si="22"/>
        <v>43316</v>
      </c>
      <c r="B98" s="1">
        <v>1047.5999999999999</v>
      </c>
      <c r="C98" s="2">
        <f t="shared" si="23"/>
        <v>0</v>
      </c>
      <c r="D98" s="11" t="str">
        <f t="shared" si="19"/>
        <v>Normal</v>
      </c>
      <c r="F98" s="4">
        <f t="shared" si="24"/>
        <v>43316</v>
      </c>
      <c r="G98" s="1">
        <v>8525</v>
      </c>
      <c r="H98" s="2">
        <f t="shared" si="25"/>
        <v>0</v>
      </c>
      <c r="I98" s="11" t="str">
        <f t="shared" si="20"/>
        <v>Normal</v>
      </c>
      <c r="K98" s="4">
        <f t="shared" si="26"/>
        <v>43316</v>
      </c>
      <c r="L98" s="1">
        <v>1413.3</v>
      </c>
      <c r="M98" s="2">
        <f t="shared" si="27"/>
        <v>0</v>
      </c>
      <c r="N98" s="11" t="str">
        <f t="shared" si="21"/>
        <v>Normal</v>
      </c>
    </row>
    <row r="99" spans="1:14" x14ac:dyDescent="0.25">
      <c r="A99" s="5">
        <f t="shared" si="22"/>
        <v>43317</v>
      </c>
      <c r="B99" s="3">
        <v>1047.5999999999999</v>
      </c>
      <c r="C99" s="3">
        <f t="shared" si="23"/>
        <v>0</v>
      </c>
      <c r="D99" s="11" t="str">
        <f t="shared" si="19"/>
        <v>Normal</v>
      </c>
      <c r="F99" s="5">
        <f t="shared" si="24"/>
        <v>43317</v>
      </c>
      <c r="G99" s="3">
        <v>8525</v>
      </c>
      <c r="H99" s="3">
        <f t="shared" si="25"/>
        <v>0</v>
      </c>
      <c r="I99" s="11" t="str">
        <f t="shared" si="20"/>
        <v>Normal</v>
      </c>
      <c r="K99" s="5">
        <f t="shared" si="26"/>
        <v>43317</v>
      </c>
      <c r="L99" s="3">
        <v>1413.3</v>
      </c>
      <c r="M99" s="3">
        <f t="shared" si="27"/>
        <v>0</v>
      </c>
      <c r="N99" s="11" t="str">
        <f t="shared" si="21"/>
        <v>Normal</v>
      </c>
    </row>
    <row r="100" spans="1:14" x14ac:dyDescent="0.25">
      <c r="A100" s="4">
        <f t="shared" si="22"/>
        <v>43318</v>
      </c>
      <c r="B100" s="1">
        <v>1047.5999999999999</v>
      </c>
      <c r="C100" s="2">
        <f t="shared" si="23"/>
        <v>0</v>
      </c>
      <c r="D100" s="11" t="str">
        <f t="shared" si="19"/>
        <v>Normal</v>
      </c>
      <c r="F100" s="4">
        <f t="shared" si="24"/>
        <v>43318</v>
      </c>
      <c r="G100" s="1">
        <v>8552</v>
      </c>
      <c r="H100" s="2">
        <f t="shared" si="25"/>
        <v>27</v>
      </c>
      <c r="I100" s="11" t="str">
        <f t="shared" si="20"/>
        <v>Atenção</v>
      </c>
      <c r="K100" s="4">
        <f t="shared" si="26"/>
        <v>43318</v>
      </c>
      <c r="L100" s="1">
        <v>1420.5</v>
      </c>
      <c r="M100" s="2">
        <f t="shared" si="27"/>
        <v>7.2000000000000455</v>
      </c>
      <c r="N100" s="11" t="str">
        <f t="shared" si="21"/>
        <v>Normal</v>
      </c>
    </row>
    <row r="101" spans="1:14" x14ac:dyDescent="0.25">
      <c r="A101" s="4">
        <f t="shared" si="22"/>
        <v>43319</v>
      </c>
      <c r="B101" s="1">
        <v>1047.5999999999999</v>
      </c>
      <c r="C101" s="2">
        <f t="shared" si="23"/>
        <v>0</v>
      </c>
      <c r="D101" s="11" t="str">
        <f t="shared" si="19"/>
        <v>Normal</v>
      </c>
      <c r="F101" s="4">
        <f t="shared" si="24"/>
        <v>43319</v>
      </c>
      <c r="G101" s="1">
        <v>8573</v>
      </c>
      <c r="H101" s="2">
        <f t="shared" si="25"/>
        <v>21</v>
      </c>
      <c r="I101" s="11" t="str">
        <f t="shared" si="20"/>
        <v>Atenção</v>
      </c>
      <c r="K101" s="4">
        <f t="shared" si="26"/>
        <v>43319</v>
      </c>
      <c r="L101" s="1">
        <v>1426</v>
      </c>
      <c r="M101" s="2">
        <f t="shared" si="27"/>
        <v>5.5</v>
      </c>
      <c r="N101" s="11" t="str">
        <f t="shared" si="21"/>
        <v>Normal</v>
      </c>
    </row>
    <row r="102" spans="1:14" x14ac:dyDescent="0.25">
      <c r="A102" s="4">
        <f t="shared" si="22"/>
        <v>43320</v>
      </c>
      <c r="B102" s="1">
        <v>1047.5999999999999</v>
      </c>
      <c r="C102" s="2">
        <f t="shared" si="23"/>
        <v>0</v>
      </c>
      <c r="D102" s="11" t="str">
        <f t="shared" si="19"/>
        <v>Normal</v>
      </c>
      <c r="F102" s="4">
        <f t="shared" si="24"/>
        <v>43320</v>
      </c>
      <c r="G102" s="1">
        <v>8598</v>
      </c>
      <c r="H102" s="2">
        <f t="shared" si="25"/>
        <v>25</v>
      </c>
      <c r="I102" s="11" t="str">
        <f t="shared" si="20"/>
        <v>Atenção</v>
      </c>
      <c r="K102" s="4">
        <f t="shared" si="26"/>
        <v>43320</v>
      </c>
      <c r="L102" s="1">
        <v>1431.2</v>
      </c>
      <c r="M102" s="2">
        <f t="shared" si="27"/>
        <v>5.2000000000000455</v>
      </c>
      <c r="N102" s="11" t="str">
        <f t="shared" si="21"/>
        <v>Normal</v>
      </c>
    </row>
    <row r="103" spans="1:14" x14ac:dyDescent="0.25">
      <c r="A103" s="4">
        <f t="shared" si="22"/>
        <v>43321</v>
      </c>
      <c r="B103" s="1">
        <v>1047.7</v>
      </c>
      <c r="C103" s="2">
        <f t="shared" si="23"/>
        <v>0.10000000000013642</v>
      </c>
      <c r="D103" s="11" t="str">
        <f t="shared" si="19"/>
        <v>Normal</v>
      </c>
      <c r="F103" s="4">
        <f t="shared" si="24"/>
        <v>43321</v>
      </c>
      <c r="G103" s="1">
        <v>8624</v>
      </c>
      <c r="H103" s="2">
        <f t="shared" si="25"/>
        <v>26</v>
      </c>
      <c r="I103" s="11" t="str">
        <f t="shared" si="20"/>
        <v>Atenção</v>
      </c>
      <c r="K103" s="4">
        <f t="shared" si="26"/>
        <v>43321</v>
      </c>
      <c r="L103" s="1">
        <v>1437.3</v>
      </c>
      <c r="M103" s="2">
        <f t="shared" si="27"/>
        <v>6.0999999999999091</v>
      </c>
      <c r="N103" s="11" t="str">
        <f t="shared" si="21"/>
        <v>Normal</v>
      </c>
    </row>
    <row r="104" spans="1:14" x14ac:dyDescent="0.25">
      <c r="A104" s="4">
        <f t="shared" si="22"/>
        <v>43322</v>
      </c>
      <c r="B104" s="1">
        <v>1047.7</v>
      </c>
      <c r="C104" s="2">
        <f t="shared" si="23"/>
        <v>0</v>
      </c>
      <c r="D104" s="11" t="str">
        <f t="shared" si="19"/>
        <v>Normal</v>
      </c>
      <c r="F104" s="4">
        <f t="shared" si="24"/>
        <v>43322</v>
      </c>
      <c r="G104" s="1">
        <v>8661</v>
      </c>
      <c r="H104" s="2">
        <f t="shared" si="25"/>
        <v>37</v>
      </c>
      <c r="I104" s="11" t="str">
        <f t="shared" si="20"/>
        <v>Atenção</v>
      </c>
      <c r="K104" s="4">
        <f t="shared" si="26"/>
        <v>43322</v>
      </c>
      <c r="L104" s="1">
        <v>1443.1</v>
      </c>
      <c r="M104" s="2">
        <f t="shared" si="27"/>
        <v>5.7999999999999545</v>
      </c>
      <c r="N104" s="11" t="str">
        <f t="shared" si="21"/>
        <v>Normal</v>
      </c>
    </row>
    <row r="105" spans="1:14" x14ac:dyDescent="0.25">
      <c r="A105" s="4">
        <f t="shared" si="22"/>
        <v>43323</v>
      </c>
      <c r="B105" s="1">
        <v>1047.7</v>
      </c>
      <c r="C105" s="2">
        <f t="shared" si="23"/>
        <v>0</v>
      </c>
      <c r="D105" s="11" t="str">
        <f t="shared" si="19"/>
        <v>Normal</v>
      </c>
      <c r="F105" s="4">
        <f t="shared" si="24"/>
        <v>43323</v>
      </c>
      <c r="G105" s="1">
        <v>8661</v>
      </c>
      <c r="H105" s="2">
        <f t="shared" si="25"/>
        <v>0</v>
      </c>
      <c r="I105" s="11" t="str">
        <f t="shared" si="20"/>
        <v>Normal</v>
      </c>
      <c r="K105" s="4">
        <f t="shared" si="26"/>
        <v>43323</v>
      </c>
      <c r="L105" s="1">
        <v>1443.1</v>
      </c>
      <c r="M105" s="2">
        <f t="shared" si="27"/>
        <v>0</v>
      </c>
      <c r="N105" s="11" t="str">
        <f t="shared" si="21"/>
        <v>Normal</v>
      </c>
    </row>
    <row r="106" spans="1:14" x14ac:dyDescent="0.25">
      <c r="A106" s="5">
        <f t="shared" si="22"/>
        <v>43324</v>
      </c>
      <c r="B106" s="3">
        <v>1047.7</v>
      </c>
      <c r="C106" s="3">
        <f t="shared" si="23"/>
        <v>0</v>
      </c>
      <c r="D106" s="11" t="str">
        <f t="shared" si="19"/>
        <v>Normal</v>
      </c>
      <c r="F106" s="5">
        <f t="shared" si="24"/>
        <v>43324</v>
      </c>
      <c r="G106" s="3">
        <v>8661</v>
      </c>
      <c r="H106" s="3">
        <f t="shared" si="25"/>
        <v>0</v>
      </c>
      <c r="I106" s="11" t="str">
        <f t="shared" si="20"/>
        <v>Normal</v>
      </c>
      <c r="K106" s="5">
        <f t="shared" si="26"/>
        <v>43324</v>
      </c>
      <c r="L106" s="3">
        <v>1443.1</v>
      </c>
      <c r="M106" s="3">
        <f t="shared" si="27"/>
        <v>0</v>
      </c>
      <c r="N106" s="11" t="str">
        <f t="shared" si="21"/>
        <v>Normal</v>
      </c>
    </row>
    <row r="107" spans="1:14" x14ac:dyDescent="0.25">
      <c r="A107" s="4">
        <f t="shared" si="22"/>
        <v>43325</v>
      </c>
      <c r="B107" s="1">
        <v>1047.9000000000001</v>
      </c>
      <c r="C107" s="2">
        <f t="shared" si="23"/>
        <v>0.20000000000004547</v>
      </c>
      <c r="D107" s="11" t="str">
        <f t="shared" si="19"/>
        <v>Normal</v>
      </c>
      <c r="F107" s="4">
        <f t="shared" si="24"/>
        <v>43325</v>
      </c>
      <c r="G107" s="1">
        <v>8699</v>
      </c>
      <c r="H107" s="2">
        <f t="shared" si="25"/>
        <v>38</v>
      </c>
      <c r="I107" s="11" t="str">
        <f t="shared" si="20"/>
        <v>Atenção</v>
      </c>
      <c r="K107" s="4">
        <f t="shared" si="26"/>
        <v>43325</v>
      </c>
      <c r="L107" s="1">
        <v>1455</v>
      </c>
      <c r="M107" s="2">
        <f t="shared" si="27"/>
        <v>11.900000000000091</v>
      </c>
      <c r="N107" s="11" t="str">
        <f t="shared" si="21"/>
        <v>Normal</v>
      </c>
    </row>
    <row r="108" spans="1:14" x14ac:dyDescent="0.25">
      <c r="A108" s="4">
        <f t="shared" si="22"/>
        <v>43326</v>
      </c>
      <c r="B108" s="1">
        <v>1047.9000000000001</v>
      </c>
      <c r="C108" s="2">
        <f t="shared" si="23"/>
        <v>0</v>
      </c>
      <c r="D108" s="11" t="str">
        <f t="shared" si="19"/>
        <v>Normal</v>
      </c>
      <c r="F108" s="4">
        <f t="shared" si="24"/>
        <v>43326</v>
      </c>
      <c r="G108" s="1">
        <v>8732</v>
      </c>
      <c r="H108" s="2">
        <f t="shared" si="25"/>
        <v>33</v>
      </c>
      <c r="I108" s="11" t="str">
        <f t="shared" si="20"/>
        <v>Atenção</v>
      </c>
      <c r="K108" s="4">
        <f t="shared" si="26"/>
        <v>43326</v>
      </c>
      <c r="L108" s="1">
        <v>1461.7</v>
      </c>
      <c r="M108" s="2">
        <f t="shared" si="27"/>
        <v>6.7000000000000455</v>
      </c>
      <c r="N108" s="11" t="str">
        <f t="shared" si="21"/>
        <v>Normal</v>
      </c>
    </row>
    <row r="109" spans="1:14" x14ac:dyDescent="0.25">
      <c r="A109" s="4">
        <f t="shared" si="22"/>
        <v>43327</v>
      </c>
      <c r="B109" s="1">
        <v>1047.9000000000001</v>
      </c>
      <c r="C109" s="2">
        <f t="shared" si="23"/>
        <v>0</v>
      </c>
      <c r="D109" s="11" t="str">
        <f t="shared" si="19"/>
        <v>Normal</v>
      </c>
      <c r="F109" s="4">
        <f t="shared" si="24"/>
        <v>43327</v>
      </c>
      <c r="G109" s="1">
        <v>8764</v>
      </c>
      <c r="H109" s="2">
        <f t="shared" si="25"/>
        <v>32</v>
      </c>
      <c r="I109" s="11" t="str">
        <f t="shared" si="20"/>
        <v>Atenção</v>
      </c>
      <c r="K109" s="4">
        <f t="shared" si="26"/>
        <v>43327</v>
      </c>
      <c r="L109" s="1">
        <v>1467.6</v>
      </c>
      <c r="M109" s="2">
        <f t="shared" si="27"/>
        <v>5.8999999999998636</v>
      </c>
      <c r="N109" s="11" t="str">
        <f t="shared" si="21"/>
        <v>Normal</v>
      </c>
    </row>
    <row r="110" spans="1:14" x14ac:dyDescent="0.25">
      <c r="A110" s="4">
        <f t="shared" si="22"/>
        <v>43328</v>
      </c>
      <c r="B110" s="1">
        <v>1048.0999999999999</v>
      </c>
      <c r="C110" s="2">
        <f t="shared" si="23"/>
        <v>0.1999999999998181</v>
      </c>
      <c r="D110" s="11" t="str">
        <f t="shared" si="19"/>
        <v>Normal</v>
      </c>
      <c r="F110" s="4">
        <f t="shared" si="24"/>
        <v>43328</v>
      </c>
      <c r="G110" s="1">
        <v>8807</v>
      </c>
      <c r="H110" s="2">
        <f t="shared" si="25"/>
        <v>43</v>
      </c>
      <c r="I110" s="11" t="str">
        <f t="shared" si="20"/>
        <v>Atenção</v>
      </c>
      <c r="K110" s="4">
        <f t="shared" si="26"/>
        <v>43328</v>
      </c>
      <c r="L110" s="1">
        <v>1476.2</v>
      </c>
      <c r="M110" s="2">
        <f t="shared" si="27"/>
        <v>8.6000000000001364</v>
      </c>
      <c r="N110" s="11" t="str">
        <f t="shared" si="21"/>
        <v>Normal</v>
      </c>
    </row>
    <row r="111" spans="1:14" x14ac:dyDescent="0.25">
      <c r="A111" s="4">
        <f t="shared" si="22"/>
        <v>43329</v>
      </c>
      <c r="B111" s="1">
        <v>1048.0999999999999</v>
      </c>
      <c r="C111" s="2">
        <f t="shared" si="23"/>
        <v>0</v>
      </c>
      <c r="D111" s="11" t="str">
        <f t="shared" si="19"/>
        <v>Normal</v>
      </c>
      <c r="F111" s="4">
        <f t="shared" si="24"/>
        <v>43329</v>
      </c>
      <c r="G111" s="1">
        <v>8815</v>
      </c>
      <c r="H111" s="2">
        <f t="shared" si="25"/>
        <v>8</v>
      </c>
      <c r="I111" s="11" t="str">
        <f t="shared" si="20"/>
        <v>Normal</v>
      </c>
      <c r="K111" s="4">
        <f t="shared" si="26"/>
        <v>43329</v>
      </c>
      <c r="L111" s="1">
        <v>1478</v>
      </c>
      <c r="M111" s="2">
        <f t="shared" si="27"/>
        <v>1.7999999999999545</v>
      </c>
      <c r="N111" s="11" t="str">
        <f t="shared" si="21"/>
        <v>Normal</v>
      </c>
    </row>
    <row r="112" spans="1:14" x14ac:dyDescent="0.25">
      <c r="A112" s="4">
        <f t="shared" si="22"/>
        <v>43330</v>
      </c>
      <c r="B112" s="1">
        <v>1048.0999999999999</v>
      </c>
      <c r="C112" s="2">
        <f t="shared" si="23"/>
        <v>0</v>
      </c>
      <c r="D112" s="11" t="str">
        <f t="shared" si="19"/>
        <v>Normal</v>
      </c>
      <c r="F112" s="4">
        <f t="shared" si="24"/>
        <v>43330</v>
      </c>
      <c r="G112" s="1">
        <v>8815</v>
      </c>
      <c r="H112" s="2">
        <f t="shared" si="25"/>
        <v>0</v>
      </c>
      <c r="I112" s="11" t="str">
        <f t="shared" si="20"/>
        <v>Normal</v>
      </c>
      <c r="K112" s="4">
        <f t="shared" si="26"/>
        <v>43330</v>
      </c>
      <c r="L112" s="1">
        <v>1478</v>
      </c>
      <c r="M112" s="2">
        <f t="shared" si="27"/>
        <v>0</v>
      </c>
      <c r="N112" s="11" t="str">
        <f t="shared" si="21"/>
        <v>Normal</v>
      </c>
    </row>
    <row r="113" spans="1:15" x14ac:dyDescent="0.25">
      <c r="A113" s="5">
        <f t="shared" si="22"/>
        <v>43331</v>
      </c>
      <c r="B113" s="3">
        <v>1048.0999999999999</v>
      </c>
      <c r="C113" s="3">
        <f t="shared" si="23"/>
        <v>0</v>
      </c>
      <c r="D113" s="11" t="str">
        <f t="shared" si="19"/>
        <v>Normal</v>
      </c>
      <c r="F113" s="5">
        <f t="shared" si="24"/>
        <v>43331</v>
      </c>
      <c r="G113" s="3">
        <v>8815</v>
      </c>
      <c r="H113" s="3">
        <f t="shared" si="25"/>
        <v>0</v>
      </c>
      <c r="I113" s="11" t="str">
        <f t="shared" si="20"/>
        <v>Normal</v>
      </c>
      <c r="K113" s="5">
        <f t="shared" si="26"/>
        <v>43331</v>
      </c>
      <c r="L113" s="3">
        <v>1478</v>
      </c>
      <c r="M113" s="3">
        <f t="shared" si="27"/>
        <v>0</v>
      </c>
      <c r="N113" s="11" t="str">
        <f t="shared" si="21"/>
        <v>Normal</v>
      </c>
    </row>
    <row r="114" spans="1:15" x14ac:dyDescent="0.25">
      <c r="A114" s="4">
        <f t="shared" si="22"/>
        <v>43332</v>
      </c>
      <c r="B114" s="1">
        <v>1048.0999999999999</v>
      </c>
      <c r="C114" s="2">
        <f t="shared" si="23"/>
        <v>0</v>
      </c>
      <c r="D114" s="11" t="str">
        <f t="shared" si="19"/>
        <v>Normal</v>
      </c>
      <c r="F114" s="4">
        <f t="shared" si="24"/>
        <v>43332</v>
      </c>
      <c r="G114" s="1">
        <v>8857</v>
      </c>
      <c r="H114" s="2">
        <f t="shared" si="25"/>
        <v>42</v>
      </c>
      <c r="I114" s="11" t="str">
        <f t="shared" si="20"/>
        <v>Atenção</v>
      </c>
      <c r="K114" s="4">
        <f t="shared" si="26"/>
        <v>43332</v>
      </c>
      <c r="L114" s="1">
        <v>1485.7</v>
      </c>
      <c r="M114" s="2">
        <f t="shared" si="27"/>
        <v>7.7000000000000455</v>
      </c>
      <c r="N114" s="11" t="str">
        <f t="shared" si="21"/>
        <v>Normal</v>
      </c>
    </row>
    <row r="115" spans="1:15" x14ac:dyDescent="0.25">
      <c r="A115" s="4">
        <f t="shared" si="22"/>
        <v>43333</v>
      </c>
      <c r="B115" s="1">
        <v>1048.0999999999999</v>
      </c>
      <c r="C115" s="2">
        <f t="shared" si="23"/>
        <v>0</v>
      </c>
      <c r="D115" s="11" t="str">
        <f t="shared" si="19"/>
        <v>Normal</v>
      </c>
      <c r="F115" s="4">
        <f t="shared" si="24"/>
        <v>43333</v>
      </c>
      <c r="G115" s="1">
        <v>8880</v>
      </c>
      <c r="H115" s="2">
        <f t="shared" si="25"/>
        <v>23</v>
      </c>
      <c r="I115" s="11" t="str">
        <f t="shared" si="20"/>
        <v>Atenção</v>
      </c>
      <c r="K115" s="4">
        <f t="shared" si="26"/>
        <v>43333</v>
      </c>
      <c r="L115" s="1">
        <v>1491.5</v>
      </c>
      <c r="M115" s="2">
        <f t="shared" si="27"/>
        <v>5.7999999999999545</v>
      </c>
      <c r="N115" s="11" t="str">
        <f t="shared" si="21"/>
        <v>Normal</v>
      </c>
    </row>
    <row r="116" spans="1:15" x14ac:dyDescent="0.25">
      <c r="A116" s="4">
        <f t="shared" si="22"/>
        <v>43334</v>
      </c>
      <c r="B116" s="1">
        <v>1048.0999999999999</v>
      </c>
      <c r="C116" s="2">
        <f t="shared" si="23"/>
        <v>0</v>
      </c>
      <c r="D116" s="11" t="str">
        <f t="shared" si="19"/>
        <v>Normal</v>
      </c>
      <c r="F116" s="4">
        <f t="shared" si="24"/>
        <v>43334</v>
      </c>
      <c r="G116" s="1">
        <v>8912</v>
      </c>
      <c r="H116" s="2">
        <f t="shared" si="25"/>
        <v>32</v>
      </c>
      <c r="I116" s="11" t="str">
        <f t="shared" si="20"/>
        <v>Atenção</v>
      </c>
      <c r="K116" s="4">
        <f t="shared" si="26"/>
        <v>43334</v>
      </c>
      <c r="L116" s="1">
        <v>1497.3</v>
      </c>
      <c r="M116" s="2">
        <f t="shared" si="27"/>
        <v>5.7999999999999545</v>
      </c>
      <c r="N116" s="11" t="str">
        <f t="shared" si="21"/>
        <v>Normal</v>
      </c>
    </row>
    <row r="117" spans="1:15" x14ac:dyDescent="0.25">
      <c r="A117" s="4">
        <f t="shared" si="22"/>
        <v>43335</v>
      </c>
      <c r="B117" s="1">
        <v>1048.0999999999999</v>
      </c>
      <c r="C117" s="2">
        <f t="shared" si="23"/>
        <v>0</v>
      </c>
      <c r="D117" s="11" t="str">
        <f t="shared" si="19"/>
        <v>Normal</v>
      </c>
      <c r="F117" s="4">
        <f t="shared" si="24"/>
        <v>43335</v>
      </c>
      <c r="G117" s="1">
        <v>8947</v>
      </c>
      <c r="H117" s="2">
        <f t="shared" si="25"/>
        <v>35</v>
      </c>
      <c r="I117" s="11" t="str">
        <f t="shared" si="20"/>
        <v>Atenção</v>
      </c>
      <c r="K117" s="4">
        <f t="shared" si="26"/>
        <v>43335</v>
      </c>
      <c r="L117" s="1">
        <v>1502.7</v>
      </c>
      <c r="M117" s="2">
        <f t="shared" si="27"/>
        <v>5.4000000000000909</v>
      </c>
      <c r="N117" s="11" t="str">
        <f t="shared" si="21"/>
        <v>Normal</v>
      </c>
    </row>
    <row r="118" spans="1:15" x14ac:dyDescent="0.25">
      <c r="A118" s="4">
        <f t="shared" si="22"/>
        <v>43336</v>
      </c>
      <c r="B118" s="1">
        <v>1048.0999999999999</v>
      </c>
      <c r="C118" s="2">
        <f t="shared" si="23"/>
        <v>0</v>
      </c>
      <c r="D118" s="11" t="str">
        <f t="shared" si="19"/>
        <v>Normal</v>
      </c>
      <c r="F118" s="4">
        <f t="shared" si="24"/>
        <v>43336</v>
      </c>
      <c r="G118" s="1">
        <v>8978</v>
      </c>
      <c r="H118" s="2">
        <f t="shared" si="25"/>
        <v>31</v>
      </c>
      <c r="I118" s="11" t="str">
        <f t="shared" si="20"/>
        <v>Atenção</v>
      </c>
      <c r="K118" s="4">
        <f t="shared" si="26"/>
        <v>43336</v>
      </c>
      <c r="L118" s="1">
        <v>1508.7</v>
      </c>
      <c r="M118" s="2">
        <f t="shared" si="27"/>
        <v>6</v>
      </c>
      <c r="N118" s="11" t="str">
        <f t="shared" si="21"/>
        <v>Normal</v>
      </c>
    </row>
    <row r="119" spans="1:15" x14ac:dyDescent="0.25">
      <c r="A119" s="4">
        <f t="shared" si="22"/>
        <v>43337</v>
      </c>
      <c r="B119" s="1">
        <v>1048.0999999999999</v>
      </c>
      <c r="C119" s="2">
        <f t="shared" si="23"/>
        <v>0</v>
      </c>
      <c r="D119" s="11" t="str">
        <f t="shared" si="19"/>
        <v>Normal</v>
      </c>
      <c r="F119" s="4">
        <f t="shared" si="24"/>
        <v>43337</v>
      </c>
      <c r="G119" s="1">
        <v>8978</v>
      </c>
      <c r="H119" s="2">
        <f t="shared" si="25"/>
        <v>0</v>
      </c>
      <c r="I119" s="11" t="str">
        <f t="shared" si="20"/>
        <v>Normal</v>
      </c>
      <c r="K119" s="4">
        <f t="shared" si="26"/>
        <v>43337</v>
      </c>
      <c r="L119" s="1">
        <v>1508.7</v>
      </c>
      <c r="M119" s="2">
        <f t="shared" si="27"/>
        <v>0</v>
      </c>
      <c r="N119" s="11" t="str">
        <f t="shared" si="21"/>
        <v>Normal</v>
      </c>
    </row>
    <row r="120" spans="1:15" x14ac:dyDescent="0.25">
      <c r="A120" s="5">
        <f t="shared" si="22"/>
        <v>43338</v>
      </c>
      <c r="B120" s="3">
        <v>1048.0999999999999</v>
      </c>
      <c r="C120" s="3">
        <f t="shared" si="23"/>
        <v>0</v>
      </c>
      <c r="D120" s="11" t="str">
        <f t="shared" si="19"/>
        <v>Normal</v>
      </c>
      <c r="F120" s="5">
        <f t="shared" si="24"/>
        <v>43338</v>
      </c>
      <c r="G120" s="3">
        <v>8978</v>
      </c>
      <c r="H120" s="3">
        <f t="shared" si="25"/>
        <v>0</v>
      </c>
      <c r="I120" s="11" t="str">
        <f t="shared" si="20"/>
        <v>Normal</v>
      </c>
      <c r="K120" s="5">
        <f t="shared" si="26"/>
        <v>43338</v>
      </c>
      <c r="L120" s="3">
        <v>1508.7</v>
      </c>
      <c r="M120" s="3">
        <f t="shared" si="27"/>
        <v>0</v>
      </c>
      <c r="N120" s="11" t="str">
        <f t="shared" si="21"/>
        <v>Normal</v>
      </c>
    </row>
    <row r="121" spans="1:15" x14ac:dyDescent="0.25">
      <c r="A121" s="4">
        <f t="shared" si="22"/>
        <v>43339</v>
      </c>
      <c r="B121" s="1">
        <v>1048.0999999999999</v>
      </c>
      <c r="C121" s="2">
        <f t="shared" si="23"/>
        <v>0</v>
      </c>
      <c r="D121" s="11" t="str">
        <f t="shared" si="19"/>
        <v>Normal</v>
      </c>
      <c r="F121" s="4">
        <f t="shared" si="24"/>
        <v>43339</v>
      </c>
      <c r="G121" s="1">
        <v>9011</v>
      </c>
      <c r="H121" s="2">
        <f t="shared" si="25"/>
        <v>33</v>
      </c>
      <c r="I121" s="11" t="str">
        <f t="shared" si="20"/>
        <v>Atenção</v>
      </c>
      <c r="K121" s="4">
        <f t="shared" si="26"/>
        <v>43339</v>
      </c>
      <c r="L121" s="1">
        <v>1516.8</v>
      </c>
      <c r="M121" s="2">
        <f t="shared" si="27"/>
        <v>8.0999999999999091</v>
      </c>
      <c r="N121" s="11" t="str">
        <f t="shared" si="21"/>
        <v>Normal</v>
      </c>
    </row>
    <row r="122" spans="1:15" x14ac:dyDescent="0.25">
      <c r="A122" s="4">
        <f t="shared" si="22"/>
        <v>43340</v>
      </c>
      <c r="B122" s="1">
        <v>1048.0999999999999</v>
      </c>
      <c r="C122" s="2">
        <f t="shared" si="23"/>
        <v>0</v>
      </c>
      <c r="D122" s="11" t="str">
        <f t="shared" si="19"/>
        <v>Normal</v>
      </c>
      <c r="F122" s="4">
        <f t="shared" si="24"/>
        <v>43340</v>
      </c>
      <c r="G122" s="1">
        <v>9043</v>
      </c>
      <c r="H122" s="2">
        <f t="shared" si="25"/>
        <v>32</v>
      </c>
      <c r="I122" s="11" t="str">
        <f t="shared" si="20"/>
        <v>Atenção</v>
      </c>
      <c r="K122" s="4">
        <f t="shared" si="26"/>
        <v>43340</v>
      </c>
      <c r="L122" s="1">
        <v>1522.4</v>
      </c>
      <c r="M122" s="2">
        <f t="shared" si="27"/>
        <v>5.6000000000001364</v>
      </c>
      <c r="N122" s="11" t="str">
        <f t="shared" si="21"/>
        <v>Normal</v>
      </c>
    </row>
    <row r="123" spans="1:15" x14ac:dyDescent="0.25">
      <c r="A123" s="4">
        <f t="shared" si="22"/>
        <v>43341</v>
      </c>
      <c r="B123" s="1">
        <v>1048.0999999999999</v>
      </c>
      <c r="C123" s="2">
        <f t="shared" si="23"/>
        <v>0</v>
      </c>
      <c r="D123" s="11" t="str">
        <f t="shared" si="19"/>
        <v>Normal</v>
      </c>
      <c r="F123" s="4">
        <f t="shared" si="24"/>
        <v>43341</v>
      </c>
      <c r="G123" s="1">
        <v>9077</v>
      </c>
      <c r="H123" s="2">
        <f t="shared" si="25"/>
        <v>34</v>
      </c>
      <c r="I123" s="11" t="str">
        <f t="shared" si="20"/>
        <v>Atenção</v>
      </c>
      <c r="K123" s="4">
        <f t="shared" si="26"/>
        <v>43341</v>
      </c>
      <c r="L123" s="1">
        <v>1528.2</v>
      </c>
      <c r="M123" s="2">
        <f t="shared" si="27"/>
        <v>5.7999999999999545</v>
      </c>
      <c r="N123" s="11" t="str">
        <f t="shared" si="21"/>
        <v>Normal</v>
      </c>
    </row>
    <row r="124" spans="1:15" x14ac:dyDescent="0.25">
      <c r="A124" s="4">
        <f t="shared" si="22"/>
        <v>43342</v>
      </c>
      <c r="B124" s="1">
        <v>1048.0999999999999</v>
      </c>
      <c r="C124" s="2">
        <f t="shared" si="23"/>
        <v>0</v>
      </c>
      <c r="D124" s="11" t="str">
        <f t="shared" si="19"/>
        <v>Normal</v>
      </c>
      <c r="F124" s="4">
        <f t="shared" si="24"/>
        <v>43342</v>
      </c>
      <c r="G124" s="1">
        <v>9132</v>
      </c>
      <c r="H124" s="2">
        <f t="shared" si="25"/>
        <v>55</v>
      </c>
      <c r="I124" s="11" t="str">
        <f t="shared" si="20"/>
        <v>Atenção</v>
      </c>
      <c r="K124" s="4">
        <f t="shared" si="26"/>
        <v>43342</v>
      </c>
      <c r="L124" s="1">
        <v>1533.8</v>
      </c>
      <c r="M124" s="2">
        <f t="shared" si="27"/>
        <v>5.5999999999999091</v>
      </c>
      <c r="N124" s="11" t="str">
        <f t="shared" si="21"/>
        <v>Normal</v>
      </c>
    </row>
    <row r="125" spans="1:15" x14ac:dyDescent="0.25">
      <c r="A125" s="4">
        <f t="shared" si="22"/>
        <v>43343</v>
      </c>
      <c r="B125" s="1">
        <v>1048.0999999999999</v>
      </c>
      <c r="C125" s="2">
        <f t="shared" si="23"/>
        <v>0</v>
      </c>
      <c r="D125" s="11" t="str">
        <f t="shared" si="19"/>
        <v>Normal</v>
      </c>
      <c r="F125" s="4">
        <f t="shared" si="24"/>
        <v>43343</v>
      </c>
      <c r="G125" s="1">
        <v>9199</v>
      </c>
      <c r="H125" s="2">
        <f t="shared" si="25"/>
        <v>67</v>
      </c>
      <c r="I125" s="11" t="str">
        <f t="shared" si="20"/>
        <v>Atenção</v>
      </c>
      <c r="K125" s="4">
        <f t="shared" si="26"/>
        <v>43343</v>
      </c>
      <c r="L125" s="1">
        <v>1539.7</v>
      </c>
      <c r="M125" s="2">
        <f t="shared" si="27"/>
        <v>5.9000000000000909</v>
      </c>
      <c r="N125" s="11" t="str">
        <f t="shared" si="21"/>
        <v>Normal</v>
      </c>
    </row>
    <row r="126" spans="1:15" x14ac:dyDescent="0.25">
      <c r="A126" s="141" t="s">
        <v>6</v>
      </c>
      <c r="B126" s="142"/>
      <c r="C126" s="15">
        <f>SUM(C95:C125)</f>
        <v>0.5</v>
      </c>
      <c r="D126" s="12" t="str">
        <f t="shared" si="19"/>
        <v>Normal</v>
      </c>
      <c r="F126" s="141" t="s">
        <v>6</v>
      </c>
      <c r="G126" s="142"/>
      <c r="H126" s="15">
        <f>SUM(H95:H125)</f>
        <v>738</v>
      </c>
      <c r="I126" s="12" t="str">
        <f>IF(H126&gt;($D$5*1.2),"Atenção","Normal")</f>
        <v>Atenção</v>
      </c>
      <c r="K126" s="141" t="s">
        <v>6</v>
      </c>
      <c r="L126" s="142"/>
      <c r="M126" s="15">
        <f>SUM(M95:M125)</f>
        <v>141.29999999999995</v>
      </c>
      <c r="N126" s="12" t="str">
        <f>IF(M126&gt;($D$5*1.2),"Atenção","Normal")</f>
        <v>Normal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5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5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5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5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5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5" ht="31.5" customHeight="1" x14ac:dyDescent="0.25">
      <c r="A136" s="140" t="s">
        <v>102</v>
      </c>
      <c r="B136" s="140"/>
      <c r="C136" s="6" t="s">
        <v>2</v>
      </c>
      <c r="D136" s="9"/>
      <c r="F136" s="140" t="s">
        <v>102</v>
      </c>
      <c r="G136" s="140"/>
      <c r="H136" s="6" t="s">
        <v>2</v>
      </c>
      <c r="I136" s="9"/>
      <c r="K136" s="140" t="s">
        <v>102</v>
      </c>
      <c r="L136" s="140"/>
      <c r="M136" s="6" t="s">
        <v>2</v>
      </c>
      <c r="N136" s="9"/>
    </row>
    <row r="137" spans="1:15" x14ac:dyDescent="0.25">
      <c r="A137" s="140"/>
      <c r="B137" s="140"/>
      <c r="C137" s="7">
        <v>36900.160000000003</v>
      </c>
      <c r="D137" s="10"/>
      <c r="F137" s="140"/>
      <c r="G137" s="140"/>
      <c r="H137" s="7">
        <v>1359</v>
      </c>
      <c r="I137" s="10">
        <v>0</v>
      </c>
      <c r="K137" s="140"/>
      <c r="L137" s="140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43313</v>
      </c>
      <c r="B139" s="1">
        <v>36901.01</v>
      </c>
      <c r="C139" s="2">
        <f>B139-C137</f>
        <v>0.84999999999854481</v>
      </c>
      <c r="D139" s="11" t="str">
        <f>IF(C139&gt;($D$5*1.2),"Atenção","Normal")</f>
        <v>Normal</v>
      </c>
      <c r="F139" s="4">
        <v>43313</v>
      </c>
      <c r="G139" s="1">
        <v>1359</v>
      </c>
      <c r="H139" s="2">
        <f>G139-H137</f>
        <v>0</v>
      </c>
      <c r="I139" s="11" t="str">
        <f>IF(H139&gt;($I$5*1.2),"Atenção","Normal")</f>
        <v>Normal</v>
      </c>
      <c r="K139" s="4">
        <v>43313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f>A139+1</f>
        <v>43314</v>
      </c>
      <c r="B140" s="1">
        <v>36901.22</v>
      </c>
      <c r="C140" s="2">
        <f>B140-B139</f>
        <v>0.20999999999912689</v>
      </c>
      <c r="D140" s="11" t="str">
        <f t="shared" ref="D140:D170" si="28">IF(C140&gt;($D$5*1.2),"Atenção","Normal")</f>
        <v>Normal</v>
      </c>
      <c r="F140" s="4">
        <f>F139+1</f>
        <v>43314</v>
      </c>
      <c r="G140" s="1">
        <v>1359</v>
      </c>
      <c r="H140" s="2">
        <f>G140-G139</f>
        <v>0</v>
      </c>
      <c r="I140" s="11" t="str">
        <f t="shared" ref="I140:I169" si="29">IF(H140&gt;($I$5*1.2),"Atenção","Normal")</f>
        <v>Normal</v>
      </c>
      <c r="K140" s="4">
        <f>K139+1</f>
        <v>43314</v>
      </c>
      <c r="L140" s="22"/>
      <c r="M140" s="1">
        <f>L140+L139</f>
        <v>0</v>
      </c>
      <c r="N140" s="11" t="str">
        <f t="shared" ref="N140:N170" si="30">IF(M140&gt;($I$137*1.2),"Atenção","Normal")</f>
        <v>Normal</v>
      </c>
    </row>
    <row r="141" spans="1:15" x14ac:dyDescent="0.25">
      <c r="A141" s="4">
        <f t="shared" ref="A141:A169" si="31">A140+1</f>
        <v>43315</v>
      </c>
      <c r="B141" s="1">
        <v>36901.69</v>
      </c>
      <c r="C141" s="2">
        <f t="shared" ref="C141:C169" si="32">B141-B140</f>
        <v>0.47000000000116415</v>
      </c>
      <c r="D141" s="11" t="str">
        <f t="shared" si="28"/>
        <v>Normal</v>
      </c>
      <c r="F141" s="4">
        <f t="shared" ref="F141:F169" si="33">F140+1</f>
        <v>43315</v>
      </c>
      <c r="G141" s="1">
        <v>1359</v>
      </c>
      <c r="H141" s="2">
        <f t="shared" ref="H141:H169" si="34">G141-G140</f>
        <v>0</v>
      </c>
      <c r="I141" s="11" t="str">
        <f t="shared" si="29"/>
        <v>Normal</v>
      </c>
      <c r="K141" s="4">
        <f t="shared" ref="K141:K169" si="35">K140+1</f>
        <v>43315</v>
      </c>
      <c r="L141" s="22"/>
      <c r="M141" s="1">
        <f t="shared" ref="M141:M169" si="36">L141+L140</f>
        <v>0</v>
      </c>
      <c r="N141" s="11" t="str">
        <f t="shared" si="30"/>
        <v>Normal</v>
      </c>
    </row>
    <row r="142" spans="1:15" x14ac:dyDescent="0.25">
      <c r="A142" s="4">
        <f t="shared" si="31"/>
        <v>43316</v>
      </c>
      <c r="B142" s="1">
        <v>36901.69</v>
      </c>
      <c r="C142" s="2">
        <f t="shared" si="32"/>
        <v>0</v>
      </c>
      <c r="D142" s="11" t="str">
        <f t="shared" si="28"/>
        <v>Normal</v>
      </c>
      <c r="F142" s="4">
        <f t="shared" si="33"/>
        <v>43316</v>
      </c>
      <c r="G142" s="1">
        <v>1359</v>
      </c>
      <c r="H142" s="2">
        <f t="shared" si="34"/>
        <v>0</v>
      </c>
      <c r="I142" s="11" t="str">
        <f t="shared" si="29"/>
        <v>Normal</v>
      </c>
      <c r="K142" s="4">
        <f t="shared" si="35"/>
        <v>43316</v>
      </c>
      <c r="L142" s="22"/>
      <c r="M142" s="1">
        <f t="shared" si="36"/>
        <v>0</v>
      </c>
      <c r="N142" s="11" t="str">
        <f t="shared" si="30"/>
        <v>Normal</v>
      </c>
    </row>
    <row r="143" spans="1:15" x14ac:dyDescent="0.25">
      <c r="A143" s="5">
        <f t="shared" si="31"/>
        <v>43317</v>
      </c>
      <c r="B143" s="3">
        <v>36901.69</v>
      </c>
      <c r="C143" s="3">
        <f t="shared" si="32"/>
        <v>0</v>
      </c>
      <c r="D143" s="11" t="str">
        <f t="shared" si="28"/>
        <v>Normal</v>
      </c>
      <c r="F143" s="5">
        <f t="shared" si="33"/>
        <v>43317</v>
      </c>
      <c r="G143" s="3">
        <v>1359</v>
      </c>
      <c r="H143" s="3">
        <f t="shared" si="34"/>
        <v>0</v>
      </c>
      <c r="I143" s="11" t="str">
        <f t="shared" si="29"/>
        <v>Normal</v>
      </c>
      <c r="K143" s="5">
        <f t="shared" si="35"/>
        <v>43317</v>
      </c>
      <c r="L143" s="3"/>
      <c r="M143" s="1">
        <f t="shared" si="36"/>
        <v>0</v>
      </c>
      <c r="N143" s="11" t="str">
        <f t="shared" si="30"/>
        <v>Normal</v>
      </c>
    </row>
    <row r="144" spans="1:15" x14ac:dyDescent="0.25">
      <c r="A144" s="4">
        <f t="shared" si="31"/>
        <v>43318</v>
      </c>
      <c r="B144" s="1">
        <v>36903.4</v>
      </c>
      <c r="C144" s="2">
        <f t="shared" si="32"/>
        <v>1.7099999999991269</v>
      </c>
      <c r="D144" s="11" t="str">
        <f t="shared" si="28"/>
        <v>Normal</v>
      </c>
      <c r="F144" s="4">
        <f t="shared" si="33"/>
        <v>43318</v>
      </c>
      <c r="G144" s="1">
        <v>1359</v>
      </c>
      <c r="H144" s="2">
        <f t="shared" si="34"/>
        <v>0</v>
      </c>
      <c r="I144" s="11" t="str">
        <f t="shared" si="29"/>
        <v>Normal</v>
      </c>
      <c r="K144" s="4">
        <f t="shared" si="35"/>
        <v>43318</v>
      </c>
      <c r="L144" s="22"/>
      <c r="M144" s="1">
        <f t="shared" si="36"/>
        <v>0</v>
      </c>
      <c r="N144" s="11" t="str">
        <f t="shared" si="30"/>
        <v>Normal</v>
      </c>
    </row>
    <row r="145" spans="1:14" x14ac:dyDescent="0.25">
      <c r="A145" s="4">
        <f t="shared" si="31"/>
        <v>43319</v>
      </c>
      <c r="B145" s="1">
        <v>36904.699999999997</v>
      </c>
      <c r="C145" s="2">
        <f t="shared" si="32"/>
        <v>1.2999999999956344</v>
      </c>
      <c r="D145" s="11" t="str">
        <f t="shared" si="28"/>
        <v>Normal</v>
      </c>
      <c r="F145" s="4">
        <f t="shared" si="33"/>
        <v>43319</v>
      </c>
      <c r="G145" s="1">
        <v>1359</v>
      </c>
      <c r="H145" s="2">
        <f t="shared" si="34"/>
        <v>0</v>
      </c>
      <c r="I145" s="11" t="str">
        <f t="shared" si="29"/>
        <v>Normal</v>
      </c>
      <c r="K145" s="4">
        <f t="shared" si="35"/>
        <v>43319</v>
      </c>
      <c r="L145" s="22"/>
      <c r="M145" s="1">
        <f t="shared" si="36"/>
        <v>0</v>
      </c>
      <c r="N145" s="11" t="str">
        <f t="shared" si="30"/>
        <v>Normal</v>
      </c>
    </row>
    <row r="146" spans="1:14" x14ac:dyDescent="0.25">
      <c r="A146" s="4">
        <f t="shared" si="31"/>
        <v>43320</v>
      </c>
      <c r="B146" s="1">
        <v>36095</v>
      </c>
      <c r="C146" s="2">
        <f t="shared" si="32"/>
        <v>-809.69999999999709</v>
      </c>
      <c r="D146" s="11" t="str">
        <f t="shared" si="28"/>
        <v>Normal</v>
      </c>
      <c r="F146" s="4">
        <f t="shared" si="33"/>
        <v>43320</v>
      </c>
      <c r="G146" s="1">
        <v>1359</v>
      </c>
      <c r="H146" s="2">
        <f t="shared" si="34"/>
        <v>0</v>
      </c>
      <c r="I146" s="11" t="str">
        <f t="shared" si="29"/>
        <v>Normal</v>
      </c>
      <c r="K146" s="4">
        <f t="shared" si="35"/>
        <v>43320</v>
      </c>
      <c r="L146" s="22"/>
      <c r="M146" s="1">
        <f t="shared" si="36"/>
        <v>0</v>
      </c>
      <c r="N146" s="11" t="str">
        <f t="shared" si="30"/>
        <v>Normal</v>
      </c>
    </row>
    <row r="147" spans="1:14" x14ac:dyDescent="0.25">
      <c r="A147" s="4">
        <f t="shared" si="31"/>
        <v>43321</v>
      </c>
      <c r="B147" s="1"/>
      <c r="C147" s="2">
        <f t="shared" si="32"/>
        <v>-36095</v>
      </c>
      <c r="D147" s="11" t="str">
        <f t="shared" si="28"/>
        <v>Normal</v>
      </c>
      <c r="F147" s="4">
        <f t="shared" si="33"/>
        <v>43321</v>
      </c>
      <c r="G147" s="1">
        <v>1359</v>
      </c>
      <c r="H147" s="2">
        <f t="shared" si="34"/>
        <v>0</v>
      </c>
      <c r="I147" s="11" t="str">
        <f t="shared" si="29"/>
        <v>Normal</v>
      </c>
      <c r="K147" s="4">
        <f t="shared" si="35"/>
        <v>43321</v>
      </c>
      <c r="L147" s="22"/>
      <c r="M147" s="1">
        <f t="shared" si="36"/>
        <v>0</v>
      </c>
      <c r="N147" s="11" t="str">
        <f t="shared" si="30"/>
        <v>Normal</v>
      </c>
    </row>
    <row r="148" spans="1:14" x14ac:dyDescent="0.25">
      <c r="A148" s="4">
        <f t="shared" si="31"/>
        <v>43322</v>
      </c>
      <c r="B148" s="1"/>
      <c r="C148" s="2">
        <f t="shared" si="32"/>
        <v>0</v>
      </c>
      <c r="D148" s="11" t="str">
        <f t="shared" si="28"/>
        <v>Normal</v>
      </c>
      <c r="F148" s="4">
        <f t="shared" si="33"/>
        <v>43322</v>
      </c>
      <c r="G148" s="1">
        <v>1359</v>
      </c>
      <c r="H148" s="2">
        <f t="shared" si="34"/>
        <v>0</v>
      </c>
      <c r="I148" s="11" t="str">
        <f t="shared" si="29"/>
        <v>Normal</v>
      </c>
      <c r="K148" s="4">
        <f t="shared" si="35"/>
        <v>43322</v>
      </c>
      <c r="L148" s="22"/>
      <c r="M148" s="1">
        <f t="shared" si="36"/>
        <v>0</v>
      </c>
      <c r="N148" s="11" t="str">
        <f t="shared" si="30"/>
        <v>Normal</v>
      </c>
    </row>
    <row r="149" spans="1:14" x14ac:dyDescent="0.25">
      <c r="A149" s="4">
        <f t="shared" si="31"/>
        <v>43323</v>
      </c>
      <c r="B149" s="1"/>
      <c r="C149" s="2">
        <f t="shared" si="32"/>
        <v>0</v>
      </c>
      <c r="D149" s="11" t="str">
        <f t="shared" si="28"/>
        <v>Normal</v>
      </c>
      <c r="F149" s="4">
        <f t="shared" si="33"/>
        <v>43323</v>
      </c>
      <c r="G149" s="1">
        <v>1359</v>
      </c>
      <c r="H149" s="2">
        <f t="shared" si="34"/>
        <v>0</v>
      </c>
      <c r="I149" s="11" t="str">
        <f t="shared" si="29"/>
        <v>Normal</v>
      </c>
      <c r="K149" s="4">
        <f t="shared" si="35"/>
        <v>43323</v>
      </c>
      <c r="L149" s="22"/>
      <c r="M149" s="1">
        <f t="shared" si="36"/>
        <v>0</v>
      </c>
      <c r="N149" s="11" t="str">
        <f t="shared" si="30"/>
        <v>Normal</v>
      </c>
    </row>
    <row r="150" spans="1:14" x14ac:dyDescent="0.25">
      <c r="A150" s="5">
        <f t="shared" si="31"/>
        <v>43324</v>
      </c>
      <c r="B150" s="3"/>
      <c r="C150" s="3">
        <f t="shared" si="32"/>
        <v>0</v>
      </c>
      <c r="D150" s="11" t="str">
        <f t="shared" si="28"/>
        <v>Normal</v>
      </c>
      <c r="F150" s="5">
        <f t="shared" si="33"/>
        <v>43324</v>
      </c>
      <c r="G150" s="3">
        <v>1359</v>
      </c>
      <c r="H150" s="3">
        <f t="shared" si="34"/>
        <v>0</v>
      </c>
      <c r="I150" s="11" t="str">
        <f t="shared" si="29"/>
        <v>Normal</v>
      </c>
      <c r="K150" s="5">
        <f t="shared" si="35"/>
        <v>43324</v>
      </c>
      <c r="L150" s="3"/>
      <c r="M150" s="1">
        <f t="shared" si="36"/>
        <v>0</v>
      </c>
      <c r="N150" s="11" t="str">
        <f t="shared" si="30"/>
        <v>Normal</v>
      </c>
    </row>
    <row r="151" spans="1:14" x14ac:dyDescent="0.25">
      <c r="A151" s="4">
        <f t="shared" si="31"/>
        <v>43325</v>
      </c>
      <c r="B151" s="1"/>
      <c r="C151" s="2">
        <f t="shared" si="32"/>
        <v>0</v>
      </c>
      <c r="D151" s="11" t="str">
        <f t="shared" si="28"/>
        <v>Normal</v>
      </c>
      <c r="F151" s="4">
        <f t="shared" si="33"/>
        <v>43325</v>
      </c>
      <c r="G151" s="1">
        <v>1359</v>
      </c>
      <c r="H151" s="2">
        <f t="shared" si="34"/>
        <v>0</v>
      </c>
      <c r="I151" s="11" t="str">
        <f t="shared" si="29"/>
        <v>Normal</v>
      </c>
      <c r="K151" s="4">
        <f t="shared" si="35"/>
        <v>43325</v>
      </c>
      <c r="L151" s="22"/>
      <c r="M151" s="1">
        <f t="shared" si="36"/>
        <v>0</v>
      </c>
      <c r="N151" s="11" t="str">
        <f t="shared" si="30"/>
        <v>Normal</v>
      </c>
    </row>
    <row r="152" spans="1:14" x14ac:dyDescent="0.25">
      <c r="A152" s="4">
        <f t="shared" si="31"/>
        <v>43326</v>
      </c>
      <c r="B152" s="1"/>
      <c r="C152" s="2">
        <f t="shared" si="32"/>
        <v>0</v>
      </c>
      <c r="D152" s="11" t="str">
        <f t="shared" si="28"/>
        <v>Normal</v>
      </c>
      <c r="F152" s="4">
        <f t="shared" si="33"/>
        <v>43326</v>
      </c>
      <c r="G152" s="1">
        <v>1359</v>
      </c>
      <c r="H152" s="2">
        <f t="shared" si="34"/>
        <v>0</v>
      </c>
      <c r="I152" s="11" t="str">
        <f t="shared" si="29"/>
        <v>Normal</v>
      </c>
      <c r="K152" s="4">
        <f t="shared" si="35"/>
        <v>43326</v>
      </c>
      <c r="L152" s="22"/>
      <c r="M152" s="1">
        <f t="shared" si="36"/>
        <v>0</v>
      </c>
      <c r="N152" s="11" t="str">
        <f t="shared" si="30"/>
        <v>Normal</v>
      </c>
    </row>
    <row r="153" spans="1:14" x14ac:dyDescent="0.25">
      <c r="A153" s="4">
        <f t="shared" si="31"/>
        <v>43327</v>
      </c>
      <c r="B153" s="1"/>
      <c r="C153" s="2">
        <f t="shared" si="32"/>
        <v>0</v>
      </c>
      <c r="D153" s="11" t="str">
        <f t="shared" si="28"/>
        <v>Normal</v>
      </c>
      <c r="F153" s="4">
        <f t="shared" si="33"/>
        <v>43327</v>
      </c>
      <c r="G153" s="1">
        <v>1359</v>
      </c>
      <c r="H153" s="2">
        <f t="shared" si="34"/>
        <v>0</v>
      </c>
      <c r="I153" s="11" t="str">
        <f t="shared" si="29"/>
        <v>Normal</v>
      </c>
      <c r="K153" s="4">
        <f t="shared" si="35"/>
        <v>43327</v>
      </c>
      <c r="L153" s="22"/>
      <c r="M153" s="1">
        <f t="shared" si="36"/>
        <v>0</v>
      </c>
      <c r="N153" s="11" t="str">
        <f t="shared" si="30"/>
        <v>Normal</v>
      </c>
    </row>
    <row r="154" spans="1:14" x14ac:dyDescent="0.25">
      <c r="A154" s="4">
        <f t="shared" si="31"/>
        <v>43328</v>
      </c>
      <c r="B154" s="1"/>
      <c r="C154" s="2">
        <f t="shared" si="32"/>
        <v>0</v>
      </c>
      <c r="D154" s="11" t="str">
        <f t="shared" si="28"/>
        <v>Normal</v>
      </c>
      <c r="F154" s="4">
        <f t="shared" si="33"/>
        <v>43328</v>
      </c>
      <c r="G154" s="1">
        <v>1359</v>
      </c>
      <c r="H154" s="2">
        <f t="shared" si="34"/>
        <v>0</v>
      </c>
      <c r="I154" s="11" t="str">
        <f t="shared" si="29"/>
        <v>Normal</v>
      </c>
      <c r="K154" s="4">
        <f t="shared" si="35"/>
        <v>43328</v>
      </c>
      <c r="L154" s="22"/>
      <c r="M154" s="1">
        <f t="shared" si="36"/>
        <v>0</v>
      </c>
      <c r="N154" s="11" t="str">
        <f t="shared" si="30"/>
        <v>Normal</v>
      </c>
    </row>
    <row r="155" spans="1:14" x14ac:dyDescent="0.25">
      <c r="A155" s="4">
        <f t="shared" si="31"/>
        <v>43329</v>
      </c>
      <c r="B155" s="1"/>
      <c r="C155" s="2">
        <f t="shared" si="32"/>
        <v>0</v>
      </c>
      <c r="D155" s="11" t="str">
        <f t="shared" si="28"/>
        <v>Normal</v>
      </c>
      <c r="F155" s="4">
        <f t="shared" si="33"/>
        <v>43329</v>
      </c>
      <c r="G155" s="1">
        <v>1359</v>
      </c>
      <c r="H155" s="2">
        <f t="shared" si="34"/>
        <v>0</v>
      </c>
      <c r="I155" s="11" t="str">
        <f t="shared" si="29"/>
        <v>Normal</v>
      </c>
      <c r="K155" s="4">
        <f t="shared" si="35"/>
        <v>43329</v>
      </c>
      <c r="L155" s="22"/>
      <c r="M155" s="1">
        <f t="shared" si="36"/>
        <v>0</v>
      </c>
      <c r="N155" s="11" t="str">
        <f t="shared" si="30"/>
        <v>Normal</v>
      </c>
    </row>
    <row r="156" spans="1:14" x14ac:dyDescent="0.25">
      <c r="A156" s="4">
        <f t="shared" si="31"/>
        <v>43330</v>
      </c>
      <c r="B156" s="1"/>
      <c r="C156" s="2">
        <f t="shared" si="32"/>
        <v>0</v>
      </c>
      <c r="D156" s="11" t="str">
        <f t="shared" si="28"/>
        <v>Normal</v>
      </c>
      <c r="F156" s="4">
        <f t="shared" si="33"/>
        <v>43330</v>
      </c>
      <c r="G156" s="1">
        <v>1359</v>
      </c>
      <c r="H156" s="2">
        <f t="shared" si="34"/>
        <v>0</v>
      </c>
      <c r="I156" s="11" t="str">
        <f t="shared" si="29"/>
        <v>Normal</v>
      </c>
      <c r="K156" s="4">
        <f t="shared" si="35"/>
        <v>43330</v>
      </c>
      <c r="L156" s="22"/>
      <c r="M156" s="1">
        <f t="shared" si="36"/>
        <v>0</v>
      </c>
      <c r="N156" s="11" t="str">
        <f t="shared" si="30"/>
        <v>Normal</v>
      </c>
    </row>
    <row r="157" spans="1:14" x14ac:dyDescent="0.25">
      <c r="A157" s="5">
        <f t="shared" si="31"/>
        <v>43331</v>
      </c>
      <c r="B157" s="3"/>
      <c r="C157" s="3">
        <f t="shared" si="32"/>
        <v>0</v>
      </c>
      <c r="D157" s="11" t="str">
        <f t="shared" si="28"/>
        <v>Normal</v>
      </c>
      <c r="F157" s="5">
        <f t="shared" si="33"/>
        <v>43331</v>
      </c>
      <c r="G157" s="3">
        <v>1359</v>
      </c>
      <c r="H157" s="3">
        <f t="shared" si="34"/>
        <v>0</v>
      </c>
      <c r="I157" s="11" t="str">
        <f t="shared" si="29"/>
        <v>Normal</v>
      </c>
      <c r="K157" s="5">
        <f t="shared" si="35"/>
        <v>43331</v>
      </c>
      <c r="L157" s="3"/>
      <c r="M157" s="1">
        <f t="shared" si="36"/>
        <v>0</v>
      </c>
      <c r="N157" s="11" t="str">
        <f t="shared" si="30"/>
        <v>Normal</v>
      </c>
    </row>
    <row r="158" spans="1:14" x14ac:dyDescent="0.25">
      <c r="A158" s="4">
        <f t="shared" si="31"/>
        <v>43332</v>
      </c>
      <c r="B158" s="1"/>
      <c r="C158" s="2">
        <f t="shared" si="32"/>
        <v>0</v>
      </c>
      <c r="D158" s="11" t="str">
        <f t="shared" si="28"/>
        <v>Normal</v>
      </c>
      <c r="F158" s="4">
        <f t="shared" si="33"/>
        <v>43332</v>
      </c>
      <c r="G158" s="1">
        <v>1359</v>
      </c>
      <c r="H158" s="2">
        <f t="shared" si="34"/>
        <v>0</v>
      </c>
      <c r="I158" s="11" t="str">
        <f t="shared" si="29"/>
        <v>Normal</v>
      </c>
      <c r="K158" s="4">
        <f t="shared" si="35"/>
        <v>43332</v>
      </c>
      <c r="L158" s="22"/>
      <c r="M158" s="1">
        <f t="shared" si="36"/>
        <v>0</v>
      </c>
      <c r="N158" s="11" t="str">
        <f t="shared" si="30"/>
        <v>Normal</v>
      </c>
    </row>
    <row r="159" spans="1:14" x14ac:dyDescent="0.25">
      <c r="A159" s="4">
        <f t="shared" si="31"/>
        <v>43333</v>
      </c>
      <c r="B159" s="1"/>
      <c r="C159" s="2">
        <f t="shared" si="32"/>
        <v>0</v>
      </c>
      <c r="D159" s="11" t="str">
        <f t="shared" si="28"/>
        <v>Normal</v>
      </c>
      <c r="F159" s="4">
        <f t="shared" si="33"/>
        <v>43333</v>
      </c>
      <c r="G159" s="1">
        <v>1359</v>
      </c>
      <c r="H159" s="2">
        <f t="shared" si="34"/>
        <v>0</v>
      </c>
      <c r="I159" s="11" t="str">
        <f t="shared" si="29"/>
        <v>Normal</v>
      </c>
      <c r="K159" s="4">
        <f t="shared" si="35"/>
        <v>43333</v>
      </c>
      <c r="L159" s="22"/>
      <c r="M159" s="1">
        <f t="shared" si="36"/>
        <v>0</v>
      </c>
      <c r="N159" s="11" t="str">
        <f t="shared" si="30"/>
        <v>Normal</v>
      </c>
    </row>
    <row r="160" spans="1:14" x14ac:dyDescent="0.25">
      <c r="A160" s="4">
        <f t="shared" si="31"/>
        <v>43334</v>
      </c>
      <c r="B160" s="1"/>
      <c r="C160" s="2">
        <f t="shared" si="32"/>
        <v>0</v>
      </c>
      <c r="D160" s="11" t="str">
        <f t="shared" si="28"/>
        <v>Normal</v>
      </c>
      <c r="F160" s="4">
        <f t="shared" si="33"/>
        <v>43334</v>
      </c>
      <c r="G160" s="1">
        <v>1359</v>
      </c>
      <c r="H160" s="2">
        <f t="shared" si="34"/>
        <v>0</v>
      </c>
      <c r="I160" s="11" t="str">
        <f t="shared" si="29"/>
        <v>Normal</v>
      </c>
      <c r="K160" s="4">
        <f t="shared" si="35"/>
        <v>43334</v>
      </c>
      <c r="L160" s="22"/>
      <c r="M160" s="1">
        <f t="shared" si="36"/>
        <v>0</v>
      </c>
      <c r="N160" s="11" t="str">
        <f t="shared" si="30"/>
        <v>Normal</v>
      </c>
    </row>
    <row r="161" spans="1:14" x14ac:dyDescent="0.25">
      <c r="A161" s="4">
        <f t="shared" si="31"/>
        <v>43335</v>
      </c>
      <c r="B161" s="1"/>
      <c r="C161" s="2">
        <f t="shared" si="32"/>
        <v>0</v>
      </c>
      <c r="D161" s="11" t="str">
        <f t="shared" si="28"/>
        <v>Normal</v>
      </c>
      <c r="F161" s="4">
        <f t="shared" si="33"/>
        <v>43335</v>
      </c>
      <c r="G161" s="1">
        <v>1359</v>
      </c>
      <c r="H161" s="2">
        <f t="shared" si="34"/>
        <v>0</v>
      </c>
      <c r="I161" s="11" t="str">
        <f t="shared" si="29"/>
        <v>Normal</v>
      </c>
      <c r="K161" s="4">
        <f t="shared" si="35"/>
        <v>43335</v>
      </c>
      <c r="L161" s="22"/>
      <c r="M161" s="1">
        <f t="shared" si="36"/>
        <v>0</v>
      </c>
      <c r="N161" s="11" t="str">
        <f t="shared" si="30"/>
        <v>Normal</v>
      </c>
    </row>
    <row r="162" spans="1:14" x14ac:dyDescent="0.25">
      <c r="A162" s="4">
        <f t="shared" si="31"/>
        <v>43336</v>
      </c>
      <c r="B162" s="1"/>
      <c r="C162" s="2">
        <f t="shared" si="32"/>
        <v>0</v>
      </c>
      <c r="D162" s="11" t="str">
        <f t="shared" si="28"/>
        <v>Normal</v>
      </c>
      <c r="F162" s="4">
        <f t="shared" si="33"/>
        <v>43336</v>
      </c>
      <c r="G162" s="1">
        <v>1359</v>
      </c>
      <c r="H162" s="2">
        <f t="shared" si="34"/>
        <v>0</v>
      </c>
      <c r="I162" s="11" t="str">
        <f t="shared" si="29"/>
        <v>Normal</v>
      </c>
      <c r="K162" s="4">
        <f t="shared" si="35"/>
        <v>43336</v>
      </c>
      <c r="L162" s="22"/>
      <c r="M162" s="1">
        <f t="shared" si="36"/>
        <v>0</v>
      </c>
      <c r="N162" s="11" t="str">
        <f t="shared" si="30"/>
        <v>Normal</v>
      </c>
    </row>
    <row r="163" spans="1:14" x14ac:dyDescent="0.25">
      <c r="A163" s="4">
        <f t="shared" si="31"/>
        <v>43337</v>
      </c>
      <c r="B163" s="1"/>
      <c r="C163" s="2">
        <f t="shared" si="32"/>
        <v>0</v>
      </c>
      <c r="D163" s="11" t="str">
        <f t="shared" si="28"/>
        <v>Normal</v>
      </c>
      <c r="F163" s="4">
        <f t="shared" si="33"/>
        <v>43337</v>
      </c>
      <c r="G163" s="1">
        <v>1359</v>
      </c>
      <c r="H163" s="2">
        <f t="shared" si="34"/>
        <v>0</v>
      </c>
      <c r="I163" s="11" t="str">
        <f t="shared" si="29"/>
        <v>Normal</v>
      </c>
      <c r="K163" s="4">
        <f t="shared" si="35"/>
        <v>43337</v>
      </c>
      <c r="L163" s="22"/>
      <c r="M163" s="1">
        <f t="shared" si="36"/>
        <v>0</v>
      </c>
      <c r="N163" s="11" t="str">
        <f t="shared" si="30"/>
        <v>Normal</v>
      </c>
    </row>
    <row r="164" spans="1:14" x14ac:dyDescent="0.25">
      <c r="A164" s="5">
        <f t="shared" si="31"/>
        <v>43338</v>
      </c>
      <c r="B164" s="3"/>
      <c r="C164" s="3">
        <f t="shared" si="32"/>
        <v>0</v>
      </c>
      <c r="D164" s="11" t="str">
        <f t="shared" si="28"/>
        <v>Normal</v>
      </c>
      <c r="F164" s="5">
        <f t="shared" si="33"/>
        <v>43338</v>
      </c>
      <c r="G164" s="3">
        <v>1359</v>
      </c>
      <c r="H164" s="3">
        <f t="shared" si="34"/>
        <v>0</v>
      </c>
      <c r="I164" s="11" t="str">
        <f t="shared" si="29"/>
        <v>Normal</v>
      </c>
      <c r="K164" s="5">
        <f t="shared" si="35"/>
        <v>43338</v>
      </c>
      <c r="L164" s="3"/>
      <c r="M164" s="1">
        <f t="shared" si="36"/>
        <v>0</v>
      </c>
      <c r="N164" s="11" t="str">
        <f t="shared" si="30"/>
        <v>Normal</v>
      </c>
    </row>
    <row r="165" spans="1:14" x14ac:dyDescent="0.25">
      <c r="A165" s="4">
        <f t="shared" si="31"/>
        <v>43339</v>
      </c>
      <c r="B165" s="1"/>
      <c r="C165" s="2">
        <f t="shared" si="32"/>
        <v>0</v>
      </c>
      <c r="D165" s="11" t="str">
        <f t="shared" si="28"/>
        <v>Normal</v>
      </c>
      <c r="F165" s="4">
        <f t="shared" si="33"/>
        <v>43339</v>
      </c>
      <c r="G165" s="1">
        <v>1359</v>
      </c>
      <c r="H165" s="2">
        <f t="shared" si="34"/>
        <v>0</v>
      </c>
      <c r="I165" s="11" t="str">
        <f t="shared" si="29"/>
        <v>Normal</v>
      </c>
      <c r="K165" s="4">
        <f t="shared" si="35"/>
        <v>43339</v>
      </c>
      <c r="L165" s="22"/>
      <c r="M165" s="1">
        <f t="shared" si="36"/>
        <v>0</v>
      </c>
      <c r="N165" s="11" t="str">
        <f t="shared" si="30"/>
        <v>Normal</v>
      </c>
    </row>
    <row r="166" spans="1:14" x14ac:dyDescent="0.25">
      <c r="A166" s="4">
        <f t="shared" si="31"/>
        <v>43340</v>
      </c>
      <c r="B166" s="1"/>
      <c r="C166" s="2">
        <f t="shared" si="32"/>
        <v>0</v>
      </c>
      <c r="D166" s="11" t="str">
        <f t="shared" si="28"/>
        <v>Normal</v>
      </c>
      <c r="F166" s="4">
        <f t="shared" si="33"/>
        <v>43340</v>
      </c>
      <c r="G166" s="1">
        <v>1359</v>
      </c>
      <c r="H166" s="2">
        <f t="shared" si="34"/>
        <v>0</v>
      </c>
      <c r="I166" s="11" t="str">
        <f t="shared" si="29"/>
        <v>Normal</v>
      </c>
      <c r="K166" s="4">
        <f t="shared" si="35"/>
        <v>43340</v>
      </c>
      <c r="L166" s="22"/>
      <c r="M166" s="1">
        <f t="shared" si="36"/>
        <v>0</v>
      </c>
      <c r="N166" s="11" t="str">
        <f t="shared" si="30"/>
        <v>Normal</v>
      </c>
    </row>
    <row r="167" spans="1:14" x14ac:dyDescent="0.25">
      <c r="A167" s="4">
        <f t="shared" si="31"/>
        <v>43341</v>
      </c>
      <c r="B167" s="1"/>
      <c r="C167" s="2">
        <f t="shared" si="32"/>
        <v>0</v>
      </c>
      <c r="D167" s="11" t="str">
        <f t="shared" si="28"/>
        <v>Normal</v>
      </c>
      <c r="F167" s="4">
        <f t="shared" si="33"/>
        <v>43341</v>
      </c>
      <c r="G167" s="1">
        <v>1359</v>
      </c>
      <c r="H167" s="2">
        <f t="shared" si="34"/>
        <v>0</v>
      </c>
      <c r="I167" s="11" t="str">
        <f t="shared" si="29"/>
        <v>Normal</v>
      </c>
      <c r="K167" s="4">
        <f t="shared" si="35"/>
        <v>43341</v>
      </c>
      <c r="L167" s="22"/>
      <c r="M167" s="1">
        <f t="shared" si="36"/>
        <v>0</v>
      </c>
      <c r="N167" s="11" t="str">
        <f t="shared" si="30"/>
        <v>Normal</v>
      </c>
    </row>
    <row r="168" spans="1:14" x14ac:dyDescent="0.25">
      <c r="A168" s="4">
        <f t="shared" si="31"/>
        <v>43342</v>
      </c>
      <c r="B168" s="1"/>
      <c r="C168" s="2">
        <f t="shared" si="32"/>
        <v>0</v>
      </c>
      <c r="D168" s="11" t="str">
        <f t="shared" si="28"/>
        <v>Normal</v>
      </c>
      <c r="F168" s="4">
        <f t="shared" si="33"/>
        <v>43342</v>
      </c>
      <c r="G168" s="1">
        <v>1359</v>
      </c>
      <c r="H168" s="2">
        <f t="shared" si="34"/>
        <v>0</v>
      </c>
      <c r="I168" s="11" t="str">
        <f t="shared" si="29"/>
        <v>Normal</v>
      </c>
      <c r="K168" s="4">
        <f t="shared" si="35"/>
        <v>43342</v>
      </c>
      <c r="L168" s="22"/>
      <c r="M168" s="1">
        <f t="shared" si="36"/>
        <v>0</v>
      </c>
      <c r="N168" s="11" t="str">
        <f t="shared" si="30"/>
        <v>Normal</v>
      </c>
    </row>
    <row r="169" spans="1:14" x14ac:dyDescent="0.25">
      <c r="A169" s="4">
        <f t="shared" si="31"/>
        <v>43343</v>
      </c>
      <c r="B169" s="1"/>
      <c r="C169" s="2">
        <f t="shared" si="32"/>
        <v>0</v>
      </c>
      <c r="D169" s="11" t="str">
        <f t="shared" si="28"/>
        <v>Normal</v>
      </c>
      <c r="F169" s="4">
        <f t="shared" si="33"/>
        <v>43343</v>
      </c>
      <c r="G169" s="1">
        <v>1359</v>
      </c>
      <c r="H169" s="2">
        <f t="shared" si="34"/>
        <v>0</v>
      </c>
      <c r="I169" s="11" t="str">
        <f t="shared" si="29"/>
        <v>Normal</v>
      </c>
      <c r="K169" s="4">
        <f t="shared" si="35"/>
        <v>43343</v>
      </c>
      <c r="L169" s="22"/>
      <c r="M169" s="1">
        <f t="shared" si="36"/>
        <v>0</v>
      </c>
      <c r="N169" s="11" t="str">
        <f t="shared" si="30"/>
        <v>Normal</v>
      </c>
    </row>
    <row r="170" spans="1:14" x14ac:dyDescent="0.25">
      <c r="A170" s="141" t="s">
        <v>6</v>
      </c>
      <c r="B170" s="142"/>
      <c r="C170" s="15">
        <f>SUM(C139:C169)</f>
        <v>-36900.160000000003</v>
      </c>
      <c r="D170" s="12" t="str">
        <f t="shared" si="28"/>
        <v>Normal</v>
      </c>
      <c r="F170" s="141" t="s">
        <v>6</v>
      </c>
      <c r="G170" s="142"/>
      <c r="H170" s="15">
        <f>SUM(H139:H169)</f>
        <v>0</v>
      </c>
      <c r="I170" s="12" t="str">
        <f>IF(H170&gt;($D$5*1.2),"Atenção","Normal")</f>
        <v>Normal</v>
      </c>
      <c r="K170" s="141" t="s">
        <v>6</v>
      </c>
      <c r="L170" s="142"/>
      <c r="M170" s="15">
        <f>SUM(M139:M169)</f>
        <v>1</v>
      </c>
      <c r="N170" s="11" t="str">
        <f t="shared" si="30"/>
        <v>Atenção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K135:M135"/>
    <mergeCell ref="K136:L137"/>
    <mergeCell ref="K170:L170"/>
    <mergeCell ref="A170:B170"/>
    <mergeCell ref="F170:G170"/>
    <mergeCell ref="A131:D131"/>
    <mergeCell ref="F131:I131"/>
    <mergeCell ref="K131:N131"/>
    <mergeCell ref="A132:D132"/>
    <mergeCell ref="F132:I132"/>
    <mergeCell ref="K132:N132"/>
    <mergeCell ref="A129:D129"/>
    <mergeCell ref="F129:I129"/>
    <mergeCell ref="K129:N129"/>
    <mergeCell ref="A130:D130"/>
    <mergeCell ref="F130:I130"/>
    <mergeCell ref="K130:N130"/>
    <mergeCell ref="A90:XFD90"/>
    <mergeCell ref="B127:D127"/>
    <mergeCell ref="G127:I127"/>
    <mergeCell ref="L127:N127"/>
    <mergeCell ref="A128:D128"/>
    <mergeCell ref="F128:I128"/>
    <mergeCell ref="K128:N128"/>
    <mergeCell ref="F88:I88"/>
    <mergeCell ref="K88:N88"/>
    <mergeCell ref="A89:D89"/>
    <mergeCell ref="F89:I89"/>
    <mergeCell ref="K89:N89"/>
    <mergeCell ref="A91:C91"/>
    <mergeCell ref="F91:H91"/>
    <mergeCell ref="K91:M91"/>
    <mergeCell ref="A88:D88"/>
    <mergeCell ref="K41:N41"/>
    <mergeCell ref="B83:D83"/>
    <mergeCell ref="G83:I83"/>
    <mergeCell ref="L83:N83"/>
    <mergeCell ref="A84:D84"/>
    <mergeCell ref="F84:I84"/>
    <mergeCell ref="K84:N84"/>
    <mergeCell ref="K44:N44"/>
    <mergeCell ref="A45:D45"/>
    <mergeCell ref="F45:I45"/>
    <mergeCell ref="K45:N45"/>
    <mergeCell ref="A46:XFD46"/>
    <mergeCell ref="A82:B82"/>
    <mergeCell ref="F82:G82"/>
    <mergeCell ref="K82:L82"/>
    <mergeCell ref="F42:I42"/>
    <mergeCell ref="K42:N42"/>
    <mergeCell ref="A43:D43"/>
    <mergeCell ref="F3:H3"/>
    <mergeCell ref="F4:G5"/>
    <mergeCell ref="K3:M3"/>
    <mergeCell ref="K4:L5"/>
    <mergeCell ref="A47:C47"/>
    <mergeCell ref="F47:H47"/>
    <mergeCell ref="K47:M47"/>
    <mergeCell ref="A38:B38"/>
    <mergeCell ref="F38:G38"/>
    <mergeCell ref="K38:L38"/>
    <mergeCell ref="A3:C3"/>
    <mergeCell ref="A4:B5"/>
    <mergeCell ref="F43:I43"/>
    <mergeCell ref="K43:N43"/>
    <mergeCell ref="A44:D44"/>
    <mergeCell ref="F44:I44"/>
    <mergeCell ref="B39:D39"/>
    <mergeCell ref="G39:I39"/>
    <mergeCell ref="L39:N39"/>
    <mergeCell ref="A40:D40"/>
    <mergeCell ref="F40:I40"/>
    <mergeCell ref="K40:N40"/>
    <mergeCell ref="A41:D41"/>
    <mergeCell ref="F41:I41"/>
    <mergeCell ref="B1:M1"/>
    <mergeCell ref="A92:B93"/>
    <mergeCell ref="F92:G93"/>
    <mergeCell ref="K92:L93"/>
    <mergeCell ref="A135:C135"/>
    <mergeCell ref="F135:H135"/>
    <mergeCell ref="A136:B137"/>
    <mergeCell ref="F136:G137"/>
    <mergeCell ref="A126:B126"/>
    <mergeCell ref="F126:G126"/>
    <mergeCell ref="K126:L126"/>
    <mergeCell ref="A48:B49"/>
    <mergeCell ref="F48:G49"/>
    <mergeCell ref="K48:L49"/>
    <mergeCell ref="A85:D85"/>
    <mergeCell ref="F85:I85"/>
    <mergeCell ref="K85:N85"/>
    <mergeCell ref="A86:D86"/>
    <mergeCell ref="F86:I86"/>
    <mergeCell ref="K86:N86"/>
    <mergeCell ref="A87:D87"/>
    <mergeCell ref="F87:I87"/>
    <mergeCell ref="K87:N87"/>
    <mergeCell ref="A42:D42"/>
  </mergeCells>
  <pageMargins left="0.23622047244094491" right="3.937007874015748E-2" top="0" bottom="0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5762A97D0AFF48A488689E5C3D4D25" ma:contentTypeVersion="3" ma:contentTypeDescription="Crie um novo documento." ma:contentTypeScope="" ma:versionID="3beb554cdf2a0cdd0167073846081d58">
  <xsd:schema xmlns:xsd="http://www.w3.org/2001/XMLSchema" xmlns:xs="http://www.w3.org/2001/XMLSchema" xmlns:p="http://schemas.microsoft.com/office/2006/metadata/properties" xmlns:ns3="65cbc8ed-e075-4cec-8ce3-16e324b304c6" targetNamespace="http://schemas.microsoft.com/office/2006/metadata/properties" ma:root="true" ma:fieldsID="32cbf9c200d700a379024a5cabeee21c" ns3:_="">
    <xsd:import namespace="65cbc8ed-e075-4cec-8ce3-16e324b30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bc8ed-e075-4cec-8ce3-16e324b30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33D5BE-0595-42B9-8B7E-29362BF2D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bc8ed-e075-4cec-8ce3-16e324b30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23BBE7-9AE9-4592-84D2-BC08AFDDD8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50E43AB-E243-4126-A7E8-61B8B79D59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28</vt:i4>
      </vt:variant>
      <vt:variant>
        <vt:lpstr>Intervalos Nomeados</vt:lpstr>
      </vt:variant>
      <vt:variant>
        <vt:i4>15</vt:i4>
      </vt:variant>
    </vt:vector>
  </HeadingPairs>
  <TitlesOfParts>
    <vt:vector size="43" baseType="lpstr">
      <vt:lpstr>Jan - 2024</vt:lpstr>
      <vt:lpstr>Fev - 2024</vt:lpstr>
      <vt:lpstr>Agosto 2019</vt:lpstr>
      <vt:lpstr>Julho 2019</vt:lpstr>
      <vt:lpstr>Junho 2019  </vt:lpstr>
      <vt:lpstr>Maio 2019 </vt:lpstr>
      <vt:lpstr>Mar - 2024</vt:lpstr>
      <vt:lpstr>Abr - 2024</vt:lpstr>
      <vt:lpstr>Mai - 2024</vt:lpstr>
      <vt:lpstr>Jun - 2024</vt:lpstr>
      <vt:lpstr>jul - 2024</vt:lpstr>
      <vt:lpstr>Ago - 2024</vt:lpstr>
      <vt:lpstr>Set - 2024</vt:lpstr>
      <vt:lpstr>Out - 2024</vt:lpstr>
      <vt:lpstr>Nov - 2024</vt:lpstr>
      <vt:lpstr>Dez - 2024</vt:lpstr>
      <vt:lpstr>Jan - 2025</vt:lpstr>
      <vt:lpstr>Fev - 2025</vt:lpstr>
      <vt:lpstr>Mar - 2025</vt:lpstr>
      <vt:lpstr>Atual</vt:lpstr>
      <vt:lpstr>Abril 2019 </vt:lpstr>
      <vt:lpstr>Março 2019</vt:lpstr>
      <vt:lpstr> Fevereiro 2019</vt:lpstr>
      <vt:lpstr>Janeiro 2019</vt:lpstr>
      <vt:lpstr> NOVEMBRO 2018</vt:lpstr>
      <vt:lpstr>Outubro 2018</vt:lpstr>
      <vt:lpstr>Setembro 2018</vt:lpstr>
      <vt:lpstr>Agosto 2018</vt:lpstr>
      <vt:lpstr>'Abr - 2024'!Area_de_impressao</vt:lpstr>
      <vt:lpstr>'Ago - 2024'!Area_de_impressao</vt:lpstr>
      <vt:lpstr>'Dez - 2024'!Area_de_impressao</vt:lpstr>
      <vt:lpstr>'Fev - 2024'!Area_de_impressao</vt:lpstr>
      <vt:lpstr>'Fev - 2025'!Area_de_impressao</vt:lpstr>
      <vt:lpstr>'Jan - 2024'!Area_de_impressao</vt:lpstr>
      <vt:lpstr>'Jan - 2025'!Area_de_impressao</vt:lpstr>
      <vt:lpstr>'Janeiro 2019'!Area_de_impressao</vt:lpstr>
      <vt:lpstr>'jul - 2024'!Area_de_impressao</vt:lpstr>
      <vt:lpstr>'Jun - 2024'!Area_de_impressao</vt:lpstr>
      <vt:lpstr>'Mai - 2024'!Area_de_impressao</vt:lpstr>
      <vt:lpstr>'Mar - 2024'!Area_de_impressao</vt:lpstr>
      <vt:lpstr>'Nov - 2024'!Area_de_impressao</vt:lpstr>
      <vt:lpstr>'Out - 2024'!Area_de_impressao</vt:lpstr>
      <vt:lpstr>'Set - 2024'!Area_de_impressao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Marcos Paulo Nunes Santos</cp:lastModifiedBy>
  <cp:revision/>
  <dcterms:created xsi:type="dcterms:W3CDTF">2018-09-03T18:23:23Z</dcterms:created>
  <dcterms:modified xsi:type="dcterms:W3CDTF">2025-03-06T11:29:13Z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0x010100175762A97D0AFF48A488689E5C3D4D25</vt:lpwstr>
  </property>
  <property fmtid="{D5CDD505-2E9C-101B-9397-08002B2CF9AE}" pid="3" name="MediaServiceImageTags">
    <vt:lpwstr/>
  </property>
</Properties>
</file>