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mp933_cornell_edu/Documents/Python/PyGCMS/Input/"/>
    </mc:Choice>
  </mc:AlternateContent>
  <xr:revisionPtr revIDLastSave="1676" documentId="11_6A69D6BF87B0D5004BBA281159F860B048AFFA68" xr6:coauthVersionLast="47" xr6:coauthVersionMax="47" xr10:uidLastSave="{0FA4CEA0-A5DD-4043-B2DE-254D07DA736F}"/>
  <bookViews>
    <workbookView xWindow="14370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C71" i="1"/>
  <c r="C70" i="1"/>
  <c r="C69" i="1"/>
  <c r="C74" i="1"/>
  <c r="C73" i="1"/>
  <c r="C72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  <c r="C38" i="1"/>
  <c r="C79" i="1"/>
  <c r="C78" i="1"/>
  <c r="C77" i="1"/>
  <c r="C76" i="1"/>
  <c r="C75" i="1"/>
  <c r="C9" i="1"/>
  <c r="C67" i="1"/>
</calcChain>
</file>

<file path=xl/sharedStrings.xml><?xml version="1.0" encoding="utf-8"?>
<sst xmlns="http://schemas.openxmlformats.org/spreadsheetml/2006/main" count="163" uniqueCount="163">
  <si>
    <t>ester</t>
  </si>
  <si>
    <t>ketone</t>
  </si>
  <si>
    <t>aldehyde</t>
  </si>
  <si>
    <t>ether</t>
  </si>
  <si>
    <t>[o]</t>
  </si>
  <si>
    <t>[O]</t>
  </si>
  <si>
    <t>classes</t>
  </si>
  <si>
    <t>codes</t>
  </si>
  <si>
    <t>mfs</t>
  </si>
  <si>
    <t>ketone_1</t>
  </si>
  <si>
    <t>alcohol</t>
  </si>
  <si>
    <t>carboxyl</t>
  </si>
  <si>
    <t>ether_1</t>
  </si>
  <si>
    <t>ether_3</t>
  </si>
  <si>
    <t>[CH3]</t>
  </si>
  <si>
    <t>[CH2]</t>
  </si>
  <si>
    <t>[NH2]</t>
  </si>
  <si>
    <t>N-aliph</t>
  </si>
  <si>
    <t>N-aliph_1</t>
  </si>
  <si>
    <t>N-arom</t>
  </si>
  <si>
    <t>C-arom</t>
  </si>
  <si>
    <t>C-aliph</t>
  </si>
  <si>
    <t>C-aliph_1</t>
  </si>
  <si>
    <t>C-aliph_2</t>
  </si>
  <si>
    <t>C-aliph_3</t>
  </si>
  <si>
    <t>O-arom</t>
  </si>
  <si>
    <t>O-aliph</t>
  </si>
  <si>
    <t>C-arom_1</t>
  </si>
  <si>
    <t>N-aliph_3</t>
  </si>
  <si>
    <t>N-arom_2</t>
  </si>
  <si>
    <t>[CH1]</t>
  </si>
  <si>
    <t>[cH1]</t>
  </si>
  <si>
    <t>[NH1]</t>
  </si>
  <si>
    <t>[nH1]</t>
  </si>
  <si>
    <t>[OH1]</t>
  </si>
  <si>
    <t>[NH0]</t>
  </si>
  <si>
    <t>[CH]=O</t>
  </si>
  <si>
    <t>ketone_2</t>
  </si>
  <si>
    <t>ketone_3</t>
  </si>
  <si>
    <t>[CH2]C(=O)[CH2]</t>
  </si>
  <si>
    <t>ketone_4</t>
  </si>
  <si>
    <t>ketone_5</t>
  </si>
  <si>
    <t>ester_1</t>
  </si>
  <si>
    <t>ester_2</t>
  </si>
  <si>
    <t>ester_3</t>
  </si>
  <si>
    <t>[CH0](=O)O[CH3]</t>
  </si>
  <si>
    <t>[CH0](=O)O[CH2]</t>
  </si>
  <si>
    <t>[CH0](=O)O[CH1]</t>
  </si>
  <si>
    <t>[CH3]C(=O)[CH3]</t>
  </si>
  <si>
    <t>[CH3]C(=O)[CH2]</t>
  </si>
  <si>
    <t>ketone_6</t>
  </si>
  <si>
    <t>ketone_7</t>
  </si>
  <si>
    <t>ketone_8</t>
  </si>
  <si>
    <t>[cH2]C(=O)[cH2]</t>
  </si>
  <si>
    <t>[c]C(=O)[c]</t>
  </si>
  <si>
    <t>[cH2]C(=O)[c]</t>
  </si>
  <si>
    <t>ketone_9</t>
  </si>
  <si>
    <t>ketone_10</t>
  </si>
  <si>
    <t>ketone_11</t>
  </si>
  <si>
    <t>ketone_12</t>
  </si>
  <si>
    <t>[CH0](=O)O</t>
  </si>
  <si>
    <t>[CH3]O[CH3]</t>
  </si>
  <si>
    <t>[CH3]O[CH2]</t>
  </si>
  <si>
    <t>[CH2]O[CH2]</t>
  </si>
  <si>
    <t>ketone_13</t>
  </si>
  <si>
    <t>[cH2]O[cH2]</t>
  </si>
  <si>
    <t>[cH2]O[c]</t>
  </si>
  <si>
    <t>[c]O[c]</t>
  </si>
  <si>
    <t>[C]O[c]</t>
  </si>
  <si>
    <t>ether_2</t>
  </si>
  <si>
    <t>ether_4</t>
  </si>
  <si>
    <t>ether_5</t>
  </si>
  <si>
    <t>ether_6</t>
  </si>
  <si>
    <t>ether_7</t>
  </si>
  <si>
    <t>ether_8</t>
  </si>
  <si>
    <t>[CH3]C(=O)[C]</t>
  </si>
  <si>
    <t>[CH3]C(=O)[cH2]</t>
  </si>
  <si>
    <t>[CH3]C(=O)[cH]</t>
  </si>
  <si>
    <t>[CH3]C(=O)[c]</t>
  </si>
  <si>
    <t>[CH2]C(=O)[cH2]</t>
  </si>
  <si>
    <t>[C]C(=O)[cH2]</t>
  </si>
  <si>
    <t>[CH2]C(=O)[cH]</t>
  </si>
  <si>
    <t>[C]C(=O)[cH]</t>
  </si>
  <si>
    <t>[CH2]C(=O)[c]</t>
  </si>
  <si>
    <t>[C]C(=O)[c]</t>
  </si>
  <si>
    <t>[CH2]C(=O)[C]</t>
  </si>
  <si>
    <t>[C]C(=O)[C]</t>
  </si>
  <si>
    <t>[CH3]C(=O)[CH]</t>
  </si>
  <si>
    <t>[CH2]C(=O)[CH]</t>
  </si>
  <si>
    <t>[CH]C(=O)[CH]</t>
  </si>
  <si>
    <t>[CH]C(=O)[C]</t>
  </si>
  <si>
    <t>[CH]C(=O)[cH2]</t>
  </si>
  <si>
    <t>[CH]C(=O)[cH]</t>
  </si>
  <si>
    <t>[CH]C(=O)[c]</t>
  </si>
  <si>
    <t>[cH2]C(=O)[cH]</t>
  </si>
  <si>
    <t>[cH]C(=O)[cH]</t>
  </si>
  <si>
    <t>[cH]C(=O)[c]</t>
  </si>
  <si>
    <t>ketone_14</t>
  </si>
  <si>
    <t>ketone_15</t>
  </si>
  <si>
    <t>ketone_16</t>
  </si>
  <si>
    <t>ketone_17</t>
  </si>
  <si>
    <t>ketone_18</t>
  </si>
  <si>
    <t>ketone_19</t>
  </si>
  <si>
    <t>ketone_20</t>
  </si>
  <si>
    <t>ketone_21</t>
  </si>
  <si>
    <t>ketone_22</t>
  </si>
  <si>
    <t>ketone_23</t>
  </si>
  <si>
    <t>ketone_24</t>
  </si>
  <si>
    <t>ketone_25</t>
  </si>
  <si>
    <t>ketone_26</t>
  </si>
  <si>
    <t>ketone_27</t>
  </si>
  <si>
    <t>[CH0](=O)O[C]</t>
  </si>
  <si>
    <t>[CH0](=O)O[cH2]</t>
  </si>
  <si>
    <t>[CH0](=O)O[cH1]</t>
  </si>
  <si>
    <t>[CH0](=O)O[c]</t>
  </si>
  <si>
    <t>ester_4</t>
  </si>
  <si>
    <t>ester_5</t>
  </si>
  <si>
    <t>ester_6</t>
  </si>
  <si>
    <t>[CH3]O[CH]</t>
  </si>
  <si>
    <t>[CH3]O[C]</t>
  </si>
  <si>
    <t>[CH3]O[cH2]</t>
  </si>
  <si>
    <t>[CH3]O[cH]</t>
  </si>
  <si>
    <t>[CH3]O[c]</t>
  </si>
  <si>
    <t>[CH2]O[CH]</t>
  </si>
  <si>
    <t>[CH2]O[C]</t>
  </si>
  <si>
    <t>[CH2]O[cH2]</t>
  </si>
  <si>
    <t>[CH2]O[cH]</t>
  </si>
  <si>
    <t>[CH2]O[c]</t>
  </si>
  <si>
    <t>[CH]O[CH]</t>
  </si>
  <si>
    <t>[CH]O[C]</t>
  </si>
  <si>
    <t>[CH]O[cH2]</t>
  </si>
  <si>
    <t>[CH]O[cH]</t>
  </si>
  <si>
    <t>[CH]O[c]</t>
  </si>
  <si>
    <t>[C]O[C]</t>
  </si>
  <si>
    <t>[C]O[cH2]</t>
  </si>
  <si>
    <t>[C]O[cH]</t>
  </si>
  <si>
    <t>[cH2]O[cH]</t>
  </si>
  <si>
    <t>[cH]O[cH]</t>
  </si>
  <si>
    <t>[cH]O[c]</t>
  </si>
  <si>
    <t>ether_9</t>
  </si>
  <si>
    <t>ether_10</t>
  </si>
  <si>
    <t>ether_11</t>
  </si>
  <si>
    <t>ether_12</t>
  </si>
  <si>
    <t>ether_13</t>
  </si>
  <si>
    <t>ether_14</t>
  </si>
  <si>
    <t>ether_15</t>
  </si>
  <si>
    <t>ether_16</t>
  </si>
  <si>
    <t>ether_17</t>
  </si>
  <si>
    <t>ether_18</t>
  </si>
  <si>
    <t>ether_19</t>
  </si>
  <si>
    <t>ether_20</t>
  </si>
  <si>
    <t>ether_21</t>
  </si>
  <si>
    <t>ether_22</t>
  </si>
  <si>
    <t>ether_23</t>
  </si>
  <si>
    <t>ether_24</t>
  </si>
  <si>
    <t>ether_25</t>
  </si>
  <si>
    <t>ether_26</t>
  </si>
  <si>
    <t>ether_27</t>
  </si>
  <si>
    <t>[c]</t>
  </si>
  <si>
    <t>C-arom_2</t>
  </si>
  <si>
    <t>[cH2]</t>
  </si>
  <si>
    <t>[n]</t>
  </si>
  <si>
    <t>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</si>
</sst>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topLeftCell="A7" workbookViewId="0">
      <selection activeCell="B67" sqref="B67"/>
    </sheetView>
  </sheetViews>
  <sheetFormatPr defaultRowHeight="14.4" x14ac:dyDescent="0.55000000000000004"/>
  <cols>
    <col min="1" max="1" width="13.15625" customWidth="1"/>
    <col min="2" max="2" width="24.05078125" customWidth="1"/>
    <col min="5" max="5" width="9.41796875" bestFit="1" customWidth="1"/>
    <col min="6" max="6" width="14.5234375" bestFit="1" customWidth="1"/>
    <col min="7" max="7" width="14.7890625" bestFit="1" customWidth="1"/>
  </cols>
  <sheetData>
    <row r="1" spans="1:3" x14ac:dyDescent="0.55000000000000004">
      <c r="A1" s="1" t="s">
        <v>6</v>
      </c>
      <c r="B1" s="1" t="s">
        <v>7</v>
      </c>
      <c r="C1" s="1" t="s">
        <v>8</v>
      </c>
    </row>
    <row r="2" spans="1:3" x14ac:dyDescent="0.55000000000000004">
      <c r="A2" t="s">
        <v>0</v>
      </c>
      <c r="B2" t="s">
        <v>45</v>
      </c>
      <c r="C2">
        <f xml:space="preserve"> 12.011*2 + 2*15.999 + 1.008*3</f>
        <v>59.043999999999997</v>
      </c>
    </row>
    <row r="3" spans="1:3" x14ac:dyDescent="0.55000000000000004">
      <c r="A3" t="s">
        <v>42</v>
      </c>
      <c r="B3" t="s">
        <v>46</v>
      </c>
      <c r="C3">
        <f xml:space="preserve"> 12.011*2 + 2*15.999 + 1.008*2</f>
        <v>58.035999999999994</v>
      </c>
    </row>
    <row r="4" spans="1:3" x14ac:dyDescent="0.55000000000000004">
      <c r="A4" t="s">
        <v>43</v>
      </c>
      <c r="B4" t="s">
        <v>47</v>
      </c>
      <c r="C4">
        <f xml:space="preserve"> 12.011*2 + 2*15.999 + 1.008*1</f>
        <v>57.027999999999999</v>
      </c>
    </row>
    <row r="5" spans="1:3" x14ac:dyDescent="0.55000000000000004">
      <c r="A5" t="s">
        <v>44</v>
      </c>
      <c r="B5" t="s">
        <v>111</v>
      </c>
      <c r="C5">
        <f xml:space="preserve"> 12.011*2 + 2*15.999 + 1.008*0</f>
        <v>56.019999999999996</v>
      </c>
    </row>
    <row r="6" spans="1:3" x14ac:dyDescent="0.55000000000000004">
      <c r="A6" t="s">
        <v>115</v>
      </c>
      <c r="B6" t="s">
        <v>112</v>
      </c>
      <c r="C6">
        <f xml:space="preserve"> 12.011*2 + 2*15.999 + 1.008*2</f>
        <v>58.035999999999994</v>
      </c>
    </row>
    <row r="7" spans="1:3" x14ac:dyDescent="0.55000000000000004">
      <c r="A7" t="s">
        <v>116</v>
      </c>
      <c r="B7" t="s">
        <v>113</v>
      </c>
      <c r="C7">
        <f xml:space="preserve"> 12.011*2 + 2*15.999 + 1.008*1</f>
        <v>57.027999999999999</v>
      </c>
    </row>
    <row r="8" spans="1:3" x14ac:dyDescent="0.55000000000000004">
      <c r="A8" t="s">
        <v>117</v>
      </c>
      <c r="B8" t="s">
        <v>114</v>
      </c>
      <c r="C8">
        <f xml:space="preserve"> 12.011*2 + 2*15.999 + 1.008*0</f>
        <v>56.019999999999996</v>
      </c>
    </row>
    <row r="9" spans="1:3" x14ac:dyDescent="0.55000000000000004">
      <c r="A9" t="s">
        <v>11</v>
      </c>
      <c r="B9" t="s">
        <v>60</v>
      </c>
      <c r="C9">
        <f xml:space="preserve"> 12.011*1 + 2*15.999 + 1.008*1</f>
        <v>45.017000000000003</v>
      </c>
    </row>
    <row r="10" spans="1:3" x14ac:dyDescent="0.55000000000000004">
      <c r="A10" t="s">
        <v>1</v>
      </c>
      <c r="B10" t="s">
        <v>48</v>
      </c>
      <c r="C10">
        <f xml:space="preserve"> 12.011*3 + 1*15.999 + 1.008*6</f>
        <v>58.080000000000005</v>
      </c>
    </row>
    <row r="11" spans="1:3" x14ac:dyDescent="0.55000000000000004">
      <c r="A11" t="s">
        <v>9</v>
      </c>
      <c r="B11" t="s">
        <v>49</v>
      </c>
      <c r="C11">
        <f xml:space="preserve"> 12.011*3 + 1*15.999 + 1.008*5</f>
        <v>57.072000000000003</v>
      </c>
    </row>
    <row r="12" spans="1:3" x14ac:dyDescent="0.55000000000000004">
      <c r="A12" t="s">
        <v>37</v>
      </c>
      <c r="B12" t="s">
        <v>87</v>
      </c>
      <c r="C12">
        <f xml:space="preserve"> 12.011*3 + 1*15.999 + 1.008*4</f>
        <v>56.064000000000007</v>
      </c>
    </row>
    <row r="13" spans="1:3" x14ac:dyDescent="0.55000000000000004">
      <c r="A13" t="s">
        <v>38</v>
      </c>
      <c r="B13" t="s">
        <v>75</v>
      </c>
      <c r="C13">
        <f xml:space="preserve"> 12.011*3 + 1*15.999 + 1.008*3</f>
        <v>55.056000000000004</v>
      </c>
    </row>
    <row r="14" spans="1:3" x14ac:dyDescent="0.55000000000000004">
      <c r="A14" t="s">
        <v>40</v>
      </c>
      <c r="B14" t="s">
        <v>76</v>
      </c>
      <c r="C14">
        <f xml:space="preserve"> 12.011*3 + 1*15.999 + 1.008*5</f>
        <v>57.072000000000003</v>
      </c>
    </row>
    <row r="15" spans="1:3" x14ac:dyDescent="0.55000000000000004">
      <c r="A15" t="s">
        <v>41</v>
      </c>
      <c r="B15" t="s">
        <v>77</v>
      </c>
      <c r="C15">
        <f xml:space="preserve"> 12.011*3 + 1*15.999 + 1.008*4</f>
        <v>56.064000000000007</v>
      </c>
    </row>
    <row r="16" spans="1:3" x14ac:dyDescent="0.55000000000000004">
      <c r="A16" t="s">
        <v>50</v>
      </c>
      <c r="B16" t="s">
        <v>78</v>
      </c>
      <c r="C16">
        <f xml:space="preserve"> 12.011*3 + 1*15.999 + 1.008*3</f>
        <v>55.056000000000004</v>
      </c>
    </row>
    <row r="17" spans="1:3" x14ac:dyDescent="0.55000000000000004">
      <c r="A17" t="s">
        <v>51</v>
      </c>
      <c r="B17" t="s">
        <v>39</v>
      </c>
      <c r="C17">
        <f xml:space="preserve"> 12.011*3 + 1*15.999 + 1.008*4</f>
        <v>56.064000000000007</v>
      </c>
    </row>
    <row r="18" spans="1:3" x14ac:dyDescent="0.55000000000000004">
      <c r="A18" t="s">
        <v>52</v>
      </c>
      <c r="B18" t="s">
        <v>88</v>
      </c>
      <c r="C18">
        <f xml:space="preserve"> 12.011*3 + 1*15.999 + 1.008*3</f>
        <v>55.056000000000004</v>
      </c>
    </row>
    <row r="19" spans="1:3" x14ac:dyDescent="0.55000000000000004">
      <c r="A19" t="s">
        <v>56</v>
      </c>
      <c r="B19" t="s">
        <v>85</v>
      </c>
      <c r="C19">
        <f xml:space="preserve"> 12.011*3 + 1*15.999 + 1.008*5</f>
        <v>57.072000000000003</v>
      </c>
    </row>
    <row r="20" spans="1:3" x14ac:dyDescent="0.55000000000000004">
      <c r="A20" t="s">
        <v>57</v>
      </c>
      <c r="B20" t="s">
        <v>79</v>
      </c>
      <c r="C20">
        <f xml:space="preserve"> 12.011*3 + 1*15.999 + 1.008*4</f>
        <v>56.064000000000007</v>
      </c>
    </row>
    <row r="21" spans="1:3" x14ac:dyDescent="0.55000000000000004">
      <c r="A21" t="s">
        <v>58</v>
      </c>
      <c r="B21" t="s">
        <v>81</v>
      </c>
      <c r="C21">
        <f xml:space="preserve"> 12.011*3 + 1*15.999 + 1.008*3</f>
        <v>55.056000000000004</v>
      </c>
    </row>
    <row r="22" spans="1:3" x14ac:dyDescent="0.55000000000000004">
      <c r="A22" t="s">
        <v>59</v>
      </c>
      <c r="B22" t="s">
        <v>83</v>
      </c>
      <c r="C22">
        <f xml:space="preserve"> 12.011*3 + 1*15.999 + 1.008*2</f>
        <v>54.048000000000002</v>
      </c>
    </row>
    <row r="23" spans="1:3" x14ac:dyDescent="0.55000000000000004">
      <c r="A23" t="s">
        <v>64</v>
      </c>
      <c r="B23" t="s">
        <v>89</v>
      </c>
      <c r="C23">
        <f xml:space="preserve"> 12.011*3 + 1*15.999 + 1.008*2</f>
        <v>54.048000000000002</v>
      </c>
    </row>
    <row r="24" spans="1:3" x14ac:dyDescent="0.55000000000000004">
      <c r="A24" t="s">
        <v>97</v>
      </c>
      <c r="B24" t="s">
        <v>90</v>
      </c>
      <c r="C24">
        <f xml:space="preserve"> 12.011*3 + 1*15.999 + 1.008*1</f>
        <v>53.040000000000006</v>
      </c>
    </row>
    <row r="25" spans="1:3" x14ac:dyDescent="0.55000000000000004">
      <c r="A25" t="s">
        <v>98</v>
      </c>
      <c r="B25" t="s">
        <v>91</v>
      </c>
      <c r="C25">
        <f xml:space="preserve"> 12.011*3 + 1*15.999 + 1.008*3</f>
        <v>55.056000000000004</v>
      </c>
    </row>
    <row r="26" spans="1:3" x14ac:dyDescent="0.55000000000000004">
      <c r="A26" t="s">
        <v>99</v>
      </c>
      <c r="B26" t="s">
        <v>92</v>
      </c>
      <c r="C26">
        <f xml:space="preserve"> 12.011*3 + 1*15.999 + 1.008*2</f>
        <v>54.048000000000002</v>
      </c>
    </row>
    <row r="27" spans="1:3" x14ac:dyDescent="0.55000000000000004">
      <c r="A27" t="s">
        <v>100</v>
      </c>
      <c r="B27" t="s">
        <v>93</v>
      </c>
      <c r="C27">
        <f xml:space="preserve"> 12.011*3 + 1*15.999 + 1.008*1</f>
        <v>53.040000000000006</v>
      </c>
    </row>
    <row r="28" spans="1:3" x14ac:dyDescent="0.55000000000000004">
      <c r="A28" t="s">
        <v>101</v>
      </c>
      <c r="B28" t="s">
        <v>86</v>
      </c>
      <c r="C28">
        <f xml:space="preserve"> 12.011*3 + 1*15.999 + 1.008*0</f>
        <v>52.032000000000004</v>
      </c>
    </row>
    <row r="29" spans="1:3" x14ac:dyDescent="0.55000000000000004">
      <c r="A29" t="s">
        <v>102</v>
      </c>
      <c r="B29" t="s">
        <v>80</v>
      </c>
      <c r="C29">
        <f xml:space="preserve"> 12.011*3 + 1*15.999 + 1.008*2</f>
        <v>54.048000000000002</v>
      </c>
    </row>
    <row r="30" spans="1:3" x14ac:dyDescent="0.55000000000000004">
      <c r="A30" t="s">
        <v>103</v>
      </c>
      <c r="B30" t="s">
        <v>82</v>
      </c>
      <c r="C30">
        <f xml:space="preserve"> 12.011*3 + 1*15.999 + 1.008*1</f>
        <v>53.040000000000006</v>
      </c>
    </row>
    <row r="31" spans="1:3" x14ac:dyDescent="0.55000000000000004">
      <c r="A31" t="s">
        <v>104</v>
      </c>
      <c r="B31" t="s">
        <v>84</v>
      </c>
      <c r="C31">
        <f xml:space="preserve"> 12.011*3 + 1*15.999 + 1.008*0</f>
        <v>52.032000000000004</v>
      </c>
    </row>
    <row r="32" spans="1:3" x14ac:dyDescent="0.55000000000000004">
      <c r="A32" t="s">
        <v>105</v>
      </c>
      <c r="B32" t="s">
        <v>53</v>
      </c>
      <c r="C32">
        <f xml:space="preserve"> 12.011*3 + 1*15.999 + 1.008*4</f>
        <v>56.064000000000007</v>
      </c>
    </row>
    <row r="33" spans="1:3" x14ac:dyDescent="0.55000000000000004">
      <c r="A33" t="s">
        <v>106</v>
      </c>
      <c r="B33" t="s">
        <v>94</v>
      </c>
      <c r="C33">
        <f xml:space="preserve"> 12.011*3 + 1*15.999 + 1.008*3</f>
        <v>55.056000000000004</v>
      </c>
    </row>
    <row r="34" spans="1:3" x14ac:dyDescent="0.55000000000000004">
      <c r="A34" t="s">
        <v>107</v>
      </c>
      <c r="B34" t="s">
        <v>55</v>
      </c>
      <c r="C34">
        <f xml:space="preserve"> 12.011*3 + 1*15.999 + 1.008*2</f>
        <v>54.048000000000002</v>
      </c>
    </row>
    <row r="35" spans="1:3" x14ac:dyDescent="0.55000000000000004">
      <c r="A35" t="s">
        <v>108</v>
      </c>
      <c r="B35" t="s">
        <v>95</v>
      </c>
      <c r="C35">
        <f xml:space="preserve"> 12.011*3 + 1*15.999 + 1.008*2</f>
        <v>54.048000000000002</v>
      </c>
    </row>
    <row r="36" spans="1:3" x14ac:dyDescent="0.55000000000000004">
      <c r="A36" t="s">
        <v>109</v>
      </c>
      <c r="B36" t="s">
        <v>96</v>
      </c>
      <c r="C36">
        <f xml:space="preserve"> 12.011*3 + 1*15.999 + 1.008*1</f>
        <v>53.040000000000006</v>
      </c>
    </row>
    <row r="37" spans="1:3" x14ac:dyDescent="0.55000000000000004">
      <c r="A37" t="s">
        <v>110</v>
      </c>
      <c r="B37" t="s">
        <v>54</v>
      </c>
      <c r="C37">
        <f xml:space="preserve"> 12.011*3 + 1*15.999 + 1.008*0</f>
        <v>52.032000000000004</v>
      </c>
    </row>
    <row r="38" spans="1:3" x14ac:dyDescent="0.55000000000000004">
      <c r="A38" t="s">
        <v>2</v>
      </c>
      <c r="B38" t="s">
        <v>36</v>
      </c>
      <c r="C38">
        <f xml:space="preserve"> 12.011*1 + 1*15.999 + 1.008*1</f>
        <v>29.017999999999997</v>
      </c>
    </row>
    <row r="39" spans="1:3" x14ac:dyDescent="0.55000000000000004">
      <c r="A39" t="s">
        <v>3</v>
      </c>
      <c r="B39" t="s">
        <v>61</v>
      </c>
      <c r="C39">
        <f xml:space="preserve"> 12.011*2 + 1*15.999 + 1.008*6</f>
        <v>46.069000000000003</v>
      </c>
    </row>
    <row r="40" spans="1:3" x14ac:dyDescent="0.55000000000000004">
      <c r="A40" t="s">
        <v>12</v>
      </c>
      <c r="B40" t="s">
        <v>62</v>
      </c>
      <c r="C40">
        <f xml:space="preserve"> 12.011*2 + 1*15.999 + 1.008*5</f>
        <v>45.061</v>
      </c>
    </row>
    <row r="41" spans="1:3" x14ac:dyDescent="0.55000000000000004">
      <c r="A41" t="s">
        <v>69</v>
      </c>
      <c r="B41" t="s">
        <v>118</v>
      </c>
      <c r="C41">
        <f xml:space="preserve"> 12.011*2 + 1*15.999 + 1.008*4</f>
        <v>44.052999999999997</v>
      </c>
    </row>
    <row r="42" spans="1:3" x14ac:dyDescent="0.55000000000000004">
      <c r="A42" t="s">
        <v>13</v>
      </c>
      <c r="B42" t="s">
        <v>119</v>
      </c>
      <c r="C42">
        <f xml:space="preserve"> 12.011*2 + 1*15.999 + 1.008*3</f>
        <v>43.045000000000002</v>
      </c>
    </row>
    <row r="43" spans="1:3" x14ac:dyDescent="0.55000000000000004">
      <c r="A43" t="s">
        <v>70</v>
      </c>
      <c r="B43" t="s">
        <v>120</v>
      </c>
      <c r="C43">
        <f xml:space="preserve"> 12.011*2 + 1*15.999 + 1.008*5</f>
        <v>45.061</v>
      </c>
    </row>
    <row r="44" spans="1:3" x14ac:dyDescent="0.55000000000000004">
      <c r="A44" t="s">
        <v>71</v>
      </c>
      <c r="B44" t="s">
        <v>121</v>
      </c>
      <c r="C44">
        <f xml:space="preserve"> 12.011*2 + 1*15.999 + 1.008*4</f>
        <v>44.052999999999997</v>
      </c>
    </row>
    <row r="45" spans="1:3" x14ac:dyDescent="0.55000000000000004">
      <c r="A45" t="s">
        <v>72</v>
      </c>
      <c r="B45" t="s">
        <v>122</v>
      </c>
      <c r="C45">
        <f xml:space="preserve"> 12.011*2 + 1*15.999 + 1.008*3</f>
        <v>43.045000000000002</v>
      </c>
    </row>
    <row r="46" spans="1:3" x14ac:dyDescent="0.55000000000000004">
      <c r="A46" t="s">
        <v>73</v>
      </c>
      <c r="B46" t="s">
        <v>63</v>
      </c>
      <c r="C46">
        <f xml:space="preserve"> 12.011*2 + 1*15.999 + 1.008*4</f>
        <v>44.052999999999997</v>
      </c>
    </row>
    <row r="47" spans="1:3" x14ac:dyDescent="0.55000000000000004">
      <c r="A47" t="s">
        <v>74</v>
      </c>
      <c r="B47" t="s">
        <v>123</v>
      </c>
      <c r="C47">
        <f xml:space="preserve"> 12.011*2 + 1*15.999 + 1.008*3</f>
        <v>43.045000000000002</v>
      </c>
    </row>
    <row r="48" spans="1:3" x14ac:dyDescent="0.55000000000000004">
      <c r="A48" t="s">
        <v>139</v>
      </c>
      <c r="B48" t="s">
        <v>124</v>
      </c>
      <c r="C48">
        <f xml:space="preserve"> 12.011*2 + 1*15.999 + 1.008*5</f>
        <v>45.061</v>
      </c>
    </row>
    <row r="49" spans="1:3" x14ac:dyDescent="0.55000000000000004">
      <c r="A49" t="s">
        <v>140</v>
      </c>
      <c r="B49" t="s">
        <v>125</v>
      </c>
      <c r="C49">
        <f xml:space="preserve"> 12.011*2 + 1*15.999 + 1.008*4</f>
        <v>44.052999999999997</v>
      </c>
    </row>
    <row r="50" spans="1:3" x14ac:dyDescent="0.55000000000000004">
      <c r="A50" t="s">
        <v>141</v>
      </c>
      <c r="B50" t="s">
        <v>126</v>
      </c>
      <c r="C50">
        <f xml:space="preserve"> 12.011*2 + 1*15.999 + 1.008*3</f>
        <v>43.045000000000002</v>
      </c>
    </row>
    <row r="51" spans="1:3" x14ac:dyDescent="0.55000000000000004">
      <c r="A51" t="s">
        <v>142</v>
      </c>
      <c r="B51" t="s">
        <v>127</v>
      </c>
      <c r="C51">
        <f xml:space="preserve"> 12.011*2 + 1*15.999 + 1.008*2</f>
        <v>42.036999999999999</v>
      </c>
    </row>
    <row r="52" spans="1:3" x14ac:dyDescent="0.55000000000000004">
      <c r="A52" t="s">
        <v>143</v>
      </c>
      <c r="B52" t="s">
        <v>128</v>
      </c>
      <c r="C52">
        <f xml:space="preserve"> 12.011*2 + 1*15.999 + 1.008*2</f>
        <v>42.036999999999999</v>
      </c>
    </row>
    <row r="53" spans="1:3" x14ac:dyDescent="0.55000000000000004">
      <c r="A53" t="s">
        <v>144</v>
      </c>
      <c r="B53" t="s">
        <v>129</v>
      </c>
      <c r="C53">
        <f xml:space="preserve"> 12.011*2 + 1*15.999 + 1.008*1</f>
        <v>41.029000000000003</v>
      </c>
    </row>
    <row r="54" spans="1:3" x14ac:dyDescent="0.55000000000000004">
      <c r="A54" t="s">
        <v>145</v>
      </c>
      <c r="B54" t="s">
        <v>130</v>
      </c>
      <c r="C54">
        <f xml:space="preserve"> 12.011*2 + 1*15.999 + 1.008*3</f>
        <v>43.045000000000002</v>
      </c>
    </row>
    <row r="55" spans="1:3" x14ac:dyDescent="0.55000000000000004">
      <c r="A55" t="s">
        <v>146</v>
      </c>
      <c r="B55" t="s">
        <v>131</v>
      </c>
      <c r="C55">
        <f xml:space="preserve"> 12.011*2 + 1*15.999 + 1.008*2</f>
        <v>42.036999999999999</v>
      </c>
    </row>
    <row r="56" spans="1:3" x14ac:dyDescent="0.55000000000000004">
      <c r="A56" t="s">
        <v>147</v>
      </c>
      <c r="B56" t="s">
        <v>132</v>
      </c>
      <c r="C56">
        <f xml:space="preserve"> 12.011*2 + 1*15.999 + 1.008*1</f>
        <v>41.029000000000003</v>
      </c>
    </row>
    <row r="57" spans="1:3" x14ac:dyDescent="0.55000000000000004">
      <c r="A57" t="s">
        <v>148</v>
      </c>
      <c r="B57" t="s">
        <v>133</v>
      </c>
      <c r="C57">
        <f xml:space="preserve"> 12.011*2 + 1*15.999 + 1.008*0</f>
        <v>40.021000000000001</v>
      </c>
    </row>
    <row r="58" spans="1:3" x14ac:dyDescent="0.55000000000000004">
      <c r="A58" t="s">
        <v>149</v>
      </c>
      <c r="B58" t="s">
        <v>134</v>
      </c>
      <c r="C58">
        <f xml:space="preserve"> 12.011*2 + 1*15.999 + 1.008*2</f>
        <v>42.036999999999999</v>
      </c>
    </row>
    <row r="59" spans="1:3" x14ac:dyDescent="0.55000000000000004">
      <c r="A59" t="s">
        <v>150</v>
      </c>
      <c r="B59" t="s">
        <v>135</v>
      </c>
      <c r="C59">
        <f xml:space="preserve"> 12.011*2 + 1*15.999 + 1.008*1</f>
        <v>41.029000000000003</v>
      </c>
    </row>
    <row r="60" spans="1:3" x14ac:dyDescent="0.55000000000000004">
      <c r="A60" t="s">
        <v>151</v>
      </c>
      <c r="B60" t="s">
        <v>68</v>
      </c>
      <c r="C60">
        <f xml:space="preserve"> 12.011*2 + 1*15.999 + 1.008*0</f>
        <v>40.021000000000001</v>
      </c>
    </row>
    <row r="61" spans="1:3" x14ac:dyDescent="0.55000000000000004">
      <c r="A61" t="s">
        <v>152</v>
      </c>
      <c r="B61" t="s">
        <v>65</v>
      </c>
      <c r="C61">
        <f xml:space="preserve"> 12.011*2 + 1*15.999 + 1.008*4</f>
        <v>44.052999999999997</v>
      </c>
    </row>
    <row r="62" spans="1:3" x14ac:dyDescent="0.55000000000000004">
      <c r="A62" t="s">
        <v>153</v>
      </c>
      <c r="B62" t="s">
        <v>136</v>
      </c>
      <c r="C62">
        <f xml:space="preserve"> 12.011*2 + 1*15.999 + 1.008*3</f>
        <v>43.045000000000002</v>
      </c>
    </row>
    <row r="63" spans="1:3" x14ac:dyDescent="0.55000000000000004">
      <c r="A63" t="s">
        <v>154</v>
      </c>
      <c r="B63" t="s">
        <v>66</v>
      </c>
      <c r="C63">
        <f xml:space="preserve"> 12.011*2 + 1*15.999 + 1.008*2</f>
        <v>42.036999999999999</v>
      </c>
    </row>
    <row r="64" spans="1:3" x14ac:dyDescent="0.55000000000000004">
      <c r="A64" t="s">
        <v>155</v>
      </c>
      <c r="B64" t="s">
        <v>137</v>
      </c>
      <c r="C64">
        <f xml:space="preserve"> 12.011*2 + 1*15.999 + 1.008*2</f>
        <v>42.036999999999999</v>
      </c>
    </row>
    <row r="65" spans="1:3" x14ac:dyDescent="0.55000000000000004">
      <c r="A65" t="s">
        <v>156</v>
      </c>
      <c r="B65" t="s">
        <v>138</v>
      </c>
      <c r="C65">
        <f xml:space="preserve"> 12.011*2 + 1*15.999 + 1.008*1</f>
        <v>41.029000000000003</v>
      </c>
    </row>
    <row r="66" spans="1:3" x14ac:dyDescent="0.55000000000000004">
      <c r="A66" t="s">
        <v>157</v>
      </c>
      <c r="B66" t="s">
        <v>67</v>
      </c>
      <c r="C66">
        <f xml:space="preserve"> 12.011*2 + 1*15.999 + 1.008*0</f>
        <v>40.021000000000001</v>
      </c>
    </row>
    <row r="67" spans="1:3" x14ac:dyDescent="0.55000000000000004">
      <c r="A67" t="s">
        <v>10</v>
      </c>
      <c r="B67" t="s">
        <v>34</v>
      </c>
      <c r="C67">
        <f xml:space="preserve"> 1*15.999 + 1.008*1</f>
        <v>17.007000000000001</v>
      </c>
    </row>
    <row r="68" spans="1:3" x14ac:dyDescent="0.55000000000000004">
      <c r="A68" t="s">
        <v>21</v>
      </c>
      <c r="B68" t="s">
        <v>14</v>
      </c>
      <c r="C68">
        <f xml:space="preserve"> 12.011*1 + 1.008*3</f>
        <v>15.035</v>
      </c>
    </row>
    <row r="69" spans="1:3" x14ac:dyDescent="0.55000000000000004">
      <c r="A69" t="s">
        <v>22</v>
      </c>
      <c r="B69" t="s">
        <v>15</v>
      </c>
      <c r="C69">
        <f xml:space="preserve"> 12.011*1 + 1.008*2</f>
        <v>14.026999999999999</v>
      </c>
    </row>
    <row r="70" spans="1:3" x14ac:dyDescent="0.55000000000000004">
      <c r="A70" t="s">
        <v>23</v>
      </c>
      <c r="B70" t="s">
        <v>30</v>
      </c>
      <c r="C70">
        <f xml:space="preserve"> 12.011*1 + 1.008*1</f>
        <v>13.018999999999998</v>
      </c>
    </row>
    <row r="71" spans="1:3" x14ac:dyDescent="0.55000000000000004">
      <c r="A71" t="s">
        <v>24</v>
      </c>
      <c r="B71" t="s">
        <v>162</v>
      </c>
      <c r="C71">
        <f xml:space="preserve"> 12.011*1 + 1.008*0</f>
        <v>12.010999999999999</v>
      </c>
    </row>
    <row r="72" spans="1:3" x14ac:dyDescent="0.55000000000000004">
      <c r="A72" t="s">
        <v>20</v>
      </c>
      <c r="B72" t="s">
        <v>160</v>
      </c>
      <c r="C72">
        <f xml:space="preserve"> 12.011*1 + 1.008*2</f>
        <v>14.026999999999999</v>
      </c>
    </row>
    <row r="73" spans="1:3" x14ac:dyDescent="0.55000000000000004">
      <c r="A73" t="s">
        <v>27</v>
      </c>
      <c r="B73" t="s">
        <v>31</v>
      </c>
      <c r="C73">
        <f xml:space="preserve"> 12.011*1 + 1.008*1</f>
        <v>13.018999999999998</v>
      </c>
    </row>
    <row r="74" spans="1:3" x14ac:dyDescent="0.55000000000000004">
      <c r="A74" t="s">
        <v>159</v>
      </c>
      <c r="B74" t="s">
        <v>158</v>
      </c>
      <c r="C74">
        <f xml:space="preserve"> 12.011*1 + 1.008*0</f>
        <v>12.010999999999999</v>
      </c>
    </row>
    <row r="75" spans="1:3" x14ac:dyDescent="0.55000000000000004">
      <c r="A75" t="s">
        <v>17</v>
      </c>
      <c r="B75" t="s">
        <v>16</v>
      </c>
      <c r="C75">
        <f xml:space="preserve"> 14.007  + 1.008*2</f>
        <v>16.023</v>
      </c>
    </row>
    <row r="76" spans="1:3" x14ac:dyDescent="0.55000000000000004">
      <c r="A76" t="s">
        <v>18</v>
      </c>
      <c r="B76" t="s">
        <v>32</v>
      </c>
      <c r="C76">
        <f xml:space="preserve"> 14.007  + 1.008*1</f>
        <v>15.015000000000001</v>
      </c>
    </row>
    <row r="77" spans="1:3" x14ac:dyDescent="0.55000000000000004">
      <c r="A77" t="s">
        <v>28</v>
      </c>
      <c r="B77" t="s">
        <v>35</v>
      </c>
      <c r="C77">
        <f xml:space="preserve"> 14.007</f>
        <v>14.007</v>
      </c>
    </row>
    <row r="78" spans="1:3" x14ac:dyDescent="0.55000000000000004">
      <c r="A78" t="s">
        <v>19</v>
      </c>
      <c r="B78" t="s">
        <v>33</v>
      </c>
      <c r="C78">
        <f xml:space="preserve"> 14.007  + 1.008*1</f>
        <v>15.015000000000001</v>
      </c>
    </row>
    <row r="79" spans="1:3" x14ac:dyDescent="0.55000000000000004">
      <c r="A79" t="s">
        <v>29</v>
      </c>
      <c r="B79" t="s">
        <v>161</v>
      </c>
      <c r="C79">
        <f xml:space="preserve"> 14.007</f>
        <v>14.007</v>
      </c>
    </row>
    <row r="80" spans="1:3" x14ac:dyDescent="0.55000000000000004">
      <c r="A80" t="s">
        <v>25</v>
      </c>
      <c r="B80" t="s">
        <v>4</v>
      </c>
      <c r="C80">
        <v>15.999000000000001</v>
      </c>
    </row>
    <row r="81" spans="1:3" x14ac:dyDescent="0.55000000000000004">
      <c r="A81" t="s">
        <v>26</v>
      </c>
      <c r="B81" t="s">
        <v>5</v>
      </c>
      <c r="C81">
        <v>15.999000000000001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Matteo Pecchi</cp:lastModifiedBy>
  <dcterms:created xsi:type="dcterms:W3CDTF">2023-04-05T13:02:36Z</dcterms:created>
  <dcterms:modified xsi:type="dcterms:W3CDTF">2023-04-10T14:48:12Z</dcterms:modified>
</cp:coreProperties>
</file>