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2">
      <go:sheetsCustomData xmlns:go="http://customooxmlschemas.google.com/" r:id="rId5" roundtripDataChecksum="hNMioMOZT7tAVAVIk/fcvZPE0nSiGc+EcdiVyydvdws="/>
    </ext>
  </extLst>
</workbook>
</file>

<file path=xl/sharedStrings.xml><?xml version="1.0" encoding="utf-8"?>
<sst xmlns="http://schemas.openxmlformats.org/spreadsheetml/2006/main" count="47" uniqueCount="30">
  <si>
    <t>R25</t>
  </si>
  <si>
    <t>T (°C)</t>
  </si>
  <si>
    <t>RT/R25</t>
  </si>
  <si>
    <t>RT</t>
  </si>
  <si>
    <t>Vm ( R=0,01)</t>
  </si>
  <si>
    <t>Vm ( R=0,1)</t>
  </si>
  <si>
    <t>Vm ( R=1)</t>
  </si>
  <si>
    <t>Vm ( R=4,5)</t>
  </si>
  <si>
    <t>Vm ( R=10)</t>
  </si>
  <si>
    <t>Vm ( R=20)</t>
  </si>
  <si>
    <t>Vm ( R=30)</t>
  </si>
  <si>
    <t>Vm ( R=33)</t>
  </si>
  <si>
    <t>Vm ( R=41)</t>
  </si>
  <si>
    <t>Vm ( R=47)</t>
  </si>
  <si>
    <t>Vm ( R=50)</t>
  </si>
  <si>
    <t>Vm ( R=60)</t>
  </si>
  <si>
    <t>Vm ( R=80)</t>
  </si>
  <si>
    <t>Vm ( R=100)</t>
  </si>
  <si>
    <t>Vm ( R=110)</t>
  </si>
  <si>
    <t>Vm ( R=150)</t>
  </si>
  <si>
    <t>Vm ( R=200)</t>
  </si>
  <si>
    <t>Ecart</t>
  </si>
  <si>
    <t>Expérience</t>
  </si>
  <si>
    <t>Rcmax</t>
  </si>
  <si>
    <t>60k</t>
  </si>
  <si>
    <t>Rc0</t>
  </si>
  <si>
    <t>10,9k</t>
  </si>
  <si>
    <t>R3</t>
  </si>
  <si>
    <t>R4</t>
  </si>
  <si>
    <t>R3/R4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</si>
</sst>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2" fontId="3" numFmtId="0" xfId="0" applyFill="1" applyFont="1"/>
    <xf borderId="0" fillId="3" fontId="3" numFmtId="0" xfId="0" applyFill="1" applyFont="1"/>
    <xf borderId="0" fillId="0" fontId="2" numFmtId="0" xfId="0" applyAlignment="1" applyFont="1">
      <alignment vertical="bottom"/>
    </xf>
    <xf borderId="0" fillId="4" fontId="3" numFmtId="0" xfId="0" applyFill="1" applyFont="1"/>
    <xf borderId="0" fillId="0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</row>
    <row r="2" ht="15.75" customHeight="1">
      <c r="A2" s="1">
        <v>47.0</v>
      </c>
      <c r="B2" s="2">
        <v>15.0</v>
      </c>
      <c r="C2" s="2">
        <v>1.6189</v>
      </c>
      <c r="D2" s="1">
        <f t="shared" ref="D2:D3" si="1">C2*A2</f>
        <v>76.0883</v>
      </c>
      <c r="E2" s="4">
        <f t="shared" ref="E2:E3" si="2"> 3.3 * (D2 / (0.01 + D2))</f>
        <v>3.29956635</v>
      </c>
      <c r="F2" s="4">
        <f t="shared" ref="F2:F3" si="3"> 3.3 * (D2 / (0.1 + D2))</f>
        <v>3.295668626</v>
      </c>
      <c r="G2" s="4">
        <f t="shared" ref="G2:G3" si="4"> 3.3 * (D2 / (1 + D2))</f>
        <v>3.257191947</v>
      </c>
      <c r="H2" s="4">
        <f t="shared" ref="H2:H3" si="5"> 3.3 * (D2 / (4.5+ D2))</f>
        <v>3.115730075</v>
      </c>
      <c r="I2" s="4">
        <f t="shared" ref="I2:I3" si="6"> 3.3 * (D2 / (10 + D2))</f>
        <v>2.916672649</v>
      </c>
      <c r="J2" s="4">
        <f t="shared" ref="J2:J3" si="7"> 3.3 * (D2 / (20 + D2))</f>
        <v>2.613131776</v>
      </c>
      <c r="K2" s="4">
        <f t="shared" ref="K2:K3" si="8"> 3.3 * (D2 / (30 + D2))</f>
        <v>2.366815096</v>
      </c>
      <c r="L2" s="4">
        <f t="shared" ref="L2:L3" si="9"> 3.3 * (D2 / (33 + D2))</f>
        <v>2.301726125</v>
      </c>
      <c r="M2" s="4">
        <f t="shared" ref="M2:M3" si="10"> 3.3 * (D2 / (41 + D2))</f>
        <v>2.144461829</v>
      </c>
      <c r="N2" s="4">
        <f t="shared" ref="N2:N3" si="11"> 3.3 * (D2 / (47 + D2))</f>
        <v>2.039928978</v>
      </c>
      <c r="O2" s="4">
        <f t="shared" ref="O2:O3" si="12"> 3.3 * (D2 / (50 + D2))</f>
        <v>1.991393254</v>
      </c>
      <c r="P2" s="4">
        <f t="shared" ref="P2:P3" si="13"> 3.3 * (D2 / (60 + D2))</f>
        <v>1.845062287</v>
      </c>
      <c r="Q2" s="4">
        <f t="shared" ref="Q2:Q3" si="14"> 3.3 * (D2 / (80 + D2))</f>
        <v>1.608649655</v>
      </c>
      <c r="R2" s="4">
        <f t="shared" ref="R2:R3" si="15"> 3.3 * (D2 / (100 + D2))</f>
        <v>1.425940224</v>
      </c>
      <c r="S2" s="5">
        <f t="shared" ref="S2:S3" si="16"> 3.3 * (D2 / (110 + D2))</f>
        <v>1.349313149</v>
      </c>
      <c r="T2" s="5">
        <f t="shared" ref="T2:T3" si="17"> 3.3 * (D2 / (150 + D2))</f>
        <v>1.110589933</v>
      </c>
      <c r="U2" s="5">
        <f t="shared" ref="U2:U3" si="18"> 3.3 * (D2 / (200 + D2))</f>
        <v>0.9094604516</v>
      </c>
    </row>
    <row r="3" ht="15.75" customHeight="1">
      <c r="A3" s="1">
        <v>47.0</v>
      </c>
      <c r="B3" s="1">
        <v>60.0</v>
      </c>
      <c r="C3" s="1">
        <v>0.21527</v>
      </c>
      <c r="D3" s="1">
        <f t="shared" si="1"/>
        <v>10.11769</v>
      </c>
      <c r="E3" s="4">
        <f t="shared" si="2"/>
        <v>3.296741606</v>
      </c>
      <c r="F3" s="4">
        <f t="shared" si="3"/>
        <v>3.267703072</v>
      </c>
      <c r="G3" s="4">
        <f t="shared" si="4"/>
        <v>3.00317575</v>
      </c>
      <c r="H3" s="4">
        <f t="shared" si="5"/>
        <v>2.284107612</v>
      </c>
      <c r="I3" s="4">
        <f t="shared" si="6"/>
        <v>1.659652624</v>
      </c>
      <c r="J3" s="4">
        <f t="shared" si="7"/>
        <v>1.108596874</v>
      </c>
      <c r="K3" s="4">
        <f t="shared" si="8"/>
        <v>0.8322607059</v>
      </c>
      <c r="L3" s="4">
        <f t="shared" si="9"/>
        <v>0.7743544935</v>
      </c>
      <c r="M3" s="4">
        <f t="shared" si="10"/>
        <v>0.6531667804</v>
      </c>
      <c r="N3" s="4">
        <f t="shared" si="11"/>
        <v>0.5845540497</v>
      </c>
      <c r="O3" s="4">
        <f t="shared" si="12"/>
        <v>0.5553835651</v>
      </c>
      <c r="P3" s="4">
        <f t="shared" si="13"/>
        <v>0.476176226</v>
      </c>
      <c r="Q3" s="4">
        <f t="shared" si="14"/>
        <v>0.3704974795</v>
      </c>
      <c r="R3" s="4">
        <f t="shared" si="15"/>
        <v>0.3032062968</v>
      </c>
      <c r="S3" s="5">
        <f t="shared" si="16"/>
        <v>0.2779638619</v>
      </c>
      <c r="T3" s="5">
        <f t="shared" si="17"/>
        <v>0.2085239738</v>
      </c>
      <c r="U3" s="5">
        <f t="shared" si="18"/>
        <v>0.1589032175</v>
      </c>
    </row>
    <row r="4" ht="15.75" customHeight="1">
      <c r="A4" s="1"/>
      <c r="B4" s="2"/>
      <c r="C4" s="2"/>
      <c r="D4" s="1"/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6" t="s">
        <v>21</v>
      </c>
      <c r="N4" s="7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8" t="s">
        <v>21</v>
      </c>
      <c r="T4" s="8" t="s">
        <v>21</v>
      </c>
      <c r="U4" s="8" t="s">
        <v>21</v>
      </c>
    </row>
    <row r="5" ht="15.75" customHeight="1">
      <c r="E5" s="4">
        <f t="shared" ref="E5:U5" si="19">E2-E3</f>
        <v>0.002824743938</v>
      </c>
      <c r="F5" s="4">
        <f t="shared" si="19"/>
        <v>0.02796555446</v>
      </c>
      <c r="G5" s="4">
        <f t="shared" si="19"/>
        <v>0.2540161978</v>
      </c>
      <c r="H5" s="4">
        <f t="shared" si="19"/>
        <v>0.8316224629</v>
      </c>
      <c r="I5" s="4">
        <f t="shared" si="19"/>
        <v>1.257020025</v>
      </c>
      <c r="J5" s="4">
        <f t="shared" si="19"/>
        <v>1.504534901</v>
      </c>
      <c r="K5" s="4">
        <f t="shared" si="19"/>
        <v>1.534554391</v>
      </c>
      <c r="L5" s="4">
        <f t="shared" si="19"/>
        <v>1.527371631</v>
      </c>
      <c r="M5" s="4">
        <f t="shared" si="19"/>
        <v>1.491295049</v>
      </c>
      <c r="N5" s="4">
        <f t="shared" si="19"/>
        <v>1.455374928</v>
      </c>
      <c r="O5" s="4">
        <f t="shared" si="19"/>
        <v>1.436009689</v>
      </c>
      <c r="P5" s="4">
        <f t="shared" si="19"/>
        <v>1.368886061</v>
      </c>
      <c r="Q5" s="4">
        <f t="shared" si="19"/>
        <v>1.238152176</v>
      </c>
      <c r="R5" s="4">
        <f t="shared" si="19"/>
        <v>1.122733927</v>
      </c>
      <c r="S5" s="4">
        <f t="shared" si="19"/>
        <v>1.071349287</v>
      </c>
      <c r="T5" s="4">
        <f t="shared" si="19"/>
        <v>0.9020659594</v>
      </c>
      <c r="U5" s="4">
        <f t="shared" si="19"/>
        <v>0.7505572341</v>
      </c>
    </row>
    <row r="6" ht="15.75" customHeight="1">
      <c r="A6" s="1"/>
      <c r="B6" s="2"/>
      <c r="C6" s="2"/>
      <c r="D6" s="1"/>
      <c r="L6" s="9"/>
      <c r="M6" s="9"/>
      <c r="N6" s="9"/>
      <c r="O6" s="9"/>
      <c r="S6" s="5"/>
      <c r="T6" s="5"/>
      <c r="U6" s="5"/>
    </row>
    <row r="7" ht="15.75" customHeight="1">
      <c r="A7" s="1"/>
      <c r="B7" s="2"/>
      <c r="C7" s="2"/>
      <c r="D7" s="1"/>
      <c r="L7" s="9"/>
      <c r="M7" s="9"/>
      <c r="N7" s="9"/>
      <c r="O7" s="9"/>
      <c r="S7" s="5"/>
      <c r="T7" s="5"/>
      <c r="U7" s="5"/>
    </row>
    <row r="8" ht="15.75" customHeight="1">
      <c r="A8" s="1"/>
      <c r="B8" s="2"/>
      <c r="C8" s="2"/>
      <c r="D8" s="1"/>
      <c r="L8" s="9"/>
      <c r="M8" s="9"/>
      <c r="N8" s="9"/>
      <c r="O8" s="9"/>
      <c r="S8" s="5"/>
      <c r="T8" s="5"/>
      <c r="U8" s="5"/>
    </row>
    <row r="9" ht="15.75" customHeight="1">
      <c r="A9" s="1"/>
      <c r="B9" s="2"/>
      <c r="C9" s="2"/>
      <c r="D9" s="1"/>
      <c r="L9" s="9"/>
      <c r="M9" s="9"/>
      <c r="N9" s="9"/>
      <c r="O9" s="9"/>
      <c r="S9" s="5"/>
      <c r="T9" s="5"/>
      <c r="U9" s="5"/>
    </row>
    <row r="10" ht="15.75" customHeight="1">
      <c r="A10" s="1"/>
      <c r="B10" s="1"/>
      <c r="C10" s="1"/>
      <c r="D10" s="1"/>
      <c r="L10" s="9"/>
      <c r="M10" s="9"/>
      <c r="N10" s="9"/>
      <c r="O10" s="9"/>
      <c r="S10" s="5"/>
      <c r="T10" s="5"/>
      <c r="U10" s="5"/>
    </row>
    <row r="11" ht="15.75" customHeight="1">
      <c r="A11" s="1"/>
      <c r="B11" s="1"/>
      <c r="C11" s="1"/>
      <c r="D11" s="1"/>
      <c r="L11" s="9"/>
      <c r="M11" s="9"/>
      <c r="N11" s="9"/>
      <c r="O11" s="9"/>
      <c r="S11" s="5"/>
      <c r="T11" s="5"/>
      <c r="U11" s="5"/>
    </row>
    <row r="12" ht="15.75" customHeight="1">
      <c r="A12" s="1"/>
      <c r="B12" s="1"/>
      <c r="C12" s="1"/>
      <c r="D12" s="1"/>
      <c r="L12" s="9"/>
      <c r="M12" s="9"/>
      <c r="N12" s="9"/>
      <c r="O12" s="9"/>
      <c r="S12" s="5"/>
      <c r="T12" s="5"/>
      <c r="U12" s="5"/>
    </row>
    <row r="13" ht="15.75" customHeight="1">
      <c r="A13" s="1"/>
      <c r="B13" s="1"/>
      <c r="C13" s="1"/>
      <c r="D13" s="1"/>
      <c r="L13" s="9"/>
      <c r="M13" s="9"/>
      <c r="N13" s="9"/>
      <c r="O13" s="9"/>
      <c r="S13" s="5"/>
      <c r="T13" s="5"/>
      <c r="U13" s="5"/>
    </row>
    <row r="14" ht="15.75" customHeight="1">
      <c r="L14" s="9"/>
      <c r="M14" s="9"/>
      <c r="N14" s="9"/>
      <c r="O14" s="9"/>
    </row>
    <row r="15" ht="15.75" customHeight="1">
      <c r="L15" s="9"/>
      <c r="M15" s="9"/>
      <c r="N15" s="9"/>
      <c r="O15" s="9"/>
    </row>
    <row r="16" ht="15.75" customHeight="1">
      <c r="L16" s="9"/>
      <c r="M16" s="9"/>
      <c r="N16" s="9"/>
      <c r="O16" s="9"/>
    </row>
    <row r="17" ht="15.75" customHeight="1">
      <c r="A17" s="10" t="s">
        <v>22</v>
      </c>
      <c r="K17" s="5"/>
      <c r="L17" s="9"/>
      <c r="M17" s="9"/>
      <c r="N17" s="9"/>
      <c r="O17" s="9"/>
    </row>
    <row r="18" ht="15.75" customHeight="1">
      <c r="A18" s="10" t="s">
        <v>23</v>
      </c>
      <c r="B18" s="10" t="s">
        <v>24</v>
      </c>
      <c r="L18" s="9"/>
      <c r="M18" s="9"/>
      <c r="N18" s="9"/>
      <c r="O18" s="9"/>
    </row>
    <row r="19" ht="15.75" customHeight="1">
      <c r="A19" s="10" t="s">
        <v>25</v>
      </c>
      <c r="B19" s="10" t="s">
        <v>26</v>
      </c>
    </row>
    <row r="20" ht="15.75" customHeight="1"/>
    <row r="21" ht="15.75" customHeight="1">
      <c r="B21" s="10" t="s">
        <v>27</v>
      </c>
      <c r="C21" s="10" t="s">
        <v>28</v>
      </c>
      <c r="D21" s="10" t="s">
        <v>29</v>
      </c>
      <c r="E21" s="10" t="s">
        <v>21</v>
      </c>
    </row>
    <row r="22" ht="15.75" customHeight="1">
      <c r="B22" s="10">
        <v>4.7</v>
      </c>
      <c r="C22" s="10">
        <v>1.0</v>
      </c>
      <c r="D22" s="4">
        <f t="shared" ref="D22:D28" si="20"> B22/C22</f>
        <v>4.7</v>
      </c>
      <c r="E22" s="4">
        <f t="shared" ref="E22:E28" si="21"> 4.64-D22</f>
        <v>-0.06</v>
      </c>
    </row>
    <row r="23" ht="15.75" customHeight="1">
      <c r="B23" s="10">
        <v>6.8</v>
      </c>
      <c r="C23" s="10">
        <v>1.5</v>
      </c>
      <c r="D23" s="4">
        <f t="shared" si="20"/>
        <v>4.533333333</v>
      </c>
      <c r="E23" s="4">
        <f t="shared" si="21"/>
        <v>0.1066666667</v>
      </c>
    </row>
    <row r="24" ht="15.75" customHeight="1">
      <c r="B24" s="10">
        <v>10.0</v>
      </c>
      <c r="C24" s="10">
        <v>2.2</v>
      </c>
      <c r="D24" s="4">
        <f t="shared" si="20"/>
        <v>4.545454545</v>
      </c>
      <c r="E24" s="4">
        <f t="shared" si="21"/>
        <v>0.09454545455</v>
      </c>
    </row>
    <row r="25" ht="15.75" customHeight="1">
      <c r="B25" s="10">
        <v>15.0</v>
      </c>
      <c r="C25" s="10">
        <v>3.3</v>
      </c>
      <c r="D25" s="4">
        <f t="shared" si="20"/>
        <v>4.545454545</v>
      </c>
      <c r="E25" s="4">
        <f t="shared" si="21"/>
        <v>0.09454545455</v>
      </c>
    </row>
    <row r="26" ht="15.75" customHeight="1">
      <c r="B26" s="10">
        <v>15.0</v>
      </c>
      <c r="C26" s="10">
        <v>4.7</v>
      </c>
      <c r="D26" s="4">
        <f t="shared" si="20"/>
        <v>3.191489362</v>
      </c>
      <c r="E26" s="4">
        <f t="shared" si="21"/>
        <v>1.448510638</v>
      </c>
    </row>
    <row r="27" ht="15.75" customHeight="1">
      <c r="B27" s="10">
        <v>33.0</v>
      </c>
      <c r="C27" s="10">
        <v>10.0</v>
      </c>
      <c r="D27" s="4">
        <f t="shared" si="20"/>
        <v>3.3</v>
      </c>
      <c r="E27" s="4">
        <f t="shared" si="21"/>
        <v>1.34</v>
      </c>
    </row>
    <row r="28" ht="15.75" customHeight="1">
      <c r="B28" s="11">
        <v>47.0</v>
      </c>
      <c r="C28" s="11">
        <v>10.0</v>
      </c>
      <c r="D28" s="12">
        <f t="shared" si="20"/>
        <v>4.7</v>
      </c>
      <c r="E28" s="12">
        <f t="shared" si="21"/>
        <v>-0.06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