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\Documents\Politechnika Rzeszowska Studenci\2018 lato\BazyDanychI4\Wyniki\"/>
    </mc:Choice>
  </mc:AlternateContent>
  <xr:revisionPtr revIDLastSave="0" documentId="12_ncr:500000_{78DCF69A-C896-4B17-AA36-50C50DAD2B64}" xr6:coauthVersionLast="31" xr6:coauthVersionMax="31" xr10:uidLastSave="{00000000-0000-0000-0000-000000000000}"/>
  <bookViews>
    <workbookView xWindow="0" yWindow="0" windowWidth="11496" windowHeight="87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E3" i="1"/>
  <c r="G3" i="1" s="1"/>
  <c r="G2" i="1"/>
  <c r="G4" i="1"/>
  <c r="G5" i="1"/>
  <c r="G6" i="1"/>
  <c r="G7" i="1"/>
  <c r="G8" i="1"/>
  <c r="G9" i="1"/>
  <c r="G10" i="1"/>
  <c r="G11" i="1"/>
  <c r="G12" i="1"/>
  <c r="G13" i="1"/>
  <c r="G14" i="1"/>
  <c r="G15" i="1"/>
  <c r="B24" i="1" l="1"/>
  <c r="H24" i="1" s="1"/>
  <c r="B23" i="1"/>
  <c r="H23" i="1" s="1"/>
  <c r="B21" i="1"/>
  <c r="H21" i="1" s="1"/>
  <c r="B20" i="1"/>
  <c r="H20" i="1" s="1"/>
  <c r="B19" i="1"/>
  <c r="H19" i="1" s="1"/>
  <c r="B18" i="1"/>
  <c r="H18" i="1" s="1"/>
  <c r="H22" i="1"/>
  <c r="H25" i="1"/>
  <c r="H26" i="1"/>
  <c r="H27" i="1"/>
  <c r="H28" i="1"/>
  <c r="H29" i="1"/>
  <c r="H30" i="1"/>
  <c r="H31" i="1"/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I8" i="1" l="1"/>
  <c r="I7" i="1"/>
  <c r="I5" i="1"/>
  <c r="I4" i="1"/>
  <c r="I3" i="1"/>
  <c r="I2" i="1"/>
</calcChain>
</file>

<file path=xl/sharedStrings.xml><?xml version="1.0" encoding="utf-8"?>
<sst xmlns="http://schemas.openxmlformats.org/spreadsheetml/2006/main" count="54" uniqueCount="23">
  <si>
    <t>Nr indeksu</t>
  </si>
  <si>
    <t>Lista 1</t>
  </si>
  <si>
    <t>Kartkówka 1</t>
  </si>
  <si>
    <t>Kartkówka 1.1</t>
  </si>
  <si>
    <t>Kartkówka 1.2</t>
  </si>
  <si>
    <t>Kartkówka 1.3</t>
  </si>
  <si>
    <t>Kartkówka 1.4</t>
  </si>
  <si>
    <t>Kartkówka 1.5</t>
  </si>
  <si>
    <t>Kartkówka 1.6</t>
  </si>
  <si>
    <t>Kartkówka Bonus</t>
  </si>
  <si>
    <t>Kartkówka 1T</t>
  </si>
  <si>
    <t>B</t>
  </si>
  <si>
    <t>A</t>
  </si>
  <si>
    <t>Pkt do tej pory</t>
  </si>
  <si>
    <t>%</t>
  </si>
  <si>
    <t>Propozycja</t>
  </si>
  <si>
    <t>Lista 2</t>
  </si>
  <si>
    <t>Kartkówka 2T</t>
  </si>
  <si>
    <t>Kartkówka 2.1</t>
  </si>
  <si>
    <t>Kartkówka 2.2</t>
  </si>
  <si>
    <t>Kartkówka 2.3</t>
  </si>
  <si>
    <t>Kartkówka 2</t>
  </si>
  <si>
    <t>Lab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</si>
</sst>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ny" xfId="1" builtinId="28"/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R15" totalsRowShown="0">
  <autoFilter ref="A1:R15" xr:uid="{00000000-0009-0000-0100-000001000000}"/>
  <tableColumns count="18">
    <tableColumn id="1" xr3:uid="{00000000-0010-0000-0000-000001000000}" name="Nr indeksu"/>
    <tableColumn id="16" xr3:uid="{FA195D4E-0AD7-4200-8E3A-DB90286B8860}" name="Lista 2"/>
    <tableColumn id="15" xr3:uid="{D3EBC6A2-FA46-40CB-905E-E68F0D790D41}" name="Kartkówka 2T"/>
    <tableColumn id="14" xr3:uid="{C6410DE6-FD45-4F26-92A1-D1ACF8366783}" name="Kartkówka 2.1"/>
    <tableColumn id="17" xr3:uid="{5867948B-AB23-48FE-8BBD-FDC14D0730DB}" name="Kartkówka 2.2"/>
    <tableColumn id="13" xr3:uid="{FE7681BF-04F7-4F96-8140-9A2211D752CB}" name="Kartkówka 2.3"/>
    <tableColumn id="18" xr3:uid="{237AC418-5C8F-4BAC-98AB-2A8BA1745CEC}" name="Kartkówka 2" dataDxfId="1">
      <calculatedColumnFormula>SUM(Tabela1[[#This Row],[Kartkówka 2.1]:[Kartkówka 2.3]])</calculatedColumnFormula>
    </tableColumn>
    <tableColumn id="19" xr3:uid="{0B480699-179B-4FD4-B82F-E16F861DED75}" name="Lab 2"/>
    <tableColumn id="4" xr3:uid="{00000000-0010-0000-0000-000004000000}" name="Lista 1"/>
    <tableColumn id="12" xr3:uid="{00000000-0010-0000-0000-00000C000000}" name="Kartkówka 1T"/>
    <tableColumn id="10" xr3:uid="{00000000-0010-0000-0000-00000A000000}" name="Kartkówka 1.1"/>
    <tableColumn id="9" xr3:uid="{00000000-0010-0000-0000-000009000000}" name="Kartkówka 1.2"/>
    <tableColumn id="8" xr3:uid="{00000000-0010-0000-0000-000008000000}" name="Kartkówka 1.3"/>
    <tableColumn id="6" xr3:uid="{00000000-0010-0000-0000-000006000000}" name="Kartkówka 1.4"/>
    <tableColumn id="3" xr3:uid="{00000000-0010-0000-0000-000003000000}" name="Kartkówka 1.5"/>
    <tableColumn id="2" xr3:uid="{00000000-0010-0000-0000-000002000000}" name="Kartkówka 1.6"/>
    <tableColumn id="11" xr3:uid="{00000000-0010-0000-0000-00000B000000}" name="Kartkówka Bonus"/>
    <tableColumn id="5" xr3:uid="{00000000-0010-0000-0000-000005000000}" name="Kartkówka 1" dataDxfId="2">
      <calculatedColumnFormula>SUM(Tabela1[[#This Row],[Kartkówka 1.1]:[Kartkówka Bonus]])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7:H31" totalsRowShown="0">
  <autoFilter ref="A17:H31" xr:uid="{00000000-0009-0000-0100-000002000000}"/>
  <tableColumns count="8">
    <tableColumn id="1" xr3:uid="{00000000-0010-0000-0100-000001000000}" name="Nr indeksu"/>
    <tableColumn id="4" xr3:uid="{00000000-0010-0000-0100-000004000000}" name="Lista 1"/>
    <tableColumn id="12" xr3:uid="{00000000-0010-0000-0100-00000C000000}" name="Kartkówka 1"/>
    <tableColumn id="5" xr3:uid="{2FCEF85C-1287-4108-9852-35C58A18D4CF}" name="Lista 2"/>
    <tableColumn id="3" xr3:uid="{9772D186-2346-45B5-8D95-CF09206DAD57}" name="Kartkówka 2"/>
    <tableColumn id="6" xr3:uid="{61AA02F2-3FCD-4EFC-8D15-E648F15660B1}" name="Lab 2"/>
    <tableColumn id="10" xr3:uid="{00000000-0010-0000-0100-00000A000000}" name="%" dataDxfId="0">
      <calculatedColumnFormula>SUM(Tabela13[[#This Row],[Lista 1]:[Lab 2]])/$B$33</calculatedColumnFormula>
    </tableColumn>
    <tableColumn id="2" xr3:uid="{00000000-0010-0000-0100-000002000000}" name="Propozycja" dataDxfId="3">
      <calculatedColumnFormula>IF(Tabela13[[#This Row],[%]]&lt;0.6, 2, IF(Tabela13[[#This Row],[%]]&lt;0.7, 3, IF(Tabela13[[#This Row],[%]]&lt;0.8, 3.5, IF(Tabela13[[#This Row],[%]]&lt;0.9, 4, IF(Tabela13[[#This Row],[%]]&lt;0.95, 4.5, 5)))))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4" workbookViewId="0">
      <selection activeCell="I18" sqref="I18"/>
    </sheetView>
  </sheetViews>
  <sheetFormatPr defaultRowHeight="14.4" x14ac:dyDescent="0.3"/>
  <cols>
    <col min="1" max="1" width="17.6640625" customWidth="1"/>
    <col min="2" max="11" width="17" customWidth="1"/>
    <col min="12" max="12" width="16.77734375" customWidth="1"/>
  </cols>
  <sheetData>
    <row r="1" spans="1:18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1" t="s">
        <v>1</v>
      </c>
      <c r="J1" s="1" t="s">
        <v>10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2</v>
      </c>
    </row>
    <row r="2" spans="1:18" x14ac:dyDescent="0.3">
      <c r="A2">
        <v>152180</v>
      </c>
      <c r="B2">
        <v>11.5</v>
      </c>
      <c r="C2" t="s">
        <v>11</v>
      </c>
      <c r="D2">
        <v>2</v>
      </c>
      <c r="E2">
        <v>2</v>
      </c>
      <c r="F2">
        <v>1</v>
      </c>
      <c r="G2">
        <f>SUM(Tabela1[[#This Row],[Kartkówka 2.1]:[Kartkówka 2.3]])</f>
        <v>5</v>
      </c>
      <c r="H2">
        <v>1</v>
      </c>
      <c r="I2">
        <f>12-0.5</f>
        <v>11.5</v>
      </c>
      <c r="J2" t="s">
        <v>12</v>
      </c>
      <c r="K2">
        <v>0.5</v>
      </c>
      <c r="L2">
        <v>1</v>
      </c>
      <c r="N2">
        <v>1</v>
      </c>
      <c r="O2">
        <v>1</v>
      </c>
      <c r="R2">
        <f>SUM(Tabela1[[#This Row],[Kartkówka 1.1]:[Kartkówka Bonus]])</f>
        <v>3.5</v>
      </c>
    </row>
    <row r="3" spans="1:18" ht="14.4" customHeight="1" x14ac:dyDescent="0.3">
      <c r="A3">
        <v>152181</v>
      </c>
      <c r="B3">
        <v>9</v>
      </c>
      <c r="C3" t="s">
        <v>12</v>
      </c>
      <c r="D3">
        <v>2</v>
      </c>
      <c r="E3">
        <f>2 + 1</f>
        <v>3</v>
      </c>
      <c r="F3">
        <v>2</v>
      </c>
      <c r="G3">
        <f>SUM(Tabela1[[#This Row],[Kartkówka 2.1]:[Kartkówka 2.3]])</f>
        <v>7</v>
      </c>
      <c r="H3">
        <v>1</v>
      </c>
      <c r="I3">
        <f>12-1</f>
        <v>11</v>
      </c>
      <c r="J3" t="s">
        <v>11</v>
      </c>
      <c r="K3">
        <v>1</v>
      </c>
      <c r="L3">
        <v>1</v>
      </c>
      <c r="P3">
        <v>2</v>
      </c>
      <c r="R3">
        <f>SUM(Tabela1[[#This Row],[Kartkówka 1.1]:[Kartkówka Bonus]])</f>
        <v>4</v>
      </c>
    </row>
    <row r="4" spans="1:18" ht="14.4" customHeight="1" x14ac:dyDescent="0.3">
      <c r="A4">
        <v>152189</v>
      </c>
      <c r="B4">
        <v>8</v>
      </c>
      <c r="C4" t="s">
        <v>12</v>
      </c>
      <c r="D4">
        <v>2</v>
      </c>
      <c r="E4">
        <v>3</v>
      </c>
      <c r="F4">
        <v>2</v>
      </c>
      <c r="G4">
        <f>SUM(Tabela1[[#This Row],[Kartkówka 2.1]:[Kartkówka 2.3]])</f>
        <v>7</v>
      </c>
      <c r="H4">
        <v>2</v>
      </c>
      <c r="I4">
        <f>12-4.75</f>
        <v>7.25</v>
      </c>
      <c r="J4" t="s">
        <v>11</v>
      </c>
      <c r="K4">
        <v>0.5</v>
      </c>
      <c r="L4">
        <v>1</v>
      </c>
      <c r="P4">
        <v>2</v>
      </c>
      <c r="R4">
        <f>SUM(Tabela1[[#This Row],[Kartkówka 1.1]:[Kartkówka Bonus]])</f>
        <v>3.5</v>
      </c>
    </row>
    <row r="5" spans="1:18" x14ac:dyDescent="0.3">
      <c r="A5">
        <v>152192</v>
      </c>
      <c r="B5">
        <v>8</v>
      </c>
      <c r="C5" t="s">
        <v>12</v>
      </c>
      <c r="D5">
        <v>2</v>
      </c>
      <c r="E5">
        <v>2.5</v>
      </c>
      <c r="F5">
        <v>1.5</v>
      </c>
      <c r="G5">
        <f>SUM(Tabela1[[#This Row],[Kartkówka 2.1]:[Kartkówka 2.3]])</f>
        <v>6</v>
      </c>
      <c r="H5">
        <v>2</v>
      </c>
      <c r="I5">
        <f>12-6.5</f>
        <v>5.5</v>
      </c>
      <c r="J5" t="s">
        <v>11</v>
      </c>
      <c r="K5">
        <v>0.5</v>
      </c>
      <c r="L5">
        <v>1</v>
      </c>
      <c r="O5">
        <v>1</v>
      </c>
      <c r="P5">
        <v>1</v>
      </c>
      <c r="R5">
        <f>SUM(Tabela1[[#This Row],[Kartkówka 1.1]:[Kartkówka Bonus]])</f>
        <v>3.5</v>
      </c>
    </row>
    <row r="6" spans="1:18" ht="14.4" customHeight="1" x14ac:dyDescent="0.3">
      <c r="A6">
        <v>152193</v>
      </c>
      <c r="B6">
        <v>6</v>
      </c>
      <c r="C6" t="s">
        <v>11</v>
      </c>
      <c r="D6">
        <v>2</v>
      </c>
      <c r="E6">
        <v>1.5</v>
      </c>
      <c r="F6">
        <v>2</v>
      </c>
      <c r="G6">
        <f>SUM(Tabela1[[#This Row],[Kartkówka 2.1]:[Kartkówka 2.3]])</f>
        <v>5.5</v>
      </c>
      <c r="I6">
        <v>6.01</v>
      </c>
      <c r="J6" t="s">
        <v>12</v>
      </c>
      <c r="K6">
        <v>1</v>
      </c>
      <c r="L6">
        <v>1</v>
      </c>
      <c r="O6">
        <v>2</v>
      </c>
      <c r="R6">
        <f>SUM(Tabela1[[#This Row],[Kartkówka 1.1]:[Kartkówka Bonus]])</f>
        <v>4</v>
      </c>
    </row>
    <row r="7" spans="1:18" x14ac:dyDescent="0.3">
      <c r="A7">
        <v>152260</v>
      </c>
      <c r="B7">
        <v>9</v>
      </c>
      <c r="C7" t="s">
        <v>11</v>
      </c>
      <c r="D7">
        <v>2</v>
      </c>
      <c r="E7">
        <v>1.5</v>
      </c>
      <c r="F7">
        <v>2.25</v>
      </c>
      <c r="G7">
        <f>SUM(Tabela1[[#This Row],[Kartkówka 2.1]:[Kartkówka 2.3]])</f>
        <v>5.75</v>
      </c>
      <c r="H7">
        <v>2</v>
      </c>
      <c r="I7">
        <f>12-5.5</f>
        <v>6.5</v>
      </c>
      <c r="J7" t="s">
        <v>12</v>
      </c>
      <c r="K7">
        <v>0.5</v>
      </c>
      <c r="L7">
        <v>1</v>
      </c>
      <c r="O7">
        <v>1.5</v>
      </c>
      <c r="R7">
        <f>SUM(Tabela1[[#This Row],[Kartkówka 1.1]:[Kartkówka Bonus]])</f>
        <v>3</v>
      </c>
    </row>
    <row r="8" spans="1:18" ht="14.4" customHeight="1" x14ac:dyDescent="0.3">
      <c r="A8">
        <v>152197</v>
      </c>
      <c r="B8">
        <v>11</v>
      </c>
      <c r="C8" t="s">
        <v>12</v>
      </c>
      <c r="D8">
        <v>2</v>
      </c>
      <c r="E8">
        <v>2</v>
      </c>
      <c r="F8">
        <v>2.25</v>
      </c>
      <c r="G8">
        <f>SUM(Tabela1[[#This Row],[Kartkówka 2.1]:[Kartkówka 2.3]])</f>
        <v>6.25</v>
      </c>
      <c r="H8">
        <v>2</v>
      </c>
      <c r="I8">
        <f>12-6.5</f>
        <v>5.5</v>
      </c>
      <c r="J8" t="s">
        <v>11</v>
      </c>
      <c r="K8">
        <v>1</v>
      </c>
      <c r="L8">
        <v>1</v>
      </c>
      <c r="N8">
        <v>0.5</v>
      </c>
      <c r="O8">
        <v>1</v>
      </c>
      <c r="P8">
        <v>1</v>
      </c>
      <c r="R8">
        <f>SUM(Tabela1[[#This Row],[Kartkówka 1.1]:[Kartkówka Bonus]])</f>
        <v>4.5</v>
      </c>
    </row>
    <row r="9" spans="1:18" ht="14.4" customHeight="1" x14ac:dyDescent="0.3">
      <c r="A9">
        <v>152200</v>
      </c>
      <c r="B9">
        <v>12</v>
      </c>
      <c r="C9" t="s">
        <v>11</v>
      </c>
      <c r="D9">
        <v>2</v>
      </c>
      <c r="E9">
        <v>2.5</v>
      </c>
      <c r="F9">
        <v>2</v>
      </c>
      <c r="G9">
        <f>SUM(Tabela1[[#This Row],[Kartkówka 2.1]:[Kartkówka 2.3]])</f>
        <v>6.5</v>
      </c>
      <c r="H9">
        <v>3</v>
      </c>
      <c r="I9">
        <v>12</v>
      </c>
      <c r="J9" t="s">
        <v>12</v>
      </c>
      <c r="K9">
        <v>0.5</v>
      </c>
      <c r="L9">
        <v>1</v>
      </c>
      <c r="M9">
        <v>1</v>
      </c>
      <c r="N9">
        <v>1</v>
      </c>
      <c r="O9">
        <v>2</v>
      </c>
      <c r="P9">
        <v>1</v>
      </c>
      <c r="R9">
        <f>SUM(Tabela1[[#This Row],[Kartkówka 1.1]:[Kartkówka Bonus]])</f>
        <v>6.5</v>
      </c>
    </row>
    <row r="10" spans="1:18" ht="14.4" customHeight="1" x14ac:dyDescent="0.3">
      <c r="A10">
        <v>152203</v>
      </c>
      <c r="B10">
        <v>11.5</v>
      </c>
      <c r="C10" t="s">
        <v>12</v>
      </c>
      <c r="D10">
        <v>2</v>
      </c>
      <c r="E10">
        <v>2</v>
      </c>
      <c r="F10">
        <v>2</v>
      </c>
      <c r="G10">
        <f>SUM(Tabela1[[#This Row],[Kartkówka 2.1]:[Kartkówka 2.3]])</f>
        <v>6</v>
      </c>
      <c r="H10">
        <v>2</v>
      </c>
      <c r="I10">
        <v>11</v>
      </c>
      <c r="J10" t="s">
        <v>12</v>
      </c>
      <c r="K10">
        <v>0.5</v>
      </c>
      <c r="L10">
        <v>1</v>
      </c>
      <c r="N10">
        <v>1</v>
      </c>
      <c r="O10">
        <v>1</v>
      </c>
      <c r="P10">
        <v>1</v>
      </c>
      <c r="R10">
        <f>SUM(Tabela1[[#This Row],[Kartkówka 1.1]:[Kartkówka Bonus]])</f>
        <v>4.5</v>
      </c>
    </row>
    <row r="11" spans="1:18" x14ac:dyDescent="0.3">
      <c r="A11">
        <v>152204</v>
      </c>
      <c r="B11">
        <v>10</v>
      </c>
      <c r="C11" t="s">
        <v>12</v>
      </c>
      <c r="D11">
        <v>2</v>
      </c>
      <c r="E11">
        <v>2.5</v>
      </c>
      <c r="F11">
        <v>2</v>
      </c>
      <c r="G11">
        <f>SUM(Tabela1[[#This Row],[Kartkówka 2.1]:[Kartkówka 2.3]])</f>
        <v>6.5</v>
      </c>
      <c r="H11">
        <v>1</v>
      </c>
      <c r="I11">
        <v>4</v>
      </c>
      <c r="J11" t="s">
        <v>12</v>
      </c>
      <c r="K11">
        <v>0.5</v>
      </c>
      <c r="R11">
        <f>SUM(Tabela1[[#This Row],[Kartkówka 1.1]:[Kartkówka Bonus]])</f>
        <v>0.5</v>
      </c>
    </row>
    <row r="12" spans="1:18" ht="14.4" customHeight="1" x14ac:dyDescent="0.3">
      <c r="A12">
        <v>152205</v>
      </c>
      <c r="B12">
        <v>10</v>
      </c>
      <c r="C12" t="s">
        <v>12</v>
      </c>
      <c r="D12">
        <v>2</v>
      </c>
      <c r="E12">
        <v>3</v>
      </c>
      <c r="F12">
        <v>1</v>
      </c>
      <c r="G12">
        <f>SUM(Tabela1[[#This Row],[Kartkówka 2.1]:[Kartkówka 2.3]])</f>
        <v>6</v>
      </c>
      <c r="H12">
        <v>2</v>
      </c>
      <c r="I12">
        <v>10.5</v>
      </c>
      <c r="J12" t="s">
        <v>11</v>
      </c>
      <c r="K12">
        <v>1</v>
      </c>
      <c r="L12">
        <v>1</v>
      </c>
      <c r="M12">
        <v>1</v>
      </c>
      <c r="N12">
        <v>0</v>
      </c>
      <c r="O12">
        <v>0</v>
      </c>
      <c r="P12">
        <v>2</v>
      </c>
      <c r="Q12">
        <v>1</v>
      </c>
      <c r="R12">
        <f>SUM(Tabela1[[#This Row],[Kartkówka 1.1]:[Kartkówka Bonus]])</f>
        <v>6</v>
      </c>
    </row>
    <row r="13" spans="1:18" ht="14.4" customHeight="1" x14ac:dyDescent="0.3">
      <c r="A13">
        <v>152206</v>
      </c>
      <c r="C13" t="s">
        <v>11</v>
      </c>
      <c r="D13">
        <v>2</v>
      </c>
      <c r="E13">
        <v>0.25</v>
      </c>
      <c r="F13">
        <v>1.25</v>
      </c>
      <c r="G13">
        <f>SUM(Tabela1[[#This Row],[Kartkówka 2.1]:[Kartkówka 2.3]])</f>
        <v>3.5</v>
      </c>
      <c r="H13">
        <v>2</v>
      </c>
      <c r="R13">
        <f>SUM(Tabela1[[#This Row],[Kartkówka 1.1]:[Kartkówka Bonus]])</f>
        <v>0</v>
      </c>
    </row>
    <row r="14" spans="1:18" x14ac:dyDescent="0.3">
      <c r="A14">
        <v>152208</v>
      </c>
      <c r="B14">
        <v>9.5</v>
      </c>
      <c r="C14" t="s">
        <v>11</v>
      </c>
      <c r="D14">
        <v>2</v>
      </c>
      <c r="E14">
        <v>2</v>
      </c>
      <c r="F14">
        <v>2</v>
      </c>
      <c r="G14">
        <f>SUM(Tabela1[[#This Row],[Kartkówka 2.1]:[Kartkówka 2.3]])</f>
        <v>6</v>
      </c>
      <c r="H14">
        <v>2</v>
      </c>
      <c r="I14">
        <v>10.5</v>
      </c>
      <c r="J14" t="s">
        <v>12</v>
      </c>
      <c r="L14">
        <v>1</v>
      </c>
      <c r="M14">
        <v>0.25</v>
      </c>
      <c r="N14">
        <v>1</v>
      </c>
      <c r="O14">
        <v>1</v>
      </c>
      <c r="P14">
        <v>1</v>
      </c>
      <c r="R14">
        <f>SUM(Tabela1[[#This Row],[Kartkówka 1.1]:[Kartkówka Bonus]])</f>
        <v>4.25</v>
      </c>
    </row>
    <row r="15" spans="1:18" x14ac:dyDescent="0.3">
      <c r="A15">
        <v>152210</v>
      </c>
      <c r="B15">
        <v>9.5</v>
      </c>
      <c r="C15" t="s">
        <v>12</v>
      </c>
      <c r="D15">
        <v>2</v>
      </c>
      <c r="E15">
        <v>3</v>
      </c>
      <c r="F15">
        <v>2</v>
      </c>
      <c r="G15">
        <f>SUM(Tabela1[[#This Row],[Kartkówka 2.1]:[Kartkówka 2.3]])</f>
        <v>7</v>
      </c>
      <c r="H15">
        <v>3</v>
      </c>
      <c r="I15">
        <v>10.5</v>
      </c>
      <c r="J15" t="s">
        <v>11</v>
      </c>
      <c r="K15">
        <v>0.5</v>
      </c>
      <c r="L15">
        <v>1</v>
      </c>
      <c r="N15">
        <v>1</v>
      </c>
      <c r="O15">
        <v>0</v>
      </c>
      <c r="P15">
        <v>2</v>
      </c>
      <c r="R15">
        <f>SUM(Tabela1[[#This Row],[Kartkówka 1.1]:[Kartkówka Bonus]])</f>
        <v>4.5</v>
      </c>
    </row>
    <row r="17" spans="1:8" x14ac:dyDescent="0.3">
      <c r="A17" t="s">
        <v>0</v>
      </c>
      <c r="B17" t="s">
        <v>1</v>
      </c>
      <c r="C17" t="s">
        <v>2</v>
      </c>
      <c r="D17" t="s">
        <v>16</v>
      </c>
      <c r="E17" t="s">
        <v>21</v>
      </c>
      <c r="F17" t="s">
        <v>22</v>
      </c>
      <c r="G17" t="s">
        <v>14</v>
      </c>
      <c r="H17" t="s">
        <v>15</v>
      </c>
    </row>
    <row r="18" spans="1:8" x14ac:dyDescent="0.3">
      <c r="A18">
        <v>152180</v>
      </c>
      <c r="B18">
        <f>12-0.5</f>
        <v>11.5</v>
      </c>
      <c r="C18">
        <v>3.5</v>
      </c>
      <c r="D18">
        <v>11.5</v>
      </c>
      <c r="E18">
        <v>5</v>
      </c>
      <c r="F18">
        <v>1</v>
      </c>
      <c r="G18">
        <f>SUM(Tabela13[[#This Row],[Lista 1]:[Lab 2]])/$B$33</f>
        <v>0.8125</v>
      </c>
      <c r="H18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19" spans="1:8" x14ac:dyDescent="0.3">
      <c r="A19">
        <v>152181</v>
      </c>
      <c r="B19">
        <f>12-1</f>
        <v>11</v>
      </c>
      <c r="C19">
        <v>4</v>
      </c>
      <c r="D19">
        <v>9</v>
      </c>
      <c r="E19">
        <v>7</v>
      </c>
      <c r="F19">
        <v>1</v>
      </c>
      <c r="G19">
        <f>SUM(Tabela13[[#This Row],[Lista 1]:[Lab 2]])/$B$33</f>
        <v>0.8</v>
      </c>
      <c r="H19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0" spans="1:8" x14ac:dyDescent="0.3">
      <c r="A20">
        <v>152189</v>
      </c>
      <c r="B20">
        <f>12-4.75</f>
        <v>7.25</v>
      </c>
      <c r="C20">
        <v>3.5</v>
      </c>
      <c r="D20">
        <v>8</v>
      </c>
      <c r="E20">
        <v>7</v>
      </c>
      <c r="F20">
        <v>2</v>
      </c>
      <c r="G20">
        <f>SUM(Tabela13[[#This Row],[Lista 1]:[Lab 2]])/$B$33</f>
        <v>0.69374999999999998</v>
      </c>
      <c r="H20">
        <f>IF(Tabela13[[#This Row],[%]]&lt;0.6, 2, IF(Tabela13[[#This Row],[%]]&lt;0.7, 3, IF(Tabela13[[#This Row],[%]]&lt;0.8, 3.5, IF(Tabela13[[#This Row],[%]]&lt;0.9, 4, IF(Tabela13[[#This Row],[%]]&lt;0.95, 4.5, 5)))))</f>
        <v>3</v>
      </c>
    </row>
    <row r="21" spans="1:8" x14ac:dyDescent="0.3">
      <c r="A21">
        <v>152192</v>
      </c>
      <c r="B21">
        <f>12-6.5</f>
        <v>5.5</v>
      </c>
      <c r="C21">
        <v>3.5</v>
      </c>
      <c r="D21">
        <v>8</v>
      </c>
      <c r="E21">
        <v>6</v>
      </c>
      <c r="F21">
        <v>2</v>
      </c>
      <c r="G21">
        <f>SUM(Tabela13[[#This Row],[Lista 1]:[Lab 2]])/$B$33</f>
        <v>0.625</v>
      </c>
      <c r="H21">
        <f>IF(Tabela13[[#This Row],[%]]&lt;0.6, 2, IF(Tabela13[[#This Row],[%]]&lt;0.7, 3, IF(Tabela13[[#This Row],[%]]&lt;0.8, 3.5, IF(Tabela13[[#This Row],[%]]&lt;0.9, 4, IF(Tabela13[[#This Row],[%]]&lt;0.95, 4.5, 5)))))</f>
        <v>3</v>
      </c>
    </row>
    <row r="22" spans="1:8" x14ac:dyDescent="0.3">
      <c r="A22">
        <v>152193</v>
      </c>
      <c r="B22">
        <v>6.01</v>
      </c>
      <c r="C22">
        <v>4</v>
      </c>
      <c r="D22">
        <v>6</v>
      </c>
      <c r="E22">
        <v>5.5</v>
      </c>
      <c r="G22">
        <f>SUM(Tabela13[[#This Row],[Lista 1]:[Lab 2]])/$B$33</f>
        <v>0.53774999999999995</v>
      </c>
      <c r="H22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3" spans="1:8" x14ac:dyDescent="0.3">
      <c r="A23">
        <v>152260</v>
      </c>
      <c r="B23">
        <f>12-5.5</f>
        <v>6.5</v>
      </c>
      <c r="C23">
        <v>3</v>
      </c>
      <c r="D23">
        <v>9</v>
      </c>
      <c r="E23">
        <v>5.75</v>
      </c>
      <c r="F23">
        <v>2</v>
      </c>
      <c r="G23">
        <f>SUM(Tabela13[[#This Row],[Lista 1]:[Lab 2]])/$B$33</f>
        <v>0.65625</v>
      </c>
      <c r="H23">
        <f>IF(Tabela13[[#This Row],[%]]&lt;0.6, 2, IF(Tabela13[[#This Row],[%]]&lt;0.7, 3, IF(Tabela13[[#This Row],[%]]&lt;0.8, 3.5, IF(Tabela13[[#This Row],[%]]&lt;0.9, 4, IF(Tabela13[[#This Row],[%]]&lt;0.95, 4.5, 5)))))</f>
        <v>3</v>
      </c>
    </row>
    <row r="24" spans="1:8" x14ac:dyDescent="0.3">
      <c r="A24">
        <v>152197</v>
      </c>
      <c r="B24">
        <f>12-6.5</f>
        <v>5.5</v>
      </c>
      <c r="C24">
        <v>4.5</v>
      </c>
      <c r="D24">
        <v>11</v>
      </c>
      <c r="E24">
        <v>6.25</v>
      </c>
      <c r="F24">
        <v>2</v>
      </c>
      <c r="G24">
        <f>SUM(Tabela13[[#This Row],[Lista 1]:[Lab 2]])/$B$33</f>
        <v>0.73124999999999996</v>
      </c>
      <c r="H24">
        <f>IF(Tabela13[[#This Row],[%]]&lt;0.6, 2, IF(Tabela13[[#This Row],[%]]&lt;0.7, 3, IF(Tabela13[[#This Row],[%]]&lt;0.8, 3.5, IF(Tabela13[[#This Row],[%]]&lt;0.9, 4, IF(Tabela13[[#This Row],[%]]&lt;0.95, 4.5, 5)))))</f>
        <v>3.5</v>
      </c>
    </row>
    <row r="25" spans="1:8" x14ac:dyDescent="0.3">
      <c r="A25">
        <v>152200</v>
      </c>
      <c r="B25">
        <v>12</v>
      </c>
      <c r="C25">
        <v>6.5</v>
      </c>
      <c r="D25">
        <v>12</v>
      </c>
      <c r="E25">
        <v>6.5</v>
      </c>
      <c r="F25">
        <v>3</v>
      </c>
      <c r="G25">
        <f>SUM(Tabela13[[#This Row],[Lista 1]:[Lab 2]])/$B$33</f>
        <v>1</v>
      </c>
      <c r="H25">
        <f>IF(Tabela13[[#This Row],[%]]&lt;0.6, 2, IF(Tabela13[[#This Row],[%]]&lt;0.7, 3, IF(Tabela13[[#This Row],[%]]&lt;0.8, 3.5, IF(Tabela13[[#This Row],[%]]&lt;0.9, 4, IF(Tabela13[[#This Row],[%]]&lt;0.95, 4.5, 5)))))</f>
        <v>5</v>
      </c>
    </row>
    <row r="26" spans="1:8" x14ac:dyDescent="0.3">
      <c r="A26">
        <v>152203</v>
      </c>
      <c r="B26">
        <v>11</v>
      </c>
      <c r="C26">
        <v>4.5</v>
      </c>
      <c r="D26">
        <v>11.5</v>
      </c>
      <c r="E26">
        <v>6</v>
      </c>
      <c r="F26">
        <v>2</v>
      </c>
      <c r="G26">
        <f>SUM(Tabela13[[#This Row],[Lista 1]:[Lab 2]])/$B$33</f>
        <v>0.875</v>
      </c>
      <c r="H26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7" spans="1:8" x14ac:dyDescent="0.3">
      <c r="A27">
        <v>152204</v>
      </c>
      <c r="B27">
        <v>4.01</v>
      </c>
      <c r="C27">
        <v>0.5</v>
      </c>
      <c r="D27">
        <v>10</v>
      </c>
      <c r="E27">
        <v>6.5</v>
      </c>
      <c r="F27">
        <v>1</v>
      </c>
      <c r="G27">
        <f>SUM(Tabela13[[#This Row],[Lista 1]:[Lab 2]])/$B$33</f>
        <v>0.55024999999999991</v>
      </c>
      <c r="H27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28" spans="1:8" x14ac:dyDescent="0.3">
      <c r="A28">
        <v>152205</v>
      </c>
      <c r="B28">
        <v>10.5</v>
      </c>
      <c r="C28">
        <v>6</v>
      </c>
      <c r="D28">
        <v>10</v>
      </c>
      <c r="E28">
        <v>6</v>
      </c>
      <c r="F28">
        <v>2</v>
      </c>
      <c r="G28">
        <f>SUM(Tabela13[[#This Row],[Lista 1]:[Lab 2]])/$B$33</f>
        <v>0.86250000000000004</v>
      </c>
      <c r="H28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29" spans="1:8" x14ac:dyDescent="0.3">
      <c r="A29">
        <v>152206</v>
      </c>
      <c r="C29">
        <v>0</v>
      </c>
      <c r="E29">
        <v>3.5</v>
      </c>
      <c r="F29">
        <v>2</v>
      </c>
      <c r="G29">
        <f>SUM(Tabela13[[#This Row],[Lista 1]:[Lab 2]])/$B$33</f>
        <v>0.13750000000000001</v>
      </c>
      <c r="H29">
        <f>IF(Tabela13[[#This Row],[%]]&lt;0.6, 2, IF(Tabela13[[#This Row],[%]]&lt;0.7, 3, IF(Tabela13[[#This Row],[%]]&lt;0.8, 3.5, IF(Tabela13[[#This Row],[%]]&lt;0.9, 4, IF(Tabela13[[#This Row],[%]]&lt;0.95, 4.5, 5)))))</f>
        <v>2</v>
      </c>
    </row>
    <row r="30" spans="1:8" x14ac:dyDescent="0.3">
      <c r="A30">
        <v>152208</v>
      </c>
      <c r="B30">
        <v>10.5</v>
      </c>
      <c r="C30">
        <v>4.25</v>
      </c>
      <c r="D30">
        <v>9.5</v>
      </c>
      <c r="E30">
        <v>6</v>
      </c>
      <c r="F30">
        <v>2</v>
      </c>
      <c r="G30">
        <f>SUM(Tabela13[[#This Row],[Lista 1]:[Lab 2]])/$B$33</f>
        <v>0.80625000000000002</v>
      </c>
      <c r="H30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31" spans="1:8" x14ac:dyDescent="0.3">
      <c r="A31">
        <v>152210</v>
      </c>
      <c r="B31">
        <v>10.5</v>
      </c>
      <c r="C31">
        <v>4.5</v>
      </c>
      <c r="D31">
        <v>9.5</v>
      </c>
      <c r="E31">
        <v>7</v>
      </c>
      <c r="F31">
        <v>3</v>
      </c>
      <c r="G31">
        <f>SUM(Tabela13[[#This Row],[Lista 1]:[Lab 2]])/$B$33</f>
        <v>0.86250000000000004</v>
      </c>
      <c r="H31">
        <f>IF(Tabela13[[#This Row],[%]]&lt;0.6, 2, IF(Tabela13[[#This Row],[%]]&lt;0.7, 3, IF(Tabela13[[#This Row],[%]]&lt;0.8, 3.5, IF(Tabela13[[#This Row],[%]]&lt;0.9, 4, IF(Tabela13[[#This Row],[%]]&lt;0.95, 4.5, 5)))))</f>
        <v>4</v>
      </c>
    </row>
    <row r="33" spans="1:2" x14ac:dyDescent="0.3">
      <c r="A33" t="s">
        <v>13</v>
      </c>
      <c r="B33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2018-03-19T08:00:47Z</dcterms:created>
  <dcterms:modified xsi:type="dcterms:W3CDTF">2018-04-09T10:34:17Z</dcterms:modified>
</cp:coreProperties>
</file>