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z\Documents\Politechnika Rzeszowska Studenci\Informatyka\InformatykaA1\"/>
    </mc:Choice>
  </mc:AlternateContent>
  <xr:revisionPtr revIDLastSave="0" documentId="13_ncr:1_{B14B8DFC-C169-4F46-B5DC-B9C41A7E76AB}" xr6:coauthVersionLast="37" xr6:coauthVersionMax="37" xr10:uidLastSave="{00000000-0000-0000-0000-000000000000}"/>
  <bookViews>
    <workbookView xWindow="0" yWindow="0" windowWidth="17256" windowHeight="5640" xr2:uid="{00000000-000D-0000-FFFF-FFFF00000000}"/>
  </bookViews>
  <sheets>
    <sheet name="Sheet2" sheetId="2" r:id="rId1"/>
    <sheet name="Sheet3" sheetId="3" r:id="rId2"/>
  </sheets>
  <calcPr calcId="162913"/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E2" i="2" l="1"/>
  <c r="F2" i="2" s="1"/>
  <c r="E3" i="2"/>
  <c r="F3" i="2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C21" i="2" l="1"/>
  <c r="C25" i="2"/>
  <c r="C24" i="2"/>
  <c r="C22" i="2"/>
  <c r="C20" i="2"/>
  <c r="C23" i="2"/>
</calcChain>
</file>

<file path=xl/sharedStrings.xml><?xml version="1.0" encoding="utf-8"?>
<sst xmlns="http://schemas.openxmlformats.org/spreadsheetml/2006/main" count="10" uniqueCount="10">
  <si>
    <t>Nr Indeksu</t>
  </si>
  <si>
    <t>Lab 1</t>
  </si>
  <si>
    <t>Suma pkt</t>
  </si>
  <si>
    <t>Pkt.do tej pory:</t>
  </si>
  <si>
    <t>Propozycja oceny</t>
  </si>
  <si>
    <t>%</t>
  </si>
  <si>
    <t>Histogram</t>
  </si>
  <si>
    <t>Ocena</t>
  </si>
  <si>
    <t>Liczba</t>
  </si>
  <si>
    <t>Zapoznał się z kartą przedmiotu?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</si>
</sst>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 &quot;[$€-407];[Red]&quot;-&quot;#,##0.00&quot; &quot;[$€-407]"/>
  </numFmts>
  <fonts count="4" x14ac:knownFonts="1">
    <font>
      <sz val="11"/>
      <color theme="1"/>
      <name val="Arial"/>
      <family val="2"/>
      <charset val="238"/>
    </font>
    <font>
      <b/>
      <i/>
      <sz val="16"/>
      <color theme="1"/>
      <name val="Arial"/>
      <family val="2"/>
      <charset val="238"/>
    </font>
    <font>
      <b/>
      <i/>
      <u/>
      <sz val="11"/>
      <color theme="1"/>
      <name val="Arial"/>
      <family val="2"/>
      <charset val="238"/>
    </font>
    <font>
      <sz val="11"/>
      <color rgb="FF0061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3" fillId="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0" fontId="3" fillId="2" borderId="0" xfId="5" applyAlignment="1">
      <alignment horizontal="center"/>
    </xf>
    <xf numFmtId="0" fontId="3" fillId="2" borderId="0" xfId="5" applyAlignment="1">
      <alignment horizontal="center"/>
    </xf>
  </cellXfs>
  <cellStyles count="6">
    <cellStyle name="Dobry" xfId="5" builtinId="26"/>
    <cellStyle name="Heading" xfId="1" xr:uid="{00000000-0005-0000-0000-000000000000}"/>
    <cellStyle name="Heading1" xfId="2" xr:uid="{00000000-0005-0000-0000-000001000000}"/>
    <cellStyle name="Normalny" xfId="0" builtinId="0" customBuiltin="1"/>
    <cellStyle name="Result" xfId="3" xr:uid="{00000000-0005-0000-0000-000003000000}"/>
    <cellStyle name="Result2" xfId="4" xr:uid="{00000000-0005-0000-0000-000004000000}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Histogram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Sheet2!$B$20:$B$25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</c:numCache>
            </c:numRef>
          </c:cat>
          <c:val>
            <c:numRef>
              <c:f>Sheet2!$C$20:$C$25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C0-4027-9BA8-6DB3A74A5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792856"/>
        <c:axId val="397796136"/>
      </c:barChart>
      <c:catAx>
        <c:axId val="397792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96136"/>
        <c:crosses val="autoZero"/>
        <c:auto val="1"/>
        <c:lblAlgn val="ctr"/>
        <c:lblOffset val="100"/>
        <c:noMultiLvlLbl val="0"/>
      </c:catAx>
      <c:valAx>
        <c:axId val="39779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92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</xdr:colOff>
      <xdr:row>16</xdr:row>
      <xdr:rowOff>3810</xdr:rowOff>
    </xdr:from>
    <xdr:to>
      <xdr:col>11</xdr:col>
      <xdr:colOff>552450</xdr:colOff>
      <xdr:row>31</xdr:row>
      <xdr:rowOff>110490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4638D73C-CB8C-41EE-8CD5-A71E368EC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F13" totalsRowShown="0" headerRowCellStyle="Normalny" dataCellStyle="Normalny">
  <autoFilter ref="A1:F13" xr:uid="{00000000-0009-0000-0100-000001000000}"/>
  <tableColumns count="6">
    <tableColumn id="1" xr3:uid="{00000000-0010-0000-0000-000001000000}" name="Nr Indeksu" dataCellStyle="Normalny"/>
    <tableColumn id="8" xr3:uid="{284AF33C-C2AF-4330-9C00-DE8A9CCAA5B6}" name="Zapoznał się z kartą przedmiotu?"/>
    <tableColumn id="4" xr3:uid="{00000000-0010-0000-0000-000004000000}" name="Lab 1" dataCellStyle="Normalny"/>
    <tableColumn id="5" xr3:uid="{00000000-0010-0000-0000-000005000000}" name="Suma pkt" dataDxfId="2" dataCellStyle="Normalny">
      <calculatedColumnFormula>SUM(Tabela1[[#This Row],[Zapoznał się z kartą przedmiotu?]:[Lab 1]])</calculatedColumnFormula>
    </tableColumn>
    <tableColumn id="7" xr3:uid="{00000000-0010-0000-0000-000007000000}" name="%" dataDxfId="1" dataCellStyle="Normalny">
      <calculatedColumnFormula>Tabela1[[#This Row],[Suma pkt]]/$C$15</calculatedColumnFormula>
    </tableColumn>
    <tableColumn id="6" xr3:uid="{75913F9A-0D6D-4A08-8ED7-29E0EE314F55}" name="Propozycja oceny" dataDxfId="0" dataCellStyle="Normalny">
      <calculatedColumnFormula>IF(Tabela1[[#This Row],[%]]&lt;0.6, 2, IF(Tabela1[[#This Row],[%]]&lt;0.7, 3, IF(Tabela1[[#This Row],[%]]&lt;0.8, 3.5, IF(Tabela1[[#This Row],[%]]&lt;0.9, 4, IF(Tabela1[[#This Row],[%]]&lt;0.95, 4.5, 5)))))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3B83BD-55CB-46C3-906F-D3EBF01A9E45}" name="Tabela4" displayName="Tabela4" ref="B19:C25" totalsRowShown="0">
  <autoFilter ref="B19:C25" xr:uid="{BD7E25C7-B0F2-4B26-8646-4C1FAE4B26ED}"/>
  <tableColumns count="2">
    <tableColumn id="1" xr3:uid="{39619886-554B-4148-A5A2-124DA877A202}" name="Ocena"/>
    <tableColumn id="2" xr3:uid="{2EA8AC2B-9862-4BD1-8651-15499823A6DC}" name="Liczba">
      <calculatedColumnFormula>COUNTIF(Tabela1[Propozycja oceny],B20)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workbookViewId="0">
      <selection activeCell="D11" sqref="D11"/>
    </sheetView>
  </sheetViews>
  <sheetFormatPr defaultRowHeight="13.8" x14ac:dyDescent="0.25"/>
  <cols>
    <col min="1" max="1" width="11.19921875" customWidth="1"/>
    <col min="2" max="2" width="19.8984375" customWidth="1"/>
    <col min="3" max="4" width="22.09765625" customWidth="1"/>
  </cols>
  <sheetData>
    <row r="1" spans="1:6" x14ac:dyDescent="0.25">
      <c r="A1" t="s">
        <v>0</v>
      </c>
      <c r="B1" t="s">
        <v>9</v>
      </c>
      <c r="C1" s="1" t="s">
        <v>1</v>
      </c>
      <c r="D1" s="1" t="s">
        <v>2</v>
      </c>
      <c r="E1" s="1" t="s">
        <v>5</v>
      </c>
      <c r="F1" s="1" t="s">
        <v>4</v>
      </c>
    </row>
    <row r="2" spans="1:6" x14ac:dyDescent="0.25">
      <c r="A2">
        <v>160843</v>
      </c>
      <c r="B2">
        <v>1</v>
      </c>
      <c r="C2" s="1">
        <v>3</v>
      </c>
      <c r="D2" s="1">
        <f>SUM(Tabela1[[#This Row],[Zapoznał się z kartą przedmiotu?]:[Lab 1]])</f>
        <v>4</v>
      </c>
      <c r="E2" s="1">
        <f>Tabela1[[#This Row],[Suma pkt]]/$C$15</f>
        <v>0.8</v>
      </c>
      <c r="F2" s="1">
        <f>IF(Tabela1[[#This Row],[%]]&lt;0.6, 2, IF(Tabela1[[#This Row],[%]]&lt;0.7, 3, IF(Tabela1[[#This Row],[%]]&lt;0.8, 3.5, IF(Tabela1[[#This Row],[%]]&lt;0.9, 4, IF(Tabela1[[#This Row],[%]]&lt;0.95, 4.5, 5)))))</f>
        <v>4</v>
      </c>
    </row>
    <row r="3" spans="1:6" x14ac:dyDescent="0.25">
      <c r="A3">
        <v>160846</v>
      </c>
      <c r="B3">
        <v>1</v>
      </c>
      <c r="C3" s="1">
        <v>4</v>
      </c>
      <c r="D3" s="1">
        <f>SUM(Tabela1[[#This Row],[Zapoznał się z kartą przedmiotu?]:[Lab 1]])</f>
        <v>5</v>
      </c>
      <c r="E3" s="1">
        <f>Tabela1[[#This Row],[Suma pkt]]/$C$15</f>
        <v>1</v>
      </c>
      <c r="F3" s="1">
        <f>IF(Tabela1[[#This Row],[%]]&lt;0.6, 2, IF(Tabela1[[#This Row],[%]]&lt;0.7, 3, IF(Tabela1[[#This Row],[%]]&lt;0.8, 3.5, IF(Tabela1[[#This Row],[%]]&lt;0.9, 4, IF(Tabela1[[#This Row],[%]]&lt;0.95, 4.5, 5)))))</f>
        <v>5</v>
      </c>
    </row>
    <row r="4" spans="1:6" x14ac:dyDescent="0.25">
      <c r="A4">
        <v>160054</v>
      </c>
      <c r="B4">
        <v>1</v>
      </c>
      <c r="C4" s="1">
        <v>1</v>
      </c>
      <c r="D4" s="1">
        <f>SUM(Tabela1[[#This Row],[Zapoznał się z kartą przedmiotu?]:[Lab 1]])</f>
        <v>2</v>
      </c>
      <c r="E4" s="1">
        <f>Tabela1[[#This Row],[Suma pkt]]/$C$15</f>
        <v>0.4</v>
      </c>
      <c r="F4" s="1">
        <f>IF(Tabela1[[#This Row],[%]]&lt;0.6, 2, IF(Tabela1[[#This Row],[%]]&lt;0.7, 3, IF(Tabela1[[#This Row],[%]]&lt;0.8, 3.5, IF(Tabela1[[#This Row],[%]]&lt;0.9, 4, IF(Tabela1[[#This Row],[%]]&lt;0.95, 4.5, 5)))))</f>
        <v>2</v>
      </c>
    </row>
    <row r="5" spans="1:6" x14ac:dyDescent="0.25">
      <c r="A5">
        <v>160848</v>
      </c>
      <c r="B5">
        <v>1</v>
      </c>
      <c r="C5" s="1">
        <v>2</v>
      </c>
      <c r="D5" s="1">
        <f>SUM(Tabela1[[#This Row],[Zapoznał się z kartą przedmiotu?]:[Lab 1]])</f>
        <v>3</v>
      </c>
      <c r="E5" s="1">
        <f>Tabela1[[#This Row],[Suma pkt]]/$C$15</f>
        <v>0.6</v>
      </c>
      <c r="F5" s="1">
        <f>IF(Tabela1[[#This Row],[%]]&lt;0.6, 2, IF(Tabela1[[#This Row],[%]]&lt;0.7, 3, IF(Tabela1[[#This Row],[%]]&lt;0.8, 3.5, IF(Tabela1[[#This Row],[%]]&lt;0.9, 4, IF(Tabela1[[#This Row],[%]]&lt;0.95, 4.5, 5)))))</f>
        <v>3</v>
      </c>
    </row>
    <row r="6" spans="1:6" x14ac:dyDescent="0.25">
      <c r="A6">
        <v>160849</v>
      </c>
      <c r="B6">
        <v>1</v>
      </c>
      <c r="C6" s="1">
        <v>2</v>
      </c>
      <c r="D6" s="1">
        <f>SUM(Tabela1[[#This Row],[Zapoznał się z kartą przedmiotu?]:[Lab 1]])</f>
        <v>3</v>
      </c>
      <c r="E6" s="1">
        <f>Tabela1[[#This Row],[Suma pkt]]/$C$15</f>
        <v>0.6</v>
      </c>
      <c r="F6" s="1">
        <f>IF(Tabela1[[#This Row],[%]]&lt;0.6, 2, IF(Tabela1[[#This Row],[%]]&lt;0.7, 3, IF(Tabela1[[#This Row],[%]]&lt;0.8, 3.5, IF(Tabela1[[#This Row],[%]]&lt;0.9, 4, IF(Tabela1[[#This Row],[%]]&lt;0.95, 4.5, 5)))))</f>
        <v>3</v>
      </c>
    </row>
    <row r="7" spans="1:6" x14ac:dyDescent="0.25">
      <c r="A7">
        <v>160850</v>
      </c>
      <c r="B7">
        <v>0</v>
      </c>
      <c r="C7" s="1">
        <v>4</v>
      </c>
      <c r="D7" s="1">
        <f>SUM(Tabela1[[#This Row],[Zapoznał się z kartą przedmiotu?]:[Lab 1]])</f>
        <v>4</v>
      </c>
      <c r="E7" s="1">
        <f>Tabela1[[#This Row],[Suma pkt]]/$C$15</f>
        <v>0.8</v>
      </c>
      <c r="F7" s="1">
        <f>IF(Tabela1[[#This Row],[%]]&lt;0.6, 2, IF(Tabela1[[#This Row],[%]]&lt;0.7, 3, IF(Tabela1[[#This Row],[%]]&lt;0.8, 3.5, IF(Tabela1[[#This Row],[%]]&lt;0.9, 4, IF(Tabela1[[#This Row],[%]]&lt;0.95, 4.5, 5)))))</f>
        <v>4</v>
      </c>
    </row>
    <row r="8" spans="1:6" x14ac:dyDescent="0.25">
      <c r="A8">
        <v>160851</v>
      </c>
      <c r="B8">
        <v>1</v>
      </c>
      <c r="C8" s="1">
        <v>1</v>
      </c>
      <c r="D8" s="1">
        <f>SUM(Tabela1[[#This Row],[Zapoznał się z kartą przedmiotu?]:[Lab 1]])</f>
        <v>2</v>
      </c>
      <c r="E8" s="1">
        <f>Tabela1[[#This Row],[Suma pkt]]/$C$15</f>
        <v>0.4</v>
      </c>
      <c r="F8" s="1">
        <f>IF(Tabela1[[#This Row],[%]]&lt;0.6, 2, IF(Tabela1[[#This Row],[%]]&lt;0.7, 3, IF(Tabela1[[#This Row],[%]]&lt;0.8, 3.5, IF(Tabela1[[#This Row],[%]]&lt;0.9, 4, IF(Tabela1[[#This Row],[%]]&lt;0.95, 4.5, 5)))))</f>
        <v>2</v>
      </c>
    </row>
    <row r="9" spans="1:6" x14ac:dyDescent="0.25">
      <c r="A9">
        <v>160869</v>
      </c>
      <c r="B9">
        <v>1</v>
      </c>
      <c r="C9" s="1">
        <v>3</v>
      </c>
      <c r="D9" s="1">
        <f>SUM(Tabela1[[#This Row],[Zapoznał się z kartą przedmiotu?]:[Lab 1]])</f>
        <v>4</v>
      </c>
      <c r="E9" s="1">
        <f>Tabela1[[#This Row],[Suma pkt]]/$C$15</f>
        <v>0.8</v>
      </c>
      <c r="F9" s="1">
        <f>IF(Tabela1[[#This Row],[%]]&lt;0.6, 2, IF(Tabela1[[#This Row],[%]]&lt;0.7, 3, IF(Tabela1[[#This Row],[%]]&lt;0.8, 3.5, IF(Tabela1[[#This Row],[%]]&lt;0.9, 4, IF(Tabela1[[#This Row],[%]]&lt;0.95, 4.5, 5)))))</f>
        <v>4</v>
      </c>
    </row>
    <row r="10" spans="1:6" x14ac:dyDescent="0.25">
      <c r="A10">
        <v>155309</v>
      </c>
      <c r="B10">
        <v>1</v>
      </c>
      <c r="C10" s="1">
        <v>3</v>
      </c>
      <c r="D10" s="1">
        <f>SUM(Tabela1[[#This Row],[Zapoznał się z kartą przedmiotu?]:[Lab 1]])</f>
        <v>4</v>
      </c>
      <c r="E10" s="1">
        <f>Tabela1[[#This Row],[Suma pkt]]/$C$15</f>
        <v>0.8</v>
      </c>
      <c r="F10" s="1">
        <f>IF(Tabela1[[#This Row],[%]]&lt;0.6, 2, IF(Tabela1[[#This Row],[%]]&lt;0.7, 3, IF(Tabela1[[#This Row],[%]]&lt;0.8, 3.5, IF(Tabela1[[#This Row],[%]]&lt;0.9, 4, IF(Tabela1[[#This Row],[%]]&lt;0.95, 4.5, 5)))))</f>
        <v>4</v>
      </c>
    </row>
    <row r="11" spans="1:6" x14ac:dyDescent="0.25">
      <c r="A11">
        <v>160853</v>
      </c>
      <c r="B11">
        <v>1</v>
      </c>
      <c r="C11" s="1">
        <v>4</v>
      </c>
      <c r="D11" s="1">
        <f>SUM(Tabela1[[#This Row],[Zapoznał się z kartą przedmiotu?]:[Lab 1]])</f>
        <v>5</v>
      </c>
      <c r="E11" s="1">
        <f>Tabela1[[#This Row],[Suma pkt]]/$C$15</f>
        <v>1</v>
      </c>
      <c r="F11" s="1">
        <f>IF(Tabela1[[#This Row],[%]]&lt;0.6, 2, IF(Tabela1[[#This Row],[%]]&lt;0.7, 3, IF(Tabela1[[#This Row],[%]]&lt;0.8, 3.5, IF(Tabela1[[#This Row],[%]]&lt;0.9, 4, IF(Tabela1[[#This Row],[%]]&lt;0.95, 4.5, 5)))))</f>
        <v>5</v>
      </c>
    </row>
    <row r="12" spans="1:6" x14ac:dyDescent="0.25">
      <c r="A12">
        <v>160854</v>
      </c>
      <c r="B12">
        <v>1</v>
      </c>
      <c r="C12" s="1">
        <v>2.5</v>
      </c>
      <c r="D12" s="1">
        <f>SUM(Tabela1[[#This Row],[Zapoznał się z kartą przedmiotu?]:[Lab 1]])</f>
        <v>3.5</v>
      </c>
      <c r="E12" s="1">
        <f>Tabela1[[#This Row],[Suma pkt]]/$C$15</f>
        <v>0.7</v>
      </c>
      <c r="F12" s="1">
        <f>IF(Tabela1[[#This Row],[%]]&lt;0.6, 2, IF(Tabela1[[#This Row],[%]]&lt;0.7, 3, IF(Tabela1[[#This Row],[%]]&lt;0.8, 3.5, IF(Tabela1[[#This Row],[%]]&lt;0.9, 4, IF(Tabela1[[#This Row],[%]]&lt;0.95, 4.5, 5)))))</f>
        <v>3.5</v>
      </c>
    </row>
    <row r="13" spans="1:6" x14ac:dyDescent="0.25">
      <c r="A13" s="1">
        <v>158372</v>
      </c>
      <c r="B13" s="1">
        <v>1</v>
      </c>
      <c r="C13" s="1">
        <v>4</v>
      </c>
      <c r="D13" s="1">
        <f>SUM(Tabela1[[#This Row],[Zapoznał się z kartą przedmiotu?]:[Lab 1]])</f>
        <v>5</v>
      </c>
      <c r="E13" s="1">
        <f>Tabela1[[#This Row],[Suma pkt]]/$C$15</f>
        <v>1</v>
      </c>
      <c r="F13" s="1">
        <f>IF(Tabela1[[#This Row],[%]]&lt;0.6, 2, IF(Tabela1[[#This Row],[%]]&lt;0.7, 3, IF(Tabela1[[#This Row],[%]]&lt;0.8, 3.5, IF(Tabela1[[#This Row],[%]]&lt;0.9, 4, IF(Tabela1[[#This Row],[%]]&lt;0.95, 4.5, 5)))))</f>
        <v>5</v>
      </c>
    </row>
    <row r="15" spans="1:6" x14ac:dyDescent="0.25">
      <c r="B15" t="s">
        <v>3</v>
      </c>
      <c r="C15">
        <v>5</v>
      </c>
    </row>
    <row r="18" spans="2:4" ht="14.4" x14ac:dyDescent="0.3">
      <c r="B18" s="3" t="s">
        <v>6</v>
      </c>
      <c r="C18" s="3"/>
      <c r="D18" s="2"/>
    </row>
    <row r="19" spans="2:4" x14ac:dyDescent="0.25">
      <c r="B19" t="s">
        <v>7</v>
      </c>
      <c r="C19" t="s">
        <v>8</v>
      </c>
    </row>
    <row r="20" spans="2:4" x14ac:dyDescent="0.25">
      <c r="B20">
        <v>2</v>
      </c>
      <c r="C20">
        <f>COUNTIF(Tabela1[Propozycja oceny],B20)</f>
        <v>2</v>
      </c>
    </row>
    <row r="21" spans="2:4" x14ac:dyDescent="0.25">
      <c r="B21">
        <v>3</v>
      </c>
      <c r="C21">
        <f>COUNTIF(Tabela1[Propozycja oceny],B21)</f>
        <v>2</v>
      </c>
    </row>
    <row r="22" spans="2:4" x14ac:dyDescent="0.25">
      <c r="B22">
        <v>3.5</v>
      </c>
      <c r="C22">
        <f>COUNTIF(Tabela1[Propozycja oceny],B22)</f>
        <v>1</v>
      </c>
    </row>
    <row r="23" spans="2:4" x14ac:dyDescent="0.25">
      <c r="B23">
        <v>4</v>
      </c>
      <c r="C23">
        <f>COUNTIF(Tabela1[Propozycja oceny],B23)</f>
        <v>4</v>
      </c>
    </row>
    <row r="24" spans="2:4" x14ac:dyDescent="0.25">
      <c r="B24">
        <v>4.5</v>
      </c>
      <c r="C24">
        <f>COUNTIF(Tabela1[Propozycja oceny],B24)</f>
        <v>0</v>
      </c>
    </row>
    <row r="25" spans="2:4" x14ac:dyDescent="0.25">
      <c r="B25">
        <v>5</v>
      </c>
      <c r="C25">
        <f>COUNTIF(Tabela1[Propozycja oceny],B25)</f>
        <v>3</v>
      </c>
    </row>
  </sheetData>
  <mergeCells count="1">
    <mergeCell ref="B18:C18"/>
  </mergeCells>
  <pageMargins left="0" right="0" top="0.39409448818897641" bottom="0.39409448818897641" header="0" footer="0"/>
  <headerFooter>
    <oddHeader>&amp;C&amp;A</oddHeader>
    <oddFooter>&amp;CPage &amp;P</oddFooter>
  </headerFooter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8" x14ac:dyDescent="0.25"/>
  <cols>
    <col min="1" max="1" width="10.69921875" customWidth="1"/>
  </cols>
  <sheetData/>
  <pageMargins left="0" right="0" top="0.39409448818897641" bottom="0.3940944881889764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</dc:creator>
  <cp:lastModifiedBy>PRz</cp:lastModifiedBy>
  <cp:revision>2</cp:revision>
  <dcterms:created xsi:type="dcterms:W3CDTF">2009-04-16T11:32:48Z</dcterms:created>
  <dcterms:modified xsi:type="dcterms:W3CDTF">2018-10-11T11:29:52Z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