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4458D2A4-111E-4F30-BD3E-EC8941BE7721}" xr6:coauthVersionLast="38" xr6:coauthVersionMax="38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M14" i="2" l="1"/>
  <c r="N14" i="2" s="1"/>
  <c r="O14" i="2" s="1"/>
  <c r="M13" i="2"/>
  <c r="N13" i="2" s="1"/>
  <c r="O13" i="2" s="1"/>
  <c r="M12" i="2"/>
  <c r="N12" i="2" s="1"/>
  <c r="O12" i="2" s="1"/>
  <c r="M11" i="2"/>
  <c r="N11" i="2" s="1"/>
  <c r="O11" i="2" s="1"/>
  <c r="M10" i="2"/>
  <c r="N10" i="2" s="1"/>
  <c r="O10" i="2" s="1"/>
  <c r="M9" i="2"/>
  <c r="N9" i="2" s="1"/>
  <c r="O9" i="2" s="1"/>
  <c r="M8" i="2"/>
  <c r="N8" i="2" s="1"/>
  <c r="O8" i="2" s="1"/>
  <c r="M7" i="2"/>
  <c r="N7" i="2" s="1"/>
  <c r="O7" i="2" s="1"/>
  <c r="M6" i="2"/>
  <c r="N6" i="2" s="1"/>
  <c r="O6" i="2" s="1"/>
  <c r="M5" i="2"/>
  <c r="N5" i="2" s="1"/>
  <c r="O5" i="2" s="1"/>
  <c r="M4" i="2"/>
  <c r="N4" i="2" s="1"/>
  <c r="O4" i="2" s="1"/>
  <c r="M3" i="2"/>
  <c r="N3" i="2" s="1"/>
  <c r="O3" i="2" s="1"/>
  <c r="M2" i="2"/>
  <c r="N2" i="2" s="1"/>
  <c r="O2" i="2" s="1"/>
  <c r="C26" i="2" l="1"/>
  <c r="C22" i="2"/>
  <c r="C25" i="2"/>
  <c r="C21" i="2"/>
  <c r="C24" i="2"/>
  <c r="C23" i="2"/>
</calcChain>
</file>

<file path=xl/sharedStrings.xml><?xml version="1.0" encoding="utf-8"?>
<sst xmlns="http://schemas.openxmlformats.org/spreadsheetml/2006/main" count="28" uniqueCount="23">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</sst>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3" fillId="2" borderId="0" xfId="5" applyAlignment="1">
      <alignment horizontal="center"/>
    </xf>
  </cellXfs>
  <cellStyles count="6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11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027-9BA8-6DB3A7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A-4359-AD94-A8FCB023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17</xdr:row>
      <xdr:rowOff>3810</xdr:rowOff>
    </xdr:from>
    <xdr:to>
      <xdr:col>12</xdr:col>
      <xdr:colOff>552450</xdr:colOff>
      <xdr:row>32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38D73C-CB8C-41EE-8CD5-A71E368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</xdr:colOff>
      <xdr:row>17</xdr:row>
      <xdr:rowOff>3810</xdr:rowOff>
    </xdr:from>
    <xdr:to>
      <xdr:col>18</xdr:col>
      <xdr:colOff>552450</xdr:colOff>
      <xdr:row>32</xdr:row>
      <xdr:rowOff>110490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5C1D5D-D12A-46AB-A7E4-8877685CC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0">
          <cell r="C20" t="str">
            <v>Liczba</v>
          </cell>
        </row>
        <row r="21">
          <cell r="B21">
            <v>2</v>
          </cell>
          <cell r="C21">
            <v>4</v>
          </cell>
        </row>
        <row r="22">
          <cell r="B22">
            <v>3</v>
          </cell>
          <cell r="C22">
            <v>2</v>
          </cell>
        </row>
        <row r="23">
          <cell r="B23">
            <v>3.5</v>
          </cell>
          <cell r="C23">
            <v>2</v>
          </cell>
        </row>
        <row r="24">
          <cell r="B24">
            <v>4</v>
          </cell>
          <cell r="C24">
            <v>1</v>
          </cell>
        </row>
        <row r="25">
          <cell r="B25">
            <v>4.5</v>
          </cell>
          <cell r="C25">
            <v>1</v>
          </cell>
        </row>
        <row r="26">
          <cell r="B26">
            <v>5</v>
          </cell>
          <cell r="C26">
            <v>3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F1D7F5-4DDF-49C9-AD37-0754792DC969}" name="Tabela13" displayName="Tabela13" ref="A1:O14" totalsRowShown="0" headerRowCellStyle="Normalny" dataCellStyle="Normalny">
  <autoFilter ref="A1:O14" xr:uid="{5FAEA2D6-ED62-4363-BD0D-1E4E4CFBDE45}"/>
  <tableColumns count="15">
    <tableColumn id="1" xr3:uid="{BFF3119E-17A4-444C-A2B0-7699637ED28A}" name="Nr Indeksu" dataCellStyle="Normalny"/>
    <tableColumn id="18" xr3:uid="{A378EF0E-589E-4B05-A032-09C347E93764}" name="+"/>
    <tableColumn id="8" xr3:uid="{386B7009-0BB8-46AA-B308-4AC9307904B9}" name="Zapoznał się z kartą przedmiotu?"/>
    <tableColumn id="4" xr3:uid="{CD74BF45-A03B-4118-AE55-1DA52D7F3E28}" name="Lab 1" dataCellStyle="Normalny"/>
    <tableColumn id="9" xr3:uid="{F3D25606-9ED9-4584-BF34-735481BBF108}" name="Lab 2.1" dataDxfId="10"/>
    <tableColumn id="11" xr3:uid="{59D82109-EB63-4CA6-A754-F214E24A6566}" name="Lab 2.2" dataDxfId="9"/>
    <tableColumn id="12" xr3:uid="{DD8BCB3F-A95A-4AF2-827D-1722E67B7A60}" name="Lab 2.3" dataDxfId="8"/>
    <tableColumn id="10" xr3:uid="{FA95C7C2-4D30-4D1A-AF00-B92FEF56F982}" name="Lab 2 Hard" dataDxfId="7"/>
    <tableColumn id="15" xr3:uid="{76333C54-7B9A-4744-A549-4A6C68D52460}" name="Lab 3.1" dataDxfId="6"/>
    <tableColumn id="14" xr3:uid="{7886410A-27CF-4C37-9784-DF6694EE2306}" name="Lab 3.2" dataDxfId="5"/>
    <tableColumn id="13" xr3:uid="{7B1FCB6F-9CA8-4BB1-B9CF-DC7F2FAB008A}" name="Lab 3.3" dataDxfId="4"/>
    <tableColumn id="17" xr3:uid="{FF20AA90-C3BD-4AA6-B344-C842C519AD02}" name="Lab 3 Hard" dataDxfId="3"/>
    <tableColumn id="5" xr3:uid="{F10F8926-B9A9-4E57-923F-9AB415523532}" name="Suma pkt" dataDxfId="2" dataCellStyle="Normalny">
      <calculatedColumnFormula>SUM(Tabela13[[#This Row],[Zapoznał się z kartą przedmiotu?]:[Lab 3 Hard]])</calculatedColumnFormula>
    </tableColumn>
    <tableColumn id="7" xr3:uid="{130AFDA1-35D3-402C-9A2A-6AEEBE299C5E}" name="%" dataDxfId="1" dataCellStyle="Normalny">
      <calculatedColumnFormula>Tabela13[[#This Row],[Suma pkt]]/IF(Tabela13[[#This Row],[+]]=1,$D$17,IF(Tabela13[[#This Row],[+]]=2,$D$18,$D$16))</calculatedColumnFormula>
    </tableColumn>
    <tableColumn id="6" xr3:uid="{4DF02C22-3E7C-44C4-B87C-CC55D272518F}" name="Propozycja oceny" dataDxfId="0" dataCellStyle="Normalny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F67C5-639B-4369-A244-34872F7F3A19}" name="Tabela44" displayName="Tabela44" ref="B20:C26" totalsRowShown="0">
  <autoFilter ref="B20:C26" xr:uid="{783FBA5D-F54E-4705-AD23-A85BE447989E}"/>
  <tableColumns count="2">
    <tableColumn id="1" xr3:uid="{130D3823-2753-448D-884E-E9E77B675469}" name="Ocena"/>
    <tableColumn id="2" xr3:uid="{BD1A1C8A-0F3F-4790-8BD1-41C945915067}" name="Liczba">
      <calculatedColumnFormula>COUNTIF(Tabela13[Propozycja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K13" sqref="K13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6" max="16" width="9" bestFit="1" customWidth="1"/>
  </cols>
  <sheetData>
    <row r="1" spans="1:17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</v>
      </c>
      <c r="N1" s="1" t="s">
        <v>5</v>
      </c>
      <c r="O1" s="1" t="s">
        <v>4</v>
      </c>
    </row>
    <row r="2" spans="1:17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f>SUM(Tabela13[[#This Row],[Zapoznał się z kartą przedmiotu?]:[Lab 3 Hard]])</f>
        <v>8.58</v>
      </c>
      <c r="N2" s="1">
        <f>Tabela13[[#This Row],[Suma pkt]]/IF(Tabela13[[#This Row],[+]]=1,$D$17,IF(Tabela13[[#This Row],[+]]=2,$D$18,$D$16))</f>
        <v>0.57199999999999995</v>
      </c>
      <c r="O2" s="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3" spans="1:17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f>SUM(Tabela13[[#This Row],[Zapoznał się z kartą przedmiotu?]:[Lab 3 Hard]])</f>
        <v>10</v>
      </c>
      <c r="N3" s="1">
        <f>Tabela13[[#This Row],[Suma pkt]]/IF(Tabela13[[#This Row],[+]]=1,$D$17,IF(Tabela13[[#This Row],[+]]=2,$D$18,$D$16))</f>
        <v>1</v>
      </c>
      <c r="O3" s="1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4" spans="1:17" x14ac:dyDescent="0.25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f>SUM(Tabela13[[#This Row],[Zapoznał się z kartą przedmiotu?]:[Lab 3 Hard]])</f>
        <v>12.2</v>
      </c>
      <c r="N4" s="1">
        <f>Tabela13[[#This Row],[Suma pkt]]/IF(Tabela13[[#This Row],[+]]=1,$D$17,IF(Tabela13[[#This Row],[+]]=2,$D$18,$D$16))</f>
        <v>0.81333333333333324</v>
      </c>
      <c r="O4" s="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5" spans="1:17" x14ac:dyDescent="0.25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f>SUM(Tabela13[[#This Row],[Zapoznał się z kartą przedmiotu?]:[Lab 3 Hard]])</f>
        <v>8.76</v>
      </c>
      <c r="N5" s="1">
        <f>Tabela13[[#This Row],[Suma pkt]]/IF(Tabela13[[#This Row],[+]]=1,$D$17,IF(Tabela13[[#This Row],[+]]=2,$D$18,$D$16))</f>
        <v>0.58399999999999996</v>
      </c>
      <c r="O5" s="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6" spans="1:17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>
        <f>SUM(Tabela13[[#This Row],[Zapoznał się z kartą przedmiotu?]:[Lab 3 Hard]])</f>
        <v>6.26</v>
      </c>
      <c r="N6" s="1">
        <f>Tabela13[[#This Row],[Suma pkt]]/IF(Tabela13[[#This Row],[+]]=1,$D$17,IF(Tabela13[[#This Row],[+]]=2,$D$18,$D$16))</f>
        <v>0.41733333333333333</v>
      </c>
      <c r="O6" s="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7" spans="1:17" x14ac:dyDescent="0.25">
      <c r="A7">
        <v>160850</v>
      </c>
      <c r="B7">
        <v>1</v>
      </c>
      <c r="C7">
        <v>0</v>
      </c>
      <c r="D7" s="1">
        <v>4</v>
      </c>
      <c r="H7" s="1">
        <v>5</v>
      </c>
      <c r="I7" s="1"/>
      <c r="J7" s="1"/>
      <c r="K7" s="1"/>
      <c r="L7" s="1">
        <v>0</v>
      </c>
      <c r="M7" s="1">
        <f>SUM(Tabela13[[#This Row],[Zapoznał się z kartą przedmiotu?]:[Lab 3 Hard]])</f>
        <v>9</v>
      </c>
      <c r="N7" s="1">
        <f>Tabela13[[#This Row],[Suma pkt]]/IF(Tabela13[[#This Row],[+]]=1,$D$17,IF(Tabela13[[#This Row],[+]]=2,$D$18,$D$16))</f>
        <v>0.9</v>
      </c>
      <c r="O7" s="1">
        <f>IF(Tabela13[[#This Row],[%]]&lt;0.6, 2, IF(Tabela13[[#This Row],[%]]&lt;0.7, 3, IF(Tabela13[[#This Row],[%]]&lt;0.8, 3.5, IF(Tabela13[[#This Row],[%]]&lt;0.9, 4, IF(Tabela13[[#This Row],[%]]&lt;0.95, 4.5, 5)))))</f>
        <v>4.5</v>
      </c>
    </row>
    <row r="8" spans="1:17" x14ac:dyDescent="0.25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f>SUM(Tabela13[[#This Row],[Zapoznał się z kartą przedmiotu?]:[Lab 3 Hard]])</f>
        <v>8</v>
      </c>
      <c r="N8" s="1">
        <f>Tabela13[[#This Row],[Suma pkt]]/IF(Tabela13[[#This Row],[+]]=1,$D$17,IF(Tabela13[[#This Row],[+]]=2,$D$18,$D$16))</f>
        <v>0.53333333333333333</v>
      </c>
      <c r="O8" s="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9" spans="1:17" x14ac:dyDescent="0.25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f>SUM(Tabela13[[#This Row],[Zapoznał się z kartą przedmiotu?]:[Lab 3 Hard]])</f>
        <v>10</v>
      </c>
      <c r="N9" s="1">
        <f>Tabela13[[#This Row],[Suma pkt]]/IF(Tabela13[[#This Row],[+]]=1,$D$17,IF(Tabela13[[#This Row],[+]]=2,$D$18,$D$16))</f>
        <v>0.66666666666666663</v>
      </c>
      <c r="O9" s="1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10" spans="1:17" x14ac:dyDescent="0.25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f>SUM(Tabela13[[#This Row],[Zapoznał się z kartą przedmiotu?]:[Lab 3 Hard]])</f>
        <v>10.5</v>
      </c>
      <c r="N10" s="1">
        <f>Tabela13[[#This Row],[Suma pkt]]/IF(Tabela13[[#This Row],[+]]=1,$D$17,IF(Tabela13[[#This Row],[+]]=2,$D$18,$D$16))</f>
        <v>0.7</v>
      </c>
      <c r="O10" s="1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11" spans="1:17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f>SUM(Tabela13[[#This Row],[Zapoznał się z kartą przedmiotu?]:[Lab 3 Hard]])</f>
        <v>10</v>
      </c>
      <c r="N11" s="1">
        <f>Tabela13[[#This Row],[Suma pkt]]/IF(Tabela13[[#This Row],[+]]=1,$D$17,IF(Tabela13[[#This Row],[+]]=2,$D$18,$D$16))</f>
        <v>1</v>
      </c>
      <c r="O11" s="1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12" spans="1:17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f>SUM(Tabela13[[#This Row],[Zapoznał się z kartą przedmiotu?]:[Lab 3 Hard]])</f>
        <v>10.75</v>
      </c>
      <c r="N12" s="1">
        <f>Tabela13[[#This Row],[Suma pkt]]/IF(Tabela13[[#This Row],[+]]=1,$D$17,IF(Tabela13[[#This Row],[+]]=2,$D$18,$D$16))</f>
        <v>0.71666666666666667</v>
      </c>
      <c r="O12" s="1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13" spans="1:17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>
        <f>SUM(Tabela13[[#This Row],[Zapoznał się z kartą przedmiotu?]:[Lab 3 Hard]])</f>
        <v>10</v>
      </c>
      <c r="N13" s="1">
        <f>Tabela13[[#This Row],[Suma pkt]]/IF(Tabela13[[#This Row],[+]]=1,$D$17,IF(Tabela13[[#This Row],[+]]=2,$D$18,$D$16))</f>
        <v>1</v>
      </c>
      <c r="O13" s="1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14" spans="1:17" x14ac:dyDescent="0.25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2">
        <f>SUM(Tabela13[[#This Row],[Zapoznał się z kartą przedmiotu?]:[Lab 3 Hard]])</f>
        <v>3.25</v>
      </c>
      <c r="N14" s="2">
        <f>Tabela13[[#This Row],[Suma pkt]]/IF(Tabela13[[#This Row],[+]]=1,$D$17,IF(Tabela13[[#This Row],[+]]=2,$D$18,$D$16))</f>
        <v>0.65</v>
      </c>
      <c r="O14" s="2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15" spans="1:17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2"/>
      <c r="Q15" s="2"/>
    </row>
    <row r="16" spans="1:17" x14ac:dyDescent="0.25">
      <c r="B16" t="s">
        <v>3</v>
      </c>
      <c r="C16" t="s">
        <v>20</v>
      </c>
      <c r="D16">
        <v>15</v>
      </c>
    </row>
    <row r="17" spans="2:5" x14ac:dyDescent="0.25">
      <c r="C17" t="s">
        <v>21</v>
      </c>
      <c r="D17">
        <v>10</v>
      </c>
    </row>
    <row r="18" spans="2:5" x14ac:dyDescent="0.25">
      <c r="C18" t="s">
        <v>22</v>
      </c>
      <c r="D18">
        <v>5</v>
      </c>
    </row>
    <row r="19" spans="2:5" ht="14.4" x14ac:dyDescent="0.3">
      <c r="B19" s="4" t="s">
        <v>6</v>
      </c>
      <c r="C19" s="4"/>
      <c r="D19" s="3"/>
      <c r="E19" s="3"/>
    </row>
    <row r="20" spans="2:5" x14ac:dyDescent="0.25">
      <c r="B20" t="s">
        <v>7</v>
      </c>
      <c r="C20" t="s">
        <v>8</v>
      </c>
    </row>
    <row r="21" spans="2:5" x14ac:dyDescent="0.25">
      <c r="B21">
        <v>2</v>
      </c>
      <c r="C21">
        <f>COUNTIF(Tabela13[Propozycja oceny],B21)</f>
        <v>4</v>
      </c>
    </row>
    <row r="22" spans="2:5" x14ac:dyDescent="0.25">
      <c r="B22">
        <v>3</v>
      </c>
      <c r="C22">
        <f>COUNTIF(Tabela13[Propozycja oceny],B22)</f>
        <v>2</v>
      </c>
    </row>
    <row r="23" spans="2:5" x14ac:dyDescent="0.25">
      <c r="B23">
        <v>3.5</v>
      </c>
      <c r="C23">
        <f>COUNTIF(Tabela13[Propozycja oceny],B23)</f>
        <v>2</v>
      </c>
    </row>
    <row r="24" spans="2:5" x14ac:dyDescent="0.25">
      <c r="B24">
        <v>4</v>
      </c>
      <c r="C24">
        <f>COUNTIF(Tabela13[Propozycja oceny],B24)</f>
        <v>1</v>
      </c>
    </row>
    <row r="25" spans="2:5" x14ac:dyDescent="0.25">
      <c r="B25">
        <v>4.5</v>
      </c>
      <c r="C25">
        <f>COUNTIF(Tabela13[Propozycja oceny],B25)</f>
        <v>1</v>
      </c>
    </row>
    <row r="26" spans="2:5" x14ac:dyDescent="0.25">
      <c r="B26">
        <v>5</v>
      </c>
      <c r="C26">
        <f>COUNTIF(Tabela13[Propozycja oceny],B26)</f>
        <v>3</v>
      </c>
    </row>
  </sheetData>
  <mergeCells count="1">
    <mergeCell ref="B19:C19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2018-11-21T13:40:04Z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