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C:\Users\PRz\Documents\Studenci\InformatykaA1\"/>
    </mc:Choice>
  </mc:AlternateContent>
  <xr:revisionPtr revIDLastSave="0" documentId="13_ncr:1_{F1EFF2B5-0ADA-45E8-9029-2A73E7BCC31E}" xr6:coauthVersionLast="45" xr6:coauthVersionMax="45" xr10:uidLastSave="{00000000-0000-0000-0000-000000000000}"/>
  <bookViews>
    <workbookView xWindow="2688" yWindow="2688" windowWidth="23040" windowHeight="12204" xr2:uid="{00000000-000D-0000-FFFF-FFFF00000000}"/>
  </bookViews>
  <sheets>
    <sheet name="Arkusz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25" i="1" l="1"/>
  <c r="P26" i="1"/>
  <c r="P27" i="1"/>
  <c r="P28" i="1"/>
  <c r="P29" i="1"/>
  <c r="P24" i="1"/>
  <c r="N18" i="1"/>
  <c r="O18" i="1"/>
  <c r="P18" i="1"/>
  <c r="Q18" i="1"/>
  <c r="M18" i="1"/>
  <c r="S3" i="1"/>
  <c r="T3" i="1" s="1"/>
  <c r="U3" i="1" s="1"/>
  <c r="S4" i="1"/>
  <c r="T4" i="1" s="1"/>
  <c r="U4" i="1" s="1"/>
  <c r="S5" i="1"/>
  <c r="T5" i="1" s="1"/>
  <c r="U5" i="1" s="1"/>
  <c r="S6" i="1"/>
  <c r="T6" i="1" s="1"/>
  <c r="U6" i="1" s="1"/>
  <c r="S7" i="1"/>
  <c r="T7" i="1" s="1"/>
  <c r="U7" i="1" s="1"/>
  <c r="S8" i="1"/>
  <c r="T8" i="1" s="1"/>
  <c r="U8" i="1" s="1"/>
  <c r="S9" i="1"/>
  <c r="T9" i="1" s="1"/>
  <c r="U9" i="1" s="1"/>
  <c r="S10" i="1"/>
  <c r="T10" i="1" s="1"/>
  <c r="U10" i="1" s="1"/>
  <c r="S11" i="1"/>
  <c r="T11" i="1" s="1"/>
  <c r="U11" i="1" s="1"/>
  <c r="S12" i="1"/>
  <c r="T12" i="1" s="1"/>
  <c r="U12" i="1" s="1"/>
  <c r="S13" i="1"/>
  <c r="T13" i="1" s="1"/>
  <c r="U13" i="1" s="1"/>
  <c r="S14" i="1"/>
  <c r="T14" i="1" s="1"/>
  <c r="U14" i="1" s="1"/>
  <c r="S15" i="1"/>
  <c r="T15" i="1" s="1"/>
  <c r="U15" i="1" s="1"/>
  <c r="S16" i="1"/>
  <c r="T16" i="1" s="1"/>
  <c r="U16" i="1" s="1"/>
  <c r="S17" i="1"/>
  <c r="T17" i="1" s="1"/>
  <c r="U17" i="1" s="1"/>
  <c r="E18" i="1" l="1"/>
  <c r="F18" i="1"/>
  <c r="G18" i="1"/>
  <c r="H18" i="1"/>
  <c r="D18" i="1"/>
</calcChain>
</file>

<file path=xl/sharedStrings.xml><?xml version="1.0" encoding="utf-8"?>
<sst xmlns="http://schemas.openxmlformats.org/spreadsheetml/2006/main" count="24" uniqueCount="24">
  <si>
    <t>Indeks</t>
  </si>
  <si>
    <t>CPP</t>
  </si>
  <si>
    <t>Suma</t>
  </si>
  <si>
    <t>Kolokwium 1.2</t>
  </si>
  <si>
    <t>Kolokwium 1.1</t>
  </si>
  <si>
    <t>Kolokwium 1.3</t>
  </si>
  <si>
    <t>Kolokwium 1.4</t>
  </si>
  <si>
    <t>Kolokwium 1.5</t>
  </si>
  <si>
    <t>Kolokwium 1.6</t>
  </si>
  <si>
    <t>Bazy Danych</t>
  </si>
  <si>
    <t>Sieci</t>
  </si>
  <si>
    <t>Pkt</t>
  </si>
  <si>
    <t>Kolokwium 2.1</t>
  </si>
  <si>
    <t>Kolokwium 2.2</t>
  </si>
  <si>
    <t>Kolokwium 2.3</t>
  </si>
  <si>
    <t>Kolokwium 2.5</t>
  </si>
  <si>
    <t>Kolokwium 2.4</t>
  </si>
  <si>
    <t>Kolokwium 2.6</t>
  </si>
  <si>
    <t>Komentarze:</t>
  </si>
  <si>
    <t>Rozwiązałeś inne zadanie ze schematami blokowymi niż było w poleceniu.</t>
  </si>
  <si>
    <t>Suma Pkt</t>
  </si>
  <si>
    <t>Ocena</t>
  </si>
  <si>
    <t>Histogram</t>
  </si>
  <si>
    <t>Liczba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</si>
</sst>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9C0006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0" fillId="3" borderId="1" xfId="0" applyFont="1" applyFill="1" applyBorder="1"/>
    <xf numFmtId="0" fontId="2" fillId="2" borderId="0" xfId="1"/>
  </cellXfs>
  <cellStyles count="2">
    <cellStyle name="Normalny" xfId="0" builtinId="0"/>
    <cellStyle name="Zły" xfId="1" builtinId="27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Histogram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Arkusz1!$O$24:$O$29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3.5</c:v>
                </c:pt>
                <c:pt idx="3">
                  <c:v>4</c:v>
                </c:pt>
                <c:pt idx="4">
                  <c:v>4.5</c:v>
                </c:pt>
                <c:pt idx="5">
                  <c:v>5</c:v>
                </c:pt>
              </c:numCache>
            </c:numRef>
          </c:cat>
          <c:val>
            <c:numRef>
              <c:f>Arkusz1!$P$24:$P$29</c:f>
              <c:numCache>
                <c:formatCode>General</c:formatCode>
                <c:ptCount val="6"/>
                <c:pt idx="0">
                  <c:v>4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AF-4DD4-92D4-1CF0CE385E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3842848"/>
        <c:axId val="439786384"/>
      </c:barChart>
      <c:catAx>
        <c:axId val="333842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39786384"/>
        <c:crosses val="autoZero"/>
        <c:auto val="1"/>
        <c:lblAlgn val="ctr"/>
        <c:lblOffset val="100"/>
        <c:noMultiLvlLbl val="0"/>
      </c:catAx>
      <c:valAx>
        <c:axId val="43978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33842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22</xdr:row>
      <xdr:rowOff>3810</xdr:rowOff>
    </xdr:from>
    <xdr:to>
      <xdr:col>25</xdr:col>
      <xdr:colOff>601980</xdr:colOff>
      <xdr:row>38</xdr:row>
      <xdr:rowOff>7620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9122AF1F-7261-480D-A5FE-6650FCD3F0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8A56F56-CDE7-4219-8361-BAA2B4F0917D}" name="Tabela1" displayName="Tabela1" ref="B2:U18" totalsRowCount="1">
  <autoFilter ref="B2:U17" xr:uid="{8C91AFCB-DE5A-4412-8419-3485F3499192}"/>
  <tableColumns count="20">
    <tableColumn id="1" xr3:uid="{B632EEEC-C64F-4E69-9B2F-EA75708DE5A6}" name="Indeks"/>
    <tableColumn id="2" xr3:uid="{1A6EE3C8-F621-43A9-A37A-02E3340EFFC6}" name="CPP"/>
    <tableColumn id="3" xr3:uid="{51C2DE6F-62E2-4C00-BC42-F53009280902}" name="Kolokwium 1.1" totalsRowFunction="custom">
      <totalsRowFormula>SUM(Tabela1[Kolokwium 1.1])</totalsRowFormula>
    </tableColumn>
    <tableColumn id="4" xr3:uid="{CC85766D-B0E8-400E-B2C2-4D8019C5A1FC}" name="Kolokwium 1.2" totalsRowFunction="custom">
      <totalsRowFormula>SUM(Tabela1[Kolokwium 1.2])</totalsRowFormula>
    </tableColumn>
    <tableColumn id="5" xr3:uid="{640DCEE2-D531-4D7F-859F-D5DE972BA8B2}" name="Kolokwium 1.3" totalsRowFunction="custom">
      <totalsRowFormula>SUM(Tabela1[Kolokwium 1.3])</totalsRowFormula>
    </tableColumn>
    <tableColumn id="6" xr3:uid="{21D52DFD-68E0-43DD-B303-5B7BE7B630D6}" name="Kolokwium 1.4" totalsRowFunction="custom">
      <totalsRowFormula>SUM(Tabela1[Kolokwium 1.4])</totalsRowFormula>
    </tableColumn>
    <tableColumn id="7" xr3:uid="{BC7DD96D-44F4-45DB-A289-834072524893}" name="Kolokwium 1.5" totalsRowFunction="custom">
      <totalsRowFormula>SUM(Tabela1[Kolokwium 1.5])</totalsRowFormula>
    </tableColumn>
    <tableColumn id="9" xr3:uid="{4707A918-E14B-45A3-9336-FE1D76483BE0}" name="Kolokwium 1.6"/>
    <tableColumn id="10" xr3:uid="{C039B485-2632-4F45-8F0D-33F039AD16E1}" name="Bazy Danych"/>
    <tableColumn id="11" xr3:uid="{C6B125BE-B864-4A33-B448-8950AFC705DF}" name="Sieci"/>
    <tableColumn id="12" xr3:uid="{4BEA7D43-AA7E-40B0-BC29-C107E3ACE9CA}" name="Pkt"/>
    <tableColumn id="18" xr3:uid="{DDB104DD-67C8-4FA1-9D31-4AB65932D13E}" name="Kolokwium 2.1" totalsRowFunction="custom">
      <totalsRowFormula>SUM(Tabela1[Kolokwium 2.1])</totalsRowFormula>
    </tableColumn>
    <tableColumn id="17" xr3:uid="{E397D70A-C6ED-4966-80E7-05075BF06659}" name="Kolokwium 2.2" totalsRowFunction="custom">
      <totalsRowFormula>SUM(Tabela1[Kolokwium 2.2])</totalsRowFormula>
    </tableColumn>
    <tableColumn id="16" xr3:uid="{CFA160F8-C97A-41E7-962B-A5BB3A9AE2AD}" name="Kolokwium 2.3" totalsRowFunction="custom">
      <totalsRowFormula>SUM(Tabela1[Kolokwium 2.3])</totalsRowFormula>
    </tableColumn>
    <tableColumn id="15" xr3:uid="{C0DCFECE-FF46-4C66-B133-310F0F185CB2}" name="Kolokwium 2.4" totalsRowFunction="custom">
      <totalsRowFormula>SUM(Tabela1[Kolokwium 2.4])</totalsRowFormula>
    </tableColumn>
    <tableColumn id="14" xr3:uid="{2F943513-E4FB-4903-9293-FCA5BF15DBA3}" name="Kolokwium 2.5" totalsRowFunction="custom">
      <totalsRowFormula>SUM(Tabela1[Kolokwium 2.5])</totalsRowFormula>
    </tableColumn>
    <tableColumn id="13" xr3:uid="{4D28542E-B69A-4DDE-AF5A-3D6D4774A253}" name="Kolokwium 2.6"/>
    <tableColumn id="8" xr3:uid="{75D9FDA7-596C-4108-A070-A7C60DF2A74A}" name="Suma" dataDxfId="3" totalsRowDxfId="1">
      <calculatedColumnFormula>SUM(Tabela1[[#This Row],[CPP]:[Kolokwium 2.6]])</calculatedColumnFormula>
    </tableColumn>
    <tableColumn id="19" xr3:uid="{7FE9B566-E712-4A23-B90B-209863874255}" name="Suma Pkt" dataDxfId="2">
      <calculatedColumnFormula>INT(Tabela1[[#This Row],[Suma]])</calculatedColumnFormula>
    </tableColumn>
    <tableColumn id="20" xr3:uid="{BE01F8BB-E378-41DD-A4E7-0430391606C4}" name="Ocena" dataDxfId="0">
      <calculatedColumnFormula>IF(Tabela1[[#This Row],[Suma Pkt]]&gt;=10,5,IF(Tabela1[[#This Row],[Suma Pkt]]=9,4.5,IF(Tabela1[[#This Row],[Suma Pkt]]=8,4,IF(Tabela1[[#This Row],[Suma Pkt]]=7,3.5,IF(Tabela1[[#This Row],[Suma Pkt]]=6,3,2)))))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5881FD2-9EBF-47B9-AE0D-5B82211E6A8A}" name="Tabela2" displayName="Tabela2" ref="O23:P29" totalsRowShown="0">
  <autoFilter ref="O23:P29" xr:uid="{72AD485E-01F4-418F-B0FE-F21B6B1308A2}"/>
  <tableColumns count="2">
    <tableColumn id="1" xr3:uid="{22C5458D-FB19-46A9-9DDC-214112AA8D0A}" name="Histogram"/>
    <tableColumn id="2" xr3:uid="{EDD64176-20C0-4CB9-B69F-A3169385FDCA}" name="Liczba">
      <calculatedColumnFormula>COUNTIF(Tabela1[Ocena],O24)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U29"/>
  <sheetViews>
    <sheetView tabSelected="1" topLeftCell="I1" workbookViewId="0">
      <selection activeCell="U15" sqref="U15"/>
    </sheetView>
  </sheetViews>
  <sheetFormatPr defaultRowHeight="14.4" x14ac:dyDescent="0.3"/>
  <cols>
    <col min="4" max="5" width="13.77734375" customWidth="1"/>
    <col min="6" max="6" width="12.109375" customWidth="1"/>
    <col min="15" max="15" width="11.44140625" customWidth="1"/>
  </cols>
  <sheetData>
    <row r="2" spans="2:21" x14ac:dyDescent="0.3">
      <c r="B2" t="s">
        <v>0</v>
      </c>
      <c r="C2" t="s">
        <v>1</v>
      </c>
      <c r="D2" t="s">
        <v>4</v>
      </c>
      <c r="E2" t="s">
        <v>3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16</v>
      </c>
      <c r="Q2" t="s">
        <v>15</v>
      </c>
      <c r="R2" t="s">
        <v>17</v>
      </c>
      <c r="S2" t="s">
        <v>2</v>
      </c>
      <c r="T2" t="s">
        <v>20</v>
      </c>
      <c r="U2" t="s">
        <v>21</v>
      </c>
    </row>
    <row r="3" spans="2:21" x14ac:dyDescent="0.3">
      <c r="B3">
        <v>163894</v>
      </c>
      <c r="C3">
        <v>1</v>
      </c>
      <c r="D3">
        <v>0</v>
      </c>
      <c r="E3">
        <v>1</v>
      </c>
      <c r="F3">
        <v>0</v>
      </c>
      <c r="G3">
        <v>1</v>
      </c>
      <c r="H3">
        <v>1</v>
      </c>
      <c r="J3">
        <v>0.5</v>
      </c>
      <c r="K3">
        <v>0.75</v>
      </c>
      <c r="L3">
        <v>0.5</v>
      </c>
      <c r="M3">
        <v>1</v>
      </c>
      <c r="O3">
        <v>1</v>
      </c>
      <c r="P3" s="3">
        <v>1</v>
      </c>
      <c r="R3">
        <v>0.25</v>
      </c>
      <c r="S3">
        <f>SUM(Tabela1[[#This Row],[CPP]:[Kolokwium 2.6]])</f>
        <v>9</v>
      </c>
      <c r="T3">
        <f>INT(Tabela1[[#This Row],[Suma]])</f>
        <v>9</v>
      </c>
      <c r="U3">
        <f>IF(Tabela1[[#This Row],[Suma Pkt]]&gt;=10,5,IF(Tabela1[[#This Row],[Suma Pkt]]=9,4.5,IF(Tabela1[[#This Row],[Suma Pkt]]=8,4,IF(Tabela1[[#This Row],[Suma Pkt]]=7,3.5,IF(Tabela1[[#This Row],[Suma Pkt]]=6,3,2)))))</f>
        <v>4.5</v>
      </c>
    </row>
    <row r="4" spans="2:21" x14ac:dyDescent="0.3">
      <c r="B4">
        <v>163895</v>
      </c>
      <c r="C4">
        <v>1</v>
      </c>
      <c r="D4">
        <v>0</v>
      </c>
      <c r="E4">
        <v>0</v>
      </c>
      <c r="F4">
        <v>0</v>
      </c>
      <c r="G4">
        <v>1</v>
      </c>
      <c r="H4">
        <v>1</v>
      </c>
      <c r="J4">
        <v>0.5</v>
      </c>
      <c r="K4">
        <v>0.5</v>
      </c>
      <c r="M4">
        <v>1</v>
      </c>
      <c r="N4">
        <v>1</v>
      </c>
      <c r="O4">
        <v>1</v>
      </c>
      <c r="Q4">
        <v>2</v>
      </c>
      <c r="R4">
        <v>0.25</v>
      </c>
      <c r="S4">
        <f>SUM(Tabela1[[#This Row],[CPP]:[Kolokwium 2.6]])</f>
        <v>9.25</v>
      </c>
      <c r="T4">
        <f>INT(Tabela1[[#This Row],[Suma]])</f>
        <v>9</v>
      </c>
      <c r="U4">
        <f>IF(Tabela1[[#This Row],[Suma Pkt]]&gt;=10,5,IF(Tabela1[[#This Row],[Suma Pkt]]=9,4.5,IF(Tabela1[[#This Row],[Suma Pkt]]=8,4,IF(Tabela1[[#This Row],[Suma Pkt]]=7,3.5,IF(Tabela1[[#This Row],[Suma Pkt]]=6,3,2)))))</f>
        <v>4.5</v>
      </c>
    </row>
    <row r="5" spans="2:21" x14ac:dyDescent="0.3">
      <c r="B5">
        <v>163896</v>
      </c>
      <c r="C5">
        <v>1</v>
      </c>
      <c r="D5">
        <v>0</v>
      </c>
      <c r="E5">
        <v>0</v>
      </c>
      <c r="F5">
        <v>1</v>
      </c>
      <c r="G5">
        <v>0</v>
      </c>
      <c r="H5">
        <v>1</v>
      </c>
      <c r="J5">
        <v>0.5</v>
      </c>
      <c r="K5">
        <v>0.5</v>
      </c>
      <c r="M5">
        <v>1</v>
      </c>
      <c r="O5">
        <v>1</v>
      </c>
      <c r="P5">
        <v>1</v>
      </c>
      <c r="R5">
        <v>0.25</v>
      </c>
      <c r="S5">
        <f>SUM(Tabela1[[#This Row],[CPP]:[Kolokwium 2.6]])</f>
        <v>7.25</v>
      </c>
      <c r="T5">
        <f>INT(Tabela1[[#This Row],[Suma]])</f>
        <v>7</v>
      </c>
      <c r="U5">
        <f>IF(Tabela1[[#This Row],[Suma Pkt]]&gt;=10,5,IF(Tabela1[[#This Row],[Suma Pkt]]=9,4.5,IF(Tabela1[[#This Row],[Suma Pkt]]=8,4,IF(Tabela1[[#This Row],[Suma Pkt]]=7,3.5,IF(Tabela1[[#This Row],[Suma Pkt]]=6,3,2)))))</f>
        <v>3.5</v>
      </c>
    </row>
    <row r="6" spans="2:21" x14ac:dyDescent="0.3">
      <c r="B6">
        <v>163897</v>
      </c>
      <c r="C6">
        <v>1.5</v>
      </c>
      <c r="D6">
        <v>0</v>
      </c>
      <c r="E6">
        <v>1</v>
      </c>
      <c r="F6">
        <v>0</v>
      </c>
      <c r="G6">
        <v>1</v>
      </c>
      <c r="H6">
        <v>1</v>
      </c>
      <c r="K6">
        <v>0.5</v>
      </c>
      <c r="M6">
        <v>1</v>
      </c>
      <c r="P6">
        <v>1</v>
      </c>
      <c r="R6">
        <v>0.25</v>
      </c>
      <c r="S6">
        <f>SUM(Tabela1[[#This Row],[CPP]:[Kolokwium 2.6]])</f>
        <v>7.25</v>
      </c>
      <c r="T6">
        <f>INT(Tabela1[[#This Row],[Suma]])</f>
        <v>7</v>
      </c>
      <c r="U6">
        <f>IF(Tabela1[[#This Row],[Suma Pkt]]&gt;=10,5,IF(Tabela1[[#This Row],[Suma Pkt]]=9,4.5,IF(Tabela1[[#This Row],[Suma Pkt]]=8,4,IF(Tabela1[[#This Row],[Suma Pkt]]=7,3.5,IF(Tabela1[[#This Row],[Suma Pkt]]=6,3,2)))))</f>
        <v>3.5</v>
      </c>
    </row>
    <row r="7" spans="2:21" x14ac:dyDescent="0.3">
      <c r="B7">
        <v>163898</v>
      </c>
      <c r="C7">
        <v>2</v>
      </c>
      <c r="D7">
        <v>1</v>
      </c>
      <c r="E7">
        <v>1</v>
      </c>
      <c r="F7">
        <v>1</v>
      </c>
      <c r="G7">
        <v>1</v>
      </c>
      <c r="H7">
        <v>1</v>
      </c>
      <c r="J7">
        <v>0.5</v>
      </c>
      <c r="K7">
        <v>0.75</v>
      </c>
      <c r="L7">
        <v>0.5</v>
      </c>
      <c r="M7">
        <v>1</v>
      </c>
      <c r="N7">
        <v>1</v>
      </c>
      <c r="O7">
        <v>1</v>
      </c>
      <c r="P7">
        <v>0.5</v>
      </c>
      <c r="Q7">
        <v>1.5</v>
      </c>
      <c r="R7">
        <v>0.25</v>
      </c>
      <c r="S7">
        <f>SUM(Tabela1[[#This Row],[CPP]:[Kolokwium 2.6]])</f>
        <v>14</v>
      </c>
      <c r="T7">
        <f>INT(Tabela1[[#This Row],[Suma]])</f>
        <v>14</v>
      </c>
      <c r="U7">
        <f>IF(Tabela1[[#This Row],[Suma Pkt]]&gt;=10,5,IF(Tabela1[[#This Row],[Suma Pkt]]=9,4.5,IF(Tabela1[[#This Row],[Suma Pkt]]=8,4,IF(Tabela1[[#This Row],[Suma Pkt]]=7,3.5,IF(Tabela1[[#This Row],[Suma Pkt]]=6,3,2)))))</f>
        <v>5</v>
      </c>
    </row>
    <row r="8" spans="2:21" x14ac:dyDescent="0.3">
      <c r="B8">
        <v>163899</v>
      </c>
      <c r="D8">
        <v>1</v>
      </c>
      <c r="E8">
        <v>0</v>
      </c>
      <c r="F8">
        <v>0</v>
      </c>
      <c r="G8">
        <v>0</v>
      </c>
      <c r="H8">
        <v>1</v>
      </c>
      <c r="J8">
        <v>0.5</v>
      </c>
      <c r="K8">
        <v>0.5</v>
      </c>
      <c r="L8">
        <v>0.5</v>
      </c>
      <c r="M8">
        <v>1</v>
      </c>
      <c r="N8">
        <v>1</v>
      </c>
      <c r="O8">
        <v>1</v>
      </c>
      <c r="R8">
        <v>0.25</v>
      </c>
      <c r="S8">
        <f>SUM(Tabela1[[#This Row],[CPP]:[Kolokwium 2.6]])</f>
        <v>6.75</v>
      </c>
      <c r="T8">
        <f>INT(Tabela1[[#This Row],[Suma]])</f>
        <v>6</v>
      </c>
      <c r="U8">
        <f>IF(Tabela1[[#This Row],[Suma Pkt]]&gt;=10,5,IF(Tabela1[[#This Row],[Suma Pkt]]=9,4.5,IF(Tabela1[[#This Row],[Suma Pkt]]=8,4,IF(Tabela1[[#This Row],[Suma Pkt]]=7,3.5,IF(Tabela1[[#This Row],[Suma Pkt]]=6,3,2)))))</f>
        <v>3</v>
      </c>
    </row>
    <row r="9" spans="2:21" x14ac:dyDescent="0.3">
      <c r="B9">
        <v>163900</v>
      </c>
      <c r="C9">
        <v>1</v>
      </c>
      <c r="D9">
        <v>1</v>
      </c>
      <c r="E9">
        <v>0</v>
      </c>
      <c r="F9">
        <v>0</v>
      </c>
      <c r="G9">
        <v>1</v>
      </c>
      <c r="H9">
        <v>1</v>
      </c>
      <c r="J9">
        <v>0.5</v>
      </c>
      <c r="K9">
        <v>0.5</v>
      </c>
      <c r="M9">
        <v>1</v>
      </c>
      <c r="O9">
        <v>1</v>
      </c>
      <c r="P9">
        <v>1</v>
      </c>
      <c r="R9">
        <v>0.25</v>
      </c>
      <c r="S9">
        <f>SUM(Tabela1[[#This Row],[CPP]:[Kolokwium 2.6]])</f>
        <v>8.25</v>
      </c>
      <c r="T9">
        <f>INT(Tabela1[[#This Row],[Suma]])</f>
        <v>8</v>
      </c>
      <c r="U9">
        <f>IF(Tabela1[[#This Row],[Suma Pkt]]&gt;=10,5,IF(Tabela1[[#This Row],[Suma Pkt]]=9,4.5,IF(Tabela1[[#This Row],[Suma Pkt]]=8,4,IF(Tabela1[[#This Row],[Suma Pkt]]=7,3.5,IF(Tabela1[[#This Row],[Suma Pkt]]=6,3,2)))))</f>
        <v>4</v>
      </c>
    </row>
    <row r="10" spans="2:21" x14ac:dyDescent="0.3">
      <c r="B10">
        <v>163901</v>
      </c>
      <c r="D10">
        <v>1</v>
      </c>
      <c r="E10">
        <v>1</v>
      </c>
      <c r="F10">
        <v>0</v>
      </c>
      <c r="G10">
        <v>0</v>
      </c>
      <c r="H10">
        <v>0</v>
      </c>
      <c r="J10">
        <v>0.5</v>
      </c>
      <c r="K10">
        <v>0.5</v>
      </c>
      <c r="L10">
        <v>0.5</v>
      </c>
      <c r="M10">
        <v>1</v>
      </c>
      <c r="N10">
        <v>1</v>
      </c>
      <c r="O10">
        <v>1</v>
      </c>
      <c r="R10">
        <v>0.25</v>
      </c>
      <c r="S10">
        <f>SUM(Tabela1[[#This Row],[CPP]:[Kolokwium 2.6]])</f>
        <v>6.75</v>
      </c>
      <c r="T10">
        <f>INT(Tabela1[[#This Row],[Suma]])</f>
        <v>6</v>
      </c>
      <c r="U10">
        <f>IF(Tabela1[[#This Row],[Suma Pkt]]&gt;=10,5,IF(Tabela1[[#This Row],[Suma Pkt]]=9,4.5,IF(Tabela1[[#This Row],[Suma Pkt]]=8,4,IF(Tabela1[[#This Row],[Suma Pkt]]=7,3.5,IF(Tabela1[[#This Row],[Suma Pkt]]=6,3,2)))))</f>
        <v>3</v>
      </c>
    </row>
    <row r="11" spans="2:21" x14ac:dyDescent="0.3">
      <c r="B11">
        <v>163903</v>
      </c>
      <c r="C11">
        <v>2</v>
      </c>
      <c r="D11">
        <v>0</v>
      </c>
      <c r="E11">
        <v>1</v>
      </c>
      <c r="F11">
        <v>0</v>
      </c>
      <c r="G11">
        <v>0</v>
      </c>
      <c r="H11">
        <v>1</v>
      </c>
      <c r="J11">
        <v>0.5</v>
      </c>
      <c r="K11">
        <v>0.5</v>
      </c>
      <c r="M11">
        <v>1</v>
      </c>
      <c r="O11">
        <v>1</v>
      </c>
      <c r="R11">
        <v>0.25</v>
      </c>
      <c r="S11">
        <f>SUM(Tabela1[[#This Row],[CPP]:[Kolokwium 2.6]])</f>
        <v>7.25</v>
      </c>
      <c r="T11">
        <f>INT(Tabela1[[#This Row],[Suma]])</f>
        <v>7</v>
      </c>
      <c r="U11">
        <f>IF(Tabela1[[#This Row],[Suma Pkt]]&gt;=10,5,IF(Tabela1[[#This Row],[Suma Pkt]]=9,4.5,IF(Tabela1[[#This Row],[Suma Pkt]]=8,4,IF(Tabela1[[#This Row],[Suma Pkt]]=7,3.5,IF(Tabela1[[#This Row],[Suma Pkt]]=6,3,2)))))</f>
        <v>3.5</v>
      </c>
    </row>
    <row r="12" spans="2:21" x14ac:dyDescent="0.3">
      <c r="B12">
        <v>163904</v>
      </c>
      <c r="C12">
        <v>0.5</v>
      </c>
      <c r="D12">
        <v>1</v>
      </c>
      <c r="E12">
        <v>1</v>
      </c>
      <c r="F12">
        <v>1</v>
      </c>
      <c r="G12">
        <v>0</v>
      </c>
      <c r="H12">
        <v>1</v>
      </c>
      <c r="J12">
        <v>0.5</v>
      </c>
      <c r="K12">
        <v>0.5</v>
      </c>
      <c r="M12">
        <v>1</v>
      </c>
      <c r="N12">
        <v>1</v>
      </c>
      <c r="O12">
        <v>1</v>
      </c>
      <c r="R12">
        <v>0.25</v>
      </c>
      <c r="S12">
        <f>SUM(Tabela1[[#This Row],[CPP]:[Kolokwium 2.6]])</f>
        <v>8.75</v>
      </c>
      <c r="T12">
        <f>INT(Tabela1[[#This Row],[Suma]])</f>
        <v>8</v>
      </c>
      <c r="U12">
        <f>IF(Tabela1[[#This Row],[Suma Pkt]]&gt;=10,5,IF(Tabela1[[#This Row],[Suma Pkt]]=9,4.5,IF(Tabela1[[#This Row],[Suma Pkt]]=8,4,IF(Tabela1[[#This Row],[Suma Pkt]]=7,3.5,IF(Tabela1[[#This Row],[Suma Pkt]]=6,3,2)))))</f>
        <v>4</v>
      </c>
    </row>
    <row r="13" spans="2:21" x14ac:dyDescent="0.3">
      <c r="B13">
        <v>163905</v>
      </c>
      <c r="S13">
        <f>SUM(Tabela1[[#This Row],[CPP]:[Kolokwium 2.6]])</f>
        <v>0</v>
      </c>
      <c r="T13">
        <f>INT(Tabela1[[#This Row],[Suma]])</f>
        <v>0</v>
      </c>
      <c r="U13">
        <f>IF(Tabela1[[#This Row],[Suma Pkt]]&gt;=10,5,IF(Tabela1[[#This Row],[Suma Pkt]]=9,4.5,IF(Tabela1[[#This Row],[Suma Pkt]]=8,4,IF(Tabela1[[#This Row],[Suma Pkt]]=7,3.5,IF(Tabela1[[#This Row],[Suma Pkt]]=6,3,2)))))</f>
        <v>2</v>
      </c>
    </row>
    <row r="14" spans="2:21" x14ac:dyDescent="0.3">
      <c r="B14">
        <v>163906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0.5</v>
      </c>
      <c r="K14">
        <v>0.75</v>
      </c>
      <c r="L14">
        <v>0.25</v>
      </c>
      <c r="M14">
        <v>1</v>
      </c>
      <c r="O14">
        <v>1</v>
      </c>
      <c r="R14">
        <v>0.25</v>
      </c>
      <c r="S14">
        <f>SUM(Tabela1[[#This Row],[CPP]:[Kolokwium 2.6]])</f>
        <v>4.75</v>
      </c>
      <c r="T14">
        <f>INT(Tabela1[[#This Row],[Suma]])</f>
        <v>4</v>
      </c>
      <c r="U14">
        <f>IF(Tabela1[[#This Row],[Suma Pkt]]&gt;=10,5,IF(Tabela1[[#This Row],[Suma Pkt]]=9,4.5,IF(Tabela1[[#This Row],[Suma Pkt]]=8,4,IF(Tabela1[[#This Row],[Suma Pkt]]=7,3.5,IF(Tabela1[[#This Row],[Suma Pkt]]=6,3,2)))))</f>
        <v>2</v>
      </c>
    </row>
    <row r="15" spans="2:21" x14ac:dyDescent="0.3">
      <c r="B15">
        <v>163907</v>
      </c>
      <c r="C15">
        <v>1.5</v>
      </c>
      <c r="D15">
        <v>0</v>
      </c>
      <c r="E15">
        <v>1</v>
      </c>
      <c r="F15">
        <v>1</v>
      </c>
      <c r="G15">
        <v>1</v>
      </c>
      <c r="H15">
        <v>1</v>
      </c>
      <c r="J15">
        <v>0.5</v>
      </c>
      <c r="K15">
        <v>0.75</v>
      </c>
      <c r="L15">
        <v>0.25</v>
      </c>
      <c r="M15">
        <v>1</v>
      </c>
      <c r="O15">
        <v>1</v>
      </c>
      <c r="R15">
        <v>0.25</v>
      </c>
      <c r="S15">
        <f>SUM(Tabela1[[#This Row],[CPP]:[Kolokwium 2.6]])</f>
        <v>9.25</v>
      </c>
      <c r="T15">
        <f>INT(Tabela1[[#This Row],[Suma]])</f>
        <v>9</v>
      </c>
      <c r="U15">
        <f>IF(Tabela1[[#This Row],[Suma Pkt]]&gt;=10,5,IF(Tabela1[[#This Row],[Suma Pkt]]=9,4.5,IF(Tabela1[[#This Row],[Suma Pkt]]=8,4,IF(Tabela1[[#This Row],[Suma Pkt]]=7,3.5,IF(Tabela1[[#This Row],[Suma Pkt]]=6,3,2)))))</f>
        <v>4.5</v>
      </c>
    </row>
    <row r="16" spans="2:21" x14ac:dyDescent="0.3">
      <c r="B16">
        <v>163908</v>
      </c>
      <c r="D16">
        <v>0</v>
      </c>
      <c r="E16">
        <v>1</v>
      </c>
      <c r="F16">
        <v>0</v>
      </c>
      <c r="G16">
        <v>0</v>
      </c>
      <c r="H16">
        <v>1</v>
      </c>
      <c r="K16">
        <v>0.5</v>
      </c>
      <c r="M16">
        <v>1</v>
      </c>
      <c r="N16">
        <v>1</v>
      </c>
      <c r="O16">
        <v>1</v>
      </c>
      <c r="R16">
        <v>0.25</v>
      </c>
      <c r="S16">
        <f>SUM(Tabela1[[#This Row],[CPP]:[Kolokwium 2.6]])</f>
        <v>5.75</v>
      </c>
      <c r="T16">
        <f>INT(Tabela1[[#This Row],[Suma]])</f>
        <v>5</v>
      </c>
      <c r="U16">
        <f>IF(Tabela1[[#This Row],[Suma Pkt]]&gt;=10,5,IF(Tabela1[[#This Row],[Suma Pkt]]=9,4.5,IF(Tabela1[[#This Row],[Suma Pkt]]=8,4,IF(Tabela1[[#This Row],[Suma Pkt]]=7,3.5,IF(Tabela1[[#This Row],[Suma Pkt]]=6,3,2)))))</f>
        <v>2</v>
      </c>
    </row>
    <row r="17" spans="2:21" x14ac:dyDescent="0.3">
      <c r="B17">
        <v>163917</v>
      </c>
      <c r="D17">
        <v>0</v>
      </c>
      <c r="E17">
        <v>1</v>
      </c>
      <c r="F17">
        <v>0</v>
      </c>
      <c r="G17">
        <v>0</v>
      </c>
      <c r="H17">
        <v>1</v>
      </c>
      <c r="K17">
        <v>0.5</v>
      </c>
      <c r="N17">
        <v>1</v>
      </c>
      <c r="O17">
        <v>1</v>
      </c>
      <c r="P17">
        <v>0.5</v>
      </c>
      <c r="R17">
        <v>0.25</v>
      </c>
      <c r="S17">
        <f>SUM(Tabela1[[#This Row],[CPP]:[Kolokwium 2.6]])</f>
        <v>5.25</v>
      </c>
      <c r="T17">
        <f>INT(Tabela1[[#This Row],[Suma]])</f>
        <v>5</v>
      </c>
      <c r="U17">
        <f>IF(Tabela1[[#This Row],[Suma Pkt]]&gt;=10,5,IF(Tabela1[[#This Row],[Suma Pkt]]=9,4.5,IF(Tabela1[[#This Row],[Suma Pkt]]=8,4,IF(Tabela1[[#This Row],[Suma Pkt]]=7,3.5,IF(Tabela1[[#This Row],[Suma Pkt]]=6,3,2)))))</f>
        <v>2</v>
      </c>
    </row>
    <row r="18" spans="2:21" x14ac:dyDescent="0.3">
      <c r="D18">
        <f>SUM(Tabela1[Kolokwium 1.1])</f>
        <v>5</v>
      </c>
      <c r="E18">
        <f>SUM(Tabela1[Kolokwium 1.2])</f>
        <v>9</v>
      </c>
      <c r="F18">
        <f>SUM(Tabela1[Kolokwium 1.3])</f>
        <v>4</v>
      </c>
      <c r="G18">
        <f>SUM(Tabela1[Kolokwium 1.4])</f>
        <v>6</v>
      </c>
      <c r="H18">
        <f>SUM(Tabela1[Kolokwium 1.5])</f>
        <v>12</v>
      </c>
      <c r="M18">
        <f>SUM(Tabela1[Kolokwium 2.1])</f>
        <v>13</v>
      </c>
      <c r="N18">
        <f>SUM(Tabela1[Kolokwium 2.2])</f>
        <v>7</v>
      </c>
      <c r="O18">
        <f>SUM(Tabela1[Kolokwium 2.3])</f>
        <v>13</v>
      </c>
      <c r="P18">
        <f>SUM(Tabela1[Kolokwium 2.4])</f>
        <v>5</v>
      </c>
      <c r="Q18">
        <f>SUM(Tabela1[Kolokwium 2.5])</f>
        <v>3.5</v>
      </c>
      <c r="S18" s="1"/>
    </row>
    <row r="19" spans="2:21" x14ac:dyDescent="0.3">
      <c r="P19" t="s">
        <v>18</v>
      </c>
    </row>
    <row r="20" spans="2:21" x14ac:dyDescent="0.3">
      <c r="P20" s="2">
        <v>163894</v>
      </c>
      <c r="Q20" t="s">
        <v>19</v>
      </c>
    </row>
    <row r="23" spans="2:21" x14ac:dyDescent="0.3">
      <c r="O23" t="s">
        <v>22</v>
      </c>
      <c r="P23" t="s">
        <v>23</v>
      </c>
    </row>
    <row r="24" spans="2:21" x14ac:dyDescent="0.3">
      <c r="O24">
        <v>2</v>
      </c>
      <c r="P24">
        <f>COUNTIF(Tabela1[Ocena],O24)</f>
        <v>4</v>
      </c>
    </row>
    <row r="25" spans="2:21" x14ac:dyDescent="0.3">
      <c r="O25">
        <v>3</v>
      </c>
      <c r="P25">
        <f>COUNTIF(Tabela1[Ocena],O25)</f>
        <v>2</v>
      </c>
    </row>
    <row r="26" spans="2:21" x14ac:dyDescent="0.3">
      <c r="O26">
        <v>3.5</v>
      </c>
      <c r="P26">
        <f>COUNTIF(Tabela1[Ocena],O26)</f>
        <v>3</v>
      </c>
    </row>
    <row r="27" spans="2:21" x14ac:dyDescent="0.3">
      <c r="O27">
        <v>4</v>
      </c>
      <c r="P27">
        <f>COUNTIF(Tabela1[Ocena],O27)</f>
        <v>2</v>
      </c>
    </row>
    <row r="28" spans="2:21" x14ac:dyDescent="0.3">
      <c r="O28">
        <v>4.5</v>
      </c>
      <c r="P28">
        <f>COUNTIF(Tabela1[Ocena],O28)</f>
        <v>3</v>
      </c>
    </row>
    <row r="29" spans="2:21" x14ac:dyDescent="0.3">
      <c r="O29">
        <v>5</v>
      </c>
      <c r="P29">
        <f>COUNTIF(Tabela1[Ocena],O29)</f>
        <v>1</v>
      </c>
    </row>
  </sheetData>
  <phoneticPr fontId="1" type="noConversion"/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PRz</dc:creator>
  <cp:lastModifiedBy>PRz</cp:lastModifiedBy>
  <dcterms:created xsi:type="dcterms:W3CDTF">2015-06-05T18:19:34Z</dcterms:created>
  <dcterms:modified xsi:type="dcterms:W3CDTF">2020-01-16T11:42:58Z</dcterms:modified>
</cp:coreProperties>
</file>