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MpEnsystems\Demand Flexibility Project\Modelling\Demad_felxibility_model\"/>
    </mc:Choice>
  </mc:AlternateContent>
  <xr:revisionPtr revIDLastSave="0" documentId="13_ncr:1_{153601E4-9511-4AFB-B684-77B0C0A5350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2" sheetId="2" r:id="rId1"/>
  </sheets>
  <definedNames>
    <definedName name="_xlnm._FilterDatabase" localSheetId="0" hidden="1">Sheet2!$A$1:$H$40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2" l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3" i="2"/>
  <c r="G42" i="2"/>
  <c r="F41" i="2"/>
  <c r="F40" i="2"/>
  <c r="F3" i="2"/>
  <c r="G3" i="2" s="1"/>
  <c r="F4" i="2"/>
  <c r="F5" i="2"/>
  <c r="F6" i="2"/>
  <c r="G6" i="2" s="1"/>
  <c r="F7" i="2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F17" i="2"/>
  <c r="F18" i="2"/>
  <c r="G18" i="2" s="1"/>
  <c r="F19" i="2"/>
  <c r="F20" i="2"/>
  <c r="F21" i="2"/>
  <c r="F22" i="2"/>
  <c r="F23" i="2"/>
  <c r="G23" i="2" s="1"/>
  <c r="F24" i="2"/>
  <c r="G24" i="2" s="1"/>
  <c r="F25" i="2"/>
  <c r="F26" i="2"/>
  <c r="G26" i="2" s="1"/>
  <c r="F27" i="2"/>
  <c r="G27" i="2" s="1"/>
  <c r="F28" i="2"/>
  <c r="F29" i="2"/>
  <c r="F30" i="2"/>
  <c r="F31" i="2"/>
  <c r="F32" i="2"/>
  <c r="G32" i="2" s="1"/>
  <c r="F33" i="2"/>
  <c r="G33" i="2" s="1"/>
  <c r="F34" i="2"/>
  <c r="G34" i="2" s="1"/>
  <c r="F35" i="2"/>
  <c r="G35" i="2" s="1"/>
  <c r="F36" i="2"/>
  <c r="G36" i="2" s="1"/>
  <c r="F37" i="2"/>
  <c r="G37" i="2" s="1"/>
  <c r="F38" i="2"/>
  <c r="G38" i="2" s="1"/>
  <c r="F39" i="2"/>
  <c r="G39" i="2" s="1"/>
  <c r="F2" i="2"/>
  <c r="G4" i="2"/>
  <c r="G20" i="2"/>
  <c r="G21" i="2"/>
  <c r="G22" i="2"/>
  <c r="I2" i="2"/>
  <c r="G40" i="2"/>
  <c r="G41" i="2"/>
  <c r="G5" i="2"/>
  <c r="G2" i="2"/>
  <c r="G31" i="2"/>
  <c r="G30" i="2"/>
  <c r="G29" i="2"/>
  <c r="G28" i="2"/>
  <c r="G25" i="2"/>
  <c r="G19" i="2"/>
  <c r="G17" i="2"/>
  <c r="G16" i="2"/>
  <c r="G7" i="2"/>
</calcChain>
</file>

<file path=xl/sharedStrings.xml><?xml version="1.0" encoding="utf-8"?>
<sst xmlns="http://schemas.openxmlformats.org/spreadsheetml/2006/main" count="91" uniqueCount="52">
  <si>
    <t>Gas</t>
  </si>
  <si>
    <t>Plant</t>
  </si>
  <si>
    <t>Capacity</t>
  </si>
  <si>
    <t>Variable cost</t>
  </si>
  <si>
    <t>Fixed cost</t>
  </si>
  <si>
    <t>Type</t>
  </si>
  <si>
    <t>Ramping_up</t>
  </si>
  <si>
    <t>Ramping down</t>
  </si>
  <si>
    <t>Startup cost</t>
  </si>
  <si>
    <t>Market</t>
  </si>
  <si>
    <t>KAWAS (NAPM COM GAS)</t>
  </si>
  <si>
    <t>JGPS (NAPM COM GAS)</t>
  </si>
  <si>
    <t>CGPL</t>
  </si>
  <si>
    <t>Solapur STPS</t>
  </si>
  <si>
    <t>Uran GTPS</t>
  </si>
  <si>
    <t>MSTPS-II</t>
  </si>
  <si>
    <t>MSTPS-I</t>
  </si>
  <si>
    <t>Parali Unit - 06 &amp; 07</t>
  </si>
  <si>
    <t>Nasik Unit - 03 to 05</t>
  </si>
  <si>
    <t>Parali Unit -08</t>
  </si>
  <si>
    <t>Bhusawal Unit - 03</t>
  </si>
  <si>
    <t>APML, 440 MW</t>
  </si>
  <si>
    <t>Khargone</t>
  </si>
  <si>
    <t>APML, Unit 1,4 &amp; 5 1200 MW</t>
  </si>
  <si>
    <t>APML, Unit 1,4 &amp; 5 125 MW</t>
  </si>
  <si>
    <t>Gadarwara</t>
  </si>
  <si>
    <t>JSW U1, Jaigad</t>
  </si>
  <si>
    <t>Paras Unit - 03 &amp; 04</t>
  </si>
  <si>
    <t>KHTPS-II</t>
  </si>
  <si>
    <t>Chandrapur Unit - 03 to 07</t>
  </si>
  <si>
    <t>Bhusawal Unit - 04 &amp; 05</t>
  </si>
  <si>
    <t>SWPGL</t>
  </si>
  <si>
    <t>Khaperkheda Unit - 01 to 04</t>
  </si>
  <si>
    <t>RattanIndia Power Ltd, Amravati</t>
  </si>
  <si>
    <t>APML, Unit 2 &amp; 3 (1320 MW)</t>
  </si>
  <si>
    <t>Khaperkheda Unit - 05</t>
  </si>
  <si>
    <t>Chandrapur Unit - 08,09</t>
  </si>
  <si>
    <t>Koradi Unit - 06 to 07</t>
  </si>
  <si>
    <t>EMCO</t>
  </si>
  <si>
    <t>Koradi Unit - 08 to 10</t>
  </si>
  <si>
    <t>Lara</t>
  </si>
  <si>
    <t>VSTP-I</t>
  </si>
  <si>
    <t>VSTP-II</t>
  </si>
  <si>
    <t>SSTPS-II</t>
  </si>
  <si>
    <t>VSTPS-III</t>
  </si>
  <si>
    <t>VSTP-IV</t>
  </si>
  <si>
    <t>SSTPS-I</t>
  </si>
  <si>
    <t>VSTPS-V</t>
  </si>
  <si>
    <t>KSTPS I AND II</t>
  </si>
  <si>
    <t>KSTPS-III</t>
  </si>
  <si>
    <t>Coal</t>
  </si>
  <si>
    <t xml:space="preserve">Cummulative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</si>
</sst>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2" fontId="0" fillId="0" borderId="1" xfId="0" applyNumberFormat="1" applyBorder="1"/>
    <xf numFmtId="2" fontId="0" fillId="0" borderId="2" xfId="0" applyNumberFormat="1" applyBorder="1"/>
    <xf numFmtId="2" fontId="0" fillId="0" borderId="0" xfId="0" applyNumberFormat="1"/>
    <xf numFmtId="2" fontId="0" fillId="2" borderId="1" xfId="0" applyNumberFormat="1" applyFill="1" applyBorder="1"/>
    <xf numFmtId="2" fontId="0" fillId="2" borderId="2" xfId="0" applyNumberFormat="1" applyFill="1" applyBorder="1"/>
    <xf numFmtId="2" fontId="0" fillId="2" borderId="0" xfId="0" applyNumberFormat="1" applyFill="1"/>
    <xf numFmtId="2" fontId="0" fillId="2" borderId="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24599-8E45-4638-A625-34C432A73FB2}">
  <dimension ref="A1:I42"/>
  <sheetViews>
    <sheetView tabSelected="1" workbookViewId="0">
      <selection activeCell="B1" sqref="B1"/>
    </sheetView>
  </sheetViews>
  <sheetFormatPr defaultRowHeight="14.5" x14ac:dyDescent="0.35"/>
  <cols>
    <col min="1" max="1" width="33" customWidth="1"/>
    <col min="2" max="2" width="8.81640625" bestFit="1" customWidth="1"/>
    <col min="3" max="3" width="11.6328125" customWidth="1"/>
    <col min="4" max="4" width="11.54296875" customWidth="1"/>
    <col min="5" max="5" width="10" customWidth="1"/>
    <col min="6" max="6" width="12.81640625" customWidth="1"/>
    <col min="7" max="7" width="14.08984375" customWidth="1"/>
    <col min="8" max="8" width="11.81640625" customWidth="1"/>
    <col min="9" max="9" width="9.81640625" customWidth="1"/>
  </cols>
  <sheetData>
    <row r="1" spans="1:9" ht="29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51</v>
      </c>
    </row>
    <row r="2" spans="1:9" x14ac:dyDescent="0.35">
      <c r="A2" s="2" t="s">
        <v>49</v>
      </c>
      <c r="B2" s="5">
        <v>120</v>
      </c>
      <c r="C2" s="6">
        <v>1.4675</v>
      </c>
      <c r="D2" s="6">
        <v>1.37</v>
      </c>
      <c r="E2" s="5" t="s">
        <v>50</v>
      </c>
      <c r="F2" s="7">
        <f>B2*0.01*60</f>
        <v>72</v>
      </c>
      <c r="G2" s="7">
        <f t="shared" ref="G2:G42" si="0">-F2</f>
        <v>-72</v>
      </c>
      <c r="H2" s="7">
        <v>50</v>
      </c>
      <c r="I2" s="7">
        <f>B2</f>
        <v>120</v>
      </c>
    </row>
    <row r="3" spans="1:9" x14ac:dyDescent="0.35">
      <c r="A3" s="3" t="s">
        <v>48</v>
      </c>
      <c r="B3" s="8">
        <v>635</v>
      </c>
      <c r="C3" s="9">
        <v>1.5122</v>
      </c>
      <c r="D3" s="6">
        <v>1.37</v>
      </c>
      <c r="E3" s="8" t="s">
        <v>50</v>
      </c>
      <c r="F3" s="7">
        <f t="shared" ref="F3:F39" si="1">B3*0.01*60</f>
        <v>381.00000000000006</v>
      </c>
      <c r="G3" s="7">
        <f t="shared" si="0"/>
        <v>-381.00000000000006</v>
      </c>
      <c r="H3" s="7">
        <v>50</v>
      </c>
      <c r="I3" s="7">
        <f>I2+B3</f>
        <v>755</v>
      </c>
    </row>
    <row r="4" spans="1:9" x14ac:dyDescent="0.35">
      <c r="A4" s="2" t="s">
        <v>47</v>
      </c>
      <c r="B4" s="5">
        <v>161</v>
      </c>
      <c r="C4" s="6">
        <v>1.5333000000000001</v>
      </c>
      <c r="D4" s="6">
        <v>1.37</v>
      </c>
      <c r="E4" s="5" t="s">
        <v>50</v>
      </c>
      <c r="F4" s="7">
        <f t="shared" si="1"/>
        <v>96.600000000000009</v>
      </c>
      <c r="G4" s="7">
        <f t="shared" si="0"/>
        <v>-96.600000000000009</v>
      </c>
      <c r="H4" s="7">
        <v>50</v>
      </c>
      <c r="I4" s="7">
        <f t="shared" ref="I4:I42" si="2">I3+B4</f>
        <v>916</v>
      </c>
    </row>
    <row r="5" spans="1:9" x14ac:dyDescent="0.35">
      <c r="A5" s="3" t="s">
        <v>46</v>
      </c>
      <c r="B5" s="8">
        <v>556</v>
      </c>
      <c r="C5" s="9">
        <v>1.5414000000000001</v>
      </c>
      <c r="D5" s="6">
        <v>1.37</v>
      </c>
      <c r="E5" s="8" t="s">
        <v>50</v>
      </c>
      <c r="F5" s="7">
        <f t="shared" si="1"/>
        <v>333.6</v>
      </c>
      <c r="G5" s="7">
        <f t="shared" si="0"/>
        <v>-333.6</v>
      </c>
      <c r="H5" s="7">
        <v>50</v>
      </c>
      <c r="I5" s="7">
        <f t="shared" si="2"/>
        <v>1472</v>
      </c>
    </row>
    <row r="6" spans="1:9" x14ac:dyDescent="0.35">
      <c r="A6" s="2" t="s">
        <v>45</v>
      </c>
      <c r="B6" s="5">
        <v>294</v>
      </c>
      <c r="C6" s="6">
        <v>1.5530999999999999</v>
      </c>
      <c r="D6" s="6">
        <v>1.37</v>
      </c>
      <c r="E6" s="5" t="s">
        <v>50</v>
      </c>
      <c r="F6" s="7">
        <f t="shared" si="1"/>
        <v>176.4</v>
      </c>
      <c r="G6" s="7">
        <f t="shared" si="0"/>
        <v>-176.4</v>
      </c>
      <c r="H6" s="7">
        <v>50</v>
      </c>
      <c r="I6" s="7">
        <f t="shared" si="2"/>
        <v>1766</v>
      </c>
    </row>
    <row r="7" spans="1:9" x14ac:dyDescent="0.35">
      <c r="A7" s="2" t="s">
        <v>44</v>
      </c>
      <c r="B7" s="5">
        <v>275</v>
      </c>
      <c r="C7" s="6">
        <v>1.5731999999999999</v>
      </c>
      <c r="D7" s="6">
        <v>1.37</v>
      </c>
      <c r="E7" s="5" t="s">
        <v>50</v>
      </c>
      <c r="F7" s="7">
        <f t="shared" si="1"/>
        <v>165</v>
      </c>
      <c r="G7" s="7">
        <f t="shared" si="0"/>
        <v>-165</v>
      </c>
      <c r="H7" s="7">
        <v>50</v>
      </c>
      <c r="I7" s="7">
        <f t="shared" si="2"/>
        <v>2041</v>
      </c>
    </row>
    <row r="8" spans="1:9" x14ac:dyDescent="0.35">
      <c r="A8" s="3" t="s">
        <v>43</v>
      </c>
      <c r="B8" s="8">
        <v>274</v>
      </c>
      <c r="C8" s="9">
        <v>1.589</v>
      </c>
      <c r="D8" s="6">
        <v>1.37</v>
      </c>
      <c r="E8" s="8" t="s">
        <v>50</v>
      </c>
      <c r="F8" s="7">
        <f t="shared" si="1"/>
        <v>164.4</v>
      </c>
      <c r="G8" s="7">
        <f t="shared" si="0"/>
        <v>-164.4</v>
      </c>
      <c r="H8" s="7">
        <v>46</v>
      </c>
      <c r="I8" s="7">
        <f t="shared" si="2"/>
        <v>2315</v>
      </c>
    </row>
    <row r="9" spans="1:9" x14ac:dyDescent="0.35">
      <c r="A9" s="2" t="s">
        <v>42</v>
      </c>
      <c r="B9" s="5">
        <v>336</v>
      </c>
      <c r="C9" s="6">
        <v>1.5949</v>
      </c>
      <c r="D9" s="6">
        <v>1.1100000000000001</v>
      </c>
      <c r="E9" s="5" t="s">
        <v>50</v>
      </c>
      <c r="F9" s="7">
        <f t="shared" si="1"/>
        <v>201.6</v>
      </c>
      <c r="G9" s="7">
        <f t="shared" si="0"/>
        <v>-201.6</v>
      </c>
      <c r="H9" s="7">
        <v>45</v>
      </c>
      <c r="I9" s="7">
        <f t="shared" si="2"/>
        <v>2651</v>
      </c>
    </row>
    <row r="10" spans="1:9" x14ac:dyDescent="0.35">
      <c r="A10" s="2" t="s">
        <v>41</v>
      </c>
      <c r="B10" s="5">
        <v>432</v>
      </c>
      <c r="C10" s="6">
        <v>1.6775</v>
      </c>
      <c r="D10" s="6">
        <v>1.49</v>
      </c>
      <c r="E10" s="5" t="s">
        <v>50</v>
      </c>
      <c r="F10" s="7">
        <f t="shared" si="1"/>
        <v>259.20000000000005</v>
      </c>
      <c r="G10" s="7">
        <f t="shared" si="0"/>
        <v>-259.20000000000005</v>
      </c>
      <c r="H10" s="7">
        <v>43</v>
      </c>
      <c r="I10" s="7">
        <f t="shared" si="2"/>
        <v>3083</v>
      </c>
    </row>
    <row r="11" spans="1:9" x14ac:dyDescent="0.35">
      <c r="A11" s="3" t="s">
        <v>40</v>
      </c>
      <c r="B11" s="8">
        <v>228</v>
      </c>
      <c r="C11" s="9">
        <v>2.2483</v>
      </c>
      <c r="D11" s="6">
        <v>2.4300000000000002</v>
      </c>
      <c r="E11" s="8" t="s">
        <v>50</v>
      </c>
      <c r="F11" s="7">
        <f t="shared" si="1"/>
        <v>136.80000000000001</v>
      </c>
      <c r="G11" s="7">
        <f t="shared" si="0"/>
        <v>-136.80000000000001</v>
      </c>
      <c r="H11" s="7">
        <v>42</v>
      </c>
      <c r="I11" s="7">
        <f t="shared" si="2"/>
        <v>3311</v>
      </c>
    </row>
    <row r="12" spans="1:9" x14ac:dyDescent="0.35">
      <c r="A12" s="2" t="s">
        <v>39</v>
      </c>
      <c r="B12" s="5">
        <v>1980</v>
      </c>
      <c r="C12" s="6">
        <v>2.403</v>
      </c>
      <c r="D12" s="6">
        <v>2.9</v>
      </c>
      <c r="E12" s="5" t="s">
        <v>50</v>
      </c>
      <c r="F12" s="7">
        <f t="shared" si="1"/>
        <v>1188</v>
      </c>
      <c r="G12" s="7">
        <f t="shared" si="0"/>
        <v>-1188</v>
      </c>
      <c r="H12" s="7">
        <v>41</v>
      </c>
      <c r="I12" s="7">
        <f t="shared" si="2"/>
        <v>5291</v>
      </c>
    </row>
    <row r="13" spans="1:9" x14ac:dyDescent="0.35">
      <c r="A13" s="3" t="s">
        <v>38</v>
      </c>
      <c r="B13" s="8">
        <v>200</v>
      </c>
      <c r="C13" s="9">
        <v>2.5236000000000001</v>
      </c>
      <c r="D13" s="6">
        <v>1.1000000000000001</v>
      </c>
      <c r="E13" s="8" t="s">
        <v>50</v>
      </c>
      <c r="F13" s="7">
        <f t="shared" si="1"/>
        <v>120</v>
      </c>
      <c r="G13" s="7">
        <f t="shared" si="0"/>
        <v>-120</v>
      </c>
      <c r="H13" s="7">
        <v>40</v>
      </c>
      <c r="I13" s="7">
        <f t="shared" si="2"/>
        <v>5491</v>
      </c>
    </row>
    <row r="14" spans="1:9" x14ac:dyDescent="0.35">
      <c r="A14" s="2" t="s">
        <v>37</v>
      </c>
      <c r="B14" s="5">
        <v>420</v>
      </c>
      <c r="C14" s="6">
        <v>2.5499999999999998</v>
      </c>
      <c r="D14" s="6">
        <v>0.69</v>
      </c>
      <c r="E14" s="5" t="s">
        <v>50</v>
      </c>
      <c r="F14" s="7">
        <f t="shared" si="1"/>
        <v>252</v>
      </c>
      <c r="G14" s="7">
        <f t="shared" si="0"/>
        <v>-252</v>
      </c>
      <c r="H14" s="7">
        <v>39</v>
      </c>
      <c r="I14" s="7">
        <f t="shared" si="2"/>
        <v>5911</v>
      </c>
    </row>
    <row r="15" spans="1:9" x14ac:dyDescent="0.35">
      <c r="A15" s="3" t="s">
        <v>36</v>
      </c>
      <c r="B15" s="8">
        <v>1000</v>
      </c>
      <c r="C15" s="9">
        <v>2.5710000000000002</v>
      </c>
      <c r="D15" s="6">
        <v>1.42</v>
      </c>
      <c r="E15" s="8" t="s">
        <v>50</v>
      </c>
      <c r="F15" s="7">
        <f t="shared" si="1"/>
        <v>600</v>
      </c>
      <c r="G15" s="7">
        <f t="shared" si="0"/>
        <v>-600</v>
      </c>
      <c r="H15" s="7">
        <v>38</v>
      </c>
      <c r="I15" s="7">
        <f t="shared" si="2"/>
        <v>6911</v>
      </c>
    </row>
    <row r="16" spans="1:9" x14ac:dyDescent="0.35">
      <c r="A16" s="2" t="s">
        <v>35</v>
      </c>
      <c r="B16" s="5">
        <v>500</v>
      </c>
      <c r="C16" s="6">
        <v>2.58</v>
      </c>
      <c r="D16" s="6">
        <v>0</v>
      </c>
      <c r="E16" s="5" t="s">
        <v>50</v>
      </c>
      <c r="F16" s="7">
        <f t="shared" si="1"/>
        <v>300</v>
      </c>
      <c r="G16" s="7">
        <f t="shared" si="0"/>
        <v>-300</v>
      </c>
      <c r="H16" s="7">
        <v>37</v>
      </c>
      <c r="I16" s="7">
        <f t="shared" si="2"/>
        <v>7411</v>
      </c>
    </row>
    <row r="17" spans="1:9" x14ac:dyDescent="0.35">
      <c r="A17" s="3" t="s">
        <v>34</v>
      </c>
      <c r="B17" s="8">
        <v>1320</v>
      </c>
      <c r="C17" s="9">
        <v>2.6536</v>
      </c>
      <c r="D17" s="6">
        <v>0.87</v>
      </c>
      <c r="E17" s="8" t="s">
        <v>50</v>
      </c>
      <c r="F17" s="7">
        <f t="shared" si="1"/>
        <v>792.00000000000011</v>
      </c>
      <c r="G17" s="7">
        <f t="shared" si="0"/>
        <v>-792.00000000000011</v>
      </c>
      <c r="H17" s="7">
        <v>36</v>
      </c>
      <c r="I17" s="7">
        <f t="shared" si="2"/>
        <v>8731</v>
      </c>
    </row>
    <row r="18" spans="1:9" x14ac:dyDescent="0.35">
      <c r="A18" s="2" t="s">
        <v>33</v>
      </c>
      <c r="B18" s="5">
        <v>1200</v>
      </c>
      <c r="C18" s="6">
        <v>2.7940999999999998</v>
      </c>
      <c r="D18" s="6">
        <v>0.86</v>
      </c>
      <c r="E18" s="5" t="s">
        <v>50</v>
      </c>
      <c r="F18" s="7">
        <f t="shared" si="1"/>
        <v>720</v>
      </c>
      <c r="G18" s="7">
        <f t="shared" si="0"/>
        <v>-720</v>
      </c>
      <c r="H18" s="7">
        <v>35</v>
      </c>
      <c r="I18" s="7">
        <f t="shared" si="2"/>
        <v>9931</v>
      </c>
    </row>
    <row r="19" spans="1:9" x14ac:dyDescent="0.35">
      <c r="A19" s="3" t="s">
        <v>32</v>
      </c>
      <c r="B19" s="8">
        <v>840</v>
      </c>
      <c r="C19" s="9">
        <v>2.7989999999999999</v>
      </c>
      <c r="D19" s="6">
        <v>1.38</v>
      </c>
      <c r="E19" s="8" t="s">
        <v>50</v>
      </c>
      <c r="F19" s="7">
        <f t="shared" si="1"/>
        <v>504</v>
      </c>
      <c r="G19" s="7">
        <f t="shared" si="0"/>
        <v>-504</v>
      </c>
      <c r="H19" s="7">
        <v>34</v>
      </c>
      <c r="I19" s="7">
        <f t="shared" si="2"/>
        <v>10771</v>
      </c>
    </row>
    <row r="20" spans="1:9" x14ac:dyDescent="0.35">
      <c r="A20" s="2" t="s">
        <v>31</v>
      </c>
      <c r="B20" s="5">
        <v>240</v>
      </c>
      <c r="C20" s="6">
        <v>2.9443999999999999</v>
      </c>
      <c r="D20" s="6">
        <v>1.89</v>
      </c>
      <c r="E20" s="5" t="s">
        <v>50</v>
      </c>
      <c r="F20" s="7">
        <f t="shared" si="1"/>
        <v>144</v>
      </c>
      <c r="G20" s="7">
        <f t="shared" si="0"/>
        <v>-144</v>
      </c>
      <c r="H20" s="7">
        <v>33</v>
      </c>
      <c r="I20" s="7">
        <f t="shared" si="2"/>
        <v>11011</v>
      </c>
    </row>
    <row r="21" spans="1:9" x14ac:dyDescent="0.35">
      <c r="A21" s="3" t="s">
        <v>30</v>
      </c>
      <c r="B21" s="8">
        <v>1000</v>
      </c>
      <c r="C21" s="9">
        <v>2.95</v>
      </c>
      <c r="D21" s="6">
        <v>1.32</v>
      </c>
      <c r="E21" s="8" t="s">
        <v>50</v>
      </c>
      <c r="F21" s="7">
        <f t="shared" si="1"/>
        <v>600</v>
      </c>
      <c r="G21" s="7">
        <f t="shared" si="0"/>
        <v>-600</v>
      </c>
      <c r="H21" s="7">
        <v>32</v>
      </c>
      <c r="I21" s="7">
        <f t="shared" si="2"/>
        <v>12011</v>
      </c>
    </row>
    <row r="22" spans="1:9" x14ac:dyDescent="0.35">
      <c r="A22" s="2" t="s">
        <v>29</v>
      </c>
      <c r="B22" s="5">
        <v>1920</v>
      </c>
      <c r="C22" s="6">
        <v>3.03</v>
      </c>
      <c r="D22" s="6">
        <v>0.69</v>
      </c>
      <c r="E22" s="5" t="s">
        <v>50</v>
      </c>
      <c r="F22" s="7">
        <f t="shared" si="1"/>
        <v>1152</v>
      </c>
      <c r="G22" s="7">
        <f t="shared" si="0"/>
        <v>-1152</v>
      </c>
      <c r="H22" s="7">
        <v>31</v>
      </c>
      <c r="I22" s="7">
        <f t="shared" si="2"/>
        <v>13931</v>
      </c>
    </row>
    <row r="23" spans="1:9" x14ac:dyDescent="0.35">
      <c r="A23" s="3" t="s">
        <v>28</v>
      </c>
      <c r="B23" s="8">
        <v>148</v>
      </c>
      <c r="C23" s="9">
        <v>3.2618</v>
      </c>
      <c r="D23" s="6">
        <v>1.38</v>
      </c>
      <c r="E23" s="8" t="s">
        <v>50</v>
      </c>
      <c r="F23" s="7">
        <f t="shared" si="1"/>
        <v>88.8</v>
      </c>
      <c r="G23" s="7">
        <f t="shared" si="0"/>
        <v>-88.8</v>
      </c>
      <c r="H23" s="7">
        <v>30</v>
      </c>
      <c r="I23" s="7">
        <f t="shared" si="2"/>
        <v>14079</v>
      </c>
    </row>
    <row r="24" spans="1:9" x14ac:dyDescent="0.35">
      <c r="A24" s="2" t="s">
        <v>27</v>
      </c>
      <c r="B24" s="5">
        <v>500</v>
      </c>
      <c r="C24" s="6">
        <v>3.3050000000000002</v>
      </c>
      <c r="D24" s="6">
        <v>1.36</v>
      </c>
      <c r="E24" s="5" t="s">
        <v>50</v>
      </c>
      <c r="F24" s="7">
        <f t="shared" si="1"/>
        <v>300</v>
      </c>
      <c r="G24" s="7">
        <f t="shared" si="0"/>
        <v>-300</v>
      </c>
      <c r="H24" s="7">
        <v>29</v>
      </c>
      <c r="I24" s="7">
        <f t="shared" si="2"/>
        <v>14579</v>
      </c>
    </row>
    <row r="25" spans="1:9" x14ac:dyDescent="0.35">
      <c r="A25" s="3" t="s">
        <v>26</v>
      </c>
      <c r="B25" s="8">
        <v>300</v>
      </c>
      <c r="C25" s="9">
        <v>3.4024000000000001</v>
      </c>
      <c r="D25" s="6">
        <v>1.58</v>
      </c>
      <c r="E25" s="8" t="s">
        <v>50</v>
      </c>
      <c r="F25" s="7">
        <f t="shared" si="1"/>
        <v>180</v>
      </c>
      <c r="G25" s="7">
        <f t="shared" si="0"/>
        <v>-180</v>
      </c>
      <c r="H25" s="7">
        <v>28</v>
      </c>
      <c r="I25" s="7">
        <f t="shared" si="2"/>
        <v>14879</v>
      </c>
    </row>
    <row r="26" spans="1:9" x14ac:dyDescent="0.35">
      <c r="A26" s="2" t="s">
        <v>25</v>
      </c>
      <c r="B26" s="5">
        <v>92</v>
      </c>
      <c r="C26" s="6">
        <v>3.4975000000000001</v>
      </c>
      <c r="D26" s="6">
        <v>0.95</v>
      </c>
      <c r="E26" s="5" t="s">
        <v>50</v>
      </c>
      <c r="F26" s="7">
        <f t="shared" si="1"/>
        <v>55.2</v>
      </c>
      <c r="G26" s="7">
        <f t="shared" si="0"/>
        <v>-55.2</v>
      </c>
      <c r="H26" s="7">
        <v>27</v>
      </c>
      <c r="I26" s="7">
        <f t="shared" si="2"/>
        <v>14971</v>
      </c>
    </row>
    <row r="27" spans="1:9" x14ac:dyDescent="0.35">
      <c r="A27" s="2" t="s">
        <v>23</v>
      </c>
      <c r="B27" s="5">
        <v>1200</v>
      </c>
      <c r="C27" s="6">
        <v>3.6415999999999999</v>
      </c>
      <c r="D27" s="6">
        <v>1.06</v>
      </c>
      <c r="E27" s="5" t="s">
        <v>50</v>
      </c>
      <c r="F27" s="7">
        <f t="shared" si="1"/>
        <v>720</v>
      </c>
      <c r="G27" s="7">
        <f t="shared" si="0"/>
        <v>-720</v>
      </c>
      <c r="H27" s="7">
        <v>25</v>
      </c>
      <c r="I27" s="7">
        <f t="shared" si="2"/>
        <v>16171</v>
      </c>
    </row>
    <row r="28" spans="1:9" x14ac:dyDescent="0.35">
      <c r="A28" s="3" t="s">
        <v>24</v>
      </c>
      <c r="B28" s="8">
        <v>125</v>
      </c>
      <c r="C28" s="9">
        <v>3.6415999999999999</v>
      </c>
      <c r="D28" s="6">
        <v>0</v>
      </c>
      <c r="E28" s="8" t="s">
        <v>50</v>
      </c>
      <c r="F28" s="7">
        <f t="shared" si="1"/>
        <v>75</v>
      </c>
      <c r="G28" s="7">
        <f t="shared" si="0"/>
        <v>-75</v>
      </c>
      <c r="H28" s="7">
        <v>26</v>
      </c>
      <c r="I28" s="7">
        <f t="shared" si="2"/>
        <v>16296</v>
      </c>
    </row>
    <row r="29" spans="1:9" x14ac:dyDescent="0.35">
      <c r="A29" s="3" t="s">
        <v>22</v>
      </c>
      <c r="B29" s="8">
        <v>85</v>
      </c>
      <c r="C29" s="9">
        <v>3.6926999999999999</v>
      </c>
      <c r="D29" s="6">
        <v>1.25</v>
      </c>
      <c r="E29" s="8" t="s">
        <v>50</v>
      </c>
      <c r="F29" s="7">
        <f t="shared" si="1"/>
        <v>51</v>
      </c>
      <c r="G29" s="7">
        <f t="shared" si="0"/>
        <v>-51</v>
      </c>
      <c r="H29" s="7">
        <v>24</v>
      </c>
      <c r="I29" s="7">
        <f t="shared" si="2"/>
        <v>16381</v>
      </c>
    </row>
    <row r="30" spans="1:9" x14ac:dyDescent="0.35">
      <c r="A30" s="2" t="s">
        <v>21</v>
      </c>
      <c r="B30" s="5">
        <v>440</v>
      </c>
      <c r="C30" s="6">
        <v>3.7016</v>
      </c>
      <c r="D30" s="6">
        <v>0.8</v>
      </c>
      <c r="E30" s="5" t="s">
        <v>50</v>
      </c>
      <c r="F30" s="7">
        <f t="shared" si="1"/>
        <v>264</v>
      </c>
      <c r="G30" s="7">
        <f t="shared" si="0"/>
        <v>-264</v>
      </c>
      <c r="H30" s="7">
        <v>23</v>
      </c>
      <c r="I30" s="7">
        <f t="shared" si="2"/>
        <v>16821</v>
      </c>
    </row>
    <row r="31" spans="1:9" x14ac:dyDescent="0.35">
      <c r="A31" s="3" t="s">
        <v>20</v>
      </c>
      <c r="B31" s="8">
        <v>210</v>
      </c>
      <c r="C31" s="9">
        <v>3.8759999999999999</v>
      </c>
      <c r="D31" s="6">
        <v>1.24</v>
      </c>
      <c r="E31" s="8" t="s">
        <v>50</v>
      </c>
      <c r="F31" s="7">
        <f t="shared" si="1"/>
        <v>126</v>
      </c>
      <c r="G31" s="7">
        <f t="shared" si="0"/>
        <v>-126</v>
      </c>
      <c r="H31" s="7">
        <v>22</v>
      </c>
      <c r="I31" s="7">
        <f t="shared" si="2"/>
        <v>17031</v>
      </c>
    </row>
    <row r="32" spans="1:9" x14ac:dyDescent="0.35">
      <c r="A32" s="2" t="s">
        <v>19</v>
      </c>
      <c r="B32" s="5">
        <v>250</v>
      </c>
      <c r="C32" s="6">
        <v>3.8820000000000001</v>
      </c>
      <c r="D32" s="6">
        <v>1.56</v>
      </c>
      <c r="E32" s="5" t="s">
        <v>50</v>
      </c>
      <c r="F32" s="7">
        <f t="shared" si="1"/>
        <v>150</v>
      </c>
      <c r="G32" s="7">
        <f t="shared" si="0"/>
        <v>-150</v>
      </c>
      <c r="H32" s="7">
        <v>21</v>
      </c>
      <c r="I32" s="7">
        <f t="shared" si="2"/>
        <v>17281</v>
      </c>
    </row>
    <row r="33" spans="1:9" x14ac:dyDescent="0.35">
      <c r="A33" s="3" t="s">
        <v>18</v>
      </c>
      <c r="B33" s="8">
        <v>630</v>
      </c>
      <c r="C33" s="9">
        <v>3.911</v>
      </c>
      <c r="D33" s="6">
        <v>0.7</v>
      </c>
      <c r="E33" s="8" t="s">
        <v>50</v>
      </c>
      <c r="F33" s="7">
        <f t="shared" si="1"/>
        <v>378</v>
      </c>
      <c r="G33" s="7">
        <f t="shared" si="0"/>
        <v>-378</v>
      </c>
      <c r="H33" s="7">
        <v>20</v>
      </c>
      <c r="I33" s="7">
        <f t="shared" si="2"/>
        <v>17911</v>
      </c>
    </row>
    <row r="34" spans="1:9" x14ac:dyDescent="0.35">
      <c r="A34" s="2" t="s">
        <v>17</v>
      </c>
      <c r="B34" s="5">
        <v>500</v>
      </c>
      <c r="C34" s="6">
        <v>3.9220000000000002</v>
      </c>
      <c r="D34" s="6">
        <v>1.69</v>
      </c>
      <c r="E34" s="5" t="s">
        <v>50</v>
      </c>
      <c r="F34" s="7">
        <f t="shared" si="1"/>
        <v>300</v>
      </c>
      <c r="G34" s="7">
        <f t="shared" si="0"/>
        <v>-300</v>
      </c>
      <c r="H34" s="7">
        <v>19</v>
      </c>
      <c r="I34" s="7">
        <f t="shared" si="2"/>
        <v>18411</v>
      </c>
    </row>
    <row r="35" spans="1:9" x14ac:dyDescent="0.35">
      <c r="A35" s="3" t="s">
        <v>16</v>
      </c>
      <c r="B35" s="8">
        <v>394</v>
      </c>
      <c r="C35" s="9">
        <v>4.1792999999999996</v>
      </c>
      <c r="D35" s="6">
        <v>1.1000000000000001</v>
      </c>
      <c r="E35" s="8" t="s">
        <v>50</v>
      </c>
      <c r="F35" s="7">
        <f t="shared" si="1"/>
        <v>236.4</v>
      </c>
      <c r="G35" s="7">
        <f t="shared" si="0"/>
        <v>-236.4</v>
      </c>
      <c r="H35" s="7">
        <v>18</v>
      </c>
      <c r="I35" s="7">
        <f t="shared" si="2"/>
        <v>18805</v>
      </c>
    </row>
    <row r="36" spans="1:9" x14ac:dyDescent="0.35">
      <c r="A36" s="2" t="s">
        <v>15</v>
      </c>
      <c r="B36" s="5">
        <v>531</v>
      </c>
      <c r="C36" s="6">
        <v>4.2215999999999996</v>
      </c>
      <c r="D36" s="6">
        <v>2.5099999999999998</v>
      </c>
      <c r="E36" s="5" t="s">
        <v>50</v>
      </c>
      <c r="F36" s="7">
        <f t="shared" si="1"/>
        <v>318.60000000000002</v>
      </c>
      <c r="G36" s="7">
        <f t="shared" si="0"/>
        <v>-318.60000000000002</v>
      </c>
      <c r="H36" s="7">
        <v>17</v>
      </c>
      <c r="I36" s="7">
        <f t="shared" si="2"/>
        <v>19336</v>
      </c>
    </row>
    <row r="37" spans="1:9" x14ac:dyDescent="0.35">
      <c r="A37" s="3" t="s">
        <v>14</v>
      </c>
      <c r="B37" s="8">
        <v>840</v>
      </c>
      <c r="C37" s="9">
        <v>4.43</v>
      </c>
      <c r="D37" s="6">
        <v>0.84</v>
      </c>
      <c r="E37" s="8" t="s">
        <v>0</v>
      </c>
      <c r="F37" s="7">
        <f t="shared" si="1"/>
        <v>504</v>
      </c>
      <c r="G37" s="7">
        <f t="shared" si="0"/>
        <v>-504</v>
      </c>
      <c r="H37" s="7">
        <v>16</v>
      </c>
      <c r="I37" s="7">
        <f t="shared" si="2"/>
        <v>20176</v>
      </c>
    </row>
    <row r="38" spans="1:9" x14ac:dyDescent="0.35">
      <c r="A38" s="2" t="s">
        <v>13</v>
      </c>
      <c r="B38" s="5">
        <v>642</v>
      </c>
      <c r="C38" s="6">
        <v>4.9015000000000004</v>
      </c>
      <c r="D38" s="6">
        <v>0.95</v>
      </c>
      <c r="E38" s="5" t="s">
        <v>50</v>
      </c>
      <c r="F38" s="7">
        <f t="shared" si="1"/>
        <v>385.2</v>
      </c>
      <c r="G38" s="7">
        <f t="shared" si="0"/>
        <v>-385.2</v>
      </c>
      <c r="H38" s="7">
        <v>15</v>
      </c>
      <c r="I38" s="7">
        <f t="shared" si="2"/>
        <v>20818</v>
      </c>
    </row>
    <row r="39" spans="1:9" x14ac:dyDescent="0.35">
      <c r="A39" s="3" t="s">
        <v>12</v>
      </c>
      <c r="B39" s="8">
        <v>760</v>
      </c>
      <c r="C39" s="9">
        <v>6.4264000000000001</v>
      </c>
      <c r="D39" s="6">
        <v>1.48</v>
      </c>
      <c r="E39" s="8" t="s">
        <v>50</v>
      </c>
      <c r="F39" s="7">
        <f t="shared" si="1"/>
        <v>456.00000000000006</v>
      </c>
      <c r="G39" s="7">
        <f t="shared" si="0"/>
        <v>-456.00000000000006</v>
      </c>
      <c r="H39" s="7">
        <v>14</v>
      </c>
      <c r="I39" s="7">
        <f t="shared" si="2"/>
        <v>21578</v>
      </c>
    </row>
    <row r="40" spans="1:9" x14ac:dyDescent="0.35">
      <c r="A40" s="2" t="s">
        <v>11</v>
      </c>
      <c r="B40" s="5">
        <v>200</v>
      </c>
      <c r="C40" s="6">
        <v>25.768799999999999</v>
      </c>
      <c r="D40" s="7">
        <v>1.37</v>
      </c>
      <c r="E40" s="5" t="s">
        <v>0</v>
      </c>
      <c r="F40" s="7">
        <f>B40</f>
        <v>200</v>
      </c>
      <c r="G40" s="7">
        <f t="shared" si="0"/>
        <v>-200</v>
      </c>
      <c r="H40" s="7">
        <v>11</v>
      </c>
      <c r="I40" s="7">
        <f t="shared" si="2"/>
        <v>21778</v>
      </c>
    </row>
    <row r="41" spans="1:9" x14ac:dyDescent="0.35">
      <c r="A41" s="4" t="s">
        <v>10</v>
      </c>
      <c r="B41" s="10">
        <v>200</v>
      </c>
      <c r="C41" s="11">
        <v>25.9558</v>
      </c>
      <c r="D41" s="7">
        <v>1.37</v>
      </c>
      <c r="E41" s="10" t="s">
        <v>0</v>
      </c>
      <c r="F41" s="7">
        <f>B41</f>
        <v>200</v>
      </c>
      <c r="G41" s="7">
        <f t="shared" si="0"/>
        <v>-200</v>
      </c>
      <c r="H41" s="7">
        <v>10</v>
      </c>
      <c r="I41" s="7">
        <f t="shared" si="2"/>
        <v>21978</v>
      </c>
    </row>
    <row r="42" spans="1:9" x14ac:dyDescent="0.35">
      <c r="A42" s="2" t="s">
        <v>9</v>
      </c>
      <c r="B42" s="5">
        <v>10000</v>
      </c>
      <c r="C42" s="6">
        <v>15</v>
      </c>
      <c r="D42" s="6">
        <v>0</v>
      </c>
      <c r="E42" s="5" t="s">
        <v>9</v>
      </c>
      <c r="F42" s="7">
        <v>10000</v>
      </c>
      <c r="G42" s="7">
        <f t="shared" si="0"/>
        <v>-10000</v>
      </c>
      <c r="H42" s="7">
        <v>10</v>
      </c>
      <c r="I42" s="7">
        <f t="shared" si="2"/>
        <v>31978</v>
      </c>
    </row>
  </sheetData>
  <autoFilter ref="A1:H40" xr:uid="{E5A24599-8E45-4638-A625-34C432A73FB2}">
    <sortState xmlns:xlrd2="http://schemas.microsoft.com/office/spreadsheetml/2017/richdata2" ref="A2:H40">
      <sortCondition ref="E2:E40"/>
    </sortState>
  </autoFilter>
  <sortState xmlns:xlrd2="http://schemas.microsoft.com/office/spreadsheetml/2017/richdata2" ref="A2:I42">
    <sortCondition ref="C4:C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Kaustubh</dc:creator>
  <cp:lastModifiedBy>Kaustubh Arekar</cp:lastModifiedBy>
  <dcterms:created xsi:type="dcterms:W3CDTF">2015-06-05T18:17:20Z</dcterms:created>
  <dcterms:modified xsi:type="dcterms:W3CDTF">2023-11-09T11:59:19Z</dcterms:modified>
</cp:coreProperties>
</file>