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Y:\3_Personal\mpenulia\2.0_Corona Project\"/>
    </mc:Choice>
  </mc:AlternateContent>
  <xr:revisionPtr revIDLastSave="0" documentId="13_ncr:1_{8243E2EC-DB99-452D-93D7-261A4A1F294B}" xr6:coauthVersionLast="36" xr6:coauthVersionMax="36" xr10:uidLastSave="{00000000-0000-0000-0000-000000000000}"/>
  <bookViews>
    <workbookView xWindow="0" yWindow="0" windowWidth="10810" windowHeight="4630" tabRatio="778" activeTab="1" xr2:uid="{199152BA-D3EE-4D93-ACA2-8713B8D327FA}"/>
  </bookViews>
  <sheets>
    <sheet name="SIR Model Current" sheetId="1" r:id="rId1"/>
    <sheet name="SIR 75% Reopen - UPDATED" sheetId="7" r:id="rId2"/>
    <sheet name="SIR Model Current - OLD" sheetId="10" state="hidden" r:id="rId3"/>
    <sheet name="SIR 75% Reopen" sheetId="3" state="hidden" r:id="rId4"/>
    <sheet name="SIR 75% Reopen - End 6-13 (2)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6" i="10" l="1"/>
  <c r="O366" i="10"/>
  <c r="M366" i="10"/>
  <c r="L366" i="10" s="1"/>
  <c r="O365" i="10"/>
  <c r="M365" i="10"/>
  <c r="L365" i="10" s="1"/>
  <c r="O364" i="10"/>
  <c r="M364" i="10"/>
  <c r="P363" i="10"/>
  <c r="O363" i="10"/>
  <c r="M363" i="10"/>
  <c r="L363" i="10" s="1"/>
  <c r="O362" i="10"/>
  <c r="P362" i="10" s="1"/>
  <c r="M362" i="10"/>
  <c r="O361" i="10"/>
  <c r="M361" i="10"/>
  <c r="O360" i="10"/>
  <c r="M360" i="10"/>
  <c r="P360" i="10" s="1"/>
  <c r="P359" i="10"/>
  <c r="O359" i="10"/>
  <c r="M359" i="10"/>
  <c r="L359" i="10" s="1"/>
  <c r="O358" i="10"/>
  <c r="P358" i="10" s="1"/>
  <c r="M358" i="10"/>
  <c r="O357" i="10"/>
  <c r="M357" i="10"/>
  <c r="L357" i="10" s="1"/>
  <c r="O356" i="10"/>
  <c r="M356" i="10"/>
  <c r="P356" i="10" s="1"/>
  <c r="P355" i="10"/>
  <c r="O355" i="10"/>
  <c r="M355" i="10"/>
  <c r="L355" i="10" s="1"/>
  <c r="O354" i="10"/>
  <c r="P354" i="10" s="1"/>
  <c r="M354" i="10"/>
  <c r="P353" i="10"/>
  <c r="O353" i="10"/>
  <c r="M353" i="10"/>
  <c r="L353" i="10" s="1"/>
  <c r="O352" i="10"/>
  <c r="M352" i="10"/>
  <c r="P352" i="10" s="1"/>
  <c r="O351" i="10"/>
  <c r="M351" i="10"/>
  <c r="O350" i="10"/>
  <c r="P350" i="10" s="1"/>
  <c r="M350" i="10"/>
  <c r="O349" i="10"/>
  <c r="M349" i="10"/>
  <c r="L349" i="10" s="1"/>
  <c r="O348" i="10"/>
  <c r="M348" i="10"/>
  <c r="P348" i="10" s="1"/>
  <c r="P347" i="10"/>
  <c r="O347" i="10"/>
  <c r="M347" i="10"/>
  <c r="L347" i="10" s="1"/>
  <c r="O346" i="10"/>
  <c r="P346" i="10" s="1"/>
  <c r="M346" i="10"/>
  <c r="P345" i="10"/>
  <c r="O345" i="10"/>
  <c r="M345" i="10"/>
  <c r="L345" i="10" s="1"/>
  <c r="O344" i="10"/>
  <c r="M344" i="10"/>
  <c r="P344" i="10" s="1"/>
  <c r="O343" i="10"/>
  <c r="M343" i="10"/>
  <c r="L343" i="10" s="1"/>
  <c r="O342" i="10"/>
  <c r="P342" i="10" s="1"/>
  <c r="M342" i="10"/>
  <c r="O341" i="10"/>
  <c r="M341" i="10"/>
  <c r="L341" i="10" s="1"/>
  <c r="O340" i="10"/>
  <c r="M340" i="10"/>
  <c r="L340" i="10" s="1"/>
  <c r="O339" i="10"/>
  <c r="M339" i="10"/>
  <c r="O338" i="10"/>
  <c r="M338" i="10"/>
  <c r="P338" i="10" s="1"/>
  <c r="L338" i="10"/>
  <c r="P337" i="10"/>
  <c r="O337" i="10"/>
  <c r="M337" i="10"/>
  <c r="L337" i="10"/>
  <c r="O336" i="10"/>
  <c r="M336" i="10"/>
  <c r="P336" i="10" s="1"/>
  <c r="L336" i="10"/>
  <c r="P335" i="10"/>
  <c r="O335" i="10"/>
  <c r="M335" i="10"/>
  <c r="L335" i="10"/>
  <c r="O334" i="10"/>
  <c r="M334" i="10"/>
  <c r="P334" i="10" s="1"/>
  <c r="L334" i="10"/>
  <c r="P333" i="10"/>
  <c r="O333" i="10"/>
  <c r="M333" i="10"/>
  <c r="L333" i="10"/>
  <c r="O332" i="10"/>
  <c r="M332" i="10"/>
  <c r="P332" i="10" s="1"/>
  <c r="L332" i="10"/>
  <c r="P331" i="10"/>
  <c r="O331" i="10"/>
  <c r="M331" i="10"/>
  <c r="L331" i="10"/>
  <c r="O330" i="10"/>
  <c r="M330" i="10"/>
  <c r="P330" i="10" s="1"/>
  <c r="L330" i="10"/>
  <c r="P329" i="10"/>
  <c r="O329" i="10"/>
  <c r="M329" i="10"/>
  <c r="L329" i="10"/>
  <c r="O328" i="10"/>
  <c r="M328" i="10"/>
  <c r="P328" i="10" s="1"/>
  <c r="L328" i="10"/>
  <c r="P327" i="10"/>
  <c r="O327" i="10"/>
  <c r="M327" i="10"/>
  <c r="L327" i="10"/>
  <c r="O326" i="10"/>
  <c r="M326" i="10"/>
  <c r="P326" i="10" s="1"/>
  <c r="L326" i="10"/>
  <c r="P325" i="10"/>
  <c r="O325" i="10"/>
  <c r="M325" i="10"/>
  <c r="L325" i="10"/>
  <c r="O324" i="10"/>
  <c r="M324" i="10"/>
  <c r="P324" i="10" s="1"/>
  <c r="L324" i="10"/>
  <c r="P323" i="10"/>
  <c r="O323" i="10"/>
  <c r="M323" i="10"/>
  <c r="L323" i="10"/>
  <c r="O322" i="10"/>
  <c r="M322" i="10"/>
  <c r="P322" i="10" s="1"/>
  <c r="L322" i="10"/>
  <c r="P321" i="10"/>
  <c r="O321" i="10"/>
  <c r="M321" i="10"/>
  <c r="L321" i="10"/>
  <c r="O320" i="10"/>
  <c r="M320" i="10"/>
  <c r="P320" i="10" s="1"/>
  <c r="L320" i="10"/>
  <c r="P319" i="10"/>
  <c r="O319" i="10"/>
  <c r="M319" i="10"/>
  <c r="L319" i="10"/>
  <c r="O318" i="10"/>
  <c r="M318" i="10"/>
  <c r="P318" i="10" s="1"/>
  <c r="L318" i="10"/>
  <c r="P317" i="10"/>
  <c r="O317" i="10"/>
  <c r="M317" i="10"/>
  <c r="L317" i="10"/>
  <c r="O316" i="10"/>
  <c r="M316" i="10"/>
  <c r="P316" i="10" s="1"/>
  <c r="L316" i="10"/>
  <c r="P315" i="10"/>
  <c r="O315" i="10"/>
  <c r="M315" i="10"/>
  <c r="L315" i="10"/>
  <c r="O314" i="10"/>
  <c r="M314" i="10"/>
  <c r="P314" i="10" s="1"/>
  <c r="L314" i="10"/>
  <c r="P313" i="10"/>
  <c r="O313" i="10"/>
  <c r="M313" i="10"/>
  <c r="L313" i="10"/>
  <c r="O312" i="10"/>
  <c r="M312" i="10"/>
  <c r="P312" i="10" s="1"/>
  <c r="L312" i="10"/>
  <c r="P311" i="10"/>
  <c r="O311" i="10"/>
  <c r="M311" i="10"/>
  <c r="L311" i="10"/>
  <c r="O310" i="10"/>
  <c r="M310" i="10"/>
  <c r="P310" i="10" s="1"/>
  <c r="L310" i="10"/>
  <c r="P309" i="10"/>
  <c r="O309" i="10"/>
  <c r="M309" i="10"/>
  <c r="L309" i="10"/>
  <c r="O308" i="10"/>
  <c r="M308" i="10"/>
  <c r="P308" i="10" s="1"/>
  <c r="L308" i="10"/>
  <c r="O307" i="10"/>
  <c r="M307" i="10"/>
  <c r="P307" i="10" s="1"/>
  <c r="L307" i="10"/>
  <c r="P306" i="10"/>
  <c r="O306" i="10"/>
  <c r="M306" i="10"/>
  <c r="L306" i="10"/>
  <c r="O305" i="10"/>
  <c r="M305" i="10"/>
  <c r="P305" i="10" s="1"/>
  <c r="L305" i="10"/>
  <c r="P304" i="10"/>
  <c r="O304" i="10"/>
  <c r="M304" i="10"/>
  <c r="L304" i="10"/>
  <c r="O303" i="10"/>
  <c r="M303" i="10"/>
  <c r="P303" i="10" s="1"/>
  <c r="L303" i="10"/>
  <c r="P302" i="10"/>
  <c r="O302" i="10"/>
  <c r="M302" i="10"/>
  <c r="L302" i="10"/>
  <c r="O301" i="10"/>
  <c r="M301" i="10"/>
  <c r="P301" i="10" s="1"/>
  <c r="L301" i="10"/>
  <c r="P300" i="10"/>
  <c r="O300" i="10"/>
  <c r="M300" i="10"/>
  <c r="L300" i="10"/>
  <c r="O299" i="10"/>
  <c r="M299" i="10"/>
  <c r="P299" i="10" s="1"/>
  <c r="L299" i="10"/>
  <c r="P298" i="10"/>
  <c r="O298" i="10"/>
  <c r="M298" i="10"/>
  <c r="L298" i="10"/>
  <c r="O297" i="10"/>
  <c r="M297" i="10"/>
  <c r="P297" i="10" s="1"/>
  <c r="L297" i="10"/>
  <c r="P296" i="10"/>
  <c r="O296" i="10"/>
  <c r="M296" i="10"/>
  <c r="L296" i="10"/>
  <c r="O295" i="10"/>
  <c r="M295" i="10"/>
  <c r="P295" i="10" s="1"/>
  <c r="L295" i="10"/>
  <c r="P294" i="10"/>
  <c r="O294" i="10"/>
  <c r="M294" i="10"/>
  <c r="L294" i="10"/>
  <c r="O293" i="10"/>
  <c r="M293" i="10"/>
  <c r="P293" i="10" s="1"/>
  <c r="L293" i="10"/>
  <c r="P292" i="10"/>
  <c r="O292" i="10"/>
  <c r="M292" i="10"/>
  <c r="L292" i="10"/>
  <c r="O291" i="10"/>
  <c r="M291" i="10"/>
  <c r="P291" i="10" s="1"/>
  <c r="L291" i="10"/>
  <c r="P290" i="10"/>
  <c r="O290" i="10"/>
  <c r="M290" i="10"/>
  <c r="L290" i="10"/>
  <c r="O289" i="10"/>
  <c r="M289" i="10"/>
  <c r="P289" i="10" s="1"/>
  <c r="L289" i="10"/>
  <c r="P288" i="10"/>
  <c r="O288" i="10"/>
  <c r="M288" i="10"/>
  <c r="L288" i="10"/>
  <c r="O287" i="10"/>
  <c r="M287" i="10"/>
  <c r="P287" i="10" s="1"/>
  <c r="L287" i="10"/>
  <c r="P286" i="10"/>
  <c r="O286" i="10"/>
  <c r="M286" i="10"/>
  <c r="L286" i="10"/>
  <c r="O285" i="10"/>
  <c r="M285" i="10"/>
  <c r="P285" i="10" s="1"/>
  <c r="L285" i="10"/>
  <c r="P284" i="10"/>
  <c r="O284" i="10"/>
  <c r="M284" i="10"/>
  <c r="L284" i="10"/>
  <c r="O283" i="10"/>
  <c r="M283" i="10"/>
  <c r="P283" i="10" s="1"/>
  <c r="P282" i="10"/>
  <c r="O282" i="10"/>
  <c r="M282" i="10"/>
  <c r="L282" i="10"/>
  <c r="O281" i="10"/>
  <c r="M281" i="10"/>
  <c r="O280" i="10"/>
  <c r="M280" i="10"/>
  <c r="O279" i="10"/>
  <c r="M279" i="10"/>
  <c r="O278" i="10"/>
  <c r="M278" i="10"/>
  <c r="O277" i="10"/>
  <c r="M277" i="10"/>
  <c r="O276" i="10"/>
  <c r="M276" i="10"/>
  <c r="P276" i="10" s="1"/>
  <c r="P275" i="10"/>
  <c r="O275" i="10"/>
  <c r="M275" i="10"/>
  <c r="P274" i="10"/>
  <c r="O274" i="10"/>
  <c r="M274" i="10"/>
  <c r="O273" i="10"/>
  <c r="M273" i="10"/>
  <c r="O272" i="10"/>
  <c r="M272" i="10"/>
  <c r="O271" i="10"/>
  <c r="M271" i="10"/>
  <c r="O270" i="10"/>
  <c r="M270" i="10"/>
  <c r="O269" i="10"/>
  <c r="M269" i="10"/>
  <c r="O268" i="10"/>
  <c r="M268" i="10"/>
  <c r="O267" i="10"/>
  <c r="M267" i="10"/>
  <c r="O266" i="10"/>
  <c r="M266" i="10"/>
  <c r="O265" i="10"/>
  <c r="M265" i="10"/>
  <c r="O264" i="10"/>
  <c r="M264" i="10"/>
  <c r="O263" i="10"/>
  <c r="M263" i="10"/>
  <c r="O262" i="10"/>
  <c r="M262" i="10"/>
  <c r="O261" i="10"/>
  <c r="M261" i="10"/>
  <c r="O260" i="10"/>
  <c r="M260" i="10"/>
  <c r="O259" i="10"/>
  <c r="M259" i="10"/>
  <c r="O258" i="10"/>
  <c r="M258" i="10"/>
  <c r="O257" i="10"/>
  <c r="M257" i="10"/>
  <c r="O256" i="10"/>
  <c r="M256" i="10"/>
  <c r="O255" i="10"/>
  <c r="M255" i="10"/>
  <c r="O254" i="10"/>
  <c r="M254" i="10"/>
  <c r="O253" i="10"/>
  <c r="M253" i="10"/>
  <c r="O252" i="10"/>
  <c r="M252" i="10"/>
  <c r="O251" i="10"/>
  <c r="M251" i="10"/>
  <c r="O250" i="10"/>
  <c r="M250" i="10"/>
  <c r="O249" i="10"/>
  <c r="M249" i="10"/>
  <c r="O248" i="10"/>
  <c r="M248" i="10"/>
  <c r="O247" i="10"/>
  <c r="M247" i="10"/>
  <c r="O246" i="10"/>
  <c r="M246" i="10"/>
  <c r="O245" i="10"/>
  <c r="M245" i="10"/>
  <c r="O244" i="10"/>
  <c r="M244" i="10"/>
  <c r="O243" i="10"/>
  <c r="M243" i="10"/>
  <c r="O242" i="10"/>
  <c r="M242" i="10"/>
  <c r="O241" i="10"/>
  <c r="M241" i="10"/>
  <c r="O240" i="10"/>
  <c r="M240" i="10"/>
  <c r="O239" i="10"/>
  <c r="M239" i="10"/>
  <c r="O238" i="10"/>
  <c r="M238" i="10"/>
  <c r="O237" i="10"/>
  <c r="M237" i="10"/>
  <c r="O236" i="10"/>
  <c r="M236" i="10"/>
  <c r="O235" i="10"/>
  <c r="M235" i="10"/>
  <c r="O234" i="10"/>
  <c r="M234" i="10"/>
  <c r="O233" i="10"/>
  <c r="M233" i="10"/>
  <c r="O232" i="10"/>
  <c r="M232" i="10"/>
  <c r="O231" i="10"/>
  <c r="M231" i="10"/>
  <c r="O230" i="10"/>
  <c r="M230" i="10"/>
  <c r="O229" i="10"/>
  <c r="M229" i="10"/>
  <c r="O228" i="10"/>
  <c r="M228" i="10"/>
  <c r="O227" i="10"/>
  <c r="M227" i="10"/>
  <c r="P227" i="10" s="1"/>
  <c r="L227" i="10"/>
  <c r="O226" i="10"/>
  <c r="M226" i="10"/>
  <c r="O225" i="10"/>
  <c r="M225" i="10"/>
  <c r="O224" i="10"/>
  <c r="M224" i="10"/>
  <c r="L224" i="10"/>
  <c r="O223" i="10"/>
  <c r="M223" i="10"/>
  <c r="P223" i="10" s="1"/>
  <c r="L223" i="10"/>
  <c r="O222" i="10"/>
  <c r="M222" i="10"/>
  <c r="O221" i="10"/>
  <c r="M221" i="10"/>
  <c r="O220" i="10"/>
  <c r="M220" i="10"/>
  <c r="L220" i="10"/>
  <c r="O219" i="10"/>
  <c r="M219" i="10"/>
  <c r="P219" i="10" s="1"/>
  <c r="L219" i="10"/>
  <c r="O218" i="10"/>
  <c r="M218" i="10"/>
  <c r="O217" i="10"/>
  <c r="M217" i="10"/>
  <c r="O216" i="10"/>
  <c r="M216" i="10"/>
  <c r="L216" i="10"/>
  <c r="O215" i="10"/>
  <c r="M215" i="10"/>
  <c r="P215" i="10" s="1"/>
  <c r="L215" i="10"/>
  <c r="O214" i="10"/>
  <c r="M214" i="10"/>
  <c r="O213" i="10"/>
  <c r="M213" i="10"/>
  <c r="O212" i="10"/>
  <c r="M212" i="10"/>
  <c r="L212" i="10"/>
  <c r="O211" i="10"/>
  <c r="P211" i="10" s="1"/>
  <c r="M211" i="10"/>
  <c r="L211" i="10" s="1"/>
  <c r="O210" i="10"/>
  <c r="P210" i="10" s="1"/>
  <c r="M210" i="10"/>
  <c r="L210" i="10" s="1"/>
  <c r="O209" i="10"/>
  <c r="P209" i="10" s="1"/>
  <c r="M209" i="10"/>
  <c r="L209" i="10" s="1"/>
  <c r="O208" i="10"/>
  <c r="P208" i="10" s="1"/>
  <c r="M208" i="10"/>
  <c r="L208" i="10" s="1"/>
  <c r="O207" i="10"/>
  <c r="M207" i="10"/>
  <c r="L207" i="10" s="1"/>
  <c r="O206" i="10"/>
  <c r="M206" i="10"/>
  <c r="L206" i="10" s="1"/>
  <c r="O205" i="10"/>
  <c r="M205" i="10"/>
  <c r="L205" i="10" s="1"/>
  <c r="O204" i="10"/>
  <c r="M204" i="10"/>
  <c r="L204" i="10" s="1"/>
  <c r="O203" i="10"/>
  <c r="M203" i="10"/>
  <c r="L203" i="10" s="1"/>
  <c r="O202" i="10"/>
  <c r="M202" i="10"/>
  <c r="L202" i="10" s="1"/>
  <c r="O201" i="10"/>
  <c r="M201" i="10"/>
  <c r="L201" i="10" s="1"/>
  <c r="O200" i="10"/>
  <c r="M200" i="10"/>
  <c r="L200" i="10" s="1"/>
  <c r="O199" i="10"/>
  <c r="M199" i="10"/>
  <c r="L199" i="10" s="1"/>
  <c r="O198" i="10"/>
  <c r="M198" i="10"/>
  <c r="L198" i="10" s="1"/>
  <c r="O197" i="10"/>
  <c r="M197" i="10"/>
  <c r="L197" i="10" s="1"/>
  <c r="O196" i="10"/>
  <c r="M196" i="10"/>
  <c r="L196" i="10" s="1"/>
  <c r="O195" i="10"/>
  <c r="M195" i="10"/>
  <c r="L195" i="10" s="1"/>
  <c r="O194" i="10"/>
  <c r="M194" i="10"/>
  <c r="L194" i="10" s="1"/>
  <c r="O193" i="10"/>
  <c r="M193" i="10"/>
  <c r="L193" i="10" s="1"/>
  <c r="O192" i="10"/>
  <c r="M192" i="10"/>
  <c r="L192" i="10" s="1"/>
  <c r="O191" i="10"/>
  <c r="M191" i="10"/>
  <c r="L191" i="10" s="1"/>
  <c r="O190" i="10"/>
  <c r="M190" i="10"/>
  <c r="L190" i="10" s="1"/>
  <c r="O189" i="10"/>
  <c r="M189" i="10"/>
  <c r="L189" i="10" s="1"/>
  <c r="O188" i="10"/>
  <c r="M188" i="10"/>
  <c r="L188" i="10" s="1"/>
  <c r="O187" i="10"/>
  <c r="M187" i="10"/>
  <c r="L187" i="10" s="1"/>
  <c r="O186" i="10"/>
  <c r="M186" i="10"/>
  <c r="L186" i="10" s="1"/>
  <c r="O185" i="10"/>
  <c r="M185" i="10"/>
  <c r="L185" i="10" s="1"/>
  <c r="O184" i="10"/>
  <c r="M184" i="10"/>
  <c r="L184" i="10" s="1"/>
  <c r="O183" i="10"/>
  <c r="M183" i="10"/>
  <c r="L183" i="10" s="1"/>
  <c r="O182" i="10"/>
  <c r="M182" i="10"/>
  <c r="L182" i="10" s="1"/>
  <c r="O181" i="10"/>
  <c r="M181" i="10"/>
  <c r="L181" i="10" s="1"/>
  <c r="O180" i="10"/>
  <c r="M180" i="10"/>
  <c r="L180" i="10" s="1"/>
  <c r="O179" i="10"/>
  <c r="M179" i="10"/>
  <c r="L179" i="10" s="1"/>
  <c r="O178" i="10"/>
  <c r="M178" i="10"/>
  <c r="L178" i="10" s="1"/>
  <c r="O177" i="10"/>
  <c r="M177" i="10"/>
  <c r="L177" i="10" s="1"/>
  <c r="O176" i="10"/>
  <c r="M176" i="10"/>
  <c r="O175" i="10"/>
  <c r="M175" i="10"/>
  <c r="O174" i="10"/>
  <c r="M174" i="10"/>
  <c r="O173" i="10"/>
  <c r="M173" i="10"/>
  <c r="O172" i="10"/>
  <c r="M172" i="10"/>
  <c r="O171" i="10"/>
  <c r="M171" i="10"/>
  <c r="O170" i="10"/>
  <c r="M170" i="10"/>
  <c r="O169" i="10"/>
  <c r="M169" i="10"/>
  <c r="O168" i="10"/>
  <c r="M168" i="10"/>
  <c r="O167" i="10"/>
  <c r="M167" i="10"/>
  <c r="O166" i="10"/>
  <c r="M166" i="10"/>
  <c r="O165" i="10"/>
  <c r="M165" i="10"/>
  <c r="O164" i="10"/>
  <c r="M164" i="10"/>
  <c r="O163" i="10"/>
  <c r="M163" i="10"/>
  <c r="O162" i="10"/>
  <c r="M162" i="10"/>
  <c r="O161" i="10"/>
  <c r="M161" i="10"/>
  <c r="O160" i="10"/>
  <c r="M160" i="10"/>
  <c r="O159" i="10"/>
  <c r="M159" i="10"/>
  <c r="O158" i="10"/>
  <c r="M158" i="10"/>
  <c r="O157" i="10"/>
  <c r="M157" i="10"/>
  <c r="O156" i="10"/>
  <c r="M156" i="10"/>
  <c r="O155" i="10"/>
  <c r="M155" i="10"/>
  <c r="O154" i="10"/>
  <c r="M154" i="10"/>
  <c r="O153" i="10"/>
  <c r="M153" i="10"/>
  <c r="O152" i="10"/>
  <c r="M152" i="10"/>
  <c r="O151" i="10"/>
  <c r="M151" i="10"/>
  <c r="O150" i="10"/>
  <c r="M150" i="10"/>
  <c r="O149" i="10"/>
  <c r="M149" i="10"/>
  <c r="O148" i="10"/>
  <c r="M148" i="10"/>
  <c r="O147" i="10"/>
  <c r="M147" i="10"/>
  <c r="O146" i="10"/>
  <c r="M146" i="10"/>
  <c r="O145" i="10"/>
  <c r="M145" i="10"/>
  <c r="O144" i="10"/>
  <c r="M144" i="10"/>
  <c r="O143" i="10"/>
  <c r="M143" i="10"/>
  <c r="O142" i="10"/>
  <c r="M142" i="10"/>
  <c r="O141" i="10"/>
  <c r="M141" i="10"/>
  <c r="O140" i="10"/>
  <c r="M140" i="10"/>
  <c r="O139" i="10"/>
  <c r="M139" i="10"/>
  <c r="O138" i="10"/>
  <c r="M138" i="10"/>
  <c r="O137" i="10"/>
  <c r="M137" i="10"/>
  <c r="O136" i="10"/>
  <c r="M136" i="10"/>
  <c r="O135" i="10"/>
  <c r="M135" i="10"/>
  <c r="O134" i="10"/>
  <c r="M134" i="10"/>
  <c r="O133" i="10"/>
  <c r="M133" i="10"/>
  <c r="O132" i="10"/>
  <c r="M132" i="10"/>
  <c r="O131" i="10"/>
  <c r="M131" i="10"/>
  <c r="O130" i="10"/>
  <c r="M130" i="10"/>
  <c r="O129" i="10"/>
  <c r="M129" i="10"/>
  <c r="O128" i="10"/>
  <c r="M128" i="10"/>
  <c r="O127" i="10"/>
  <c r="M127" i="10"/>
  <c r="O126" i="10"/>
  <c r="M126" i="10"/>
  <c r="O125" i="10"/>
  <c r="M125" i="10"/>
  <c r="O124" i="10"/>
  <c r="M124" i="10"/>
  <c r="O123" i="10"/>
  <c r="M123" i="10"/>
  <c r="O122" i="10"/>
  <c r="M122" i="10"/>
  <c r="O121" i="10"/>
  <c r="M121" i="10"/>
  <c r="O120" i="10"/>
  <c r="M120" i="10"/>
  <c r="O119" i="10"/>
  <c r="M119" i="10"/>
  <c r="O118" i="10"/>
  <c r="M118" i="10"/>
  <c r="O117" i="10"/>
  <c r="M117" i="10"/>
  <c r="O116" i="10"/>
  <c r="M116" i="10"/>
  <c r="O115" i="10"/>
  <c r="M115" i="10"/>
  <c r="O114" i="10"/>
  <c r="M114" i="10"/>
  <c r="O113" i="10"/>
  <c r="M113" i="10"/>
  <c r="O112" i="10"/>
  <c r="M112" i="10"/>
  <c r="O111" i="10"/>
  <c r="M111" i="10"/>
  <c r="O110" i="10"/>
  <c r="M110" i="10"/>
  <c r="O109" i="10"/>
  <c r="M109" i="10"/>
  <c r="O108" i="10"/>
  <c r="M108" i="10"/>
  <c r="O107" i="10"/>
  <c r="M107" i="10"/>
  <c r="O106" i="10"/>
  <c r="M106" i="10"/>
  <c r="O105" i="10"/>
  <c r="M105" i="10"/>
  <c r="O104" i="10"/>
  <c r="M104" i="10"/>
  <c r="O103" i="10"/>
  <c r="M103" i="10"/>
  <c r="O102" i="10"/>
  <c r="M102" i="10"/>
  <c r="O101" i="10"/>
  <c r="M101" i="10"/>
  <c r="O100" i="10"/>
  <c r="M100" i="10"/>
  <c r="O99" i="10"/>
  <c r="M99" i="10"/>
  <c r="O98" i="10"/>
  <c r="M98" i="10"/>
  <c r="O97" i="10"/>
  <c r="M97" i="10"/>
  <c r="K97" i="10"/>
  <c r="I97" i="10"/>
  <c r="D97" i="10"/>
  <c r="O96" i="10"/>
  <c r="M96" i="10"/>
  <c r="K96" i="10"/>
  <c r="I96" i="10"/>
  <c r="D96" i="10"/>
  <c r="O95" i="10"/>
  <c r="M95" i="10"/>
  <c r="K95" i="10"/>
  <c r="I95" i="10"/>
  <c r="D95" i="10"/>
  <c r="O94" i="10"/>
  <c r="M94" i="10"/>
  <c r="K94" i="10"/>
  <c r="I94" i="10"/>
  <c r="D94" i="10"/>
  <c r="O93" i="10"/>
  <c r="M93" i="10"/>
  <c r="K93" i="10"/>
  <c r="I93" i="10"/>
  <c r="D93" i="10"/>
  <c r="O92" i="10"/>
  <c r="M92" i="10"/>
  <c r="K92" i="10"/>
  <c r="I92" i="10"/>
  <c r="D92" i="10"/>
  <c r="O91" i="10"/>
  <c r="M91" i="10"/>
  <c r="K91" i="10"/>
  <c r="I91" i="10"/>
  <c r="D91" i="10"/>
  <c r="O90" i="10"/>
  <c r="M90" i="10"/>
  <c r="K90" i="10"/>
  <c r="I90" i="10"/>
  <c r="D90" i="10"/>
  <c r="O89" i="10"/>
  <c r="M89" i="10"/>
  <c r="K89" i="10"/>
  <c r="I89" i="10"/>
  <c r="J95" i="10" s="1"/>
  <c r="D89" i="10"/>
  <c r="O88" i="10"/>
  <c r="M88" i="10"/>
  <c r="K88" i="10"/>
  <c r="I88" i="10"/>
  <c r="D88" i="10"/>
  <c r="O87" i="10"/>
  <c r="M87" i="10"/>
  <c r="K87" i="10"/>
  <c r="I87" i="10"/>
  <c r="D87" i="10"/>
  <c r="O86" i="10"/>
  <c r="M86" i="10"/>
  <c r="K86" i="10"/>
  <c r="I86" i="10"/>
  <c r="D86" i="10"/>
  <c r="O85" i="10"/>
  <c r="M85" i="10"/>
  <c r="K85" i="10"/>
  <c r="I85" i="10"/>
  <c r="J91" i="10" s="1"/>
  <c r="D85" i="10"/>
  <c r="O84" i="10"/>
  <c r="M84" i="10"/>
  <c r="K84" i="10"/>
  <c r="I84" i="10"/>
  <c r="D84" i="10"/>
  <c r="O83" i="10"/>
  <c r="M83" i="10"/>
  <c r="K83" i="10"/>
  <c r="I83" i="10"/>
  <c r="D83" i="10"/>
  <c r="O82" i="10"/>
  <c r="M82" i="10"/>
  <c r="K82" i="10"/>
  <c r="I82" i="10"/>
  <c r="D82" i="10"/>
  <c r="O81" i="10"/>
  <c r="M81" i="10"/>
  <c r="K81" i="10"/>
  <c r="I81" i="10"/>
  <c r="J87" i="10" s="1"/>
  <c r="D81" i="10"/>
  <c r="O80" i="10"/>
  <c r="M80" i="10"/>
  <c r="K80" i="10"/>
  <c r="I80" i="10"/>
  <c r="D80" i="10"/>
  <c r="O79" i="10"/>
  <c r="M79" i="10"/>
  <c r="K79" i="10"/>
  <c r="I79" i="10"/>
  <c r="D79" i="10"/>
  <c r="O78" i="10"/>
  <c r="M78" i="10"/>
  <c r="K78" i="10"/>
  <c r="I78" i="10"/>
  <c r="D78" i="10"/>
  <c r="O77" i="10"/>
  <c r="M77" i="10"/>
  <c r="K77" i="10"/>
  <c r="I77" i="10"/>
  <c r="J83" i="10" s="1"/>
  <c r="D77" i="10"/>
  <c r="U76" i="10"/>
  <c r="O76" i="10"/>
  <c r="P76" i="10" s="1"/>
  <c r="M76" i="10"/>
  <c r="L76" i="10" s="1"/>
  <c r="K76" i="10"/>
  <c r="I76" i="10"/>
  <c r="D76" i="10"/>
  <c r="U75" i="10"/>
  <c r="P75" i="10"/>
  <c r="O75" i="10"/>
  <c r="M75" i="10"/>
  <c r="L75" i="10"/>
  <c r="K75" i="10"/>
  <c r="I75" i="10"/>
  <c r="D75" i="10"/>
  <c r="U74" i="10"/>
  <c r="O74" i="10"/>
  <c r="M74" i="10"/>
  <c r="P74" i="10" s="1"/>
  <c r="L74" i="10"/>
  <c r="K74" i="10"/>
  <c r="I74" i="10"/>
  <c r="J80" i="10" s="1"/>
  <c r="D74" i="10"/>
  <c r="U73" i="10"/>
  <c r="O73" i="10"/>
  <c r="M73" i="10"/>
  <c r="K73" i="10"/>
  <c r="I73" i="10"/>
  <c r="J79" i="10" s="1"/>
  <c r="D73" i="10"/>
  <c r="U72" i="10"/>
  <c r="O72" i="10"/>
  <c r="P72" i="10" s="1"/>
  <c r="M72" i="10"/>
  <c r="L72" i="10" s="1"/>
  <c r="K72" i="10"/>
  <c r="I72" i="10"/>
  <c r="D72" i="10"/>
  <c r="U71" i="10"/>
  <c r="P71" i="10"/>
  <c r="O71" i="10"/>
  <c r="M71" i="10"/>
  <c r="L71" i="10"/>
  <c r="K71" i="10"/>
  <c r="I71" i="10"/>
  <c r="D71" i="10"/>
  <c r="U70" i="10"/>
  <c r="O70" i="10"/>
  <c r="M70" i="10"/>
  <c r="P70" i="10" s="1"/>
  <c r="L70" i="10"/>
  <c r="K70" i="10"/>
  <c r="I70" i="10"/>
  <c r="D70" i="10"/>
  <c r="U69" i="10"/>
  <c r="O69" i="10"/>
  <c r="M69" i="10"/>
  <c r="K69" i="10"/>
  <c r="I69" i="10"/>
  <c r="J75" i="10" s="1"/>
  <c r="D69" i="10"/>
  <c r="U68" i="10"/>
  <c r="O68" i="10"/>
  <c r="P68" i="10" s="1"/>
  <c r="M68" i="10"/>
  <c r="L68" i="10" s="1"/>
  <c r="K68" i="10"/>
  <c r="I68" i="10"/>
  <c r="D68" i="10"/>
  <c r="U67" i="10"/>
  <c r="P67" i="10"/>
  <c r="O67" i="10"/>
  <c r="M67" i="10"/>
  <c r="L67" i="10"/>
  <c r="K67" i="10"/>
  <c r="I67" i="10"/>
  <c r="D67" i="10"/>
  <c r="U66" i="10"/>
  <c r="O66" i="10"/>
  <c r="M66" i="10"/>
  <c r="P66" i="10" s="1"/>
  <c r="L66" i="10"/>
  <c r="K66" i="10"/>
  <c r="I66" i="10"/>
  <c r="D66" i="10"/>
  <c r="U65" i="10"/>
  <c r="O65" i="10"/>
  <c r="M65" i="10"/>
  <c r="K65" i="10"/>
  <c r="I65" i="10"/>
  <c r="J71" i="10" s="1"/>
  <c r="D65" i="10"/>
  <c r="U64" i="10"/>
  <c r="O64" i="10"/>
  <c r="P64" i="10" s="1"/>
  <c r="M64" i="10"/>
  <c r="L64" i="10" s="1"/>
  <c r="K64" i="10"/>
  <c r="J64" i="10"/>
  <c r="I64" i="10"/>
  <c r="D64" i="10"/>
  <c r="U63" i="10"/>
  <c r="P63" i="10"/>
  <c r="O63" i="10"/>
  <c r="M63" i="10"/>
  <c r="L63" i="10" s="1"/>
  <c r="K63" i="10"/>
  <c r="I63" i="10"/>
  <c r="D63" i="10"/>
  <c r="U62" i="10"/>
  <c r="O62" i="10"/>
  <c r="M62" i="10"/>
  <c r="P62" i="10" s="1"/>
  <c r="L62" i="10"/>
  <c r="K62" i="10"/>
  <c r="I62" i="10"/>
  <c r="D62" i="10"/>
  <c r="U61" i="10"/>
  <c r="O61" i="10"/>
  <c r="M61" i="10"/>
  <c r="K61" i="10"/>
  <c r="I61" i="10"/>
  <c r="D61" i="10"/>
  <c r="U60" i="10"/>
  <c r="O60" i="10"/>
  <c r="M60" i="10"/>
  <c r="K60" i="10"/>
  <c r="I60" i="10"/>
  <c r="J66" i="10" s="1"/>
  <c r="D60" i="10"/>
  <c r="U59" i="10"/>
  <c r="P59" i="10"/>
  <c r="O59" i="10"/>
  <c r="M59" i="10"/>
  <c r="L59" i="10" s="1"/>
  <c r="K59" i="10"/>
  <c r="I59" i="10"/>
  <c r="J65" i="10" s="1"/>
  <c r="D59" i="10"/>
  <c r="U58" i="10"/>
  <c r="O58" i="10"/>
  <c r="M58" i="10"/>
  <c r="P58" i="10" s="1"/>
  <c r="L58" i="10"/>
  <c r="K58" i="10"/>
  <c r="I58" i="10"/>
  <c r="D58" i="10"/>
  <c r="U57" i="10"/>
  <c r="O57" i="10"/>
  <c r="M57" i="10"/>
  <c r="K57" i="10"/>
  <c r="I57" i="10"/>
  <c r="J63" i="10" s="1"/>
  <c r="D57" i="10"/>
  <c r="U56" i="10"/>
  <c r="O56" i="10"/>
  <c r="M56" i="10"/>
  <c r="L56" i="10" s="1"/>
  <c r="K56" i="10"/>
  <c r="I56" i="10"/>
  <c r="D56" i="10"/>
  <c r="U55" i="10"/>
  <c r="P55" i="10"/>
  <c r="O55" i="10"/>
  <c r="M55" i="10"/>
  <c r="L55" i="10" s="1"/>
  <c r="K55" i="10"/>
  <c r="I55" i="10"/>
  <c r="D55" i="10"/>
  <c r="U54" i="10"/>
  <c r="P54" i="10"/>
  <c r="O54" i="10"/>
  <c r="M54" i="10"/>
  <c r="L54" i="10"/>
  <c r="K54" i="10"/>
  <c r="I54" i="10"/>
  <c r="D54" i="10"/>
  <c r="U53" i="10"/>
  <c r="O53" i="10"/>
  <c r="M53" i="10"/>
  <c r="K53" i="10"/>
  <c r="I53" i="10"/>
  <c r="J59" i="10" s="1"/>
  <c r="D53" i="10"/>
  <c r="U52" i="10"/>
  <c r="O52" i="10"/>
  <c r="M52" i="10"/>
  <c r="L52" i="10" s="1"/>
  <c r="K52" i="10"/>
  <c r="I52" i="10"/>
  <c r="D52" i="10"/>
  <c r="U51" i="10"/>
  <c r="P51" i="10"/>
  <c r="O51" i="10"/>
  <c r="M51" i="10"/>
  <c r="L51" i="10" s="1"/>
  <c r="K51" i="10"/>
  <c r="I51" i="10"/>
  <c r="D51" i="10"/>
  <c r="U50" i="10"/>
  <c r="P50" i="10"/>
  <c r="O50" i="10"/>
  <c r="M50" i="10"/>
  <c r="L50" i="10"/>
  <c r="K50" i="10"/>
  <c r="I50" i="10"/>
  <c r="D50" i="10"/>
  <c r="U49" i="10"/>
  <c r="O49" i="10"/>
  <c r="M49" i="10"/>
  <c r="K49" i="10"/>
  <c r="I49" i="10"/>
  <c r="J55" i="10" s="1"/>
  <c r="D49" i="10"/>
  <c r="U48" i="10"/>
  <c r="O48" i="10"/>
  <c r="M48" i="10"/>
  <c r="L48" i="10" s="1"/>
  <c r="K48" i="10"/>
  <c r="I48" i="10"/>
  <c r="D48" i="10"/>
  <c r="U47" i="10"/>
  <c r="P47" i="10"/>
  <c r="O47" i="10"/>
  <c r="M47" i="10"/>
  <c r="L47" i="10" s="1"/>
  <c r="K47" i="10"/>
  <c r="I47" i="10"/>
  <c r="D47" i="10"/>
  <c r="U46" i="10"/>
  <c r="P46" i="10"/>
  <c r="O46" i="10"/>
  <c r="M46" i="10"/>
  <c r="L46" i="10"/>
  <c r="K46" i="10"/>
  <c r="I46" i="10"/>
  <c r="D46" i="10"/>
  <c r="U45" i="10"/>
  <c r="O45" i="10"/>
  <c r="M45" i="10"/>
  <c r="K45" i="10"/>
  <c r="I45" i="10"/>
  <c r="J51" i="10" s="1"/>
  <c r="D45" i="10"/>
  <c r="U44" i="10"/>
  <c r="O44" i="10"/>
  <c r="M44" i="10"/>
  <c r="L44" i="10" s="1"/>
  <c r="K44" i="10"/>
  <c r="I44" i="10"/>
  <c r="D44" i="10"/>
  <c r="U43" i="10"/>
  <c r="P43" i="10"/>
  <c r="O43" i="10"/>
  <c r="M43" i="10"/>
  <c r="L43" i="10" s="1"/>
  <c r="K43" i="10"/>
  <c r="I43" i="10"/>
  <c r="D43" i="10"/>
  <c r="U42" i="10"/>
  <c r="P42" i="10"/>
  <c r="O42" i="10"/>
  <c r="M42" i="10"/>
  <c r="L42" i="10"/>
  <c r="K42" i="10"/>
  <c r="I42" i="10"/>
  <c r="D42" i="10"/>
  <c r="U41" i="10"/>
  <c r="O41" i="10"/>
  <c r="M41" i="10"/>
  <c r="P41" i="10" s="1"/>
  <c r="K41" i="10"/>
  <c r="I41" i="10"/>
  <c r="D41" i="10"/>
  <c r="U40" i="10"/>
  <c r="O40" i="10"/>
  <c r="L40" i="10" s="1"/>
  <c r="M40" i="10"/>
  <c r="K40" i="10"/>
  <c r="I40" i="10"/>
  <c r="D40" i="10"/>
  <c r="U39" i="10"/>
  <c r="P39" i="10"/>
  <c r="O39" i="10"/>
  <c r="M39" i="10"/>
  <c r="L39" i="10" s="1"/>
  <c r="K39" i="10"/>
  <c r="I39" i="10"/>
  <c r="J45" i="10" s="1"/>
  <c r="D39" i="10"/>
  <c r="U38" i="10"/>
  <c r="O38" i="10"/>
  <c r="M38" i="10"/>
  <c r="P38" i="10" s="1"/>
  <c r="L38" i="10"/>
  <c r="K38" i="10"/>
  <c r="I38" i="10"/>
  <c r="D38" i="10"/>
  <c r="U37" i="10"/>
  <c r="O37" i="10"/>
  <c r="M37" i="10"/>
  <c r="L37" i="10" s="1"/>
  <c r="K37" i="10"/>
  <c r="I37" i="10"/>
  <c r="J43" i="10" s="1"/>
  <c r="D37" i="10"/>
  <c r="U36" i="10"/>
  <c r="O36" i="10"/>
  <c r="L36" i="10" s="1"/>
  <c r="M36" i="10"/>
  <c r="K36" i="10"/>
  <c r="I36" i="10"/>
  <c r="D36" i="10"/>
  <c r="U35" i="10"/>
  <c r="P35" i="10"/>
  <c r="O35" i="10"/>
  <c r="M35" i="10"/>
  <c r="L35" i="10" s="1"/>
  <c r="K35" i="10"/>
  <c r="I35" i="10"/>
  <c r="D35" i="10"/>
  <c r="U34" i="10"/>
  <c r="O34" i="10"/>
  <c r="M34" i="10"/>
  <c r="P34" i="10" s="1"/>
  <c r="L34" i="10"/>
  <c r="K34" i="10"/>
  <c r="I34" i="10"/>
  <c r="D34" i="10"/>
  <c r="U33" i="10"/>
  <c r="O33" i="10"/>
  <c r="M33" i="10"/>
  <c r="L33" i="10" s="1"/>
  <c r="K33" i="10"/>
  <c r="I33" i="10"/>
  <c r="J39" i="10" s="1"/>
  <c r="D33" i="10"/>
  <c r="U32" i="10"/>
  <c r="O32" i="10"/>
  <c r="L32" i="10" s="1"/>
  <c r="M32" i="10"/>
  <c r="K32" i="10"/>
  <c r="J32" i="10"/>
  <c r="I32" i="10"/>
  <c r="D32" i="10"/>
  <c r="U31" i="10"/>
  <c r="P31" i="10"/>
  <c r="O31" i="10"/>
  <c r="M31" i="10"/>
  <c r="L31" i="10" s="1"/>
  <c r="K31" i="10"/>
  <c r="I31" i="10"/>
  <c r="J37" i="10" s="1"/>
  <c r="D31" i="10"/>
  <c r="P30" i="10"/>
  <c r="O30" i="10"/>
  <c r="M30" i="10"/>
  <c r="L30" i="10" s="1"/>
  <c r="K30" i="10"/>
  <c r="I30" i="10"/>
  <c r="D30" i="10"/>
  <c r="P29" i="10"/>
  <c r="O29" i="10"/>
  <c r="M29" i="10"/>
  <c r="L29" i="10" s="1"/>
  <c r="K29" i="10"/>
  <c r="I29" i="10"/>
  <c r="J35" i="10" s="1"/>
  <c r="D29" i="10"/>
  <c r="P28" i="10"/>
  <c r="O28" i="10"/>
  <c r="M28" i="10"/>
  <c r="L28" i="10" s="1"/>
  <c r="K28" i="10"/>
  <c r="I28" i="10"/>
  <c r="J34" i="10" s="1"/>
  <c r="D28" i="10"/>
  <c r="P27" i="10"/>
  <c r="O27" i="10"/>
  <c r="M27" i="10"/>
  <c r="L27" i="10" s="1"/>
  <c r="K27" i="10"/>
  <c r="I27" i="10"/>
  <c r="J33" i="10" s="1"/>
  <c r="D27" i="10"/>
  <c r="P26" i="10"/>
  <c r="O26" i="10"/>
  <c r="M26" i="10"/>
  <c r="L26" i="10" s="1"/>
  <c r="K26" i="10"/>
  <c r="I26" i="10"/>
  <c r="D26" i="10"/>
  <c r="P25" i="10"/>
  <c r="O25" i="10"/>
  <c r="M25" i="10"/>
  <c r="L25" i="10" s="1"/>
  <c r="K25" i="10"/>
  <c r="I25" i="10"/>
  <c r="J31" i="10" s="1"/>
  <c r="D25" i="10"/>
  <c r="P24" i="10"/>
  <c r="O24" i="10"/>
  <c r="M24" i="10"/>
  <c r="L24" i="10" s="1"/>
  <c r="K24" i="10"/>
  <c r="I24" i="10"/>
  <c r="J30" i="10" s="1"/>
  <c r="D24" i="10"/>
  <c r="P23" i="10"/>
  <c r="O23" i="10"/>
  <c r="M23" i="10"/>
  <c r="L23" i="10" s="1"/>
  <c r="K23" i="10"/>
  <c r="I23" i="10"/>
  <c r="J29" i="10" s="1"/>
  <c r="D23" i="10"/>
  <c r="P22" i="10"/>
  <c r="O22" i="10"/>
  <c r="M22" i="10"/>
  <c r="L22" i="10" s="1"/>
  <c r="K22" i="10"/>
  <c r="I22" i="10"/>
  <c r="J28" i="10" s="1"/>
  <c r="D22" i="10"/>
  <c r="P21" i="10"/>
  <c r="O21" i="10"/>
  <c r="M21" i="10"/>
  <c r="L21" i="10" s="1"/>
  <c r="K21" i="10"/>
  <c r="I21" i="10"/>
  <c r="J27" i="10" s="1"/>
  <c r="D21" i="10"/>
  <c r="P20" i="10"/>
  <c r="O20" i="10"/>
  <c r="M20" i="10"/>
  <c r="L20" i="10" s="1"/>
  <c r="K20" i="10"/>
  <c r="I20" i="10"/>
  <c r="J26" i="10" s="1"/>
  <c r="D20" i="10"/>
  <c r="P19" i="10"/>
  <c r="O19" i="10"/>
  <c r="M19" i="10"/>
  <c r="L19" i="10" s="1"/>
  <c r="K19" i="10"/>
  <c r="I19" i="10"/>
  <c r="J25" i="10" s="1"/>
  <c r="D19" i="10"/>
  <c r="P18" i="10"/>
  <c r="O18" i="10"/>
  <c r="M18" i="10"/>
  <c r="L18" i="10" s="1"/>
  <c r="K18" i="10"/>
  <c r="I18" i="10"/>
  <c r="J24" i="10" s="1"/>
  <c r="D18" i="10"/>
  <c r="P17" i="10"/>
  <c r="O17" i="10"/>
  <c r="M17" i="10"/>
  <c r="L17" i="10" s="1"/>
  <c r="K17" i="10"/>
  <c r="I17" i="10"/>
  <c r="J23" i="10" s="1"/>
  <c r="D17" i="10"/>
  <c r="P16" i="10"/>
  <c r="O16" i="10"/>
  <c r="M16" i="10"/>
  <c r="L16" i="10" s="1"/>
  <c r="K16" i="10"/>
  <c r="I16" i="10"/>
  <c r="J22" i="10" s="1"/>
  <c r="D16" i="10"/>
  <c r="P15" i="10"/>
  <c r="O15" i="10"/>
  <c r="M15" i="10"/>
  <c r="L15" i="10" s="1"/>
  <c r="K15" i="10"/>
  <c r="I15" i="10"/>
  <c r="J21" i="10" s="1"/>
  <c r="D15" i="10"/>
  <c r="P14" i="10"/>
  <c r="O14" i="10"/>
  <c r="M14" i="10"/>
  <c r="L14" i="10" s="1"/>
  <c r="K14" i="10"/>
  <c r="I14" i="10"/>
  <c r="J20" i="10" s="1"/>
  <c r="D14" i="10"/>
  <c r="P13" i="10"/>
  <c r="O13" i="10"/>
  <c r="M13" i="10"/>
  <c r="L13" i="10" s="1"/>
  <c r="K13" i="10"/>
  <c r="I13" i="10"/>
  <c r="J19" i="10" s="1"/>
  <c r="D13" i="10"/>
  <c r="P12" i="10"/>
  <c r="O12" i="10"/>
  <c r="M12" i="10"/>
  <c r="L12" i="10" s="1"/>
  <c r="K12" i="10"/>
  <c r="I12" i="10"/>
  <c r="J18" i="10" s="1"/>
  <c r="D12" i="10"/>
  <c r="P11" i="10"/>
  <c r="O11" i="10"/>
  <c r="M11" i="10"/>
  <c r="L11" i="10" s="1"/>
  <c r="K11" i="10"/>
  <c r="I11" i="10"/>
  <c r="J17" i="10" s="1"/>
  <c r="D11" i="10"/>
  <c r="P10" i="10"/>
  <c r="O10" i="10"/>
  <c r="M10" i="10"/>
  <c r="L10" i="10" s="1"/>
  <c r="K10" i="10"/>
  <c r="I10" i="10"/>
  <c r="J16" i="10" s="1"/>
  <c r="D10" i="10"/>
  <c r="AH9" i="10"/>
  <c r="AG9" i="10"/>
  <c r="AF9" i="10"/>
  <c r="O9" i="10"/>
  <c r="M9" i="10"/>
  <c r="L9" i="10" s="1"/>
  <c r="K9" i="10"/>
  <c r="I9" i="10"/>
  <c r="J15" i="10" s="1"/>
  <c r="D9" i="10"/>
  <c r="AH8" i="10"/>
  <c r="AG8" i="10"/>
  <c r="AF8" i="10"/>
  <c r="P8" i="10"/>
  <c r="O8" i="10"/>
  <c r="M8" i="10"/>
  <c r="L8" i="10" s="1"/>
  <c r="K8" i="10"/>
  <c r="I8" i="10"/>
  <c r="J14" i="10" s="1"/>
  <c r="D8" i="10"/>
  <c r="AH7" i="10"/>
  <c r="AG7" i="10"/>
  <c r="AF7" i="10"/>
  <c r="O7" i="10"/>
  <c r="M7" i="10"/>
  <c r="L7" i="10" s="1"/>
  <c r="K7" i="10"/>
  <c r="I7" i="10"/>
  <c r="J13" i="10" s="1"/>
  <c r="D7" i="10"/>
  <c r="AH6" i="10"/>
  <c r="AG6" i="10"/>
  <c r="AF6" i="10"/>
  <c r="P6" i="10"/>
  <c r="O6" i="10"/>
  <c r="M6" i="10"/>
  <c r="L6" i="10" s="1"/>
  <c r="K6" i="10"/>
  <c r="I6" i="10"/>
  <c r="J12" i="10" s="1"/>
  <c r="D6" i="10"/>
  <c r="AH5" i="10"/>
  <c r="AG5" i="10"/>
  <c r="AF5" i="10"/>
  <c r="O5" i="10"/>
  <c r="M5" i="10"/>
  <c r="L5" i="10" s="1"/>
  <c r="K5" i="10"/>
  <c r="I5" i="10"/>
  <c r="J11" i="10" s="1"/>
  <c r="D5" i="10"/>
  <c r="AH4" i="10"/>
  <c r="AG4" i="10"/>
  <c r="AF4" i="10"/>
  <c r="P4" i="10"/>
  <c r="O4" i="10"/>
  <c r="M4" i="10"/>
  <c r="L4" i="10" s="1"/>
  <c r="K4" i="10"/>
  <c r="D4" i="10"/>
  <c r="AH3" i="10"/>
  <c r="AG3" i="10"/>
  <c r="AF3" i="10"/>
  <c r="Q3" i="10"/>
  <c r="O3" i="10"/>
  <c r="P3" i="10" s="1"/>
  <c r="M3" i="10"/>
  <c r="L3" i="10"/>
  <c r="K3" i="10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AG2" i="10"/>
  <c r="AF2" i="10"/>
  <c r="V2" i="10"/>
  <c r="W2" i="10" s="1"/>
  <c r="S2" i="10"/>
  <c r="Y2" i="10" s="1"/>
  <c r="R2" i="10"/>
  <c r="S3" i="10" s="1"/>
  <c r="Q2" i="10"/>
  <c r="P2" i="10"/>
  <c r="O2" i="10"/>
  <c r="M2" i="10"/>
  <c r="L2" i="10" s="1"/>
  <c r="K2" i="10"/>
  <c r="U366" i="9"/>
  <c r="U365" i="9"/>
  <c r="U364" i="9"/>
  <c r="U363" i="9"/>
  <c r="U362" i="9"/>
  <c r="U361" i="9"/>
  <c r="U360" i="9"/>
  <c r="U359" i="9"/>
  <c r="U358" i="9"/>
  <c r="U357" i="9"/>
  <c r="U356" i="9"/>
  <c r="U355" i="9"/>
  <c r="U354" i="9"/>
  <c r="U353" i="9"/>
  <c r="U352" i="9"/>
  <c r="U351" i="9"/>
  <c r="U350" i="9"/>
  <c r="U349" i="9"/>
  <c r="U348" i="9"/>
  <c r="U347" i="9"/>
  <c r="U346" i="9"/>
  <c r="U345" i="9"/>
  <c r="U344" i="9"/>
  <c r="U343" i="9"/>
  <c r="U342" i="9"/>
  <c r="U341" i="9"/>
  <c r="U340" i="9"/>
  <c r="U339" i="9"/>
  <c r="U338" i="9"/>
  <c r="U337" i="9"/>
  <c r="U336" i="9"/>
  <c r="U335" i="9"/>
  <c r="U334" i="9"/>
  <c r="U333" i="9"/>
  <c r="U332" i="9"/>
  <c r="U331" i="9"/>
  <c r="U330" i="9"/>
  <c r="U329" i="9"/>
  <c r="U328" i="9"/>
  <c r="U327" i="9"/>
  <c r="U326" i="9"/>
  <c r="U325" i="9"/>
  <c r="U324" i="9"/>
  <c r="U323" i="9"/>
  <c r="U322" i="9"/>
  <c r="U321" i="9"/>
  <c r="U320" i="9"/>
  <c r="U319" i="9"/>
  <c r="U318" i="9"/>
  <c r="U317" i="9"/>
  <c r="U316" i="9"/>
  <c r="U315" i="9"/>
  <c r="U314" i="9"/>
  <c r="U313" i="9"/>
  <c r="U312" i="9"/>
  <c r="U311" i="9"/>
  <c r="U310" i="9"/>
  <c r="U309" i="9"/>
  <c r="U308" i="9"/>
  <c r="U307" i="9"/>
  <c r="U306" i="9"/>
  <c r="U305" i="9"/>
  <c r="U304" i="9"/>
  <c r="U303" i="9"/>
  <c r="U302" i="9"/>
  <c r="U301" i="9"/>
  <c r="U300" i="9"/>
  <c r="U299" i="9"/>
  <c r="U298" i="9"/>
  <c r="U297" i="9"/>
  <c r="U296" i="9"/>
  <c r="U295" i="9"/>
  <c r="U294" i="9"/>
  <c r="U293" i="9"/>
  <c r="U292" i="9"/>
  <c r="U291" i="9"/>
  <c r="U290" i="9"/>
  <c r="U289" i="9"/>
  <c r="U288" i="9"/>
  <c r="U287" i="9"/>
  <c r="U286" i="9"/>
  <c r="U285" i="9"/>
  <c r="U284" i="9"/>
  <c r="U283" i="9"/>
  <c r="U282" i="9"/>
  <c r="U281" i="9"/>
  <c r="U280" i="9"/>
  <c r="U279" i="9"/>
  <c r="U278" i="9"/>
  <c r="U277" i="9"/>
  <c r="U276" i="9"/>
  <c r="U275" i="9"/>
  <c r="U274" i="9"/>
  <c r="U273" i="9"/>
  <c r="U272" i="9"/>
  <c r="U271" i="9"/>
  <c r="U270" i="9"/>
  <c r="U269" i="9"/>
  <c r="U268" i="9"/>
  <c r="U267" i="9"/>
  <c r="U266" i="9"/>
  <c r="U265" i="9"/>
  <c r="U264" i="9"/>
  <c r="U263" i="9"/>
  <c r="U262" i="9"/>
  <c r="U261" i="9"/>
  <c r="U260" i="9"/>
  <c r="U259" i="9"/>
  <c r="U258" i="9"/>
  <c r="U257" i="9"/>
  <c r="U256" i="9"/>
  <c r="U255" i="9"/>
  <c r="U254" i="9"/>
  <c r="U253" i="9"/>
  <c r="U252" i="9"/>
  <c r="U251" i="9"/>
  <c r="U250" i="9"/>
  <c r="U249" i="9"/>
  <c r="U248" i="9"/>
  <c r="U247" i="9"/>
  <c r="U246" i="9"/>
  <c r="U245" i="9"/>
  <c r="U244" i="9"/>
  <c r="U243" i="9"/>
  <c r="U242" i="9"/>
  <c r="U241" i="9"/>
  <c r="U240" i="9"/>
  <c r="U239" i="9"/>
  <c r="U238" i="9"/>
  <c r="U237" i="9"/>
  <c r="U236" i="9"/>
  <c r="U235" i="9"/>
  <c r="U234" i="9"/>
  <c r="U233" i="9"/>
  <c r="U232" i="9"/>
  <c r="U231" i="9"/>
  <c r="U230" i="9"/>
  <c r="U229" i="9"/>
  <c r="U228" i="9"/>
  <c r="U227" i="9"/>
  <c r="U226" i="9"/>
  <c r="U225" i="9"/>
  <c r="U224" i="9"/>
  <c r="U223" i="9"/>
  <c r="U222" i="9"/>
  <c r="U221" i="9"/>
  <c r="U220" i="9"/>
  <c r="U219" i="9"/>
  <c r="U218" i="9"/>
  <c r="U217" i="9"/>
  <c r="U216" i="9"/>
  <c r="U215" i="9"/>
  <c r="U214" i="9"/>
  <c r="U213" i="9"/>
  <c r="U212" i="9"/>
  <c r="U211" i="9"/>
  <c r="U210" i="9"/>
  <c r="U209" i="9"/>
  <c r="U208" i="9"/>
  <c r="U207" i="9"/>
  <c r="U206" i="9"/>
  <c r="U205" i="9"/>
  <c r="U204" i="9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S146" i="9"/>
  <c r="Q146" i="9"/>
  <c r="K146" i="9"/>
  <c r="J146" i="9"/>
  <c r="I146" i="9"/>
  <c r="F146" i="9"/>
  <c r="E146" i="9"/>
  <c r="U145" i="9"/>
  <c r="S145" i="9"/>
  <c r="Q145" i="9"/>
  <c r="K145" i="9"/>
  <c r="J145" i="9"/>
  <c r="I145" i="9"/>
  <c r="F145" i="9"/>
  <c r="E145" i="9"/>
  <c r="U144" i="9"/>
  <c r="S144" i="9"/>
  <c r="Q144" i="9"/>
  <c r="K144" i="9"/>
  <c r="J144" i="9"/>
  <c r="I144" i="9"/>
  <c r="F144" i="9"/>
  <c r="E144" i="9"/>
  <c r="U143" i="9"/>
  <c r="S143" i="9"/>
  <c r="Q143" i="9"/>
  <c r="K143" i="9"/>
  <c r="J143" i="9"/>
  <c r="I143" i="9"/>
  <c r="F143" i="9"/>
  <c r="E143" i="9"/>
  <c r="U142" i="9"/>
  <c r="S142" i="9"/>
  <c r="Q142" i="9"/>
  <c r="K142" i="9"/>
  <c r="J142" i="9"/>
  <c r="I142" i="9"/>
  <c r="F142" i="9"/>
  <c r="E142" i="9"/>
  <c r="U141" i="9"/>
  <c r="S141" i="9"/>
  <c r="Q141" i="9"/>
  <c r="K141" i="9"/>
  <c r="J141" i="9"/>
  <c r="I141" i="9"/>
  <c r="F141" i="9"/>
  <c r="E141" i="9"/>
  <c r="U140" i="9"/>
  <c r="S140" i="9"/>
  <c r="Q140" i="9"/>
  <c r="K140" i="9"/>
  <c r="J140" i="9"/>
  <c r="I140" i="9"/>
  <c r="F140" i="9"/>
  <c r="E140" i="9"/>
  <c r="U139" i="9"/>
  <c r="S139" i="9"/>
  <c r="Q139" i="9"/>
  <c r="K139" i="9"/>
  <c r="J139" i="9"/>
  <c r="I139" i="9"/>
  <c r="F139" i="9"/>
  <c r="E139" i="9"/>
  <c r="U138" i="9"/>
  <c r="S138" i="9"/>
  <c r="Q138" i="9"/>
  <c r="K138" i="9"/>
  <c r="J138" i="9"/>
  <c r="I138" i="9"/>
  <c r="F138" i="9"/>
  <c r="E138" i="9"/>
  <c r="U137" i="9"/>
  <c r="S137" i="9"/>
  <c r="Q137" i="9"/>
  <c r="R143" i="9" s="1"/>
  <c r="K137" i="9"/>
  <c r="J137" i="9"/>
  <c r="I137" i="9"/>
  <c r="F137" i="9"/>
  <c r="E137" i="9"/>
  <c r="U136" i="9"/>
  <c r="S136" i="9"/>
  <c r="Q136" i="9"/>
  <c r="R142" i="9" s="1"/>
  <c r="K136" i="9"/>
  <c r="J136" i="9"/>
  <c r="I136" i="9"/>
  <c r="F136" i="9"/>
  <c r="G142" i="9" s="1"/>
  <c r="E136" i="9"/>
  <c r="U135" i="9"/>
  <c r="S135" i="9"/>
  <c r="Q135" i="9"/>
  <c r="K135" i="9"/>
  <c r="J135" i="9"/>
  <c r="I135" i="9"/>
  <c r="L141" i="9" s="1"/>
  <c r="F135" i="9"/>
  <c r="G141" i="9" s="1"/>
  <c r="E135" i="9"/>
  <c r="U134" i="9"/>
  <c r="S134" i="9"/>
  <c r="Q134" i="9"/>
  <c r="K134" i="9"/>
  <c r="J134" i="9"/>
  <c r="I134" i="9"/>
  <c r="L140" i="9" s="1"/>
  <c r="F134" i="9"/>
  <c r="E134" i="9"/>
  <c r="U133" i="9"/>
  <c r="S133" i="9"/>
  <c r="Q133" i="9"/>
  <c r="K133" i="9"/>
  <c r="J133" i="9"/>
  <c r="I133" i="9"/>
  <c r="F133" i="9"/>
  <c r="E133" i="9"/>
  <c r="U132" i="9"/>
  <c r="S132" i="9"/>
  <c r="Q132" i="9"/>
  <c r="K132" i="9"/>
  <c r="J132" i="9"/>
  <c r="I132" i="9"/>
  <c r="F132" i="9"/>
  <c r="E132" i="9"/>
  <c r="U131" i="9"/>
  <c r="S131" i="9"/>
  <c r="Q131" i="9"/>
  <c r="K131" i="9"/>
  <c r="J131" i="9"/>
  <c r="I131" i="9"/>
  <c r="F131" i="9"/>
  <c r="E131" i="9"/>
  <c r="U130" i="9"/>
  <c r="S130" i="9"/>
  <c r="Q130" i="9"/>
  <c r="K130" i="9"/>
  <c r="J130" i="9"/>
  <c r="I130" i="9"/>
  <c r="F130" i="9"/>
  <c r="E130" i="9"/>
  <c r="U129" i="9"/>
  <c r="S129" i="9"/>
  <c r="Q129" i="9"/>
  <c r="K129" i="9"/>
  <c r="J129" i="9"/>
  <c r="I129" i="9"/>
  <c r="F129" i="9"/>
  <c r="E129" i="9"/>
  <c r="U128" i="9"/>
  <c r="S128" i="9"/>
  <c r="Q128" i="9"/>
  <c r="K128" i="9"/>
  <c r="J128" i="9"/>
  <c r="I128" i="9"/>
  <c r="F128" i="9"/>
  <c r="E128" i="9"/>
  <c r="U127" i="9"/>
  <c r="S127" i="9"/>
  <c r="Q127" i="9"/>
  <c r="R133" i="9" s="1"/>
  <c r="K127" i="9"/>
  <c r="J127" i="9"/>
  <c r="I127" i="9"/>
  <c r="F127" i="9"/>
  <c r="G133" i="9" s="1"/>
  <c r="E127" i="9"/>
  <c r="U126" i="9"/>
  <c r="S126" i="9"/>
  <c r="Q126" i="9"/>
  <c r="K126" i="9"/>
  <c r="J126" i="9"/>
  <c r="I126" i="9"/>
  <c r="L132" i="9" s="1"/>
  <c r="F126" i="9"/>
  <c r="E126" i="9"/>
  <c r="U125" i="9"/>
  <c r="S125" i="9"/>
  <c r="Q125" i="9"/>
  <c r="K125" i="9"/>
  <c r="J125" i="9"/>
  <c r="I125" i="9"/>
  <c r="F125" i="9"/>
  <c r="E125" i="9"/>
  <c r="U124" i="9"/>
  <c r="S124" i="9"/>
  <c r="Q124" i="9"/>
  <c r="K124" i="9"/>
  <c r="J124" i="9"/>
  <c r="I124" i="9"/>
  <c r="F124" i="9"/>
  <c r="E124" i="9"/>
  <c r="U123" i="9"/>
  <c r="S123" i="9"/>
  <c r="Q123" i="9"/>
  <c r="K123" i="9"/>
  <c r="J123" i="9"/>
  <c r="I123" i="9"/>
  <c r="F123" i="9"/>
  <c r="E123" i="9"/>
  <c r="U122" i="9"/>
  <c r="S122" i="9"/>
  <c r="Q122" i="9"/>
  <c r="K122" i="9"/>
  <c r="J122" i="9"/>
  <c r="I122" i="9"/>
  <c r="F122" i="9"/>
  <c r="E122" i="9"/>
  <c r="U121" i="9"/>
  <c r="S121" i="9"/>
  <c r="Q121" i="9"/>
  <c r="K121" i="9"/>
  <c r="J121" i="9"/>
  <c r="I121" i="9"/>
  <c r="F121" i="9"/>
  <c r="E121" i="9"/>
  <c r="U120" i="9"/>
  <c r="S120" i="9"/>
  <c r="Q120" i="9"/>
  <c r="J120" i="9"/>
  <c r="I120" i="9"/>
  <c r="F120" i="9"/>
  <c r="E120" i="9"/>
  <c r="U119" i="9"/>
  <c r="S119" i="9"/>
  <c r="Q119" i="9"/>
  <c r="J119" i="9"/>
  <c r="I119" i="9"/>
  <c r="F119" i="9"/>
  <c r="G125" i="9" s="1"/>
  <c r="E119" i="9"/>
  <c r="U118" i="9"/>
  <c r="S118" i="9"/>
  <c r="Q118" i="9"/>
  <c r="J118" i="9"/>
  <c r="I118" i="9"/>
  <c r="L124" i="9" s="1"/>
  <c r="F118" i="9"/>
  <c r="E118" i="9"/>
  <c r="U117" i="9"/>
  <c r="S117" i="9"/>
  <c r="Q117" i="9"/>
  <c r="J117" i="9"/>
  <c r="I117" i="9"/>
  <c r="F117" i="9"/>
  <c r="E117" i="9"/>
  <c r="U116" i="9"/>
  <c r="S116" i="9"/>
  <c r="Q116" i="9"/>
  <c r="J116" i="9"/>
  <c r="I116" i="9"/>
  <c r="F116" i="9"/>
  <c r="E116" i="9"/>
  <c r="U115" i="9"/>
  <c r="S115" i="9"/>
  <c r="Q115" i="9"/>
  <c r="R121" i="9" s="1"/>
  <c r="J115" i="9"/>
  <c r="I115" i="9"/>
  <c r="F115" i="9"/>
  <c r="U114" i="9"/>
  <c r="S114" i="9"/>
  <c r="Q114" i="9"/>
  <c r="I114" i="9"/>
  <c r="F114" i="9"/>
  <c r="U113" i="9"/>
  <c r="S113" i="9"/>
  <c r="Q113" i="9"/>
  <c r="M113" i="9"/>
  <c r="M114" i="9" s="1"/>
  <c r="E115" i="9" s="1"/>
  <c r="J113" i="9"/>
  <c r="I113" i="9"/>
  <c r="F113" i="9"/>
  <c r="U112" i="9"/>
  <c r="S112" i="9"/>
  <c r="Q112" i="9"/>
  <c r="M112" i="9"/>
  <c r="J112" i="9"/>
  <c r="I112" i="9"/>
  <c r="F112" i="9"/>
  <c r="U111" i="9"/>
  <c r="S111" i="9"/>
  <c r="Q111" i="9"/>
  <c r="J111" i="9"/>
  <c r="I111" i="9"/>
  <c r="L117" i="9" s="1"/>
  <c r="F111" i="9"/>
  <c r="E111" i="9"/>
  <c r="U110" i="9"/>
  <c r="S110" i="9"/>
  <c r="Q110" i="9"/>
  <c r="J110" i="9"/>
  <c r="I110" i="9"/>
  <c r="E110" i="9"/>
  <c r="F110" i="9" s="1"/>
  <c r="G116" i="9" s="1"/>
  <c r="U109" i="9"/>
  <c r="S109" i="9"/>
  <c r="Q109" i="9"/>
  <c r="J109" i="9"/>
  <c r="I109" i="9"/>
  <c r="F109" i="9"/>
  <c r="E109" i="9"/>
  <c r="U108" i="9"/>
  <c r="S108" i="9"/>
  <c r="Q108" i="9"/>
  <c r="J108" i="9"/>
  <c r="K110" i="9" s="1"/>
  <c r="I108" i="9"/>
  <c r="L114" i="9" s="1"/>
  <c r="E108" i="9"/>
  <c r="F108" i="9" s="1"/>
  <c r="U107" i="9"/>
  <c r="S107" i="9"/>
  <c r="Q107" i="9"/>
  <c r="K107" i="9"/>
  <c r="J107" i="9"/>
  <c r="I107" i="9"/>
  <c r="L113" i="9" s="1"/>
  <c r="F107" i="9"/>
  <c r="G113" i="9" s="1"/>
  <c r="E107" i="9"/>
  <c r="U106" i="9"/>
  <c r="S106" i="9"/>
  <c r="Q106" i="9"/>
  <c r="R112" i="9" s="1"/>
  <c r="J106" i="9"/>
  <c r="I106" i="9"/>
  <c r="L112" i="9" s="1"/>
  <c r="F106" i="9"/>
  <c r="E106" i="9"/>
  <c r="U105" i="9"/>
  <c r="S105" i="9"/>
  <c r="Q105" i="9"/>
  <c r="R111" i="9" s="1"/>
  <c r="J105" i="9"/>
  <c r="I105" i="9"/>
  <c r="F105" i="9"/>
  <c r="G111" i="9" s="1"/>
  <c r="E105" i="9"/>
  <c r="U104" i="9"/>
  <c r="S104" i="9"/>
  <c r="Q104" i="9"/>
  <c r="R110" i="9" s="1"/>
  <c r="J104" i="9"/>
  <c r="I104" i="9"/>
  <c r="F104" i="9"/>
  <c r="G110" i="9" s="1"/>
  <c r="E104" i="9"/>
  <c r="U103" i="9"/>
  <c r="S103" i="9"/>
  <c r="Q103" i="9"/>
  <c r="J103" i="9"/>
  <c r="I103" i="9"/>
  <c r="L109" i="9" s="1"/>
  <c r="F103" i="9"/>
  <c r="E103" i="9"/>
  <c r="U102" i="9"/>
  <c r="S102" i="9"/>
  <c r="Q102" i="9"/>
  <c r="R108" i="9" s="1"/>
  <c r="J102" i="9"/>
  <c r="I102" i="9"/>
  <c r="E102" i="9"/>
  <c r="F102" i="9" s="1"/>
  <c r="G108" i="9" s="1"/>
  <c r="U101" i="9"/>
  <c r="S101" i="9"/>
  <c r="Q101" i="9"/>
  <c r="L101" i="9"/>
  <c r="J101" i="9"/>
  <c r="I101" i="9"/>
  <c r="F101" i="9"/>
  <c r="E101" i="9"/>
  <c r="U100" i="9"/>
  <c r="S100" i="9"/>
  <c r="Q100" i="9"/>
  <c r="J100" i="9"/>
  <c r="K106" i="9" s="1"/>
  <c r="I100" i="9"/>
  <c r="E100" i="9"/>
  <c r="F100" i="9" s="1"/>
  <c r="U99" i="9"/>
  <c r="S99" i="9"/>
  <c r="R99" i="9"/>
  <c r="Q99" i="9"/>
  <c r="J99" i="9"/>
  <c r="I99" i="9"/>
  <c r="E99" i="9"/>
  <c r="F99" i="9" s="1"/>
  <c r="G105" i="9" s="1"/>
  <c r="U98" i="9"/>
  <c r="S98" i="9"/>
  <c r="Q98" i="9"/>
  <c r="R104" i="9" s="1"/>
  <c r="L98" i="9"/>
  <c r="J98" i="9"/>
  <c r="I98" i="9"/>
  <c r="F98" i="9"/>
  <c r="E98" i="9"/>
  <c r="U97" i="9"/>
  <c r="S97" i="9"/>
  <c r="R97" i="9"/>
  <c r="Q97" i="9"/>
  <c r="J97" i="9"/>
  <c r="K103" i="9" s="1"/>
  <c r="I97" i="9"/>
  <c r="L103" i="9" s="1"/>
  <c r="E97" i="9"/>
  <c r="F97" i="9" s="1"/>
  <c r="U96" i="9"/>
  <c r="S96" i="9"/>
  <c r="Q96" i="9"/>
  <c r="R102" i="9" s="1"/>
  <c r="L96" i="9"/>
  <c r="J96" i="9"/>
  <c r="I96" i="9"/>
  <c r="F96" i="9"/>
  <c r="E96" i="9"/>
  <c r="U95" i="9"/>
  <c r="S95" i="9"/>
  <c r="R95" i="9"/>
  <c r="Q95" i="9"/>
  <c r="R101" i="9" s="1"/>
  <c r="J95" i="9"/>
  <c r="I95" i="9"/>
  <c r="E95" i="9"/>
  <c r="F95" i="9" s="1"/>
  <c r="G101" i="9" s="1"/>
  <c r="U94" i="9"/>
  <c r="S94" i="9"/>
  <c r="Q94" i="9"/>
  <c r="R100" i="9" s="1"/>
  <c r="L94" i="9"/>
  <c r="J94" i="9"/>
  <c r="I94" i="9"/>
  <c r="L100" i="9" s="1"/>
  <c r="F94" i="9"/>
  <c r="E94" i="9"/>
  <c r="U93" i="9"/>
  <c r="S93" i="9"/>
  <c r="R93" i="9"/>
  <c r="Q93" i="9"/>
  <c r="J93" i="9"/>
  <c r="I93" i="9"/>
  <c r="L99" i="9" s="1"/>
  <c r="E93" i="9"/>
  <c r="F93" i="9" s="1"/>
  <c r="U92" i="9"/>
  <c r="S92" i="9"/>
  <c r="Q92" i="9"/>
  <c r="R98" i="9" s="1"/>
  <c r="L92" i="9"/>
  <c r="J92" i="9"/>
  <c r="I92" i="9"/>
  <c r="F92" i="9"/>
  <c r="E92" i="9"/>
  <c r="U91" i="9"/>
  <c r="S91" i="9"/>
  <c r="R91" i="9"/>
  <c r="Q91" i="9"/>
  <c r="J91" i="9"/>
  <c r="I91" i="9"/>
  <c r="L97" i="9" s="1"/>
  <c r="E91" i="9"/>
  <c r="F91" i="9" s="1"/>
  <c r="G97" i="9" s="1"/>
  <c r="U90" i="9"/>
  <c r="S90" i="9"/>
  <c r="Q90" i="9"/>
  <c r="R96" i="9" s="1"/>
  <c r="L90" i="9"/>
  <c r="J90" i="9"/>
  <c r="I90" i="9"/>
  <c r="F90" i="9"/>
  <c r="E90" i="9"/>
  <c r="U89" i="9"/>
  <c r="S89" i="9"/>
  <c r="R89" i="9"/>
  <c r="Q89" i="9"/>
  <c r="J89" i="9"/>
  <c r="I89" i="9"/>
  <c r="L95" i="9" s="1"/>
  <c r="E89" i="9"/>
  <c r="F89" i="9" s="1"/>
  <c r="U88" i="9"/>
  <c r="S88" i="9"/>
  <c r="Q88" i="9"/>
  <c r="R94" i="9" s="1"/>
  <c r="L88" i="9"/>
  <c r="J88" i="9"/>
  <c r="I88" i="9"/>
  <c r="F88" i="9"/>
  <c r="E88" i="9"/>
  <c r="U87" i="9"/>
  <c r="S87" i="9"/>
  <c r="R87" i="9"/>
  <c r="Q87" i="9"/>
  <c r="J87" i="9"/>
  <c r="I87" i="9"/>
  <c r="L93" i="9" s="1"/>
  <c r="E87" i="9"/>
  <c r="F87" i="9" s="1"/>
  <c r="G93" i="9" s="1"/>
  <c r="U86" i="9"/>
  <c r="S86" i="9"/>
  <c r="Q86" i="9"/>
  <c r="R92" i="9" s="1"/>
  <c r="L86" i="9"/>
  <c r="J86" i="9"/>
  <c r="I86" i="9"/>
  <c r="F86" i="9"/>
  <c r="E86" i="9"/>
  <c r="U85" i="9"/>
  <c r="S85" i="9"/>
  <c r="R85" i="9"/>
  <c r="Q85" i="9"/>
  <c r="J85" i="9"/>
  <c r="I85" i="9"/>
  <c r="L91" i="9" s="1"/>
  <c r="E85" i="9"/>
  <c r="F85" i="9" s="1"/>
  <c r="U84" i="9"/>
  <c r="S84" i="9"/>
  <c r="Q84" i="9"/>
  <c r="R90" i="9" s="1"/>
  <c r="L84" i="9"/>
  <c r="J84" i="9"/>
  <c r="I84" i="9"/>
  <c r="F84" i="9"/>
  <c r="E84" i="9"/>
  <c r="U83" i="9"/>
  <c r="S83" i="9"/>
  <c r="R83" i="9"/>
  <c r="Q83" i="9"/>
  <c r="J83" i="9"/>
  <c r="I83" i="9"/>
  <c r="L89" i="9" s="1"/>
  <c r="E83" i="9"/>
  <c r="F83" i="9" s="1"/>
  <c r="G89" i="9" s="1"/>
  <c r="U82" i="9"/>
  <c r="S82" i="9"/>
  <c r="Q82" i="9"/>
  <c r="R88" i="9" s="1"/>
  <c r="L82" i="9"/>
  <c r="J82" i="9"/>
  <c r="I82" i="9"/>
  <c r="F82" i="9"/>
  <c r="E82" i="9"/>
  <c r="U81" i="9"/>
  <c r="S81" i="9"/>
  <c r="R81" i="9"/>
  <c r="Q81" i="9"/>
  <c r="J81" i="9"/>
  <c r="I81" i="9"/>
  <c r="L87" i="9" s="1"/>
  <c r="E81" i="9"/>
  <c r="F81" i="9" s="1"/>
  <c r="U80" i="9"/>
  <c r="S80" i="9"/>
  <c r="Q80" i="9"/>
  <c r="R86" i="9" s="1"/>
  <c r="L80" i="9"/>
  <c r="J80" i="9"/>
  <c r="I80" i="9"/>
  <c r="F80" i="9"/>
  <c r="E80" i="9"/>
  <c r="U79" i="9"/>
  <c r="S79" i="9"/>
  <c r="R79" i="9"/>
  <c r="Q79" i="9"/>
  <c r="J79" i="9"/>
  <c r="I79" i="9"/>
  <c r="L85" i="9" s="1"/>
  <c r="E79" i="9"/>
  <c r="F79" i="9" s="1"/>
  <c r="G85" i="9" s="1"/>
  <c r="U78" i="9"/>
  <c r="S78" i="9"/>
  <c r="Q78" i="9"/>
  <c r="R84" i="9" s="1"/>
  <c r="L78" i="9"/>
  <c r="J78" i="9"/>
  <c r="I78" i="9"/>
  <c r="F78" i="9"/>
  <c r="E78" i="9"/>
  <c r="U77" i="9"/>
  <c r="S77" i="9"/>
  <c r="R77" i="9"/>
  <c r="Q77" i="9"/>
  <c r="J77" i="9"/>
  <c r="I77" i="9"/>
  <c r="L83" i="9" s="1"/>
  <c r="E77" i="9"/>
  <c r="F77" i="9" s="1"/>
  <c r="U76" i="9"/>
  <c r="S76" i="9"/>
  <c r="Q76" i="9"/>
  <c r="R82" i="9" s="1"/>
  <c r="L76" i="9"/>
  <c r="J76" i="9"/>
  <c r="I76" i="9"/>
  <c r="F76" i="9"/>
  <c r="E76" i="9"/>
  <c r="U75" i="9"/>
  <c r="S75" i="9"/>
  <c r="Q75" i="9"/>
  <c r="J75" i="9"/>
  <c r="I75" i="9"/>
  <c r="L81" i="9" s="1"/>
  <c r="E75" i="9"/>
  <c r="F75" i="9" s="1"/>
  <c r="G81" i="9" s="1"/>
  <c r="U74" i="9"/>
  <c r="S74" i="9"/>
  <c r="Q74" i="9"/>
  <c r="R80" i="9" s="1"/>
  <c r="J74" i="9"/>
  <c r="I74" i="9"/>
  <c r="F74" i="9"/>
  <c r="E74" i="9"/>
  <c r="U73" i="9"/>
  <c r="S73" i="9"/>
  <c r="Q73" i="9"/>
  <c r="J73" i="9"/>
  <c r="I73" i="9"/>
  <c r="L79" i="9" s="1"/>
  <c r="E73" i="9"/>
  <c r="F73" i="9" s="1"/>
  <c r="U72" i="9"/>
  <c r="S72" i="9"/>
  <c r="Q72" i="9"/>
  <c r="R78" i="9" s="1"/>
  <c r="J72" i="9"/>
  <c r="I72" i="9"/>
  <c r="F72" i="9"/>
  <c r="E72" i="9"/>
  <c r="U71" i="9"/>
  <c r="S71" i="9"/>
  <c r="Q71" i="9"/>
  <c r="J71" i="9"/>
  <c r="I71" i="9"/>
  <c r="L77" i="9" s="1"/>
  <c r="E71" i="9"/>
  <c r="F71" i="9" s="1"/>
  <c r="G77" i="9" s="1"/>
  <c r="U70" i="9"/>
  <c r="S70" i="9"/>
  <c r="Q70" i="9"/>
  <c r="R76" i="9" s="1"/>
  <c r="J70" i="9"/>
  <c r="I70" i="9"/>
  <c r="F70" i="9"/>
  <c r="E70" i="9"/>
  <c r="W69" i="9"/>
  <c r="U69" i="9"/>
  <c r="S69" i="9"/>
  <c r="Q69" i="9"/>
  <c r="R75" i="9" s="1"/>
  <c r="J69" i="9"/>
  <c r="I69" i="9"/>
  <c r="L75" i="9" s="1"/>
  <c r="E69" i="9"/>
  <c r="F69" i="9" s="1"/>
  <c r="U68" i="9"/>
  <c r="S68" i="9"/>
  <c r="Q68" i="9"/>
  <c r="R74" i="9" s="1"/>
  <c r="J68" i="9"/>
  <c r="I68" i="9"/>
  <c r="L72" i="9" s="1"/>
  <c r="F68" i="9"/>
  <c r="G74" i="9" s="1"/>
  <c r="E68" i="9"/>
  <c r="U67" i="9"/>
  <c r="S67" i="9"/>
  <c r="Q67" i="9"/>
  <c r="J67" i="9"/>
  <c r="I67" i="9"/>
  <c r="E67" i="9"/>
  <c r="F67" i="9" s="1"/>
  <c r="U66" i="9"/>
  <c r="S66" i="9"/>
  <c r="Q66" i="9"/>
  <c r="J66" i="9"/>
  <c r="I66" i="9"/>
  <c r="F66" i="9"/>
  <c r="E66" i="9"/>
  <c r="U65" i="9"/>
  <c r="S65" i="9"/>
  <c r="Q65" i="9"/>
  <c r="J65" i="9"/>
  <c r="K71" i="9" s="1"/>
  <c r="I65" i="9"/>
  <c r="F65" i="9"/>
  <c r="E65" i="9"/>
  <c r="U64" i="9"/>
  <c r="S64" i="9"/>
  <c r="Q64" i="9"/>
  <c r="K64" i="9"/>
  <c r="J64" i="9"/>
  <c r="I64" i="9"/>
  <c r="L70" i="9" s="1"/>
  <c r="F64" i="9"/>
  <c r="E64" i="9"/>
  <c r="U63" i="9"/>
  <c r="S63" i="9"/>
  <c r="Q63" i="9"/>
  <c r="R69" i="9" s="1"/>
  <c r="J63" i="9"/>
  <c r="I63" i="9"/>
  <c r="L69" i="9" s="1"/>
  <c r="F63" i="9"/>
  <c r="E63" i="9"/>
  <c r="U62" i="9"/>
  <c r="S62" i="9"/>
  <c r="Q62" i="9"/>
  <c r="J62" i="9"/>
  <c r="I62" i="9"/>
  <c r="L68" i="9" s="1"/>
  <c r="F62" i="9"/>
  <c r="E62" i="9"/>
  <c r="W61" i="9"/>
  <c r="U61" i="9"/>
  <c r="X61" i="9" s="1"/>
  <c r="S61" i="9"/>
  <c r="Q61" i="9"/>
  <c r="R67" i="9" s="1"/>
  <c r="J61" i="9"/>
  <c r="K66" i="9" s="1"/>
  <c r="I61" i="9"/>
  <c r="F61" i="9"/>
  <c r="E61" i="9"/>
  <c r="U60" i="9"/>
  <c r="S60" i="9"/>
  <c r="Q60" i="9"/>
  <c r="R66" i="9" s="1"/>
  <c r="J60" i="9"/>
  <c r="I60" i="9"/>
  <c r="L66" i="9" s="1"/>
  <c r="F60" i="9"/>
  <c r="E60" i="9"/>
  <c r="U59" i="9"/>
  <c r="S59" i="9"/>
  <c r="Q59" i="9"/>
  <c r="J59" i="9"/>
  <c r="K65" i="9" s="1"/>
  <c r="I59" i="9"/>
  <c r="E59" i="9"/>
  <c r="F59" i="9" s="1"/>
  <c r="G65" i="9" s="1"/>
  <c r="U58" i="9"/>
  <c r="S58" i="9"/>
  <c r="Q58" i="9"/>
  <c r="J58" i="9"/>
  <c r="I58" i="9"/>
  <c r="L64" i="9" s="1"/>
  <c r="F58" i="9"/>
  <c r="G64" i="9" s="1"/>
  <c r="E58" i="9"/>
  <c r="U57" i="9"/>
  <c r="S57" i="9"/>
  <c r="Q57" i="9"/>
  <c r="J57" i="9"/>
  <c r="K61" i="9" s="1"/>
  <c r="I57" i="9"/>
  <c r="F57" i="9"/>
  <c r="E57" i="9"/>
  <c r="U56" i="9"/>
  <c r="S56" i="9"/>
  <c r="Q56" i="9"/>
  <c r="K56" i="9"/>
  <c r="J56" i="9"/>
  <c r="I56" i="9"/>
  <c r="L62" i="9" s="1"/>
  <c r="F56" i="9"/>
  <c r="E56" i="9"/>
  <c r="U55" i="9"/>
  <c r="S55" i="9"/>
  <c r="Q55" i="9"/>
  <c r="R61" i="9" s="1"/>
  <c r="J55" i="9"/>
  <c r="I55" i="9"/>
  <c r="L61" i="9" s="1"/>
  <c r="F55" i="9"/>
  <c r="E55" i="9"/>
  <c r="U54" i="9"/>
  <c r="S54" i="9"/>
  <c r="Q54" i="9"/>
  <c r="J54" i="9"/>
  <c r="I54" i="9"/>
  <c r="L60" i="9" s="1"/>
  <c r="F54" i="9"/>
  <c r="E54" i="9"/>
  <c r="W53" i="9"/>
  <c r="U53" i="9"/>
  <c r="X53" i="9" s="1"/>
  <c r="S53" i="9"/>
  <c r="Q53" i="9"/>
  <c r="R59" i="9" s="1"/>
  <c r="J53" i="9"/>
  <c r="K58" i="9" s="1"/>
  <c r="I53" i="9"/>
  <c r="F53" i="9"/>
  <c r="G58" i="9" s="1"/>
  <c r="E53" i="9"/>
  <c r="U52" i="9"/>
  <c r="S52" i="9"/>
  <c r="Q52" i="9"/>
  <c r="R58" i="9" s="1"/>
  <c r="J52" i="9"/>
  <c r="I52" i="9"/>
  <c r="L58" i="9" s="1"/>
  <c r="F52" i="9"/>
  <c r="E52" i="9"/>
  <c r="U51" i="9"/>
  <c r="S51" i="9"/>
  <c r="Q51" i="9"/>
  <c r="J51" i="9"/>
  <c r="K57" i="9" s="1"/>
  <c r="I51" i="9"/>
  <c r="E51" i="9"/>
  <c r="F51" i="9" s="1"/>
  <c r="G57" i="9" s="1"/>
  <c r="U50" i="9"/>
  <c r="S50" i="9"/>
  <c r="Q50" i="9"/>
  <c r="L50" i="9"/>
  <c r="J50" i="9"/>
  <c r="I50" i="9"/>
  <c r="L56" i="9" s="1"/>
  <c r="F50" i="9"/>
  <c r="E50" i="9"/>
  <c r="U49" i="9"/>
  <c r="S49" i="9"/>
  <c r="Q49" i="9"/>
  <c r="J49" i="9"/>
  <c r="K55" i="9" s="1"/>
  <c r="I49" i="9"/>
  <c r="L54" i="9" s="1"/>
  <c r="F49" i="9"/>
  <c r="E49" i="9"/>
  <c r="U48" i="9"/>
  <c r="S48" i="9"/>
  <c r="Q48" i="9"/>
  <c r="L48" i="9"/>
  <c r="J48" i="9"/>
  <c r="K54" i="9" s="1"/>
  <c r="I48" i="9"/>
  <c r="F48" i="9"/>
  <c r="G54" i="9" s="1"/>
  <c r="E48" i="9"/>
  <c r="W47" i="9"/>
  <c r="U47" i="9"/>
  <c r="T47" i="9" s="1"/>
  <c r="S47" i="9"/>
  <c r="R47" i="9"/>
  <c r="Q47" i="9"/>
  <c r="R53" i="9" s="1"/>
  <c r="J47" i="9"/>
  <c r="K53" i="9" s="1"/>
  <c r="I47" i="9"/>
  <c r="E47" i="9"/>
  <c r="F47" i="9" s="1"/>
  <c r="G53" i="9" s="1"/>
  <c r="U46" i="9"/>
  <c r="S46" i="9"/>
  <c r="Q46" i="9"/>
  <c r="L46" i="9"/>
  <c r="J46" i="9"/>
  <c r="K52" i="9" s="1"/>
  <c r="I46" i="9"/>
  <c r="F46" i="9"/>
  <c r="G52" i="9" s="1"/>
  <c r="E46" i="9"/>
  <c r="W45" i="9"/>
  <c r="U45" i="9"/>
  <c r="T45" i="9" s="1"/>
  <c r="S45" i="9"/>
  <c r="R45" i="9"/>
  <c r="Q45" i="9"/>
  <c r="R51" i="9" s="1"/>
  <c r="J45" i="9"/>
  <c r="K50" i="9" s="1"/>
  <c r="I45" i="9"/>
  <c r="L51" i="9" s="1"/>
  <c r="E45" i="9"/>
  <c r="F45" i="9" s="1"/>
  <c r="U44" i="9"/>
  <c r="S44" i="9"/>
  <c r="Q44" i="9"/>
  <c r="L44" i="9"/>
  <c r="J44" i="9"/>
  <c r="I44" i="9"/>
  <c r="F44" i="9"/>
  <c r="E44" i="9"/>
  <c r="W43" i="9"/>
  <c r="U43" i="9"/>
  <c r="T43" i="9" s="1"/>
  <c r="S43" i="9"/>
  <c r="R43" i="9"/>
  <c r="Q43" i="9"/>
  <c r="R49" i="9" s="1"/>
  <c r="J43" i="9"/>
  <c r="K48" i="9" s="1"/>
  <c r="I43" i="9"/>
  <c r="L49" i="9" s="1"/>
  <c r="E43" i="9"/>
  <c r="F43" i="9" s="1"/>
  <c r="U42" i="9"/>
  <c r="S42" i="9"/>
  <c r="Q42" i="9"/>
  <c r="L42" i="9"/>
  <c r="J42" i="9"/>
  <c r="I42" i="9"/>
  <c r="F42" i="9"/>
  <c r="E42" i="9"/>
  <c r="W41" i="9"/>
  <c r="U41" i="9"/>
  <c r="T41" i="9" s="1"/>
  <c r="S41" i="9"/>
  <c r="R41" i="9"/>
  <c r="Q41" i="9"/>
  <c r="R46" i="9" s="1"/>
  <c r="J41" i="9"/>
  <c r="K46" i="9" s="1"/>
  <c r="I41" i="9"/>
  <c r="L47" i="9" s="1"/>
  <c r="E41" i="9"/>
  <c r="F41" i="9" s="1"/>
  <c r="U40" i="9"/>
  <c r="S40" i="9"/>
  <c r="Q40" i="9"/>
  <c r="L40" i="9"/>
  <c r="J40" i="9"/>
  <c r="I40" i="9"/>
  <c r="F40" i="9"/>
  <c r="E40" i="9"/>
  <c r="W39" i="9"/>
  <c r="U39" i="9"/>
  <c r="T39" i="9" s="1"/>
  <c r="S39" i="9"/>
  <c r="R39" i="9"/>
  <c r="Q39" i="9"/>
  <c r="R44" i="9" s="1"/>
  <c r="J39" i="9"/>
  <c r="K44" i="9" s="1"/>
  <c r="I39" i="9"/>
  <c r="L45" i="9" s="1"/>
  <c r="E39" i="9"/>
  <c r="F39" i="9" s="1"/>
  <c r="U38" i="9"/>
  <c r="S38" i="9"/>
  <c r="Q38" i="9"/>
  <c r="L38" i="9"/>
  <c r="J38" i="9"/>
  <c r="I38" i="9"/>
  <c r="F38" i="9"/>
  <c r="E38" i="9"/>
  <c r="W37" i="9"/>
  <c r="U37" i="9"/>
  <c r="T37" i="9" s="1"/>
  <c r="S37" i="9"/>
  <c r="R37" i="9"/>
  <c r="Q37" i="9"/>
  <c r="R42" i="9" s="1"/>
  <c r="J37" i="9"/>
  <c r="K42" i="9" s="1"/>
  <c r="I37" i="9"/>
  <c r="L43" i="9" s="1"/>
  <c r="E37" i="9"/>
  <c r="F37" i="9" s="1"/>
  <c r="U36" i="9"/>
  <c r="S36" i="9"/>
  <c r="Q36" i="9"/>
  <c r="L36" i="9"/>
  <c r="J36" i="9"/>
  <c r="I36" i="9"/>
  <c r="F36" i="9"/>
  <c r="E36" i="9"/>
  <c r="W35" i="9"/>
  <c r="U35" i="9"/>
  <c r="T35" i="9" s="1"/>
  <c r="S35" i="9"/>
  <c r="R35" i="9"/>
  <c r="Q35" i="9"/>
  <c r="R40" i="9" s="1"/>
  <c r="J35" i="9"/>
  <c r="K40" i="9" s="1"/>
  <c r="I35" i="9"/>
  <c r="L41" i="9" s="1"/>
  <c r="E35" i="9"/>
  <c r="F35" i="9" s="1"/>
  <c r="U34" i="9"/>
  <c r="S34" i="9"/>
  <c r="Q34" i="9"/>
  <c r="L34" i="9"/>
  <c r="J34" i="9"/>
  <c r="I34" i="9"/>
  <c r="F34" i="9"/>
  <c r="E34" i="9"/>
  <c r="W33" i="9"/>
  <c r="U33" i="9"/>
  <c r="T33" i="9" s="1"/>
  <c r="S33" i="9"/>
  <c r="R33" i="9"/>
  <c r="Q33" i="9"/>
  <c r="R38" i="9" s="1"/>
  <c r="J33" i="9"/>
  <c r="K38" i="9" s="1"/>
  <c r="I33" i="9"/>
  <c r="L39" i="9" s="1"/>
  <c r="E33" i="9"/>
  <c r="F33" i="9" s="1"/>
  <c r="U32" i="9"/>
  <c r="S32" i="9"/>
  <c r="Q32" i="9"/>
  <c r="L32" i="9"/>
  <c r="J32" i="9"/>
  <c r="I32" i="9"/>
  <c r="F32" i="9"/>
  <c r="E32" i="9"/>
  <c r="W31" i="9"/>
  <c r="U31" i="9"/>
  <c r="T31" i="9" s="1"/>
  <c r="S31" i="9"/>
  <c r="R31" i="9"/>
  <c r="Q31" i="9"/>
  <c r="R36" i="9" s="1"/>
  <c r="J31" i="9"/>
  <c r="K36" i="9" s="1"/>
  <c r="I31" i="9"/>
  <c r="L37" i="9" s="1"/>
  <c r="E31" i="9"/>
  <c r="F31" i="9" s="1"/>
  <c r="U30" i="9"/>
  <c r="S30" i="9"/>
  <c r="Q30" i="9"/>
  <c r="L30" i="9"/>
  <c r="J30" i="9"/>
  <c r="I30" i="9"/>
  <c r="F30" i="9"/>
  <c r="E30" i="9"/>
  <c r="W29" i="9"/>
  <c r="U29" i="9"/>
  <c r="T29" i="9" s="1"/>
  <c r="S29" i="9"/>
  <c r="R29" i="9"/>
  <c r="Q29" i="9"/>
  <c r="R34" i="9" s="1"/>
  <c r="J29" i="9"/>
  <c r="K34" i="9" s="1"/>
  <c r="I29" i="9"/>
  <c r="L35" i="9" s="1"/>
  <c r="E29" i="9"/>
  <c r="F29" i="9" s="1"/>
  <c r="U28" i="9"/>
  <c r="S28" i="9"/>
  <c r="Q28" i="9"/>
  <c r="J28" i="9"/>
  <c r="I28" i="9"/>
  <c r="F28" i="9"/>
  <c r="E28" i="9"/>
  <c r="W27" i="9"/>
  <c r="U27" i="9"/>
  <c r="T27" i="9" s="1"/>
  <c r="S27" i="9"/>
  <c r="Q27" i="9"/>
  <c r="R32" i="9" s="1"/>
  <c r="J27" i="9"/>
  <c r="K32" i="9" s="1"/>
  <c r="I27" i="9"/>
  <c r="L33" i="9" s="1"/>
  <c r="E27" i="9"/>
  <c r="F27" i="9" s="1"/>
  <c r="U26" i="9"/>
  <c r="S26" i="9"/>
  <c r="Q26" i="9"/>
  <c r="J26" i="9"/>
  <c r="I26" i="9"/>
  <c r="F26" i="9"/>
  <c r="E26" i="9"/>
  <c r="W25" i="9"/>
  <c r="U25" i="9"/>
  <c r="T25" i="9" s="1"/>
  <c r="S25" i="9"/>
  <c r="Q25" i="9"/>
  <c r="J25" i="9"/>
  <c r="K31" i="9" s="1"/>
  <c r="I25" i="9"/>
  <c r="L31" i="9" s="1"/>
  <c r="F25" i="9"/>
  <c r="E25" i="9"/>
  <c r="U24" i="9"/>
  <c r="S24" i="9"/>
  <c r="Q24" i="9"/>
  <c r="R30" i="9" s="1"/>
  <c r="K24" i="9"/>
  <c r="J24" i="9"/>
  <c r="K30" i="9" s="1"/>
  <c r="I24" i="9"/>
  <c r="L29" i="9" s="1"/>
  <c r="E24" i="9"/>
  <c r="F24" i="9" s="1"/>
  <c r="U23" i="9"/>
  <c r="S23" i="9"/>
  <c r="Q23" i="9"/>
  <c r="J23" i="9"/>
  <c r="K29" i="9" s="1"/>
  <c r="I23" i="9"/>
  <c r="F23" i="9"/>
  <c r="E23" i="9"/>
  <c r="U22" i="9"/>
  <c r="S22" i="9"/>
  <c r="Q22" i="9"/>
  <c r="J22" i="9"/>
  <c r="I22" i="9"/>
  <c r="F22" i="9"/>
  <c r="E22" i="9"/>
  <c r="W21" i="9"/>
  <c r="U21" i="9"/>
  <c r="T21" i="9" s="1"/>
  <c r="S21" i="9"/>
  <c r="Q21" i="9"/>
  <c r="J21" i="9"/>
  <c r="K27" i="9" s="1"/>
  <c r="I21" i="9"/>
  <c r="L27" i="9" s="1"/>
  <c r="F21" i="9"/>
  <c r="E21" i="9"/>
  <c r="U20" i="9"/>
  <c r="S20" i="9"/>
  <c r="Q20" i="9"/>
  <c r="R26" i="9" s="1"/>
  <c r="J20" i="9"/>
  <c r="I20" i="9"/>
  <c r="E20" i="9"/>
  <c r="F20" i="9" s="1"/>
  <c r="G26" i="9" s="1"/>
  <c r="U19" i="9"/>
  <c r="S19" i="9"/>
  <c r="Q19" i="9"/>
  <c r="L19" i="9"/>
  <c r="J19" i="9"/>
  <c r="K25" i="9" s="1"/>
  <c r="I19" i="9"/>
  <c r="E19" i="9"/>
  <c r="AK18" i="9"/>
  <c r="U18" i="9"/>
  <c r="S18" i="9"/>
  <c r="Q18" i="9"/>
  <c r="R24" i="9" s="1"/>
  <c r="J18" i="9"/>
  <c r="I18" i="9"/>
  <c r="E18" i="9"/>
  <c r="AK17" i="9"/>
  <c r="W17" i="9"/>
  <c r="U17" i="9"/>
  <c r="T17" i="9" s="1"/>
  <c r="S17" i="9"/>
  <c r="Q17" i="9"/>
  <c r="J17" i="9"/>
  <c r="K23" i="9" s="1"/>
  <c r="I17" i="9"/>
  <c r="E17" i="9"/>
  <c r="W16" i="9"/>
  <c r="U16" i="9"/>
  <c r="S16" i="9"/>
  <c r="Q16" i="9"/>
  <c r="J16" i="9"/>
  <c r="I16" i="9"/>
  <c r="L22" i="9" s="1"/>
  <c r="E16" i="9"/>
  <c r="W15" i="9"/>
  <c r="U15" i="9"/>
  <c r="T15" i="9" s="1"/>
  <c r="S15" i="9"/>
  <c r="Q15" i="9"/>
  <c r="J15" i="9"/>
  <c r="K21" i="9" s="1"/>
  <c r="I15" i="9"/>
  <c r="L21" i="9" s="1"/>
  <c r="E15" i="9"/>
  <c r="W14" i="9"/>
  <c r="U14" i="9"/>
  <c r="S14" i="9"/>
  <c r="Q14" i="9"/>
  <c r="J14" i="9"/>
  <c r="I14" i="9"/>
  <c r="L18" i="9" s="1"/>
  <c r="E14" i="9"/>
  <c r="AQ13" i="9"/>
  <c r="W13" i="9"/>
  <c r="U13" i="9"/>
  <c r="T13" i="9" s="1"/>
  <c r="S13" i="9"/>
  <c r="Q13" i="9"/>
  <c r="K13" i="9"/>
  <c r="J13" i="9"/>
  <c r="I13" i="9"/>
  <c r="E13" i="9"/>
  <c r="C13" i="9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AQ12" i="9"/>
  <c r="U12" i="9"/>
  <c r="S12" i="9"/>
  <c r="Q12" i="9"/>
  <c r="J12" i="9"/>
  <c r="I12" i="9"/>
  <c r="E12" i="9"/>
  <c r="U11" i="9"/>
  <c r="S11" i="9"/>
  <c r="Q11" i="9"/>
  <c r="R13" i="9" s="1"/>
  <c r="J11" i="9"/>
  <c r="I11" i="9"/>
  <c r="E11" i="9"/>
  <c r="U10" i="9"/>
  <c r="S10" i="9"/>
  <c r="Q10" i="9"/>
  <c r="J10" i="9"/>
  <c r="I10" i="9"/>
  <c r="E10" i="9"/>
  <c r="U9" i="9"/>
  <c r="S9" i="9"/>
  <c r="Q9" i="9"/>
  <c r="J9" i="9"/>
  <c r="I9" i="9"/>
  <c r="L15" i="9" s="1"/>
  <c r="E9" i="9"/>
  <c r="AO8" i="9"/>
  <c r="AN8" i="9"/>
  <c r="AM8" i="9"/>
  <c r="U8" i="9"/>
  <c r="S8" i="9"/>
  <c r="Q8" i="9"/>
  <c r="J8" i="9"/>
  <c r="K14" i="9" s="1"/>
  <c r="I8" i="9"/>
  <c r="L14" i="9" s="1"/>
  <c r="E8" i="9"/>
  <c r="AO7" i="9"/>
  <c r="AN7" i="9"/>
  <c r="AM7" i="9"/>
  <c r="U7" i="9"/>
  <c r="S7" i="9"/>
  <c r="Q7" i="9"/>
  <c r="J7" i="9"/>
  <c r="I7" i="9"/>
  <c r="L13" i="9" s="1"/>
  <c r="E7" i="9"/>
  <c r="AO6" i="9"/>
  <c r="AN6" i="9"/>
  <c r="AM6" i="9"/>
  <c r="AI6" i="9"/>
  <c r="W104" i="9" s="1"/>
  <c r="U6" i="9"/>
  <c r="S6" i="9"/>
  <c r="Q6" i="9"/>
  <c r="J6" i="9"/>
  <c r="K12" i="9" s="1"/>
  <c r="I6" i="9"/>
  <c r="E6" i="9"/>
  <c r="AO5" i="9"/>
  <c r="AN5" i="9"/>
  <c r="AM5" i="9"/>
  <c r="U5" i="9"/>
  <c r="S5" i="9"/>
  <c r="Q5" i="9"/>
  <c r="J5" i="9"/>
  <c r="I5" i="9"/>
  <c r="E5" i="9"/>
  <c r="AO4" i="9"/>
  <c r="AN4" i="9"/>
  <c r="AM4" i="9"/>
  <c r="U4" i="9"/>
  <c r="S4" i="9"/>
  <c r="J4" i="9"/>
  <c r="I4" i="9"/>
  <c r="L10" i="9" s="1"/>
  <c r="E4" i="9"/>
  <c r="AO3" i="9"/>
  <c r="AN3" i="9"/>
  <c r="AM3" i="9"/>
  <c r="W3" i="9"/>
  <c r="U3" i="9"/>
  <c r="Y3" i="9" s="1"/>
  <c r="S3" i="9"/>
  <c r="C3" i="9"/>
  <c r="C4" i="9" s="1"/>
  <c r="C5" i="9" s="1"/>
  <c r="C6" i="9" s="1"/>
  <c r="C7" i="9" s="1"/>
  <c r="C8" i="9" s="1"/>
  <c r="C9" i="9" s="1"/>
  <c r="C10" i="9" s="1"/>
  <c r="C11" i="9" s="1"/>
  <c r="C12" i="9" s="1"/>
  <c r="AM2" i="9"/>
  <c r="AC2" i="9"/>
  <c r="AD2" i="9" s="1"/>
  <c r="AA2" i="9"/>
  <c r="AF2" i="9" s="1"/>
  <c r="Z2" i="9"/>
  <c r="AE2" i="9" s="1"/>
  <c r="Y2" i="9"/>
  <c r="W2" i="9"/>
  <c r="U2" i="9"/>
  <c r="T2" i="9" s="1"/>
  <c r="S2" i="9"/>
  <c r="AO8" i="7"/>
  <c r="AO7" i="7"/>
  <c r="AO6" i="7"/>
  <c r="AO5" i="7"/>
  <c r="AO4" i="7"/>
  <c r="AO3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S146" i="7"/>
  <c r="Q146" i="7"/>
  <c r="J146" i="7"/>
  <c r="I146" i="7"/>
  <c r="F146" i="7"/>
  <c r="E146" i="7"/>
  <c r="U145" i="7"/>
  <c r="S145" i="7"/>
  <c r="Q145" i="7"/>
  <c r="K145" i="7"/>
  <c r="J145" i="7"/>
  <c r="I145" i="7"/>
  <c r="F145" i="7"/>
  <c r="E145" i="7"/>
  <c r="U144" i="7"/>
  <c r="S144" i="7"/>
  <c r="Q144" i="7"/>
  <c r="K144" i="7"/>
  <c r="J144" i="7"/>
  <c r="I144" i="7"/>
  <c r="F144" i="7"/>
  <c r="E144" i="7"/>
  <c r="U143" i="7"/>
  <c r="S143" i="7"/>
  <c r="Q143" i="7"/>
  <c r="K143" i="7"/>
  <c r="J143" i="7"/>
  <c r="I143" i="7"/>
  <c r="F143" i="7"/>
  <c r="E143" i="7"/>
  <c r="U142" i="7"/>
  <c r="S142" i="7"/>
  <c r="Q142" i="7"/>
  <c r="K142" i="7"/>
  <c r="J142" i="7"/>
  <c r="I142" i="7"/>
  <c r="F142" i="7"/>
  <c r="E142" i="7"/>
  <c r="U141" i="7"/>
  <c r="S141" i="7"/>
  <c r="Q141" i="7"/>
  <c r="K141" i="7"/>
  <c r="J141" i="7"/>
  <c r="I141" i="7"/>
  <c r="F141" i="7"/>
  <c r="E141" i="7"/>
  <c r="U140" i="7"/>
  <c r="S140" i="7"/>
  <c r="Q140" i="7"/>
  <c r="K140" i="7"/>
  <c r="J140" i="7"/>
  <c r="I140" i="7"/>
  <c r="F140" i="7"/>
  <c r="E140" i="7"/>
  <c r="U139" i="7"/>
  <c r="S139" i="7"/>
  <c r="Q139" i="7"/>
  <c r="K139" i="7"/>
  <c r="J139" i="7"/>
  <c r="I139" i="7"/>
  <c r="F139" i="7"/>
  <c r="E139" i="7"/>
  <c r="U138" i="7"/>
  <c r="S138" i="7"/>
  <c r="Q138" i="7"/>
  <c r="K138" i="7"/>
  <c r="J138" i="7"/>
  <c r="I138" i="7"/>
  <c r="F138" i="7"/>
  <c r="E138" i="7"/>
  <c r="U137" i="7"/>
  <c r="S137" i="7"/>
  <c r="Q137" i="7"/>
  <c r="R143" i="7" s="1"/>
  <c r="K137" i="7"/>
  <c r="J137" i="7"/>
  <c r="I137" i="7"/>
  <c r="F137" i="7"/>
  <c r="E137" i="7"/>
  <c r="U136" i="7"/>
  <c r="S136" i="7"/>
  <c r="Q136" i="7"/>
  <c r="K136" i="7"/>
  <c r="J136" i="7"/>
  <c r="I136" i="7"/>
  <c r="F136" i="7"/>
  <c r="E136" i="7"/>
  <c r="U135" i="7"/>
  <c r="S135" i="7"/>
  <c r="Q135" i="7"/>
  <c r="K135" i="7"/>
  <c r="J135" i="7"/>
  <c r="I135" i="7"/>
  <c r="L141" i="7" s="1"/>
  <c r="F135" i="7"/>
  <c r="E135" i="7"/>
  <c r="U134" i="7"/>
  <c r="S134" i="7"/>
  <c r="Q134" i="7"/>
  <c r="R140" i="7" s="1"/>
  <c r="K134" i="7"/>
  <c r="J134" i="7"/>
  <c r="I134" i="7"/>
  <c r="F134" i="7"/>
  <c r="G140" i="7" s="1"/>
  <c r="E134" i="7"/>
  <c r="U133" i="7"/>
  <c r="S133" i="7"/>
  <c r="Q133" i="7"/>
  <c r="K133" i="7"/>
  <c r="J133" i="7"/>
  <c r="I133" i="7"/>
  <c r="F133" i="7"/>
  <c r="E133" i="7"/>
  <c r="U132" i="7"/>
  <c r="S132" i="7"/>
  <c r="Q132" i="7"/>
  <c r="K132" i="7"/>
  <c r="J132" i="7"/>
  <c r="I132" i="7"/>
  <c r="L138" i="7" s="1"/>
  <c r="F132" i="7"/>
  <c r="E132" i="7"/>
  <c r="U131" i="7"/>
  <c r="S131" i="7"/>
  <c r="Q131" i="7"/>
  <c r="K131" i="7"/>
  <c r="J131" i="7"/>
  <c r="I131" i="7"/>
  <c r="F131" i="7"/>
  <c r="E131" i="7"/>
  <c r="U130" i="7"/>
  <c r="S130" i="7"/>
  <c r="Q130" i="7"/>
  <c r="K130" i="7"/>
  <c r="J130" i="7"/>
  <c r="I130" i="7"/>
  <c r="F130" i="7"/>
  <c r="E130" i="7"/>
  <c r="U129" i="7"/>
  <c r="S129" i="7"/>
  <c r="Q129" i="7"/>
  <c r="R135" i="7" s="1"/>
  <c r="K129" i="7"/>
  <c r="J129" i="7"/>
  <c r="I129" i="7"/>
  <c r="F129" i="7"/>
  <c r="E129" i="7"/>
  <c r="U128" i="7"/>
  <c r="S128" i="7"/>
  <c r="Q128" i="7"/>
  <c r="K128" i="7"/>
  <c r="J128" i="7"/>
  <c r="I128" i="7"/>
  <c r="F128" i="7"/>
  <c r="E128" i="7"/>
  <c r="U127" i="7"/>
  <c r="S127" i="7"/>
  <c r="Q127" i="7"/>
  <c r="K127" i="7"/>
  <c r="J127" i="7"/>
  <c r="I127" i="7"/>
  <c r="L133" i="7" s="1"/>
  <c r="F127" i="7"/>
  <c r="E127" i="7"/>
  <c r="U126" i="7"/>
  <c r="S126" i="7"/>
  <c r="Q126" i="7"/>
  <c r="K126" i="7"/>
  <c r="J126" i="7"/>
  <c r="I126" i="7"/>
  <c r="F126" i="7"/>
  <c r="G132" i="7" s="1"/>
  <c r="E126" i="7"/>
  <c r="U125" i="7"/>
  <c r="S125" i="7"/>
  <c r="Q125" i="7"/>
  <c r="K125" i="7"/>
  <c r="J125" i="7"/>
  <c r="I125" i="7"/>
  <c r="F125" i="7"/>
  <c r="E125" i="7"/>
  <c r="U124" i="7"/>
  <c r="S124" i="7"/>
  <c r="Q124" i="7"/>
  <c r="K124" i="7"/>
  <c r="J124" i="7"/>
  <c r="I124" i="7"/>
  <c r="F124" i="7"/>
  <c r="E124" i="7"/>
  <c r="U123" i="7"/>
  <c r="S123" i="7"/>
  <c r="Q123" i="7"/>
  <c r="K123" i="7"/>
  <c r="J123" i="7"/>
  <c r="I123" i="7"/>
  <c r="F123" i="7"/>
  <c r="E123" i="7"/>
  <c r="U122" i="7"/>
  <c r="S122" i="7"/>
  <c r="Q122" i="7"/>
  <c r="K122" i="7"/>
  <c r="J122" i="7"/>
  <c r="I122" i="7"/>
  <c r="F122" i="7"/>
  <c r="E122" i="7"/>
  <c r="U121" i="7"/>
  <c r="S121" i="7"/>
  <c r="Q121" i="7"/>
  <c r="R127" i="7" s="1"/>
  <c r="K121" i="7"/>
  <c r="J121" i="7"/>
  <c r="I121" i="7"/>
  <c r="F121" i="7"/>
  <c r="G127" i="7" s="1"/>
  <c r="E121" i="7"/>
  <c r="U120" i="7"/>
  <c r="S120" i="7"/>
  <c r="Q120" i="7"/>
  <c r="J120" i="7"/>
  <c r="I120" i="7"/>
  <c r="F120" i="7"/>
  <c r="E120" i="7"/>
  <c r="U119" i="7"/>
  <c r="S119" i="7"/>
  <c r="Q119" i="7"/>
  <c r="J119" i="7"/>
  <c r="I119" i="7"/>
  <c r="L125" i="7" s="1"/>
  <c r="F119" i="7"/>
  <c r="G125" i="7" s="1"/>
  <c r="E119" i="7"/>
  <c r="U118" i="7"/>
  <c r="S118" i="7"/>
  <c r="Q118" i="7"/>
  <c r="J118" i="7"/>
  <c r="I118" i="7"/>
  <c r="F118" i="7"/>
  <c r="G124" i="7" s="1"/>
  <c r="E118" i="7"/>
  <c r="U117" i="7"/>
  <c r="S117" i="7"/>
  <c r="Q117" i="7"/>
  <c r="J117" i="7"/>
  <c r="I117" i="7"/>
  <c r="L123" i="7" s="1"/>
  <c r="F117" i="7"/>
  <c r="G123" i="7" s="1"/>
  <c r="E117" i="7"/>
  <c r="U116" i="7"/>
  <c r="S116" i="7"/>
  <c r="Q116" i="7"/>
  <c r="J116" i="7"/>
  <c r="I116" i="7"/>
  <c r="F116" i="7"/>
  <c r="G122" i="7" s="1"/>
  <c r="E116" i="7"/>
  <c r="U115" i="7"/>
  <c r="S115" i="7"/>
  <c r="Q115" i="7"/>
  <c r="J115" i="7"/>
  <c r="I115" i="7"/>
  <c r="L121" i="7" s="1"/>
  <c r="U114" i="7"/>
  <c r="S114" i="7"/>
  <c r="Q114" i="7"/>
  <c r="R120" i="7" s="1"/>
  <c r="I114" i="7"/>
  <c r="L120" i="7" s="1"/>
  <c r="F114" i="7"/>
  <c r="U113" i="7"/>
  <c r="S113" i="7"/>
  <c r="Q113" i="7"/>
  <c r="R119" i="7" s="1"/>
  <c r="I113" i="7"/>
  <c r="L119" i="7" s="1"/>
  <c r="F113" i="7"/>
  <c r="U112" i="7"/>
  <c r="S112" i="7"/>
  <c r="Q112" i="7"/>
  <c r="R118" i="7" s="1"/>
  <c r="M112" i="7"/>
  <c r="M113" i="7" s="1"/>
  <c r="J112" i="7"/>
  <c r="I112" i="7"/>
  <c r="L118" i="7" s="1"/>
  <c r="G112" i="7"/>
  <c r="F112" i="7"/>
  <c r="U111" i="7"/>
  <c r="S111" i="7"/>
  <c r="Q111" i="7"/>
  <c r="R117" i="7" s="1"/>
  <c r="K111" i="7"/>
  <c r="J111" i="7"/>
  <c r="I111" i="7"/>
  <c r="F111" i="7"/>
  <c r="E111" i="7"/>
  <c r="U110" i="7"/>
  <c r="S110" i="7"/>
  <c r="Q110" i="7"/>
  <c r="R116" i="7" s="1"/>
  <c r="K110" i="7"/>
  <c r="J110" i="7"/>
  <c r="I110" i="7"/>
  <c r="F110" i="7"/>
  <c r="E110" i="7"/>
  <c r="U109" i="7"/>
  <c r="S109" i="7"/>
  <c r="Q109" i="7"/>
  <c r="R115" i="7" s="1"/>
  <c r="K109" i="7"/>
  <c r="J109" i="7"/>
  <c r="I109" i="7"/>
  <c r="L115" i="7" s="1"/>
  <c r="F109" i="7"/>
  <c r="E109" i="7"/>
  <c r="U108" i="7"/>
  <c r="S108" i="7"/>
  <c r="Q108" i="7"/>
  <c r="K108" i="7"/>
  <c r="J108" i="7"/>
  <c r="I108" i="7"/>
  <c r="L114" i="7" s="1"/>
  <c r="F108" i="7"/>
  <c r="E108" i="7"/>
  <c r="U107" i="7"/>
  <c r="S107" i="7"/>
  <c r="Q107" i="7"/>
  <c r="K107" i="7"/>
  <c r="J107" i="7"/>
  <c r="I107" i="7"/>
  <c r="F107" i="7"/>
  <c r="E107" i="7"/>
  <c r="U106" i="7"/>
  <c r="S106" i="7"/>
  <c r="Q106" i="7"/>
  <c r="K106" i="7"/>
  <c r="J106" i="7"/>
  <c r="K112" i="7" s="1"/>
  <c r="I106" i="7"/>
  <c r="F106" i="7"/>
  <c r="E106" i="7"/>
  <c r="U105" i="7"/>
  <c r="S105" i="7"/>
  <c r="Q105" i="7"/>
  <c r="R111" i="7" s="1"/>
  <c r="K105" i="7"/>
  <c r="J105" i="7"/>
  <c r="I105" i="7"/>
  <c r="F105" i="7"/>
  <c r="G111" i="7" s="1"/>
  <c r="E105" i="7"/>
  <c r="U104" i="7"/>
  <c r="S104" i="7"/>
  <c r="Q104" i="7"/>
  <c r="K104" i="7"/>
  <c r="J104" i="7"/>
  <c r="I104" i="7"/>
  <c r="L110" i="7" s="1"/>
  <c r="F104" i="7"/>
  <c r="E104" i="7"/>
  <c r="U103" i="7"/>
  <c r="S103" i="7"/>
  <c r="Q103" i="7"/>
  <c r="K103" i="7"/>
  <c r="J103" i="7"/>
  <c r="I103" i="7"/>
  <c r="F103" i="7"/>
  <c r="E103" i="7"/>
  <c r="U102" i="7"/>
  <c r="S102" i="7"/>
  <c r="Q102" i="7"/>
  <c r="K102" i="7"/>
  <c r="J102" i="7"/>
  <c r="I102" i="7"/>
  <c r="F102" i="7"/>
  <c r="E102" i="7"/>
  <c r="U101" i="7"/>
  <c r="S101" i="7"/>
  <c r="Q101" i="7"/>
  <c r="R107" i="7" s="1"/>
  <c r="J101" i="7"/>
  <c r="I101" i="7"/>
  <c r="F101" i="7"/>
  <c r="G107" i="7" s="1"/>
  <c r="E101" i="7"/>
  <c r="U100" i="7"/>
  <c r="S100" i="7"/>
  <c r="Q100" i="7"/>
  <c r="J100" i="7"/>
  <c r="I100" i="7"/>
  <c r="L106" i="7" s="1"/>
  <c r="F100" i="7"/>
  <c r="E100" i="7"/>
  <c r="U99" i="7"/>
  <c r="S99" i="7"/>
  <c r="Q99" i="7"/>
  <c r="J99" i="7"/>
  <c r="I99" i="7"/>
  <c r="F99" i="7"/>
  <c r="E99" i="7"/>
  <c r="U98" i="7"/>
  <c r="S98" i="7"/>
  <c r="Q98" i="7"/>
  <c r="J98" i="7"/>
  <c r="I98" i="7"/>
  <c r="F98" i="7"/>
  <c r="E98" i="7"/>
  <c r="U97" i="7"/>
  <c r="S97" i="7"/>
  <c r="Q97" i="7"/>
  <c r="J97" i="7"/>
  <c r="I97" i="7"/>
  <c r="F97" i="7"/>
  <c r="E97" i="7"/>
  <c r="U96" i="7"/>
  <c r="S96" i="7"/>
  <c r="Q96" i="7"/>
  <c r="L96" i="7"/>
  <c r="J96" i="7"/>
  <c r="I96" i="7"/>
  <c r="E96" i="7"/>
  <c r="F96" i="7" s="1"/>
  <c r="G102" i="7" s="1"/>
  <c r="U95" i="7"/>
  <c r="S95" i="7"/>
  <c r="R95" i="7"/>
  <c r="Q95" i="7"/>
  <c r="J95" i="7"/>
  <c r="K101" i="7" s="1"/>
  <c r="I95" i="7"/>
  <c r="E95" i="7"/>
  <c r="F95" i="7" s="1"/>
  <c r="G101" i="7" s="1"/>
  <c r="U94" i="7"/>
  <c r="S94" i="7"/>
  <c r="Q94" i="7"/>
  <c r="L94" i="7"/>
  <c r="J94" i="7"/>
  <c r="K100" i="7" s="1"/>
  <c r="I94" i="7"/>
  <c r="F94" i="7"/>
  <c r="E94" i="7"/>
  <c r="U93" i="7"/>
  <c r="S93" i="7"/>
  <c r="R93" i="7"/>
  <c r="Q93" i="7"/>
  <c r="J93" i="7"/>
  <c r="K99" i="7" s="1"/>
  <c r="I93" i="7"/>
  <c r="E93" i="7"/>
  <c r="F93" i="7" s="1"/>
  <c r="U92" i="7"/>
  <c r="S92" i="7"/>
  <c r="Q92" i="7"/>
  <c r="L92" i="7"/>
  <c r="J92" i="7"/>
  <c r="I92" i="7"/>
  <c r="L98" i="7" s="1"/>
  <c r="F92" i="7"/>
  <c r="E92" i="7"/>
  <c r="U91" i="7"/>
  <c r="S91" i="7"/>
  <c r="R91" i="7"/>
  <c r="Q91" i="7"/>
  <c r="J91" i="7"/>
  <c r="I91" i="7"/>
  <c r="E91" i="7"/>
  <c r="F91" i="7" s="1"/>
  <c r="G97" i="7" s="1"/>
  <c r="U90" i="7"/>
  <c r="S90" i="7"/>
  <c r="Q90" i="7"/>
  <c r="R96" i="7" s="1"/>
  <c r="L90" i="7"/>
  <c r="J90" i="7"/>
  <c r="K96" i="7" s="1"/>
  <c r="I90" i="7"/>
  <c r="F90" i="7"/>
  <c r="E90" i="7"/>
  <c r="U89" i="7"/>
  <c r="S89" i="7"/>
  <c r="R89" i="7"/>
  <c r="Q89" i="7"/>
  <c r="J89" i="7"/>
  <c r="K95" i="7" s="1"/>
  <c r="I89" i="7"/>
  <c r="L95" i="7" s="1"/>
  <c r="E89" i="7"/>
  <c r="F89" i="7" s="1"/>
  <c r="U88" i="7"/>
  <c r="S88" i="7"/>
  <c r="Q88" i="7"/>
  <c r="R94" i="7" s="1"/>
  <c r="L88" i="7"/>
  <c r="J88" i="7"/>
  <c r="I88" i="7"/>
  <c r="F88" i="7"/>
  <c r="E88" i="7"/>
  <c r="U87" i="7"/>
  <c r="S87" i="7"/>
  <c r="R87" i="7"/>
  <c r="Q87" i="7"/>
  <c r="J87" i="7"/>
  <c r="I87" i="7"/>
  <c r="L93" i="7" s="1"/>
  <c r="E87" i="7"/>
  <c r="F87" i="7" s="1"/>
  <c r="G93" i="7" s="1"/>
  <c r="U86" i="7"/>
  <c r="S86" i="7"/>
  <c r="Q86" i="7"/>
  <c r="R92" i="7" s="1"/>
  <c r="L86" i="7"/>
  <c r="J86" i="7"/>
  <c r="K92" i="7" s="1"/>
  <c r="I86" i="7"/>
  <c r="F86" i="7"/>
  <c r="E86" i="7"/>
  <c r="U85" i="7"/>
  <c r="S85" i="7"/>
  <c r="R85" i="7"/>
  <c r="Q85" i="7"/>
  <c r="J85" i="7"/>
  <c r="I85" i="7"/>
  <c r="L91" i="7" s="1"/>
  <c r="E85" i="7"/>
  <c r="F85" i="7" s="1"/>
  <c r="U84" i="7"/>
  <c r="S84" i="7"/>
  <c r="Q84" i="7"/>
  <c r="R90" i="7" s="1"/>
  <c r="L84" i="7"/>
  <c r="J84" i="7"/>
  <c r="I84" i="7"/>
  <c r="F84" i="7"/>
  <c r="E84" i="7"/>
  <c r="U83" i="7"/>
  <c r="S83" i="7"/>
  <c r="R83" i="7"/>
  <c r="Q83" i="7"/>
  <c r="J83" i="7"/>
  <c r="I83" i="7"/>
  <c r="L89" i="7" s="1"/>
  <c r="E83" i="7"/>
  <c r="F83" i="7" s="1"/>
  <c r="G89" i="7" s="1"/>
  <c r="U82" i="7"/>
  <c r="S82" i="7"/>
  <c r="Q82" i="7"/>
  <c r="R88" i="7" s="1"/>
  <c r="L82" i="7"/>
  <c r="J82" i="7"/>
  <c r="I82" i="7"/>
  <c r="F82" i="7"/>
  <c r="E82" i="7"/>
  <c r="U81" i="7"/>
  <c r="S81" i="7"/>
  <c r="R81" i="7"/>
  <c r="Q81" i="7"/>
  <c r="J81" i="7"/>
  <c r="I81" i="7"/>
  <c r="L87" i="7" s="1"/>
  <c r="E81" i="7"/>
  <c r="F81" i="7" s="1"/>
  <c r="U80" i="7"/>
  <c r="S80" i="7"/>
  <c r="Q80" i="7"/>
  <c r="R86" i="7" s="1"/>
  <c r="L80" i="7"/>
  <c r="J80" i="7"/>
  <c r="I80" i="7"/>
  <c r="F80" i="7"/>
  <c r="E80" i="7"/>
  <c r="U79" i="7"/>
  <c r="S79" i="7"/>
  <c r="R79" i="7"/>
  <c r="Q79" i="7"/>
  <c r="J79" i="7"/>
  <c r="I79" i="7"/>
  <c r="L85" i="7" s="1"/>
  <c r="E79" i="7"/>
  <c r="F79" i="7" s="1"/>
  <c r="U78" i="7"/>
  <c r="S78" i="7"/>
  <c r="Q78" i="7"/>
  <c r="R84" i="7" s="1"/>
  <c r="J78" i="7"/>
  <c r="I78" i="7"/>
  <c r="F78" i="7"/>
  <c r="E78" i="7"/>
  <c r="U77" i="7"/>
  <c r="S77" i="7"/>
  <c r="Q77" i="7"/>
  <c r="J77" i="7"/>
  <c r="I77" i="7"/>
  <c r="L83" i="7" s="1"/>
  <c r="E77" i="7"/>
  <c r="F77" i="7" s="1"/>
  <c r="U76" i="7"/>
  <c r="S76" i="7"/>
  <c r="Q76" i="7"/>
  <c r="R82" i="7" s="1"/>
  <c r="J76" i="7"/>
  <c r="I76" i="7"/>
  <c r="F76" i="7"/>
  <c r="E76" i="7"/>
  <c r="U75" i="7"/>
  <c r="S75" i="7"/>
  <c r="R75" i="7"/>
  <c r="Q75" i="7"/>
  <c r="J75" i="7"/>
  <c r="I75" i="7"/>
  <c r="L81" i="7" s="1"/>
  <c r="E75" i="7"/>
  <c r="F75" i="7" s="1"/>
  <c r="G81" i="7" s="1"/>
  <c r="U74" i="7"/>
  <c r="S74" i="7"/>
  <c r="Q74" i="7"/>
  <c r="R80" i="7" s="1"/>
  <c r="J74" i="7"/>
  <c r="I74" i="7"/>
  <c r="F74" i="7"/>
  <c r="E74" i="7"/>
  <c r="U73" i="7"/>
  <c r="S73" i="7"/>
  <c r="Q73" i="7"/>
  <c r="J73" i="7"/>
  <c r="I73" i="7"/>
  <c r="L79" i="7" s="1"/>
  <c r="E73" i="7"/>
  <c r="F73" i="7" s="1"/>
  <c r="U72" i="7"/>
  <c r="S72" i="7"/>
  <c r="Q72" i="7"/>
  <c r="J72" i="7"/>
  <c r="I72" i="7"/>
  <c r="L78" i="7" s="1"/>
  <c r="F72" i="7"/>
  <c r="E72" i="7"/>
  <c r="W71" i="7"/>
  <c r="U71" i="7"/>
  <c r="S71" i="7"/>
  <c r="Q71" i="7"/>
  <c r="J71" i="7"/>
  <c r="I71" i="7"/>
  <c r="L77" i="7" s="1"/>
  <c r="F71" i="7"/>
  <c r="G77" i="7" s="1"/>
  <c r="E71" i="7"/>
  <c r="U70" i="7"/>
  <c r="S70" i="7"/>
  <c r="Q70" i="7"/>
  <c r="J70" i="7"/>
  <c r="I70" i="7"/>
  <c r="F70" i="7"/>
  <c r="E70" i="7"/>
  <c r="U69" i="7"/>
  <c r="S69" i="7"/>
  <c r="Q69" i="7"/>
  <c r="J69" i="7"/>
  <c r="I69" i="7"/>
  <c r="L75" i="7" s="1"/>
  <c r="E69" i="7"/>
  <c r="F69" i="7" s="1"/>
  <c r="U68" i="7"/>
  <c r="S68" i="7"/>
  <c r="Q68" i="7"/>
  <c r="J68" i="7"/>
  <c r="I68" i="7"/>
  <c r="F68" i="7"/>
  <c r="E68" i="7"/>
  <c r="U67" i="7"/>
  <c r="S67" i="7"/>
  <c r="Q67" i="7"/>
  <c r="J67" i="7"/>
  <c r="K72" i="7" s="1"/>
  <c r="I67" i="7"/>
  <c r="E67" i="7"/>
  <c r="F67" i="7" s="1"/>
  <c r="U66" i="7"/>
  <c r="S66" i="7"/>
  <c r="Q66" i="7"/>
  <c r="J66" i="7"/>
  <c r="I66" i="7"/>
  <c r="L72" i="7" s="1"/>
  <c r="F66" i="7"/>
  <c r="E66" i="7"/>
  <c r="U65" i="7"/>
  <c r="S65" i="7"/>
  <c r="Q65" i="7"/>
  <c r="K65" i="7"/>
  <c r="J65" i="7"/>
  <c r="I65" i="7"/>
  <c r="E65" i="7"/>
  <c r="F65" i="7" s="1"/>
  <c r="U64" i="7"/>
  <c r="S64" i="7"/>
  <c r="Q64" i="7"/>
  <c r="R70" i="7" s="1"/>
  <c r="J64" i="7"/>
  <c r="I64" i="7"/>
  <c r="L70" i="7" s="1"/>
  <c r="F64" i="7"/>
  <c r="E64" i="7"/>
  <c r="W63" i="7"/>
  <c r="U63" i="7"/>
  <c r="S63" i="7"/>
  <c r="Q63" i="7"/>
  <c r="J63" i="7"/>
  <c r="I63" i="7"/>
  <c r="L69" i="7" s="1"/>
  <c r="F63" i="7"/>
  <c r="G69" i="7" s="1"/>
  <c r="E63" i="7"/>
  <c r="U62" i="7"/>
  <c r="S62" i="7"/>
  <c r="Q62" i="7"/>
  <c r="J62" i="7"/>
  <c r="I62" i="7"/>
  <c r="L68" i="7" s="1"/>
  <c r="F62" i="7"/>
  <c r="E62" i="7"/>
  <c r="U61" i="7"/>
  <c r="S61" i="7"/>
  <c r="Q61" i="7"/>
  <c r="K61" i="7"/>
  <c r="J61" i="7"/>
  <c r="I61" i="7"/>
  <c r="E61" i="7"/>
  <c r="F61" i="7" s="1"/>
  <c r="U60" i="7"/>
  <c r="S60" i="7"/>
  <c r="Q60" i="7"/>
  <c r="J60" i="7"/>
  <c r="I60" i="7"/>
  <c r="F60" i="7"/>
  <c r="E60" i="7"/>
  <c r="U59" i="7"/>
  <c r="S59" i="7"/>
  <c r="Q59" i="7"/>
  <c r="R65" i="7" s="1"/>
  <c r="J59" i="7"/>
  <c r="K64" i="7" s="1"/>
  <c r="I59" i="7"/>
  <c r="E59" i="7"/>
  <c r="F59" i="7" s="1"/>
  <c r="G65" i="7" s="1"/>
  <c r="U58" i="7"/>
  <c r="S58" i="7"/>
  <c r="Q58" i="7"/>
  <c r="R63" i="7" s="1"/>
  <c r="K58" i="7"/>
  <c r="J58" i="7"/>
  <c r="I58" i="7"/>
  <c r="L64" i="7" s="1"/>
  <c r="F58" i="7"/>
  <c r="G64" i="7" s="1"/>
  <c r="E58" i="7"/>
  <c r="U57" i="7"/>
  <c r="S57" i="7"/>
  <c r="R57" i="7"/>
  <c r="Q57" i="7"/>
  <c r="J57" i="7"/>
  <c r="I57" i="7"/>
  <c r="E57" i="7"/>
  <c r="F57" i="7" s="1"/>
  <c r="G63" i="7" s="1"/>
  <c r="U56" i="7"/>
  <c r="S56" i="7"/>
  <c r="Q56" i="7"/>
  <c r="J56" i="7"/>
  <c r="I56" i="7"/>
  <c r="F56" i="7"/>
  <c r="E56" i="7"/>
  <c r="W55" i="7"/>
  <c r="U55" i="7"/>
  <c r="S55" i="7"/>
  <c r="Q55" i="7"/>
  <c r="R61" i="7" s="1"/>
  <c r="J55" i="7"/>
  <c r="K60" i="7" s="1"/>
  <c r="I55" i="7"/>
  <c r="F55" i="7"/>
  <c r="G60" i="7" s="1"/>
  <c r="E55" i="7"/>
  <c r="U54" i="7"/>
  <c r="S54" i="7"/>
  <c r="Q54" i="7"/>
  <c r="R60" i="7" s="1"/>
  <c r="J54" i="7"/>
  <c r="I54" i="7"/>
  <c r="F54" i="7"/>
  <c r="E54" i="7"/>
  <c r="U53" i="7"/>
  <c r="S53" i="7"/>
  <c r="Q53" i="7"/>
  <c r="R59" i="7" s="1"/>
  <c r="J53" i="7"/>
  <c r="I53" i="7"/>
  <c r="E53" i="7"/>
  <c r="F53" i="7" s="1"/>
  <c r="U52" i="7"/>
  <c r="S52" i="7"/>
  <c r="Q52" i="7"/>
  <c r="J52" i="7"/>
  <c r="I52" i="7"/>
  <c r="L58" i="7" s="1"/>
  <c r="F52" i="7"/>
  <c r="E52" i="7"/>
  <c r="U51" i="7"/>
  <c r="S51" i="7"/>
  <c r="Q51" i="7"/>
  <c r="J51" i="7"/>
  <c r="I51" i="7"/>
  <c r="E51" i="7"/>
  <c r="F51" i="7" s="1"/>
  <c r="U50" i="7"/>
  <c r="S50" i="7"/>
  <c r="Q50" i="7"/>
  <c r="R55" i="7" s="1"/>
  <c r="K50" i="7"/>
  <c r="J50" i="7"/>
  <c r="I50" i="7"/>
  <c r="L56" i="7" s="1"/>
  <c r="F50" i="7"/>
  <c r="G56" i="7" s="1"/>
  <c r="E50" i="7"/>
  <c r="U49" i="7"/>
  <c r="S49" i="7"/>
  <c r="Q49" i="7"/>
  <c r="J49" i="7"/>
  <c r="K55" i="7" s="1"/>
  <c r="I49" i="7"/>
  <c r="L55" i="7" s="1"/>
  <c r="E49" i="7"/>
  <c r="F49" i="7" s="1"/>
  <c r="U48" i="7"/>
  <c r="S48" i="7"/>
  <c r="Q48" i="7"/>
  <c r="J48" i="7"/>
  <c r="I48" i="7"/>
  <c r="L54" i="7" s="1"/>
  <c r="F48" i="7"/>
  <c r="E48" i="7"/>
  <c r="W47" i="7"/>
  <c r="U47" i="7"/>
  <c r="S47" i="7"/>
  <c r="Q47" i="7"/>
  <c r="R53" i="7" s="1"/>
  <c r="J47" i="7"/>
  <c r="I47" i="7"/>
  <c r="F47" i="7"/>
  <c r="E47" i="7"/>
  <c r="U46" i="7"/>
  <c r="S46" i="7"/>
  <c r="Q46" i="7"/>
  <c r="R49" i="7" s="1"/>
  <c r="J46" i="7"/>
  <c r="I46" i="7"/>
  <c r="L52" i="7" s="1"/>
  <c r="F46" i="7"/>
  <c r="E46" i="7"/>
  <c r="U45" i="7"/>
  <c r="S45" i="7"/>
  <c r="Q45" i="7"/>
  <c r="J45" i="7"/>
  <c r="I45" i="7"/>
  <c r="E45" i="7"/>
  <c r="F45" i="7" s="1"/>
  <c r="U44" i="7"/>
  <c r="S44" i="7"/>
  <c r="Q44" i="7"/>
  <c r="L44" i="7"/>
  <c r="J44" i="7"/>
  <c r="I44" i="7"/>
  <c r="L48" i="7" s="1"/>
  <c r="F44" i="7"/>
  <c r="E44" i="7"/>
  <c r="U43" i="7"/>
  <c r="S43" i="7"/>
  <c r="Q43" i="7"/>
  <c r="J43" i="7"/>
  <c r="K49" i="7" s="1"/>
  <c r="I43" i="7"/>
  <c r="E43" i="7"/>
  <c r="F43" i="7" s="1"/>
  <c r="G49" i="7" s="1"/>
  <c r="W42" i="7"/>
  <c r="U42" i="7"/>
  <c r="S42" i="7"/>
  <c r="R42" i="7"/>
  <c r="Q42" i="7"/>
  <c r="J42" i="7"/>
  <c r="K48" i="7" s="1"/>
  <c r="I42" i="7"/>
  <c r="E42" i="7"/>
  <c r="F42" i="7" s="1"/>
  <c r="U41" i="7"/>
  <c r="S41" i="7"/>
  <c r="Q41" i="7"/>
  <c r="R47" i="7" s="1"/>
  <c r="L41" i="7"/>
  <c r="J41" i="7"/>
  <c r="I41" i="7"/>
  <c r="E41" i="7"/>
  <c r="F41" i="7" s="1"/>
  <c r="W40" i="7"/>
  <c r="U40" i="7"/>
  <c r="S40" i="7"/>
  <c r="R40" i="7"/>
  <c r="Q40" i="7"/>
  <c r="J40" i="7"/>
  <c r="K45" i="7" s="1"/>
  <c r="I40" i="7"/>
  <c r="L46" i="7" s="1"/>
  <c r="E40" i="7"/>
  <c r="F40" i="7" s="1"/>
  <c r="U39" i="7"/>
  <c r="S39" i="7"/>
  <c r="Q39" i="7"/>
  <c r="R45" i="7" s="1"/>
  <c r="L39" i="7"/>
  <c r="J39" i="7"/>
  <c r="I39" i="7"/>
  <c r="L45" i="7" s="1"/>
  <c r="E39" i="7"/>
  <c r="F39" i="7" s="1"/>
  <c r="W38" i="7"/>
  <c r="U38" i="7"/>
  <c r="S38" i="7"/>
  <c r="R38" i="7"/>
  <c r="Q38" i="7"/>
  <c r="J38" i="7"/>
  <c r="I38" i="7"/>
  <c r="E38" i="7"/>
  <c r="F38" i="7" s="1"/>
  <c r="G44" i="7" s="1"/>
  <c r="U37" i="7"/>
  <c r="S37" i="7"/>
  <c r="Q37" i="7"/>
  <c r="R43" i="7" s="1"/>
  <c r="L37" i="7"/>
  <c r="J37" i="7"/>
  <c r="K43" i="7" s="1"/>
  <c r="I37" i="7"/>
  <c r="L43" i="7" s="1"/>
  <c r="E37" i="7"/>
  <c r="F37" i="7" s="1"/>
  <c r="W36" i="7"/>
  <c r="U36" i="7"/>
  <c r="S36" i="7"/>
  <c r="R36" i="7"/>
  <c r="Q36" i="7"/>
  <c r="J36" i="7"/>
  <c r="I36" i="7"/>
  <c r="E36" i="7"/>
  <c r="F36" i="7" s="1"/>
  <c r="U35" i="7"/>
  <c r="S35" i="7"/>
  <c r="Q35" i="7"/>
  <c r="R41" i="7" s="1"/>
  <c r="L35" i="7"/>
  <c r="J35" i="7"/>
  <c r="K41" i="7" s="1"/>
  <c r="I35" i="7"/>
  <c r="L40" i="7" s="1"/>
  <c r="E35" i="7"/>
  <c r="F35" i="7" s="1"/>
  <c r="G41" i="7" s="1"/>
  <c r="W34" i="7"/>
  <c r="U34" i="7"/>
  <c r="S34" i="7"/>
  <c r="R34" i="7"/>
  <c r="Q34" i="7"/>
  <c r="J34" i="7"/>
  <c r="K40" i="7" s="1"/>
  <c r="I34" i="7"/>
  <c r="E34" i="7"/>
  <c r="F34" i="7" s="1"/>
  <c r="U33" i="7"/>
  <c r="S33" i="7"/>
  <c r="Q33" i="7"/>
  <c r="R39" i="7" s="1"/>
  <c r="L33" i="7"/>
  <c r="J33" i="7"/>
  <c r="I33" i="7"/>
  <c r="L38" i="7" s="1"/>
  <c r="E33" i="7"/>
  <c r="F33" i="7" s="1"/>
  <c r="G39" i="7" s="1"/>
  <c r="W32" i="7"/>
  <c r="U32" i="7"/>
  <c r="S32" i="7"/>
  <c r="R32" i="7"/>
  <c r="Q32" i="7"/>
  <c r="J32" i="7"/>
  <c r="I32" i="7"/>
  <c r="E32" i="7"/>
  <c r="F32" i="7" s="1"/>
  <c r="U31" i="7"/>
  <c r="S31" i="7"/>
  <c r="Q31" i="7"/>
  <c r="R37" i="7" s="1"/>
  <c r="L31" i="7"/>
  <c r="J31" i="7"/>
  <c r="I31" i="7"/>
  <c r="L36" i="7" s="1"/>
  <c r="E31" i="7"/>
  <c r="F31" i="7" s="1"/>
  <c r="G37" i="7" s="1"/>
  <c r="W30" i="7"/>
  <c r="U30" i="7"/>
  <c r="S30" i="7"/>
  <c r="R30" i="7"/>
  <c r="Q30" i="7"/>
  <c r="J30" i="7"/>
  <c r="I30" i="7"/>
  <c r="E30" i="7"/>
  <c r="F30" i="7" s="1"/>
  <c r="G36" i="7" s="1"/>
  <c r="U29" i="7"/>
  <c r="S29" i="7"/>
  <c r="Q29" i="7"/>
  <c r="R35" i="7" s="1"/>
  <c r="J29" i="7"/>
  <c r="K35" i="7" s="1"/>
  <c r="I29" i="7"/>
  <c r="L34" i="7" s="1"/>
  <c r="E29" i="7"/>
  <c r="F29" i="7" s="1"/>
  <c r="G35" i="7" s="1"/>
  <c r="W28" i="7"/>
  <c r="U28" i="7"/>
  <c r="S28" i="7"/>
  <c r="Q28" i="7"/>
  <c r="J28" i="7"/>
  <c r="I28" i="7"/>
  <c r="E28" i="7"/>
  <c r="F28" i="7" s="1"/>
  <c r="U27" i="7"/>
  <c r="S27" i="7"/>
  <c r="Q27" i="7"/>
  <c r="R33" i="7" s="1"/>
  <c r="J27" i="7"/>
  <c r="K33" i="7" s="1"/>
  <c r="I27" i="7"/>
  <c r="L32" i="7" s="1"/>
  <c r="E27" i="7"/>
  <c r="F27" i="7" s="1"/>
  <c r="G33" i="7" s="1"/>
  <c r="W26" i="7"/>
  <c r="U26" i="7"/>
  <c r="S26" i="7"/>
  <c r="Q26" i="7"/>
  <c r="J26" i="7"/>
  <c r="K32" i="7" s="1"/>
  <c r="I26" i="7"/>
  <c r="E26" i="7"/>
  <c r="F26" i="7" s="1"/>
  <c r="U25" i="7"/>
  <c r="S25" i="7"/>
  <c r="Q25" i="7"/>
  <c r="R31" i="7" s="1"/>
  <c r="J25" i="7"/>
  <c r="I25" i="7"/>
  <c r="F25" i="7"/>
  <c r="G31" i="7" s="1"/>
  <c r="E25" i="7"/>
  <c r="U24" i="7"/>
  <c r="S24" i="7"/>
  <c r="Q24" i="7"/>
  <c r="R29" i="7" s="1"/>
  <c r="J24" i="7"/>
  <c r="I24" i="7"/>
  <c r="L30" i="7" s="1"/>
  <c r="E24" i="7"/>
  <c r="F24" i="7" s="1"/>
  <c r="W23" i="7"/>
  <c r="U23" i="7"/>
  <c r="S23" i="7"/>
  <c r="Q23" i="7"/>
  <c r="J23" i="7"/>
  <c r="I23" i="7"/>
  <c r="E23" i="7"/>
  <c r="F23" i="7" s="1"/>
  <c r="G29" i="7" s="1"/>
  <c r="U22" i="7"/>
  <c r="S22" i="7"/>
  <c r="Q22" i="7"/>
  <c r="J22" i="7"/>
  <c r="I22" i="7"/>
  <c r="L28" i="7" s="1"/>
  <c r="E22" i="7"/>
  <c r="F22" i="7" s="1"/>
  <c r="U21" i="7"/>
  <c r="S21" i="7"/>
  <c r="Q21" i="7"/>
  <c r="R27" i="7" s="1"/>
  <c r="L21" i="7"/>
  <c r="J21" i="7"/>
  <c r="I21" i="7"/>
  <c r="F21" i="7"/>
  <c r="G27" i="7" s="1"/>
  <c r="E21" i="7"/>
  <c r="U20" i="7"/>
  <c r="S20" i="7"/>
  <c r="Q20" i="7"/>
  <c r="R26" i="7" s="1"/>
  <c r="J20" i="7"/>
  <c r="I20" i="7"/>
  <c r="E20" i="7"/>
  <c r="F20" i="7" s="1"/>
  <c r="G26" i="7" s="1"/>
  <c r="W19" i="7"/>
  <c r="U19" i="7"/>
  <c r="S19" i="7"/>
  <c r="Q19" i="7"/>
  <c r="J19" i="7"/>
  <c r="I19" i="7"/>
  <c r="E19" i="7"/>
  <c r="U18" i="7"/>
  <c r="S18" i="7"/>
  <c r="Q18" i="7"/>
  <c r="J18" i="7"/>
  <c r="I18" i="7"/>
  <c r="E18" i="7"/>
  <c r="U17" i="7"/>
  <c r="S17" i="7"/>
  <c r="Q17" i="7"/>
  <c r="J17" i="7"/>
  <c r="I17" i="7"/>
  <c r="L23" i="7" s="1"/>
  <c r="E17" i="7"/>
  <c r="U16" i="7"/>
  <c r="S16" i="7"/>
  <c r="Q16" i="7"/>
  <c r="J16" i="7"/>
  <c r="I16" i="7"/>
  <c r="L22" i="7" s="1"/>
  <c r="E16" i="7"/>
  <c r="U15" i="7"/>
  <c r="S15" i="7"/>
  <c r="Q15" i="7"/>
  <c r="R21" i="7" s="1"/>
  <c r="J15" i="7"/>
  <c r="I15" i="7"/>
  <c r="E15" i="7"/>
  <c r="U14" i="7"/>
  <c r="S14" i="7"/>
  <c r="Q14" i="7"/>
  <c r="J14" i="7"/>
  <c r="K20" i="7" s="1"/>
  <c r="I14" i="7"/>
  <c r="L20" i="7" s="1"/>
  <c r="E14" i="7"/>
  <c r="AQ13" i="7"/>
  <c r="W13" i="7"/>
  <c r="U13" i="7"/>
  <c r="S13" i="7"/>
  <c r="Q13" i="7"/>
  <c r="R19" i="7" s="1"/>
  <c r="J13" i="7"/>
  <c r="I13" i="7"/>
  <c r="E13" i="7"/>
  <c r="AQ12" i="7"/>
  <c r="W12" i="7"/>
  <c r="U12" i="7"/>
  <c r="S12" i="7"/>
  <c r="R12" i="7"/>
  <c r="Q12" i="7"/>
  <c r="R18" i="7" s="1"/>
  <c r="J12" i="7"/>
  <c r="K18" i="7" s="1"/>
  <c r="I12" i="7"/>
  <c r="E12" i="7"/>
  <c r="AQ11" i="7"/>
  <c r="U11" i="7"/>
  <c r="S11" i="7"/>
  <c r="Q11" i="7"/>
  <c r="R17" i="7" s="1"/>
  <c r="J11" i="7"/>
  <c r="I11" i="7"/>
  <c r="E11" i="7"/>
  <c r="AM8" i="7"/>
  <c r="W10" i="7"/>
  <c r="U10" i="7"/>
  <c r="S10" i="7"/>
  <c r="Q10" i="7"/>
  <c r="J10" i="7"/>
  <c r="K16" i="7" s="1"/>
  <c r="I10" i="7"/>
  <c r="L16" i="7" s="1"/>
  <c r="E10" i="7"/>
  <c r="U9" i="7"/>
  <c r="S9" i="7"/>
  <c r="Q9" i="7"/>
  <c r="R15" i="7" s="1"/>
  <c r="J9" i="7"/>
  <c r="I9" i="7"/>
  <c r="L15" i="7" s="1"/>
  <c r="E9" i="7"/>
  <c r="U8" i="7"/>
  <c r="S8" i="7"/>
  <c r="Q8" i="7"/>
  <c r="R14" i="7" s="1"/>
  <c r="J8" i="7"/>
  <c r="K14" i="7" s="1"/>
  <c r="I8" i="7"/>
  <c r="E8" i="7"/>
  <c r="AN7" i="7"/>
  <c r="U7" i="7"/>
  <c r="S7" i="7"/>
  <c r="Q7" i="7"/>
  <c r="J7" i="7"/>
  <c r="K13" i="7" s="1"/>
  <c r="I7" i="7"/>
  <c r="E7" i="7"/>
  <c r="AN6" i="7"/>
  <c r="AI6" i="7"/>
  <c r="W93" i="7" s="1"/>
  <c r="W6" i="7"/>
  <c r="U6" i="7"/>
  <c r="S6" i="7"/>
  <c r="Q6" i="7"/>
  <c r="J6" i="7"/>
  <c r="K12" i="7" s="1"/>
  <c r="I6" i="7"/>
  <c r="E6" i="7"/>
  <c r="AM5" i="7"/>
  <c r="W5" i="7"/>
  <c r="U5" i="7"/>
  <c r="S5" i="7"/>
  <c r="Q5" i="7"/>
  <c r="R11" i="7" s="1"/>
  <c r="J5" i="7"/>
  <c r="K11" i="7" s="1"/>
  <c r="I5" i="7"/>
  <c r="E5" i="7"/>
  <c r="AM4" i="7"/>
  <c r="W4" i="7"/>
  <c r="U4" i="7"/>
  <c r="S4" i="7"/>
  <c r="J4" i="7"/>
  <c r="I4" i="7"/>
  <c r="E4" i="7"/>
  <c r="AN3" i="7"/>
  <c r="W3" i="7"/>
  <c r="U3" i="7"/>
  <c r="X3" i="7" s="1"/>
  <c r="S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AN2" i="7"/>
  <c r="AM2" i="7"/>
  <c r="AC2" i="7"/>
  <c r="AD2" i="7" s="1"/>
  <c r="AA2" i="7"/>
  <c r="AF2" i="7" s="1"/>
  <c r="Z2" i="7"/>
  <c r="AA3" i="7" s="1"/>
  <c r="Y2" i="7"/>
  <c r="Z3" i="7" s="1"/>
  <c r="U2" i="7"/>
  <c r="S2" i="7"/>
  <c r="AK17" i="3"/>
  <c r="AK18" i="3" s="1"/>
  <c r="Y3" i="10" l="1"/>
  <c r="J36" i="10"/>
  <c r="L45" i="10"/>
  <c r="P45" i="10"/>
  <c r="J68" i="10"/>
  <c r="L79" i="10"/>
  <c r="P79" i="10"/>
  <c r="L91" i="10"/>
  <c r="P91" i="10"/>
  <c r="R3" i="10"/>
  <c r="P32" i="10"/>
  <c r="P36" i="10"/>
  <c r="P40" i="10"/>
  <c r="L41" i="10"/>
  <c r="J49" i="10"/>
  <c r="J50" i="10"/>
  <c r="J53" i="10"/>
  <c r="J54" i="10"/>
  <c r="J57" i="10"/>
  <c r="J58" i="10"/>
  <c r="J61" i="10"/>
  <c r="J62" i="10"/>
  <c r="J60" i="10"/>
  <c r="J67" i="10"/>
  <c r="L78" i="10"/>
  <c r="P78" i="10"/>
  <c r="J86" i="10"/>
  <c r="L82" i="10"/>
  <c r="P82" i="10"/>
  <c r="J90" i="10"/>
  <c r="L86" i="10"/>
  <c r="P86" i="10"/>
  <c r="J94" i="10"/>
  <c r="L90" i="10"/>
  <c r="P90" i="10"/>
  <c r="L94" i="10"/>
  <c r="P94" i="10"/>
  <c r="L49" i="10"/>
  <c r="P49" i="10"/>
  <c r="L87" i="10"/>
  <c r="P87" i="10"/>
  <c r="L95" i="10"/>
  <c r="P95" i="10"/>
  <c r="X2" i="10"/>
  <c r="P5" i="10"/>
  <c r="P7" i="10"/>
  <c r="P9" i="10"/>
  <c r="P33" i="10"/>
  <c r="J41" i="10"/>
  <c r="P37" i="10"/>
  <c r="J38" i="10"/>
  <c r="J44" i="10"/>
  <c r="J48" i="10"/>
  <c r="J52" i="10"/>
  <c r="J56" i="10"/>
  <c r="L65" i="10"/>
  <c r="P65" i="10"/>
  <c r="J73" i="10"/>
  <c r="L69" i="10"/>
  <c r="P69" i="10"/>
  <c r="J77" i="10"/>
  <c r="L73" i="10"/>
  <c r="P73" i="10"/>
  <c r="J81" i="10"/>
  <c r="L77" i="10"/>
  <c r="P77" i="10"/>
  <c r="J85" i="10"/>
  <c r="L81" i="10"/>
  <c r="P81" i="10"/>
  <c r="J89" i="10"/>
  <c r="L85" i="10"/>
  <c r="P85" i="10"/>
  <c r="J93" i="10"/>
  <c r="L89" i="10"/>
  <c r="P89" i="10"/>
  <c r="J97" i="10"/>
  <c r="L93" i="10"/>
  <c r="P93" i="10"/>
  <c r="L97" i="10"/>
  <c r="P97" i="10"/>
  <c r="L98" i="10"/>
  <c r="P98" i="10"/>
  <c r="L99" i="10"/>
  <c r="P99" i="10"/>
  <c r="L100" i="10"/>
  <c r="P100" i="10"/>
  <c r="L101" i="10"/>
  <c r="P101" i="10"/>
  <c r="L102" i="10"/>
  <c r="P102" i="10"/>
  <c r="L103" i="10"/>
  <c r="P103" i="10"/>
  <c r="L104" i="10"/>
  <c r="P104" i="10"/>
  <c r="L105" i="10"/>
  <c r="P105" i="10"/>
  <c r="L106" i="10"/>
  <c r="P106" i="10"/>
  <c r="L107" i="10"/>
  <c r="P107" i="10"/>
  <c r="L108" i="10"/>
  <c r="P108" i="10"/>
  <c r="L109" i="10"/>
  <c r="P109" i="10"/>
  <c r="L110" i="10"/>
  <c r="P110" i="10"/>
  <c r="L111" i="10"/>
  <c r="P111" i="10"/>
  <c r="L112" i="10"/>
  <c r="P112" i="10"/>
  <c r="L113" i="10"/>
  <c r="P113" i="10"/>
  <c r="L114" i="10"/>
  <c r="P114" i="10"/>
  <c r="L115" i="10"/>
  <c r="P115" i="10"/>
  <c r="L116" i="10"/>
  <c r="P116" i="10"/>
  <c r="L117" i="10"/>
  <c r="P117" i="10"/>
  <c r="L118" i="10"/>
  <c r="P118" i="10"/>
  <c r="L119" i="10"/>
  <c r="P119" i="10"/>
  <c r="L120" i="10"/>
  <c r="P120" i="10"/>
  <c r="L121" i="10"/>
  <c r="P121" i="10"/>
  <c r="L122" i="10"/>
  <c r="P122" i="10"/>
  <c r="L123" i="10"/>
  <c r="P123" i="10"/>
  <c r="L124" i="10"/>
  <c r="P124" i="10"/>
  <c r="L125" i="10"/>
  <c r="P125" i="10"/>
  <c r="L126" i="10"/>
  <c r="P126" i="10"/>
  <c r="L127" i="10"/>
  <c r="P127" i="10"/>
  <c r="L128" i="10"/>
  <c r="P128" i="10"/>
  <c r="L129" i="10"/>
  <c r="P129" i="10"/>
  <c r="L130" i="10"/>
  <c r="P130" i="10"/>
  <c r="L131" i="10"/>
  <c r="P131" i="10"/>
  <c r="L132" i="10"/>
  <c r="P132" i="10"/>
  <c r="L133" i="10"/>
  <c r="P133" i="10"/>
  <c r="J40" i="10"/>
  <c r="L53" i="10"/>
  <c r="P53" i="10"/>
  <c r="L57" i="10"/>
  <c r="P57" i="10"/>
  <c r="J72" i="10"/>
  <c r="J76" i="10"/>
  <c r="L83" i="10"/>
  <c r="P83" i="10"/>
  <c r="J42" i="10"/>
  <c r="J46" i="10"/>
  <c r="J47" i="10"/>
  <c r="L60" i="10"/>
  <c r="L61" i="10"/>
  <c r="P61" i="10"/>
  <c r="J69" i="10"/>
  <c r="J70" i="10"/>
  <c r="J74" i="10"/>
  <c r="J78" i="10"/>
  <c r="J82" i="10"/>
  <c r="J84" i="10"/>
  <c r="L80" i="10"/>
  <c r="P80" i="10"/>
  <c r="J88" i="10"/>
  <c r="L84" i="10"/>
  <c r="P84" i="10"/>
  <c r="J92" i="10"/>
  <c r="L88" i="10"/>
  <c r="P88" i="10"/>
  <c r="J96" i="10"/>
  <c r="L92" i="10"/>
  <c r="P92" i="10"/>
  <c r="L96" i="10"/>
  <c r="P96" i="10"/>
  <c r="P44" i="10"/>
  <c r="P48" i="10"/>
  <c r="P52" i="10"/>
  <c r="P56" i="10"/>
  <c r="P60" i="10"/>
  <c r="L134" i="10"/>
  <c r="P134" i="10"/>
  <c r="L136" i="10"/>
  <c r="P136" i="10"/>
  <c r="L138" i="10"/>
  <c r="P138" i="10"/>
  <c r="L140" i="10"/>
  <c r="P140" i="10"/>
  <c r="L142" i="10"/>
  <c r="P142" i="10"/>
  <c r="L144" i="10"/>
  <c r="P144" i="10"/>
  <c r="L146" i="10"/>
  <c r="P146" i="10"/>
  <c r="L148" i="10"/>
  <c r="P148" i="10"/>
  <c r="L150" i="10"/>
  <c r="P150" i="10"/>
  <c r="L152" i="10"/>
  <c r="P152" i="10"/>
  <c r="L154" i="10"/>
  <c r="P154" i="10"/>
  <c r="L156" i="10"/>
  <c r="P156" i="10"/>
  <c r="L158" i="10"/>
  <c r="P158" i="10"/>
  <c r="L160" i="10"/>
  <c r="P160" i="10"/>
  <c r="L162" i="10"/>
  <c r="P162" i="10"/>
  <c r="L164" i="10"/>
  <c r="P164" i="10"/>
  <c r="L166" i="10"/>
  <c r="P166" i="10"/>
  <c r="L168" i="10"/>
  <c r="P168" i="10"/>
  <c r="L170" i="10"/>
  <c r="P170" i="10"/>
  <c r="L172" i="10"/>
  <c r="P172" i="10"/>
  <c r="L174" i="10"/>
  <c r="P174" i="10"/>
  <c r="L176" i="10"/>
  <c r="P176" i="10"/>
  <c r="P214" i="10"/>
  <c r="L214" i="10"/>
  <c r="P218" i="10"/>
  <c r="L218" i="10"/>
  <c r="P222" i="10"/>
  <c r="L222" i="10"/>
  <c r="P226" i="10"/>
  <c r="L226" i="10"/>
  <c r="L135" i="10"/>
  <c r="P135" i="10"/>
  <c r="L137" i="10"/>
  <c r="P137" i="10"/>
  <c r="L139" i="10"/>
  <c r="P139" i="10"/>
  <c r="L141" i="10"/>
  <c r="P141" i="10"/>
  <c r="L143" i="10"/>
  <c r="P143" i="10"/>
  <c r="L145" i="10"/>
  <c r="P145" i="10"/>
  <c r="L147" i="10"/>
  <c r="P147" i="10"/>
  <c r="L149" i="10"/>
  <c r="P149" i="10"/>
  <c r="L151" i="10"/>
  <c r="P151" i="10"/>
  <c r="L153" i="10"/>
  <c r="P153" i="10"/>
  <c r="L155" i="10"/>
  <c r="P155" i="10"/>
  <c r="L157" i="10"/>
  <c r="P157" i="10"/>
  <c r="L159" i="10"/>
  <c r="P159" i="10"/>
  <c r="L161" i="10"/>
  <c r="P161" i="10"/>
  <c r="L163" i="10"/>
  <c r="P163" i="10"/>
  <c r="L165" i="10"/>
  <c r="P165" i="10"/>
  <c r="L167" i="10"/>
  <c r="P167" i="10"/>
  <c r="L169" i="10"/>
  <c r="P169" i="10"/>
  <c r="L171" i="10"/>
  <c r="P171" i="10"/>
  <c r="L173" i="10"/>
  <c r="P173" i="10"/>
  <c r="L175" i="10"/>
  <c r="P175" i="10"/>
  <c r="L213" i="10"/>
  <c r="L217" i="10"/>
  <c r="L221" i="10"/>
  <c r="L225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L228" i="10"/>
  <c r="P228" i="10"/>
  <c r="L230" i="10"/>
  <c r="P230" i="10"/>
  <c r="L232" i="10"/>
  <c r="P232" i="10"/>
  <c r="L234" i="10"/>
  <c r="P234" i="10"/>
  <c r="L236" i="10"/>
  <c r="P236" i="10"/>
  <c r="L238" i="10"/>
  <c r="P238" i="10"/>
  <c r="L240" i="10"/>
  <c r="P240" i="10"/>
  <c r="L242" i="10"/>
  <c r="P242" i="10"/>
  <c r="L244" i="10"/>
  <c r="P244" i="10"/>
  <c r="L246" i="10"/>
  <c r="P246" i="10"/>
  <c r="L248" i="10"/>
  <c r="P248" i="10"/>
  <c r="L250" i="10"/>
  <c r="P250" i="10"/>
  <c r="L252" i="10"/>
  <c r="P252" i="10"/>
  <c r="L254" i="10"/>
  <c r="P254" i="10"/>
  <c r="L256" i="10"/>
  <c r="P256" i="10"/>
  <c r="L258" i="10"/>
  <c r="P258" i="10"/>
  <c r="L260" i="10"/>
  <c r="P260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7" i="10"/>
  <c r="P277" i="10"/>
  <c r="P212" i="10"/>
  <c r="P216" i="10"/>
  <c r="P220" i="10"/>
  <c r="P224" i="10"/>
  <c r="P213" i="10"/>
  <c r="P217" i="10"/>
  <c r="P221" i="10"/>
  <c r="P225" i="10"/>
  <c r="L229" i="10"/>
  <c r="P229" i="10"/>
  <c r="L231" i="10"/>
  <c r="P231" i="10"/>
  <c r="L233" i="10"/>
  <c r="P233" i="10"/>
  <c r="L235" i="10"/>
  <c r="P235" i="10"/>
  <c r="L237" i="10"/>
  <c r="P237" i="10"/>
  <c r="L239" i="10"/>
  <c r="P239" i="10"/>
  <c r="L241" i="10"/>
  <c r="P241" i="10"/>
  <c r="L243" i="10"/>
  <c r="P243" i="10"/>
  <c r="L245" i="10"/>
  <c r="P245" i="10"/>
  <c r="L247" i="10"/>
  <c r="P247" i="10"/>
  <c r="L249" i="10"/>
  <c r="P249" i="10"/>
  <c r="L251" i="10"/>
  <c r="P251" i="10"/>
  <c r="L253" i="10"/>
  <c r="P253" i="10"/>
  <c r="L255" i="10"/>
  <c r="P255" i="10"/>
  <c r="L257" i="10"/>
  <c r="P257" i="10"/>
  <c r="L259" i="10"/>
  <c r="P259" i="10"/>
  <c r="L261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L274" i="10"/>
  <c r="L279" i="10"/>
  <c r="P279" i="10"/>
  <c r="L281" i="10"/>
  <c r="P281" i="10"/>
  <c r="L283" i="10"/>
  <c r="L351" i="10"/>
  <c r="P351" i="10"/>
  <c r="L275" i="10"/>
  <c r="L276" i="10"/>
  <c r="L278" i="10"/>
  <c r="P278" i="10"/>
  <c r="L280" i="10"/>
  <c r="P280" i="10"/>
  <c r="P343" i="10"/>
  <c r="L339" i="10"/>
  <c r="P339" i="10"/>
  <c r="P341" i="10"/>
  <c r="P349" i="10"/>
  <c r="P357" i="10"/>
  <c r="L361" i="10"/>
  <c r="P361" i="10"/>
  <c r="P364" i="10"/>
  <c r="P340" i="10"/>
  <c r="L342" i="10"/>
  <c r="L346" i="10"/>
  <c r="L350" i="10"/>
  <c r="L354" i="10"/>
  <c r="L358" i="10"/>
  <c r="L362" i="10"/>
  <c r="P365" i="10"/>
  <c r="L344" i="10"/>
  <c r="L348" i="10"/>
  <c r="L352" i="10"/>
  <c r="L356" i="10"/>
  <c r="L360" i="10"/>
  <c r="L364" i="10"/>
  <c r="X3" i="9"/>
  <c r="X13" i="9"/>
  <c r="X2" i="9"/>
  <c r="T3" i="9"/>
  <c r="L11" i="9"/>
  <c r="K15" i="9"/>
  <c r="R18" i="9"/>
  <c r="R19" i="9"/>
  <c r="R23" i="9"/>
  <c r="L25" i="9"/>
  <c r="R28" i="9"/>
  <c r="R27" i="9"/>
  <c r="R25" i="9"/>
  <c r="G30" i="9"/>
  <c r="T52" i="9"/>
  <c r="G62" i="9"/>
  <c r="L12" i="9"/>
  <c r="X4" i="9"/>
  <c r="K10" i="9"/>
  <c r="K11" i="9"/>
  <c r="R12" i="9"/>
  <c r="K16" i="9"/>
  <c r="L17" i="9"/>
  <c r="L16" i="9"/>
  <c r="T14" i="9"/>
  <c r="R15" i="9"/>
  <c r="K22" i="9"/>
  <c r="T16" i="9"/>
  <c r="R17" i="9"/>
  <c r="L24" i="9"/>
  <c r="K26" i="9"/>
  <c r="T20" i="9"/>
  <c r="L23" i="9"/>
  <c r="G31" i="9"/>
  <c r="G35" i="9"/>
  <c r="G34" i="9"/>
  <c r="G36" i="9"/>
  <c r="G37" i="9"/>
  <c r="G38" i="9"/>
  <c r="G39" i="9"/>
  <c r="G40" i="9"/>
  <c r="G41" i="9"/>
  <c r="G43" i="9"/>
  <c r="G42" i="9"/>
  <c r="G45" i="9"/>
  <c r="G44" i="9"/>
  <c r="G47" i="9"/>
  <c r="G46" i="9"/>
  <c r="G49" i="9"/>
  <c r="G48" i="9"/>
  <c r="G51" i="9"/>
  <c r="G50" i="9"/>
  <c r="G56" i="9"/>
  <c r="G70" i="9"/>
  <c r="T66" i="9"/>
  <c r="R14" i="9"/>
  <c r="R16" i="9"/>
  <c r="G32" i="9"/>
  <c r="G33" i="9"/>
  <c r="R11" i="9"/>
  <c r="K17" i="9"/>
  <c r="K18" i="9"/>
  <c r="K19" i="9"/>
  <c r="R20" i="9"/>
  <c r="R22" i="9"/>
  <c r="K20" i="9"/>
  <c r="G27" i="9"/>
  <c r="R21" i="9"/>
  <c r="L28" i="9"/>
  <c r="L26" i="9"/>
  <c r="G29" i="9"/>
  <c r="G28" i="9"/>
  <c r="G73" i="9"/>
  <c r="G72" i="9"/>
  <c r="T68" i="9"/>
  <c r="K59" i="9"/>
  <c r="G67" i="9"/>
  <c r="T67" i="9"/>
  <c r="K82" i="9"/>
  <c r="K83" i="9"/>
  <c r="G84" i="9"/>
  <c r="T85" i="9"/>
  <c r="G88" i="9"/>
  <c r="K94" i="9"/>
  <c r="K95" i="9"/>
  <c r="G92" i="9"/>
  <c r="AN2" i="9"/>
  <c r="Z3" i="9"/>
  <c r="Y4" i="9" s="1"/>
  <c r="W4" i="9"/>
  <c r="T4" i="9" s="1"/>
  <c r="W5" i="9"/>
  <c r="T5" i="9" s="1"/>
  <c r="W6" i="9"/>
  <c r="T6" i="9" s="1"/>
  <c r="W10" i="9"/>
  <c r="T10" i="9" s="1"/>
  <c r="W11" i="9"/>
  <c r="T11" i="9" s="1"/>
  <c r="X14" i="9"/>
  <c r="X15" i="9"/>
  <c r="X16" i="9"/>
  <c r="X17" i="9"/>
  <c r="W18" i="9"/>
  <c r="T18" i="9" s="1"/>
  <c r="L20" i="9"/>
  <c r="X21" i="9"/>
  <c r="W22" i="9"/>
  <c r="T22" i="9" s="1"/>
  <c r="X25" i="9"/>
  <c r="X27" i="9"/>
  <c r="X29" i="9"/>
  <c r="X31" i="9"/>
  <c r="K33" i="9"/>
  <c r="X33" i="9"/>
  <c r="K35" i="9"/>
  <c r="X35" i="9"/>
  <c r="K37" i="9"/>
  <c r="X37" i="9"/>
  <c r="K39" i="9"/>
  <c r="X39" i="9"/>
  <c r="K41" i="9"/>
  <c r="X41" i="9"/>
  <c r="K43" i="9"/>
  <c r="X43" i="9"/>
  <c r="R50" i="9"/>
  <c r="K45" i="9"/>
  <c r="X45" i="9"/>
  <c r="R52" i="9"/>
  <c r="K47" i="9"/>
  <c r="X47" i="9"/>
  <c r="R54" i="9"/>
  <c r="K49" i="9"/>
  <c r="R56" i="9"/>
  <c r="X50" i="9"/>
  <c r="W51" i="9"/>
  <c r="T51" i="9" s="1"/>
  <c r="L59" i="9"/>
  <c r="R64" i="9"/>
  <c r="W59" i="9"/>
  <c r="L67" i="9"/>
  <c r="K62" i="9"/>
  <c r="K69" i="9"/>
  <c r="R72" i="9"/>
  <c r="X66" i="9"/>
  <c r="W67" i="9"/>
  <c r="G75" i="9"/>
  <c r="W73" i="9"/>
  <c r="L74" i="9"/>
  <c r="W77" i="9"/>
  <c r="W81" i="9"/>
  <c r="W85" i="9"/>
  <c r="W89" i="9"/>
  <c r="T89" i="9" s="1"/>
  <c r="W93" i="9"/>
  <c r="T93" i="9" s="1"/>
  <c r="W97" i="9"/>
  <c r="T97" i="9" s="1"/>
  <c r="L105" i="9"/>
  <c r="L107" i="9"/>
  <c r="R109" i="9"/>
  <c r="K109" i="9"/>
  <c r="R106" i="9"/>
  <c r="X110" i="9"/>
  <c r="G112" i="9"/>
  <c r="R120" i="9"/>
  <c r="G121" i="9"/>
  <c r="T129" i="9"/>
  <c r="L136" i="9"/>
  <c r="G137" i="9"/>
  <c r="R137" i="9"/>
  <c r="K51" i="9"/>
  <c r="T59" i="9"/>
  <c r="R63" i="9"/>
  <c r="G66" i="9"/>
  <c r="R71" i="9"/>
  <c r="T73" i="9"/>
  <c r="G76" i="9"/>
  <c r="T77" i="9"/>
  <c r="K86" i="9"/>
  <c r="K87" i="9"/>
  <c r="G96" i="9"/>
  <c r="AA3" i="9"/>
  <c r="W365" i="9"/>
  <c r="T365" i="9" s="1"/>
  <c r="W361" i="9"/>
  <c r="T361" i="9" s="1"/>
  <c r="W357" i="9"/>
  <c r="T357" i="9" s="1"/>
  <c r="W353" i="9"/>
  <c r="W349" i="9"/>
  <c r="W345" i="9"/>
  <c r="T345" i="9" s="1"/>
  <c r="W341" i="9"/>
  <c r="W338" i="9"/>
  <c r="X338" i="9" s="1"/>
  <c r="W337" i="9"/>
  <c r="X337" i="9" s="1"/>
  <c r="W336" i="9"/>
  <c r="W335" i="9"/>
  <c r="W334" i="9"/>
  <c r="X334" i="9" s="1"/>
  <c r="W333" i="9"/>
  <c r="X333" i="9" s="1"/>
  <c r="W332" i="9"/>
  <c r="W364" i="9"/>
  <c r="W360" i="9"/>
  <c r="W356" i="9"/>
  <c r="W363" i="9"/>
  <c r="X363" i="9" s="1"/>
  <c r="W359" i="9"/>
  <c r="W355" i="9"/>
  <c r="W351" i="9"/>
  <c r="W366" i="9"/>
  <c r="X366" i="9" s="1"/>
  <c r="W362" i="9"/>
  <c r="W358" i="9"/>
  <c r="W354" i="9"/>
  <c r="W352" i="9"/>
  <c r="T352" i="9" s="1"/>
  <c r="W348" i="9"/>
  <c r="T348" i="9" s="1"/>
  <c r="W344" i="9"/>
  <c r="T344" i="9" s="1"/>
  <c r="W340" i="9"/>
  <c r="T340" i="9" s="1"/>
  <c r="W350" i="9"/>
  <c r="T350" i="9" s="1"/>
  <c r="W330" i="9"/>
  <c r="W328" i="9"/>
  <c r="W326" i="9"/>
  <c r="W324" i="9"/>
  <c r="X324" i="9" s="1"/>
  <c r="W322" i="9"/>
  <c r="W331" i="9"/>
  <c r="W323" i="9"/>
  <c r="W279" i="9"/>
  <c r="T279" i="9" s="1"/>
  <c r="W346" i="9"/>
  <c r="T346" i="9" s="1"/>
  <c r="W343" i="9"/>
  <c r="W329" i="9"/>
  <c r="W314" i="9"/>
  <c r="T314" i="9" s="1"/>
  <c r="W312" i="9"/>
  <c r="W310" i="9"/>
  <c r="W308" i="9"/>
  <c r="W306" i="9"/>
  <c r="T306" i="9" s="1"/>
  <c r="W304" i="9"/>
  <c r="W302" i="9"/>
  <c r="W300" i="9"/>
  <c r="W298" i="9"/>
  <c r="T298" i="9" s="1"/>
  <c r="W296" i="9"/>
  <c r="W294" i="9"/>
  <c r="W292" i="9"/>
  <c r="W290" i="9"/>
  <c r="T290" i="9" s="1"/>
  <c r="W288" i="9"/>
  <c r="W286" i="9"/>
  <c r="W284" i="9"/>
  <c r="W282" i="9"/>
  <c r="T282" i="9" s="1"/>
  <c r="W280" i="9"/>
  <c r="W327" i="9"/>
  <c r="W321" i="9"/>
  <c r="W320" i="9"/>
  <c r="T320" i="9" s="1"/>
  <c r="W319" i="9"/>
  <c r="W318" i="9"/>
  <c r="W317" i="9"/>
  <c r="W316" i="9"/>
  <c r="T316" i="9" s="1"/>
  <c r="W347" i="9"/>
  <c r="W311" i="9"/>
  <c r="W303" i="9"/>
  <c r="W295" i="9"/>
  <c r="X295" i="9" s="1"/>
  <c r="W287" i="9"/>
  <c r="W278" i="9"/>
  <c r="W276" i="9"/>
  <c r="W274" i="9"/>
  <c r="T274" i="9" s="1"/>
  <c r="W272" i="9"/>
  <c r="W270" i="9"/>
  <c r="W268" i="9"/>
  <c r="W266" i="9"/>
  <c r="T266" i="9" s="1"/>
  <c r="W264" i="9"/>
  <c r="W262" i="9"/>
  <c r="W260" i="9"/>
  <c r="W258" i="9"/>
  <c r="T258" i="9" s="1"/>
  <c r="W256" i="9"/>
  <c r="W254" i="9"/>
  <c r="W252" i="9"/>
  <c r="W250" i="9"/>
  <c r="T250" i="9" s="1"/>
  <c r="W248" i="9"/>
  <c r="W246" i="9"/>
  <c r="W244" i="9"/>
  <c r="W242" i="9"/>
  <c r="T242" i="9" s="1"/>
  <c r="W238" i="9"/>
  <c r="X238" i="9" s="1"/>
  <c r="W309" i="9"/>
  <c r="W301" i="9"/>
  <c r="W293" i="9"/>
  <c r="T293" i="9" s="1"/>
  <c r="W285" i="9"/>
  <c r="W342" i="9"/>
  <c r="T342" i="9" s="1"/>
  <c r="W339" i="9"/>
  <c r="W325" i="9"/>
  <c r="T325" i="9" s="1"/>
  <c r="W315" i="9"/>
  <c r="W307" i="9"/>
  <c r="W299" i="9"/>
  <c r="W291" i="9"/>
  <c r="X291" i="9" s="1"/>
  <c r="W283" i="9"/>
  <c r="W277" i="9"/>
  <c r="W275" i="9"/>
  <c r="W273" i="9"/>
  <c r="X273" i="9" s="1"/>
  <c r="W271" i="9"/>
  <c r="W269" i="9"/>
  <c r="W267" i="9"/>
  <c r="W265" i="9"/>
  <c r="T265" i="9" s="1"/>
  <c r="W263" i="9"/>
  <c r="W261" i="9"/>
  <c r="W259" i="9"/>
  <c r="W257" i="9"/>
  <c r="X257" i="9" s="1"/>
  <c r="W255" i="9"/>
  <c r="W253" i="9"/>
  <c r="W251" i="9"/>
  <c r="W249" i="9"/>
  <c r="T249" i="9" s="1"/>
  <c r="W247" i="9"/>
  <c r="W245" i="9"/>
  <c r="W243" i="9"/>
  <c r="W241" i="9"/>
  <c r="X241" i="9" s="1"/>
  <c r="W240" i="9"/>
  <c r="W236" i="9"/>
  <c r="X236" i="9" s="1"/>
  <c r="W232" i="9"/>
  <c r="X232" i="9" s="1"/>
  <c r="W228" i="9"/>
  <c r="X228" i="9" s="1"/>
  <c r="W297" i="9"/>
  <c r="W233" i="9"/>
  <c r="X233" i="9" s="1"/>
  <c r="W229" i="9"/>
  <c r="X229" i="9" s="1"/>
  <c r="W225" i="9"/>
  <c r="W223" i="9"/>
  <c r="W221" i="9"/>
  <c r="W219" i="9"/>
  <c r="W217" i="9"/>
  <c r="W215" i="9"/>
  <c r="W213" i="9"/>
  <c r="W211" i="9"/>
  <c r="W209" i="9"/>
  <c r="W207" i="9"/>
  <c r="W206" i="9"/>
  <c r="X206" i="9" s="1"/>
  <c r="W205" i="9"/>
  <c r="X205" i="9" s="1"/>
  <c r="W204" i="9"/>
  <c r="X204" i="9" s="1"/>
  <c r="W203" i="9"/>
  <c r="X203" i="9" s="1"/>
  <c r="W202" i="9"/>
  <c r="X202" i="9" s="1"/>
  <c r="W201" i="9"/>
  <c r="X201" i="9" s="1"/>
  <c r="W200" i="9"/>
  <c r="X200" i="9" s="1"/>
  <c r="W199" i="9"/>
  <c r="X199" i="9" s="1"/>
  <c r="W198" i="9"/>
  <c r="X198" i="9" s="1"/>
  <c r="W197" i="9"/>
  <c r="X197" i="9" s="1"/>
  <c r="W196" i="9"/>
  <c r="X196" i="9" s="1"/>
  <c r="W195" i="9"/>
  <c r="X195" i="9" s="1"/>
  <c r="W194" i="9"/>
  <c r="X194" i="9" s="1"/>
  <c r="W193" i="9"/>
  <c r="X193" i="9" s="1"/>
  <c r="W192" i="9"/>
  <c r="X192" i="9" s="1"/>
  <c r="W191" i="9"/>
  <c r="X191" i="9" s="1"/>
  <c r="W190" i="9"/>
  <c r="X190" i="9" s="1"/>
  <c r="W189" i="9"/>
  <c r="X189" i="9" s="1"/>
  <c r="W188" i="9"/>
  <c r="X188" i="9" s="1"/>
  <c r="W187" i="9"/>
  <c r="X187" i="9" s="1"/>
  <c r="W186" i="9"/>
  <c r="X186" i="9" s="1"/>
  <c r="W185" i="9"/>
  <c r="X185" i="9" s="1"/>
  <c r="W184" i="9"/>
  <c r="X184" i="9" s="1"/>
  <c r="W183" i="9"/>
  <c r="X183" i="9" s="1"/>
  <c r="W182" i="9"/>
  <c r="X182" i="9" s="1"/>
  <c r="W305" i="9"/>
  <c r="W237" i="9"/>
  <c r="X237" i="9" s="1"/>
  <c r="W234" i="9"/>
  <c r="X234" i="9" s="1"/>
  <c r="W230" i="9"/>
  <c r="X230" i="9" s="1"/>
  <c r="W226" i="9"/>
  <c r="X226" i="9" s="1"/>
  <c r="W313" i="9"/>
  <c r="T313" i="9" s="1"/>
  <c r="W281" i="9"/>
  <c r="W235" i="9"/>
  <c r="W231" i="9"/>
  <c r="W227" i="9"/>
  <c r="X227" i="9" s="1"/>
  <c r="W224" i="9"/>
  <c r="W222" i="9"/>
  <c r="W220" i="9"/>
  <c r="W218" i="9"/>
  <c r="W216" i="9"/>
  <c r="W214" i="9"/>
  <c r="W212" i="9"/>
  <c r="W210" i="9"/>
  <c r="W208" i="9"/>
  <c r="W179" i="9"/>
  <c r="X179" i="9" s="1"/>
  <c r="W175" i="9"/>
  <c r="X175" i="9" s="1"/>
  <c r="W171" i="9"/>
  <c r="X171" i="9" s="1"/>
  <c r="W167" i="9"/>
  <c r="X167" i="9" s="1"/>
  <c r="W163" i="9"/>
  <c r="X163" i="9" s="1"/>
  <c r="W159" i="9"/>
  <c r="X159" i="9" s="1"/>
  <c r="W156" i="9"/>
  <c r="X156" i="9" s="1"/>
  <c r="W155" i="9"/>
  <c r="X155" i="9" s="1"/>
  <c r="W154" i="9"/>
  <c r="X154" i="9" s="1"/>
  <c r="W153" i="9"/>
  <c r="X153" i="9" s="1"/>
  <c r="W152" i="9"/>
  <c r="X152" i="9" s="1"/>
  <c r="W151" i="9"/>
  <c r="X151" i="9" s="1"/>
  <c r="W150" i="9"/>
  <c r="X150" i="9" s="1"/>
  <c r="W149" i="9"/>
  <c r="X149" i="9" s="1"/>
  <c r="W148" i="9"/>
  <c r="X148" i="9" s="1"/>
  <c r="W147" i="9"/>
  <c r="X147" i="9" s="1"/>
  <c r="W146" i="9"/>
  <c r="X146" i="9" s="1"/>
  <c r="W144" i="9"/>
  <c r="W142" i="9"/>
  <c r="X142" i="9" s="1"/>
  <c r="W140" i="9"/>
  <c r="W138" i="9"/>
  <c r="W136" i="9"/>
  <c r="W134" i="9"/>
  <c r="X134" i="9" s="1"/>
  <c r="W132" i="9"/>
  <c r="X132" i="9" s="1"/>
  <c r="W130" i="9"/>
  <c r="W128" i="9"/>
  <c r="X128" i="9" s="1"/>
  <c r="W126" i="9"/>
  <c r="T126" i="9" s="1"/>
  <c r="W124" i="9"/>
  <c r="X124" i="9" s="1"/>
  <c r="W122" i="9"/>
  <c r="W120" i="9"/>
  <c r="X120" i="9" s="1"/>
  <c r="W118" i="9"/>
  <c r="X118" i="9" s="1"/>
  <c r="W116" i="9"/>
  <c r="X116" i="9" s="1"/>
  <c r="W114" i="9"/>
  <c r="X114" i="9" s="1"/>
  <c r="W112" i="9"/>
  <c r="X112" i="9" s="1"/>
  <c r="W239" i="9"/>
  <c r="X239" i="9" s="1"/>
  <c r="W178" i="9"/>
  <c r="X178" i="9" s="1"/>
  <c r="W174" i="9"/>
  <c r="X174" i="9" s="1"/>
  <c r="W170" i="9"/>
  <c r="X170" i="9" s="1"/>
  <c r="W166" i="9"/>
  <c r="X166" i="9" s="1"/>
  <c r="W162" i="9"/>
  <c r="X162" i="9" s="1"/>
  <c r="W158" i="9"/>
  <c r="X158" i="9" s="1"/>
  <c r="W181" i="9"/>
  <c r="W177" i="9"/>
  <c r="T177" i="9" s="1"/>
  <c r="W173" i="9"/>
  <c r="W169" i="9"/>
  <c r="W165" i="9"/>
  <c r="W161" i="9"/>
  <c r="T161" i="9" s="1"/>
  <c r="W157" i="9"/>
  <c r="W145" i="9"/>
  <c r="X145" i="9" s="1"/>
  <c r="W143" i="9"/>
  <c r="X143" i="9" s="1"/>
  <c r="W141" i="9"/>
  <c r="X141" i="9" s="1"/>
  <c r="W139" i="9"/>
  <c r="X139" i="9" s="1"/>
  <c r="W137" i="9"/>
  <c r="X137" i="9" s="1"/>
  <c r="W135" i="9"/>
  <c r="X135" i="9" s="1"/>
  <c r="W133" i="9"/>
  <c r="X133" i="9" s="1"/>
  <c r="W131" i="9"/>
  <c r="X131" i="9" s="1"/>
  <c r="W129" i="9"/>
  <c r="X129" i="9" s="1"/>
  <c r="W127" i="9"/>
  <c r="X127" i="9" s="1"/>
  <c r="W125" i="9"/>
  <c r="X125" i="9" s="1"/>
  <c r="W123" i="9"/>
  <c r="X123" i="9" s="1"/>
  <c r="W121" i="9"/>
  <c r="W119" i="9"/>
  <c r="X119" i="9" s="1"/>
  <c r="W117" i="9"/>
  <c r="T117" i="9" s="1"/>
  <c r="W115" i="9"/>
  <c r="X115" i="9" s="1"/>
  <c r="W113" i="9"/>
  <c r="W111" i="9"/>
  <c r="W109" i="9"/>
  <c r="X109" i="9" s="1"/>
  <c r="W107" i="9"/>
  <c r="T107" i="9" s="1"/>
  <c r="W105" i="9"/>
  <c r="W103" i="9"/>
  <c r="X103" i="9" s="1"/>
  <c r="W101" i="9"/>
  <c r="T101" i="9" s="1"/>
  <c r="W289" i="9"/>
  <c r="W180" i="9"/>
  <c r="W176" i="9"/>
  <c r="W172" i="9"/>
  <c r="W168" i="9"/>
  <c r="W164" i="9"/>
  <c r="W160" i="9"/>
  <c r="W106" i="9"/>
  <c r="X106" i="9" s="1"/>
  <c r="W108" i="9"/>
  <c r="X108" i="9" s="1"/>
  <c r="W100" i="9"/>
  <c r="X100" i="9" s="1"/>
  <c r="W98" i="9"/>
  <c r="W96" i="9"/>
  <c r="W94" i="9"/>
  <c r="W92" i="9"/>
  <c r="W90" i="9"/>
  <c r="W88" i="9"/>
  <c r="W86" i="9"/>
  <c r="W84" i="9"/>
  <c r="W82" i="9"/>
  <c r="W80" i="9"/>
  <c r="W78" i="9"/>
  <c r="W76" i="9"/>
  <c r="W74" i="9"/>
  <c r="W72" i="9"/>
  <c r="W70" i="9"/>
  <c r="W68" i="9"/>
  <c r="X68" i="9" s="1"/>
  <c r="W66" i="9"/>
  <c r="W64" i="9"/>
  <c r="W62" i="9"/>
  <c r="X62" i="9" s="1"/>
  <c r="W60" i="9"/>
  <c r="X60" i="9" s="1"/>
  <c r="W58" i="9"/>
  <c r="X58" i="9" s="1"/>
  <c r="W56" i="9"/>
  <c r="W54" i="9"/>
  <c r="X54" i="9" s="1"/>
  <c r="W52" i="9"/>
  <c r="X52" i="9" s="1"/>
  <c r="W50" i="9"/>
  <c r="T50" i="9" s="1"/>
  <c r="W48" i="9"/>
  <c r="W110" i="9"/>
  <c r="T110" i="9" s="1"/>
  <c r="W102" i="9"/>
  <c r="W7" i="9"/>
  <c r="W8" i="9"/>
  <c r="W9" i="9"/>
  <c r="AQ11" i="9"/>
  <c r="W12" i="9"/>
  <c r="W19" i="9"/>
  <c r="W23" i="9"/>
  <c r="W26" i="9"/>
  <c r="W28" i="9"/>
  <c r="W30" i="9"/>
  <c r="W32" i="9"/>
  <c r="W34" i="9"/>
  <c r="W36" i="9"/>
  <c r="W38" i="9"/>
  <c r="W40" i="9"/>
  <c r="W42" i="9"/>
  <c r="W44" i="9"/>
  <c r="W46" i="9"/>
  <c r="R48" i="9"/>
  <c r="G55" i="9"/>
  <c r="W49" i="9"/>
  <c r="X49" i="9" s="1"/>
  <c r="L57" i="9"/>
  <c r="X51" i="9"/>
  <c r="R62" i="9"/>
  <c r="G63" i="9"/>
  <c r="W57" i="9"/>
  <c r="X57" i="9" s="1"/>
  <c r="L65" i="9"/>
  <c r="X59" i="9"/>
  <c r="K60" i="9"/>
  <c r="K63" i="9"/>
  <c r="R70" i="9"/>
  <c r="G71" i="9"/>
  <c r="W65" i="9"/>
  <c r="X65" i="9" s="1"/>
  <c r="L73" i="9"/>
  <c r="X67" i="9"/>
  <c r="K68" i="9"/>
  <c r="K70" i="9"/>
  <c r="K76" i="9"/>
  <c r="K77" i="9"/>
  <c r="G79" i="9"/>
  <c r="R73" i="9"/>
  <c r="K80" i="9"/>
  <c r="K81" i="9"/>
  <c r="G83" i="9"/>
  <c r="G78" i="9"/>
  <c r="K84" i="9"/>
  <c r="K85" i="9"/>
  <c r="G87" i="9"/>
  <c r="G82" i="9"/>
  <c r="K88" i="9"/>
  <c r="K89" i="9"/>
  <c r="G91" i="9"/>
  <c r="G86" i="9"/>
  <c r="K92" i="9"/>
  <c r="K93" i="9"/>
  <c r="G95" i="9"/>
  <c r="G90" i="9"/>
  <c r="K96" i="9"/>
  <c r="K97" i="9"/>
  <c r="G99" i="9"/>
  <c r="G94" i="9"/>
  <c r="K101" i="9"/>
  <c r="K100" i="9"/>
  <c r="G103" i="9"/>
  <c r="G98" i="9"/>
  <c r="K104" i="9"/>
  <c r="K105" i="9"/>
  <c r="G106" i="9"/>
  <c r="K108" i="9"/>
  <c r="T102" i="9"/>
  <c r="X102" i="9"/>
  <c r="X107" i="9"/>
  <c r="R125" i="9"/>
  <c r="T133" i="9"/>
  <c r="R141" i="9"/>
  <c r="T137" i="9"/>
  <c r="L145" i="9"/>
  <c r="G59" i="9"/>
  <c r="R55" i="9"/>
  <c r="K67" i="9"/>
  <c r="K78" i="9"/>
  <c r="K79" i="9"/>
  <c r="G80" i="9"/>
  <c r="T81" i="9"/>
  <c r="K90" i="9"/>
  <c r="K91" i="9"/>
  <c r="K98" i="9"/>
  <c r="K99" i="9"/>
  <c r="X104" i="9"/>
  <c r="X117" i="9"/>
  <c r="T140" i="9"/>
  <c r="X140" i="9"/>
  <c r="T147" i="9"/>
  <c r="T151" i="9"/>
  <c r="T155" i="9"/>
  <c r="W20" i="9"/>
  <c r="X20" i="9" s="1"/>
  <c r="W24" i="9"/>
  <c r="X24" i="9" s="1"/>
  <c r="K28" i="9"/>
  <c r="L53" i="9"/>
  <c r="L55" i="9"/>
  <c r="L52" i="9"/>
  <c r="T53" i="9"/>
  <c r="R60" i="9"/>
  <c r="G61" i="9"/>
  <c r="W55" i="9"/>
  <c r="X55" i="9" s="1"/>
  <c r="L63" i="9"/>
  <c r="R57" i="9"/>
  <c r="G60" i="9"/>
  <c r="T61" i="9"/>
  <c r="R68" i="9"/>
  <c r="G69" i="9"/>
  <c r="W63" i="9"/>
  <c r="X63" i="9" s="1"/>
  <c r="L71" i="9"/>
  <c r="R65" i="9"/>
  <c r="K72" i="9"/>
  <c r="K73" i="9"/>
  <c r="G68" i="9"/>
  <c r="K74" i="9"/>
  <c r="K75" i="9"/>
  <c r="T69" i="9"/>
  <c r="X69" i="9"/>
  <c r="W71" i="9"/>
  <c r="X71" i="9" s="1"/>
  <c r="W75" i="9"/>
  <c r="T75" i="9" s="1"/>
  <c r="W79" i="9"/>
  <c r="T79" i="9" s="1"/>
  <c r="W83" i="9"/>
  <c r="T83" i="9" s="1"/>
  <c r="W87" i="9"/>
  <c r="X87" i="9" s="1"/>
  <c r="W91" i="9"/>
  <c r="T91" i="9" s="1"/>
  <c r="W95" i="9"/>
  <c r="T95" i="9" s="1"/>
  <c r="W99" i="9"/>
  <c r="T99" i="9" s="1"/>
  <c r="G107" i="9"/>
  <c r="K102" i="9"/>
  <c r="T103" i="9"/>
  <c r="G109" i="9"/>
  <c r="G114" i="9"/>
  <c r="T121" i="9"/>
  <c r="X121" i="9"/>
  <c r="L128" i="9"/>
  <c r="G129" i="9"/>
  <c r="R129" i="9"/>
  <c r="T145" i="9"/>
  <c r="X73" i="9"/>
  <c r="X75" i="9"/>
  <c r="X77" i="9"/>
  <c r="X79" i="9"/>
  <c r="X81" i="9"/>
  <c r="X83" i="9"/>
  <c r="X85" i="9"/>
  <c r="X91" i="9"/>
  <c r="X93" i="9"/>
  <c r="X95" i="9"/>
  <c r="L102" i="9"/>
  <c r="X97" i="9"/>
  <c r="L104" i="9"/>
  <c r="X99" i="9"/>
  <c r="T100" i="9"/>
  <c r="R107" i="9"/>
  <c r="L110" i="9"/>
  <c r="K112" i="9"/>
  <c r="T108" i="9"/>
  <c r="L115" i="9"/>
  <c r="R115" i="9"/>
  <c r="R116" i="9"/>
  <c r="T111" i="9"/>
  <c r="L118" i="9"/>
  <c r="R118" i="9"/>
  <c r="T113" i="9"/>
  <c r="L120" i="9"/>
  <c r="L121" i="9"/>
  <c r="G122" i="9"/>
  <c r="R122" i="9"/>
  <c r="L125" i="9"/>
  <c r="G126" i="9"/>
  <c r="R126" i="9"/>
  <c r="T122" i="9"/>
  <c r="L129" i="9"/>
  <c r="G130" i="9"/>
  <c r="R130" i="9"/>
  <c r="L133" i="9"/>
  <c r="G134" i="9"/>
  <c r="R134" i="9"/>
  <c r="T130" i="9"/>
  <c r="L137" i="9"/>
  <c r="G138" i="9"/>
  <c r="R138" i="9"/>
  <c r="L142" i="9"/>
  <c r="G144" i="9"/>
  <c r="R144" i="9"/>
  <c r="T139" i="9"/>
  <c r="T142" i="9"/>
  <c r="T156" i="9"/>
  <c r="X160" i="9"/>
  <c r="X164" i="9"/>
  <c r="X168" i="9"/>
  <c r="X172" i="9"/>
  <c r="X176" i="9"/>
  <c r="X180" i="9"/>
  <c r="L108" i="9"/>
  <c r="T106" i="9"/>
  <c r="R113" i="9"/>
  <c r="R114" i="9"/>
  <c r="L116" i="9"/>
  <c r="G117" i="9"/>
  <c r="K111" i="9"/>
  <c r="X111" i="9"/>
  <c r="X113" i="9"/>
  <c r="J114" i="9"/>
  <c r="K120" i="9" s="1"/>
  <c r="T114" i="9"/>
  <c r="T115" i="9"/>
  <c r="L122" i="9"/>
  <c r="G123" i="9"/>
  <c r="R123" i="9"/>
  <c r="T119" i="9"/>
  <c r="L126" i="9"/>
  <c r="G127" i="9"/>
  <c r="R127" i="9"/>
  <c r="X122" i="9"/>
  <c r="T123" i="9"/>
  <c r="L130" i="9"/>
  <c r="G131" i="9"/>
  <c r="R131" i="9"/>
  <c r="X126" i="9"/>
  <c r="T127" i="9"/>
  <c r="L134" i="9"/>
  <c r="G135" i="9"/>
  <c r="R135" i="9"/>
  <c r="X130" i="9"/>
  <c r="T131" i="9"/>
  <c r="L138" i="9"/>
  <c r="G139" i="9"/>
  <c r="R139" i="9"/>
  <c r="T135" i="9"/>
  <c r="T136" i="9"/>
  <c r="X136" i="9"/>
  <c r="G143" i="9"/>
  <c r="L144" i="9"/>
  <c r="G146" i="9"/>
  <c r="R146" i="9"/>
  <c r="T144" i="9"/>
  <c r="X144" i="9"/>
  <c r="T149" i="9"/>
  <c r="T153" i="9"/>
  <c r="G100" i="9"/>
  <c r="G102" i="9"/>
  <c r="R103" i="9"/>
  <c r="G104" i="9"/>
  <c r="R105" i="9"/>
  <c r="L106" i="9"/>
  <c r="T104" i="9"/>
  <c r="L111" i="9"/>
  <c r="K113" i="9"/>
  <c r="G115" i="9"/>
  <c r="R117" i="9"/>
  <c r="G118" i="9"/>
  <c r="T112" i="9"/>
  <c r="L119" i="9"/>
  <c r="R119" i="9"/>
  <c r="G119" i="9"/>
  <c r="T116" i="9"/>
  <c r="L123" i="9"/>
  <c r="G124" i="9"/>
  <c r="R124" i="9"/>
  <c r="T120" i="9"/>
  <c r="L127" i="9"/>
  <c r="G128" i="9"/>
  <c r="R128" i="9"/>
  <c r="T124" i="9"/>
  <c r="L131" i="9"/>
  <c r="G132" i="9"/>
  <c r="R132" i="9"/>
  <c r="T128" i="9"/>
  <c r="L135" i="9"/>
  <c r="G136" i="9"/>
  <c r="R136" i="9"/>
  <c r="T132" i="9"/>
  <c r="L139" i="9"/>
  <c r="G140" i="9"/>
  <c r="R140" i="9"/>
  <c r="L143" i="9"/>
  <c r="T138" i="9"/>
  <c r="X138" i="9"/>
  <c r="G145" i="9"/>
  <c r="R145" i="9"/>
  <c r="L146" i="9"/>
  <c r="T143" i="9"/>
  <c r="T146" i="9"/>
  <c r="T150" i="9"/>
  <c r="T154" i="9"/>
  <c r="T157" i="9"/>
  <c r="T165" i="9"/>
  <c r="T169" i="9"/>
  <c r="T173" i="9"/>
  <c r="T181" i="9"/>
  <c r="T227" i="9"/>
  <c r="T235" i="9"/>
  <c r="X235" i="9"/>
  <c r="T241" i="9"/>
  <c r="T257" i="9"/>
  <c r="T273" i="9"/>
  <c r="G120" i="9"/>
  <c r="T158" i="9"/>
  <c r="T162" i="9"/>
  <c r="T170" i="9"/>
  <c r="T174" i="9"/>
  <c r="T178" i="9"/>
  <c r="T182" i="9"/>
  <c r="T186" i="9"/>
  <c r="T187" i="9"/>
  <c r="T189" i="9"/>
  <c r="T190" i="9"/>
  <c r="T191" i="9"/>
  <c r="T193" i="9"/>
  <c r="T194" i="9"/>
  <c r="T195" i="9"/>
  <c r="T197" i="9"/>
  <c r="T198" i="9"/>
  <c r="T199" i="9"/>
  <c r="T201" i="9"/>
  <c r="T202" i="9"/>
  <c r="T203" i="9"/>
  <c r="T205" i="9"/>
  <c r="T206" i="9"/>
  <c r="X157" i="9"/>
  <c r="T159" i="9"/>
  <c r="T163" i="9"/>
  <c r="X165" i="9"/>
  <c r="T167" i="9"/>
  <c r="X169" i="9"/>
  <c r="X173" i="9"/>
  <c r="T175" i="9"/>
  <c r="T179" i="9"/>
  <c r="X181" i="9"/>
  <c r="T231" i="9"/>
  <c r="X231" i="9"/>
  <c r="T245" i="9"/>
  <c r="X245" i="9"/>
  <c r="T253" i="9"/>
  <c r="X253" i="9"/>
  <c r="T261" i="9"/>
  <c r="X261" i="9"/>
  <c r="T269" i="9"/>
  <c r="X269" i="9"/>
  <c r="T277" i="9"/>
  <c r="X277" i="9"/>
  <c r="T160" i="9"/>
  <c r="T164" i="9"/>
  <c r="T168" i="9"/>
  <c r="T172" i="9"/>
  <c r="T176" i="9"/>
  <c r="T180" i="9"/>
  <c r="T183" i="9"/>
  <c r="T185" i="9"/>
  <c r="T240" i="9"/>
  <c r="X240" i="9"/>
  <c r="T226" i="9"/>
  <c r="T230" i="9"/>
  <c r="T234" i="9"/>
  <c r="T244" i="9"/>
  <c r="X244" i="9"/>
  <c r="T248" i="9"/>
  <c r="X248" i="9"/>
  <c r="T252" i="9"/>
  <c r="X252" i="9"/>
  <c r="T256" i="9"/>
  <c r="X256" i="9"/>
  <c r="T260" i="9"/>
  <c r="X260" i="9"/>
  <c r="T264" i="9"/>
  <c r="X264" i="9"/>
  <c r="T268" i="9"/>
  <c r="X268" i="9"/>
  <c r="T272" i="9"/>
  <c r="X272" i="9"/>
  <c r="T276" i="9"/>
  <c r="X276" i="9"/>
  <c r="T238" i="9"/>
  <c r="T243" i="9"/>
  <c r="X243" i="9"/>
  <c r="T247" i="9"/>
  <c r="X247" i="9"/>
  <c r="T251" i="9"/>
  <c r="X251" i="9"/>
  <c r="T255" i="9"/>
  <c r="X255" i="9"/>
  <c r="T259" i="9"/>
  <c r="X259" i="9"/>
  <c r="T263" i="9"/>
  <c r="X263" i="9"/>
  <c r="T267" i="9"/>
  <c r="X267" i="9"/>
  <c r="T271" i="9"/>
  <c r="X271" i="9"/>
  <c r="T275" i="9"/>
  <c r="X275" i="9"/>
  <c r="T318" i="9"/>
  <c r="X345" i="9"/>
  <c r="T232" i="9"/>
  <c r="T236" i="9"/>
  <c r="T246" i="9"/>
  <c r="X246" i="9"/>
  <c r="T254" i="9"/>
  <c r="X254" i="9"/>
  <c r="T262" i="9"/>
  <c r="X262" i="9"/>
  <c r="T270" i="9"/>
  <c r="X270" i="9"/>
  <c r="T229" i="9"/>
  <c r="T233" i="9"/>
  <c r="T319" i="9"/>
  <c r="T278" i="9"/>
  <c r="T317" i="9"/>
  <c r="T321" i="9"/>
  <c r="X278" i="9"/>
  <c r="T280" i="9"/>
  <c r="X280" i="9"/>
  <c r="T284" i="9"/>
  <c r="X284" i="9"/>
  <c r="T286" i="9"/>
  <c r="X286" i="9"/>
  <c r="T288" i="9"/>
  <c r="X288" i="9"/>
  <c r="T292" i="9"/>
  <c r="X292" i="9"/>
  <c r="T294" i="9"/>
  <c r="X294" i="9"/>
  <c r="T296" i="9"/>
  <c r="X296" i="9"/>
  <c r="T300" i="9"/>
  <c r="X300" i="9"/>
  <c r="T302" i="9"/>
  <c r="X302" i="9"/>
  <c r="T304" i="9"/>
  <c r="X304" i="9"/>
  <c r="T308" i="9"/>
  <c r="X308" i="9"/>
  <c r="T310" i="9"/>
  <c r="X310" i="9"/>
  <c r="T312" i="9"/>
  <c r="X312" i="9"/>
  <c r="X341" i="9"/>
  <c r="T341" i="9"/>
  <c r="T281" i="9"/>
  <c r="X281" i="9"/>
  <c r="T283" i="9"/>
  <c r="X283" i="9"/>
  <c r="T285" i="9"/>
  <c r="X285" i="9"/>
  <c r="T287" i="9"/>
  <c r="X287" i="9"/>
  <c r="T289" i="9"/>
  <c r="X289" i="9"/>
  <c r="T291" i="9"/>
  <c r="T295" i="9"/>
  <c r="T297" i="9"/>
  <c r="X297" i="9"/>
  <c r="T299" i="9"/>
  <c r="X299" i="9"/>
  <c r="T301" i="9"/>
  <c r="X301" i="9"/>
  <c r="T303" i="9"/>
  <c r="X303" i="9"/>
  <c r="T305" i="9"/>
  <c r="X305" i="9"/>
  <c r="T307" i="9"/>
  <c r="X307" i="9"/>
  <c r="T309" i="9"/>
  <c r="X309" i="9"/>
  <c r="T311" i="9"/>
  <c r="X311" i="9"/>
  <c r="T315" i="9"/>
  <c r="X315" i="9"/>
  <c r="X335" i="9"/>
  <c r="T335" i="9"/>
  <c r="X316" i="9"/>
  <c r="X317" i="9"/>
  <c r="X318" i="9"/>
  <c r="X319" i="9"/>
  <c r="X320" i="9"/>
  <c r="X321" i="9"/>
  <c r="T322" i="9"/>
  <c r="X322" i="9"/>
  <c r="T324" i="9"/>
  <c r="T326" i="9"/>
  <c r="X326" i="9"/>
  <c r="T328" i="9"/>
  <c r="X328" i="9"/>
  <c r="T330" i="9"/>
  <c r="X330" i="9"/>
  <c r="X353" i="9"/>
  <c r="T353" i="9"/>
  <c r="T333" i="9"/>
  <c r="T337" i="9"/>
  <c r="T323" i="9"/>
  <c r="X323" i="9"/>
  <c r="T327" i="9"/>
  <c r="X327" i="9"/>
  <c r="T329" i="9"/>
  <c r="X329" i="9"/>
  <c r="T331" i="9"/>
  <c r="X331" i="9"/>
  <c r="T334" i="9"/>
  <c r="T338" i="9"/>
  <c r="X349" i="9"/>
  <c r="T349" i="9"/>
  <c r="T356" i="9"/>
  <c r="T360" i="9"/>
  <c r="T364" i="9"/>
  <c r="X340" i="9"/>
  <c r="X344" i="9"/>
  <c r="X348" i="9"/>
  <c r="X352" i="9"/>
  <c r="T354" i="9"/>
  <c r="T358" i="9"/>
  <c r="T362" i="9"/>
  <c r="T366" i="9"/>
  <c r="X339" i="9"/>
  <c r="T339" i="9"/>
  <c r="X343" i="9"/>
  <c r="T343" i="9"/>
  <c r="X347" i="9"/>
  <c r="T347" i="9"/>
  <c r="X351" i="9"/>
  <c r="T351" i="9"/>
  <c r="X355" i="9"/>
  <c r="T355" i="9"/>
  <c r="X359" i="9"/>
  <c r="T359" i="9"/>
  <c r="X356" i="9"/>
  <c r="X360" i="9"/>
  <c r="X364" i="9"/>
  <c r="X357" i="9"/>
  <c r="X365" i="9"/>
  <c r="X342" i="9"/>
  <c r="X346" i="9"/>
  <c r="X354" i="9"/>
  <c r="X358" i="9"/>
  <c r="X362" i="9"/>
  <c r="T3" i="7"/>
  <c r="X93" i="7"/>
  <c r="X55" i="7"/>
  <c r="X71" i="7"/>
  <c r="Y3" i="7"/>
  <c r="Z4" i="7" s="1"/>
  <c r="AC4" i="7" s="1"/>
  <c r="AD4" i="7" s="1"/>
  <c r="X47" i="7"/>
  <c r="X63" i="7"/>
  <c r="K25" i="7"/>
  <c r="K24" i="7"/>
  <c r="K23" i="7"/>
  <c r="T23" i="7"/>
  <c r="X23" i="7"/>
  <c r="L27" i="7"/>
  <c r="T4" i="7"/>
  <c r="X4" i="7"/>
  <c r="X10" i="7"/>
  <c r="T10" i="7"/>
  <c r="K17" i="7"/>
  <c r="L18" i="7"/>
  <c r="L19" i="7"/>
  <c r="T13" i="7"/>
  <c r="X13" i="7"/>
  <c r="L14" i="7"/>
  <c r="L24" i="7"/>
  <c r="T19" i="7"/>
  <c r="X19" i="7"/>
  <c r="L26" i="7"/>
  <c r="R23" i="7"/>
  <c r="K30" i="7"/>
  <c r="T26" i="7"/>
  <c r="X26" i="7"/>
  <c r="K34" i="7"/>
  <c r="L29" i="7"/>
  <c r="K37" i="7"/>
  <c r="G38" i="7"/>
  <c r="T34" i="7"/>
  <c r="X34" i="7"/>
  <c r="K42" i="7"/>
  <c r="G43" i="7"/>
  <c r="G46" i="7"/>
  <c r="T42" i="7"/>
  <c r="X42" i="7"/>
  <c r="G53" i="7"/>
  <c r="L63" i="7"/>
  <c r="L62" i="7"/>
  <c r="L60" i="7"/>
  <c r="G71" i="7"/>
  <c r="G70" i="7"/>
  <c r="L66" i="7"/>
  <c r="L76" i="7"/>
  <c r="L74" i="7"/>
  <c r="R78" i="7"/>
  <c r="R77" i="7"/>
  <c r="G79" i="7"/>
  <c r="G78" i="7"/>
  <c r="G80" i="7"/>
  <c r="T5" i="7"/>
  <c r="X5" i="7"/>
  <c r="T12" i="7"/>
  <c r="X12" i="7"/>
  <c r="T40" i="7"/>
  <c r="X40" i="7"/>
  <c r="G52" i="7"/>
  <c r="G62" i="7"/>
  <c r="G68" i="7"/>
  <c r="K73" i="7"/>
  <c r="AC3" i="7"/>
  <c r="AD3" i="7" s="1"/>
  <c r="AE3" i="7"/>
  <c r="L10" i="7"/>
  <c r="K15" i="7"/>
  <c r="R16" i="7"/>
  <c r="R13" i="7"/>
  <c r="K19" i="7"/>
  <c r="R20" i="7"/>
  <c r="K21" i="7"/>
  <c r="R22" i="7"/>
  <c r="K26" i="7"/>
  <c r="K22" i="7"/>
  <c r="K31" i="7"/>
  <c r="G32" i="7"/>
  <c r="T28" i="7"/>
  <c r="X28" i="7"/>
  <c r="K36" i="7"/>
  <c r="K39" i="7"/>
  <c r="G40" i="7"/>
  <c r="T36" i="7"/>
  <c r="X36" i="7"/>
  <c r="K44" i="7"/>
  <c r="G45" i="7"/>
  <c r="K47" i="7"/>
  <c r="G48" i="7"/>
  <c r="G51" i="7"/>
  <c r="G50" i="7"/>
  <c r="R51" i="7"/>
  <c r="G54" i="7"/>
  <c r="G55" i="7"/>
  <c r="G57" i="7"/>
  <c r="G67" i="7"/>
  <c r="G66" i="7"/>
  <c r="R67" i="7"/>
  <c r="K67" i="7"/>
  <c r="G73" i="7"/>
  <c r="G75" i="7"/>
  <c r="G74" i="7"/>
  <c r="R69" i="7"/>
  <c r="G72" i="7"/>
  <c r="G76" i="7"/>
  <c r="T32" i="7"/>
  <c r="X32" i="7"/>
  <c r="X45" i="7"/>
  <c r="K57" i="7"/>
  <c r="K56" i="7"/>
  <c r="G59" i="7"/>
  <c r="G58" i="7"/>
  <c r="AF3" i="7"/>
  <c r="AA4" i="7"/>
  <c r="K10" i="7"/>
  <c r="T6" i="7"/>
  <c r="X6" i="7"/>
  <c r="L13" i="7"/>
  <c r="L12" i="7"/>
  <c r="L11" i="7"/>
  <c r="L17" i="7"/>
  <c r="X17" i="7"/>
  <c r="R25" i="7"/>
  <c r="R24" i="7"/>
  <c r="K27" i="7"/>
  <c r="G28" i="7"/>
  <c r="K29" i="7"/>
  <c r="K28" i="7"/>
  <c r="G30" i="7"/>
  <c r="L25" i="7"/>
  <c r="G34" i="7"/>
  <c r="R28" i="7"/>
  <c r="T30" i="7"/>
  <c r="X30" i="7"/>
  <c r="K38" i="7"/>
  <c r="G42" i="7"/>
  <c r="T38" i="7"/>
  <c r="X38" i="7"/>
  <c r="K46" i="7"/>
  <c r="G47" i="7"/>
  <c r="R52" i="7"/>
  <c r="K52" i="7"/>
  <c r="X48" i="7"/>
  <c r="K53" i="7"/>
  <c r="G61" i="7"/>
  <c r="K82" i="7"/>
  <c r="K83" i="7"/>
  <c r="G85" i="7"/>
  <c r="G84" i="7"/>
  <c r="K86" i="7"/>
  <c r="K87" i="7"/>
  <c r="M114" i="7"/>
  <c r="J113" i="7"/>
  <c r="W20" i="7"/>
  <c r="T20" i="7" s="1"/>
  <c r="W24" i="7"/>
  <c r="T24" i="7" s="1"/>
  <c r="L47" i="7"/>
  <c r="R50" i="7"/>
  <c r="W45" i="7"/>
  <c r="T45" i="7" s="1"/>
  <c r="L53" i="7"/>
  <c r="L50" i="7"/>
  <c r="K51" i="7"/>
  <c r="R58" i="7"/>
  <c r="W53" i="7"/>
  <c r="T53" i="7" s="1"/>
  <c r="L61" i="7"/>
  <c r="K62" i="7"/>
  <c r="K59" i="7"/>
  <c r="R66" i="7"/>
  <c r="W61" i="7"/>
  <c r="T61" i="7" s="1"/>
  <c r="W65" i="7"/>
  <c r="X65" i="7" s="1"/>
  <c r="R72" i="7"/>
  <c r="K74" i="7"/>
  <c r="K75" i="7"/>
  <c r="R71" i="7"/>
  <c r="W73" i="7"/>
  <c r="X73" i="7" s="1"/>
  <c r="X74" i="7"/>
  <c r="W77" i="7"/>
  <c r="X77" i="7" s="1"/>
  <c r="W81" i="7"/>
  <c r="X81" i="7" s="1"/>
  <c r="X82" i="7"/>
  <c r="W85" i="7"/>
  <c r="X85" i="7" s="1"/>
  <c r="W89" i="7"/>
  <c r="X89" i="7" s="1"/>
  <c r="X90" i="7"/>
  <c r="T113" i="7"/>
  <c r="G135" i="7"/>
  <c r="T89" i="7"/>
  <c r="G92" i="7"/>
  <c r="W366" i="7"/>
  <c r="X366" i="7" s="1"/>
  <c r="W365" i="7"/>
  <c r="X365" i="7" s="1"/>
  <c r="W364" i="7"/>
  <c r="W363" i="7"/>
  <c r="X363" i="7" s="1"/>
  <c r="W362" i="7"/>
  <c r="T362" i="7" s="1"/>
  <c r="W361" i="7"/>
  <c r="X361" i="7" s="1"/>
  <c r="W360" i="7"/>
  <c r="W359" i="7"/>
  <c r="X359" i="7" s="1"/>
  <c r="W358" i="7"/>
  <c r="T358" i="7" s="1"/>
  <c r="W357" i="7"/>
  <c r="X357" i="7" s="1"/>
  <c r="W356" i="7"/>
  <c r="W355" i="7"/>
  <c r="X355" i="7" s="1"/>
  <c r="W354" i="7"/>
  <c r="T354" i="7" s="1"/>
  <c r="W353" i="7"/>
  <c r="X353" i="7" s="1"/>
  <c r="W352" i="7"/>
  <c r="W351" i="7"/>
  <c r="X351" i="7" s="1"/>
  <c r="W350" i="7"/>
  <c r="T350" i="7" s="1"/>
  <c r="W349" i="7"/>
  <c r="X349" i="7" s="1"/>
  <c r="W348" i="7"/>
  <c r="W347" i="7"/>
  <c r="X347" i="7" s="1"/>
  <c r="W346" i="7"/>
  <c r="T346" i="7" s="1"/>
  <c r="W345" i="7"/>
  <c r="X345" i="7" s="1"/>
  <c r="W344" i="7"/>
  <c r="W343" i="7"/>
  <c r="X343" i="7" s="1"/>
  <c r="W342" i="7"/>
  <c r="X342" i="7" s="1"/>
  <c r="W341" i="7"/>
  <c r="W340" i="7"/>
  <c r="W339" i="7"/>
  <c r="X339" i="7" s="1"/>
  <c r="W338" i="7"/>
  <c r="T338" i="7" s="1"/>
  <c r="W337" i="7"/>
  <c r="X337" i="7" s="1"/>
  <c r="W336" i="7"/>
  <c r="X336" i="7" s="1"/>
  <c r="W335" i="7"/>
  <c r="W334" i="7"/>
  <c r="X334" i="7" s="1"/>
  <c r="W333" i="7"/>
  <c r="X333" i="7" s="1"/>
  <c r="W332" i="7"/>
  <c r="X332" i="7" s="1"/>
  <c r="W331" i="7"/>
  <c r="W330" i="7"/>
  <c r="T330" i="7" s="1"/>
  <c r="W329" i="7"/>
  <c r="X329" i="7" s="1"/>
  <c r="W328" i="7"/>
  <c r="X328" i="7" s="1"/>
  <c r="W327" i="7"/>
  <c r="W326" i="7"/>
  <c r="T326" i="7" s="1"/>
  <c r="W325" i="7"/>
  <c r="X325" i="7" s="1"/>
  <c r="W324" i="7"/>
  <c r="W323" i="7"/>
  <c r="W322" i="7"/>
  <c r="W321" i="7"/>
  <c r="W320" i="7"/>
  <c r="W319" i="7"/>
  <c r="W318" i="7"/>
  <c r="W317" i="7"/>
  <c r="W316" i="7"/>
  <c r="W315" i="7"/>
  <c r="W314" i="7"/>
  <c r="W313" i="7"/>
  <c r="W312" i="7"/>
  <c r="W311" i="7"/>
  <c r="W310" i="7"/>
  <c r="W309" i="7"/>
  <c r="W308" i="7"/>
  <c r="W307" i="7"/>
  <c r="W306" i="7"/>
  <c r="W305" i="7"/>
  <c r="W304" i="7"/>
  <c r="X304" i="7" s="1"/>
  <c r="W303" i="7"/>
  <c r="T303" i="7" s="1"/>
  <c r="W302" i="7"/>
  <c r="T302" i="7" s="1"/>
  <c r="W301" i="7"/>
  <c r="W300" i="7"/>
  <c r="X300" i="7" s="1"/>
  <c r="W299" i="7"/>
  <c r="T299" i="7" s="1"/>
  <c r="W298" i="7"/>
  <c r="T298" i="7" s="1"/>
  <c r="W297" i="7"/>
  <c r="W296" i="7"/>
  <c r="X296" i="7" s="1"/>
  <c r="W295" i="7"/>
  <c r="T295" i="7" s="1"/>
  <c r="W294" i="7"/>
  <c r="T294" i="7" s="1"/>
  <c r="W293" i="7"/>
  <c r="W292" i="7"/>
  <c r="X292" i="7" s="1"/>
  <c r="W291" i="7"/>
  <c r="T291" i="7" s="1"/>
  <c r="W290" i="7"/>
  <c r="T290" i="7" s="1"/>
  <c r="W289" i="7"/>
  <c r="W288" i="7"/>
  <c r="X288" i="7" s="1"/>
  <c r="W287" i="7"/>
  <c r="T287" i="7" s="1"/>
  <c r="W286" i="7"/>
  <c r="T286" i="7" s="1"/>
  <c r="W285" i="7"/>
  <c r="W284" i="7"/>
  <c r="X284" i="7" s="1"/>
  <c r="W283" i="7"/>
  <c r="T283" i="7" s="1"/>
  <c r="W282" i="7"/>
  <c r="X282" i="7" s="1"/>
  <c r="W279" i="7"/>
  <c r="W278" i="7"/>
  <c r="W277" i="7"/>
  <c r="W276" i="7"/>
  <c r="W275" i="7"/>
  <c r="W274" i="7"/>
  <c r="W273" i="7"/>
  <c r="W272" i="7"/>
  <c r="W271" i="7"/>
  <c r="W270" i="7"/>
  <c r="W269" i="7"/>
  <c r="W268" i="7"/>
  <c r="W267" i="7"/>
  <c r="W266" i="7"/>
  <c r="W265" i="7"/>
  <c r="W264" i="7"/>
  <c r="W263" i="7"/>
  <c r="W262" i="7"/>
  <c r="W261" i="7"/>
  <c r="W260" i="7"/>
  <c r="W259" i="7"/>
  <c r="W258" i="7"/>
  <c r="W257" i="7"/>
  <c r="T257" i="7" s="1"/>
  <c r="W256" i="7"/>
  <c r="T256" i="7" s="1"/>
  <c r="W255" i="7"/>
  <c r="T255" i="7" s="1"/>
  <c r="W254" i="7"/>
  <c r="T254" i="7" s="1"/>
  <c r="W253" i="7"/>
  <c r="T253" i="7" s="1"/>
  <c r="W252" i="7"/>
  <c r="T252" i="7" s="1"/>
  <c r="W251" i="7"/>
  <c r="T251" i="7" s="1"/>
  <c r="W250" i="7"/>
  <c r="T250" i="7" s="1"/>
  <c r="W249" i="7"/>
  <c r="T249" i="7" s="1"/>
  <c r="W248" i="7"/>
  <c r="T248" i="7" s="1"/>
  <c r="W247" i="7"/>
  <c r="T247" i="7" s="1"/>
  <c r="W246" i="7"/>
  <c r="T246" i="7" s="1"/>
  <c r="W245" i="7"/>
  <c r="T245" i="7" s="1"/>
  <c r="W244" i="7"/>
  <c r="T244" i="7" s="1"/>
  <c r="W243" i="7"/>
  <c r="T243" i="7" s="1"/>
  <c r="W242" i="7"/>
  <c r="T242" i="7" s="1"/>
  <c r="W241" i="7"/>
  <c r="T241" i="7" s="1"/>
  <c r="W240" i="7"/>
  <c r="T240" i="7" s="1"/>
  <c r="W239" i="7"/>
  <c r="T239" i="7" s="1"/>
  <c r="W238" i="7"/>
  <c r="T238" i="7" s="1"/>
  <c r="W237" i="7"/>
  <c r="T237" i="7" s="1"/>
  <c r="W236" i="7"/>
  <c r="X236" i="7" s="1"/>
  <c r="W235" i="7"/>
  <c r="T235" i="7" s="1"/>
  <c r="W234" i="7"/>
  <c r="W233" i="7"/>
  <c r="X233" i="7" s="1"/>
  <c r="W232" i="7"/>
  <c r="W231" i="7"/>
  <c r="T231" i="7" s="1"/>
  <c r="W230" i="7"/>
  <c r="W229" i="7"/>
  <c r="X229" i="7" s="1"/>
  <c r="W228" i="7"/>
  <c r="W227" i="7"/>
  <c r="T227" i="7" s="1"/>
  <c r="W226" i="7"/>
  <c r="W225" i="7"/>
  <c r="X225" i="7" s="1"/>
  <c r="W224" i="7"/>
  <c r="W223" i="7"/>
  <c r="T223" i="7" s="1"/>
  <c r="W222" i="7"/>
  <c r="W221" i="7"/>
  <c r="X221" i="7" s="1"/>
  <c r="W220" i="7"/>
  <c r="W219" i="7"/>
  <c r="T219" i="7" s="1"/>
  <c r="W218" i="7"/>
  <c r="W217" i="7"/>
  <c r="X217" i="7" s="1"/>
  <c r="W216" i="7"/>
  <c r="W215" i="7"/>
  <c r="T215" i="7" s="1"/>
  <c r="W214" i="7"/>
  <c r="W213" i="7"/>
  <c r="X213" i="7" s="1"/>
  <c r="W212" i="7"/>
  <c r="W211" i="7"/>
  <c r="T211" i="7" s="1"/>
  <c r="W210" i="7"/>
  <c r="W209" i="7"/>
  <c r="X209" i="7" s="1"/>
  <c r="W208" i="7"/>
  <c r="W207" i="7"/>
  <c r="T207" i="7" s="1"/>
  <c r="W206" i="7"/>
  <c r="W205" i="7"/>
  <c r="X205" i="7" s="1"/>
  <c r="W281" i="7"/>
  <c r="X281" i="7" s="1"/>
  <c r="W280" i="7"/>
  <c r="W204" i="7"/>
  <c r="T204" i="7" s="1"/>
  <c r="W203" i="7"/>
  <c r="T203" i="7" s="1"/>
  <c r="W202" i="7"/>
  <c r="T202" i="7" s="1"/>
  <c r="W201" i="7"/>
  <c r="T201" i="7" s="1"/>
  <c r="W200" i="7"/>
  <c r="T200" i="7" s="1"/>
  <c r="W199" i="7"/>
  <c r="T199" i="7" s="1"/>
  <c r="W198" i="7"/>
  <c r="T198" i="7" s="1"/>
  <c r="W197" i="7"/>
  <c r="T197" i="7" s="1"/>
  <c r="W196" i="7"/>
  <c r="T196" i="7" s="1"/>
  <c r="W195" i="7"/>
  <c r="T195" i="7" s="1"/>
  <c r="W194" i="7"/>
  <c r="T194" i="7" s="1"/>
  <c r="W193" i="7"/>
  <c r="T193" i="7" s="1"/>
  <c r="W192" i="7"/>
  <c r="T192" i="7" s="1"/>
  <c r="W191" i="7"/>
  <c r="T191" i="7" s="1"/>
  <c r="W190" i="7"/>
  <c r="T190" i="7" s="1"/>
  <c r="W189" i="7"/>
  <c r="T189" i="7" s="1"/>
  <c r="W188" i="7"/>
  <c r="T188" i="7" s="1"/>
  <c r="W187" i="7"/>
  <c r="T187" i="7" s="1"/>
  <c r="W186" i="7"/>
  <c r="T186" i="7" s="1"/>
  <c r="W185" i="7"/>
  <c r="T185" i="7" s="1"/>
  <c r="W184" i="7"/>
  <c r="T184" i="7" s="1"/>
  <c r="W183" i="7"/>
  <c r="T183" i="7" s="1"/>
  <c r="W182" i="7"/>
  <c r="T182" i="7" s="1"/>
  <c r="W181" i="7"/>
  <c r="T181" i="7" s="1"/>
  <c r="W180" i="7"/>
  <c r="T180" i="7" s="1"/>
  <c r="W179" i="7"/>
  <c r="T179" i="7" s="1"/>
  <c r="W178" i="7"/>
  <c r="T178" i="7" s="1"/>
  <c r="W177" i="7"/>
  <c r="T177" i="7" s="1"/>
  <c r="W176" i="7"/>
  <c r="W175" i="7"/>
  <c r="T175" i="7" s="1"/>
  <c r="W174" i="7"/>
  <c r="T174" i="7" s="1"/>
  <c r="W173" i="7"/>
  <c r="T173" i="7" s="1"/>
  <c r="W172" i="7"/>
  <c r="W171" i="7"/>
  <c r="T171" i="7" s="1"/>
  <c r="W170" i="7"/>
  <c r="X170" i="7" s="1"/>
  <c r="W169" i="7"/>
  <c r="W168" i="7"/>
  <c r="W167" i="7"/>
  <c r="W166" i="7"/>
  <c r="T166" i="7" s="1"/>
  <c r="W165" i="7"/>
  <c r="W164" i="7"/>
  <c r="W163" i="7"/>
  <c r="W162" i="7"/>
  <c r="X162" i="7" s="1"/>
  <c r="W161" i="7"/>
  <c r="W160" i="7"/>
  <c r="W159" i="7"/>
  <c r="W158" i="7"/>
  <c r="T158" i="7" s="1"/>
  <c r="W157" i="7"/>
  <c r="W156" i="7"/>
  <c r="W155" i="7"/>
  <c r="W154" i="7"/>
  <c r="X154" i="7" s="1"/>
  <c r="W153" i="7"/>
  <c r="W152" i="7"/>
  <c r="W151" i="7"/>
  <c r="W150" i="7"/>
  <c r="T150" i="7" s="1"/>
  <c r="W149" i="7"/>
  <c r="W148" i="7"/>
  <c r="W147" i="7"/>
  <c r="W146" i="7"/>
  <c r="X146" i="7" s="1"/>
  <c r="W144" i="7"/>
  <c r="X144" i="7" s="1"/>
  <c r="W142" i="7"/>
  <c r="X142" i="7" s="1"/>
  <c r="W140" i="7"/>
  <c r="X140" i="7" s="1"/>
  <c r="W138" i="7"/>
  <c r="X138" i="7" s="1"/>
  <c r="W136" i="7"/>
  <c r="X136" i="7" s="1"/>
  <c r="W134" i="7"/>
  <c r="X134" i="7" s="1"/>
  <c r="W132" i="7"/>
  <c r="X132" i="7" s="1"/>
  <c r="W130" i="7"/>
  <c r="X130" i="7" s="1"/>
  <c r="W128" i="7"/>
  <c r="X128" i="7" s="1"/>
  <c r="W126" i="7"/>
  <c r="X126" i="7" s="1"/>
  <c r="W124" i="7"/>
  <c r="X124" i="7" s="1"/>
  <c r="W122" i="7"/>
  <c r="X122" i="7" s="1"/>
  <c r="W120" i="7"/>
  <c r="X120" i="7" s="1"/>
  <c r="W118" i="7"/>
  <c r="X118" i="7" s="1"/>
  <c r="W116" i="7"/>
  <c r="X116" i="7" s="1"/>
  <c r="W114" i="7"/>
  <c r="X114" i="7" s="1"/>
  <c r="W112" i="7"/>
  <c r="X112" i="7" s="1"/>
  <c r="W110" i="7"/>
  <c r="X110" i="7" s="1"/>
  <c r="W108" i="7"/>
  <c r="W106" i="7"/>
  <c r="X106" i="7" s="1"/>
  <c r="W104" i="7"/>
  <c r="W102" i="7"/>
  <c r="X102" i="7" s="1"/>
  <c r="W100" i="7"/>
  <c r="W98" i="7"/>
  <c r="X98" i="7" s="1"/>
  <c r="W145" i="7"/>
  <c r="W143" i="7"/>
  <c r="W141" i="7"/>
  <c r="W139" i="7"/>
  <c r="T139" i="7" s="1"/>
  <c r="W137" i="7"/>
  <c r="W135" i="7"/>
  <c r="W133" i="7"/>
  <c r="W131" i="7"/>
  <c r="X131" i="7" s="1"/>
  <c r="W129" i="7"/>
  <c r="W127" i="7"/>
  <c r="W125" i="7"/>
  <c r="T125" i="7" s="1"/>
  <c r="W123" i="7"/>
  <c r="T123" i="7" s="1"/>
  <c r="W121" i="7"/>
  <c r="W119" i="7"/>
  <c r="W117" i="7"/>
  <c r="W115" i="7"/>
  <c r="T115" i="7" s="1"/>
  <c r="W113" i="7"/>
  <c r="X113" i="7" s="1"/>
  <c r="W111" i="7"/>
  <c r="W109" i="7"/>
  <c r="W107" i="7"/>
  <c r="T107" i="7" s="1"/>
  <c r="W105" i="7"/>
  <c r="W103" i="7"/>
  <c r="T103" i="7" s="1"/>
  <c r="W101" i="7"/>
  <c r="W99" i="7"/>
  <c r="T99" i="7" s="1"/>
  <c r="W97" i="7"/>
  <c r="W96" i="7"/>
  <c r="T96" i="7" s="1"/>
  <c r="W94" i="7"/>
  <c r="T94" i="7" s="1"/>
  <c r="W92" i="7"/>
  <c r="T92" i="7" s="1"/>
  <c r="W90" i="7"/>
  <c r="T90" i="7" s="1"/>
  <c r="W88" i="7"/>
  <c r="T88" i="7" s="1"/>
  <c r="W86" i="7"/>
  <c r="T86" i="7" s="1"/>
  <c r="W84" i="7"/>
  <c r="T84" i="7" s="1"/>
  <c r="W82" i="7"/>
  <c r="T82" i="7" s="1"/>
  <c r="W80" i="7"/>
  <c r="T80" i="7" s="1"/>
  <c r="W78" i="7"/>
  <c r="T78" i="7" s="1"/>
  <c r="W76" i="7"/>
  <c r="T76" i="7" s="1"/>
  <c r="W74" i="7"/>
  <c r="T74" i="7" s="1"/>
  <c r="W72" i="7"/>
  <c r="T72" i="7" s="1"/>
  <c r="W70" i="7"/>
  <c r="T70" i="7" s="1"/>
  <c r="W68" i="7"/>
  <c r="T68" i="7" s="1"/>
  <c r="W66" i="7"/>
  <c r="X66" i="7" s="1"/>
  <c r="W64" i="7"/>
  <c r="T64" i="7" s="1"/>
  <c r="W62" i="7"/>
  <c r="T62" i="7" s="1"/>
  <c r="W60" i="7"/>
  <c r="X60" i="7" s="1"/>
  <c r="W58" i="7"/>
  <c r="T58" i="7" s="1"/>
  <c r="W56" i="7"/>
  <c r="T56" i="7" s="1"/>
  <c r="W54" i="7"/>
  <c r="W52" i="7"/>
  <c r="X52" i="7" s="1"/>
  <c r="W50" i="7"/>
  <c r="T50" i="7" s="1"/>
  <c r="W48" i="7"/>
  <c r="T48" i="7" s="1"/>
  <c r="W46" i="7"/>
  <c r="W44" i="7"/>
  <c r="T44" i="7" s="1"/>
  <c r="W7" i="7"/>
  <c r="T7" i="7" s="1"/>
  <c r="W8" i="7"/>
  <c r="T8" i="7" s="1"/>
  <c r="W9" i="7"/>
  <c r="T9" i="7" s="1"/>
  <c r="W14" i="7"/>
  <c r="T14" i="7" s="1"/>
  <c r="W16" i="7"/>
  <c r="T16" i="7" s="1"/>
  <c r="W17" i="7"/>
  <c r="T17" i="7" s="1"/>
  <c r="W21" i="7"/>
  <c r="T21" i="7" s="1"/>
  <c r="W25" i="7"/>
  <c r="T25" i="7" s="1"/>
  <c r="W27" i="7"/>
  <c r="T27" i="7" s="1"/>
  <c r="W29" i="7"/>
  <c r="T29" i="7" s="1"/>
  <c r="W31" i="7"/>
  <c r="T31" i="7" s="1"/>
  <c r="W33" i="7"/>
  <c r="T33" i="7" s="1"/>
  <c r="W35" i="7"/>
  <c r="T35" i="7" s="1"/>
  <c r="W37" i="7"/>
  <c r="T37" i="7" s="1"/>
  <c r="W39" i="7"/>
  <c r="T39" i="7" s="1"/>
  <c r="W41" i="7"/>
  <c r="T41" i="7" s="1"/>
  <c r="L42" i="7"/>
  <c r="W43" i="7"/>
  <c r="T43" i="7" s="1"/>
  <c r="L51" i="7"/>
  <c r="T49" i="7"/>
  <c r="R56" i="7"/>
  <c r="W51" i="7"/>
  <c r="T51" i="7" s="1"/>
  <c r="L59" i="7"/>
  <c r="K54" i="7"/>
  <c r="R64" i="7"/>
  <c r="W59" i="7"/>
  <c r="T59" i="7" s="1"/>
  <c r="L67" i="7"/>
  <c r="K68" i="7"/>
  <c r="L71" i="7"/>
  <c r="W67" i="7"/>
  <c r="X67" i="7" s="1"/>
  <c r="R74" i="7"/>
  <c r="K69" i="7"/>
  <c r="X70" i="7"/>
  <c r="K76" i="7"/>
  <c r="K77" i="7"/>
  <c r="R73" i="7"/>
  <c r="K80" i="7"/>
  <c r="K81" i="7"/>
  <c r="G83" i="7"/>
  <c r="K84" i="7"/>
  <c r="K85" i="7"/>
  <c r="G87" i="7"/>
  <c r="G82" i="7"/>
  <c r="K88" i="7"/>
  <c r="K89" i="7"/>
  <c r="G91" i="7"/>
  <c r="G86" i="7"/>
  <c r="K93" i="7"/>
  <c r="T87" i="7"/>
  <c r="K94" i="7"/>
  <c r="G95" i="7"/>
  <c r="G90" i="7"/>
  <c r="K97" i="7"/>
  <c r="T91" i="7"/>
  <c r="G99" i="7"/>
  <c r="G94" i="7"/>
  <c r="T95" i="7"/>
  <c r="X96" i="7"/>
  <c r="R103" i="7"/>
  <c r="K98" i="7"/>
  <c r="X99" i="7"/>
  <c r="K113" i="7"/>
  <c r="T133" i="7"/>
  <c r="X133" i="7"/>
  <c r="G143" i="7"/>
  <c r="L146" i="7"/>
  <c r="T81" i="7"/>
  <c r="K90" i="7"/>
  <c r="K91" i="7"/>
  <c r="T85" i="7"/>
  <c r="G88" i="7"/>
  <c r="T93" i="7"/>
  <c r="AE2" i="7"/>
  <c r="AN8" i="7"/>
  <c r="W15" i="7"/>
  <c r="T15" i="7" s="1"/>
  <c r="W2" i="7"/>
  <c r="AM3" i="7"/>
  <c r="AN4" i="7"/>
  <c r="AN5" i="7"/>
  <c r="AM6" i="7"/>
  <c r="AM7" i="7"/>
  <c r="W11" i="7"/>
  <c r="W18" i="7"/>
  <c r="W22" i="7"/>
  <c r="R44" i="7"/>
  <c r="R46" i="7"/>
  <c r="R48" i="7"/>
  <c r="L49" i="7"/>
  <c r="X43" i="7"/>
  <c r="T47" i="7"/>
  <c r="R54" i="7"/>
  <c r="W49" i="7"/>
  <c r="X49" i="7" s="1"/>
  <c r="L57" i="7"/>
  <c r="X51" i="7"/>
  <c r="T55" i="7"/>
  <c r="R62" i="7"/>
  <c r="W57" i="7"/>
  <c r="X57" i="7" s="1"/>
  <c r="L65" i="7"/>
  <c r="X59" i="7"/>
  <c r="K66" i="7"/>
  <c r="R68" i="7"/>
  <c r="K63" i="7"/>
  <c r="T63" i="7"/>
  <c r="X64" i="7"/>
  <c r="K70" i="7"/>
  <c r="L73" i="7"/>
  <c r="W69" i="7"/>
  <c r="X69" i="7" s="1"/>
  <c r="R76" i="7"/>
  <c r="K71" i="7"/>
  <c r="T71" i="7"/>
  <c r="X72" i="7"/>
  <c r="K78" i="7"/>
  <c r="K79" i="7"/>
  <c r="W75" i="7"/>
  <c r="X75" i="7" s="1"/>
  <c r="X76" i="7"/>
  <c r="W79" i="7"/>
  <c r="X79" i="7" s="1"/>
  <c r="X80" i="7"/>
  <c r="W83" i="7"/>
  <c r="X83" i="7" s="1"/>
  <c r="X84" i="7"/>
  <c r="W87" i="7"/>
  <c r="X87" i="7" s="1"/>
  <c r="X88" i="7"/>
  <c r="W91" i="7"/>
  <c r="X91" i="7" s="1"/>
  <c r="X92" i="7"/>
  <c r="W95" i="7"/>
  <c r="X95" i="7" s="1"/>
  <c r="G96" i="7"/>
  <c r="L112" i="7"/>
  <c r="T111" i="7"/>
  <c r="X111" i="7"/>
  <c r="G114" i="7"/>
  <c r="L130" i="7"/>
  <c r="R132" i="7"/>
  <c r="T141" i="7"/>
  <c r="X141" i="7"/>
  <c r="X148" i="7"/>
  <c r="T148" i="7"/>
  <c r="X152" i="7"/>
  <c r="T152" i="7"/>
  <c r="X156" i="7"/>
  <c r="T156" i="7"/>
  <c r="X160" i="7"/>
  <c r="T160" i="7"/>
  <c r="X164" i="7"/>
  <c r="T164" i="7"/>
  <c r="X168" i="7"/>
  <c r="T168" i="7"/>
  <c r="X172" i="7"/>
  <c r="T172" i="7"/>
  <c r="X176" i="7"/>
  <c r="T176" i="7"/>
  <c r="R98" i="7"/>
  <c r="L100" i="7"/>
  <c r="R100" i="7"/>
  <c r="L102" i="7"/>
  <c r="R102" i="7"/>
  <c r="L103" i="7"/>
  <c r="G104" i="7"/>
  <c r="R104" i="7"/>
  <c r="T100" i="7"/>
  <c r="L107" i="7"/>
  <c r="G108" i="7"/>
  <c r="R108" i="7"/>
  <c r="T104" i="7"/>
  <c r="L111" i="7"/>
  <c r="R112" i="7"/>
  <c r="T108" i="7"/>
  <c r="X115" i="7"/>
  <c r="R122" i="7"/>
  <c r="T117" i="7"/>
  <c r="X117" i="7"/>
  <c r="R124" i="7"/>
  <c r="T119" i="7"/>
  <c r="X119" i="7"/>
  <c r="G126" i="7"/>
  <c r="R126" i="7"/>
  <c r="L127" i="7"/>
  <c r="G129" i="7"/>
  <c r="R129" i="7"/>
  <c r="T124" i="7"/>
  <c r="L132" i="7"/>
  <c r="T127" i="7"/>
  <c r="X127" i="7"/>
  <c r="G134" i="7"/>
  <c r="R134" i="7"/>
  <c r="L135" i="7"/>
  <c r="G137" i="7"/>
  <c r="R137" i="7"/>
  <c r="T132" i="7"/>
  <c r="L140" i="7"/>
  <c r="T135" i="7"/>
  <c r="X135" i="7"/>
  <c r="G142" i="7"/>
  <c r="R142" i="7"/>
  <c r="L143" i="7"/>
  <c r="G145" i="7"/>
  <c r="R145" i="7"/>
  <c r="T140" i="7"/>
  <c r="T143" i="7"/>
  <c r="X143" i="7"/>
  <c r="T210" i="7"/>
  <c r="X210" i="7"/>
  <c r="T218" i="7"/>
  <c r="X218" i="7"/>
  <c r="T226" i="7"/>
  <c r="X226" i="7"/>
  <c r="T234" i="7"/>
  <c r="X234" i="7"/>
  <c r="T97" i="7"/>
  <c r="L104" i="7"/>
  <c r="G105" i="7"/>
  <c r="R105" i="7"/>
  <c r="X100" i="7"/>
  <c r="T101" i="7"/>
  <c r="L108" i="7"/>
  <c r="G109" i="7"/>
  <c r="R109" i="7"/>
  <c r="X104" i="7"/>
  <c r="T105" i="7"/>
  <c r="G113" i="7"/>
  <c r="R113" i="7"/>
  <c r="X108" i="7"/>
  <c r="T109" i="7"/>
  <c r="L116" i="7"/>
  <c r="L122" i="7"/>
  <c r="L124" i="7"/>
  <c r="L126" i="7"/>
  <c r="T121" i="7"/>
  <c r="X121" i="7"/>
  <c r="G128" i="7"/>
  <c r="R128" i="7"/>
  <c r="L129" i="7"/>
  <c r="G131" i="7"/>
  <c r="R131" i="7"/>
  <c r="T126" i="7"/>
  <c r="L134" i="7"/>
  <c r="T129" i="7"/>
  <c r="X129" i="7"/>
  <c r="G136" i="7"/>
  <c r="R136" i="7"/>
  <c r="L137" i="7"/>
  <c r="G139" i="7"/>
  <c r="R139" i="7"/>
  <c r="T134" i="7"/>
  <c r="L142" i="7"/>
  <c r="T137" i="7"/>
  <c r="X137" i="7"/>
  <c r="G144" i="7"/>
  <c r="R144" i="7"/>
  <c r="L145" i="7"/>
  <c r="T142" i="7"/>
  <c r="T145" i="7"/>
  <c r="X145" i="7"/>
  <c r="T147" i="7"/>
  <c r="T149" i="7"/>
  <c r="T151" i="7"/>
  <c r="T153" i="7"/>
  <c r="T155" i="7"/>
  <c r="T157" i="7"/>
  <c r="T159" i="7"/>
  <c r="T161" i="7"/>
  <c r="T163" i="7"/>
  <c r="T165" i="7"/>
  <c r="T167" i="7"/>
  <c r="T169" i="7"/>
  <c r="L97" i="7"/>
  <c r="R97" i="7"/>
  <c r="G98" i="7"/>
  <c r="L99" i="7"/>
  <c r="R99" i="7"/>
  <c r="G100" i="7"/>
  <c r="L101" i="7"/>
  <c r="R101" i="7"/>
  <c r="G103" i="7"/>
  <c r="X97" i="7"/>
  <c r="L105" i="7"/>
  <c r="G106" i="7"/>
  <c r="R106" i="7"/>
  <c r="X101" i="7"/>
  <c r="T102" i="7"/>
  <c r="L109" i="7"/>
  <c r="G110" i="7"/>
  <c r="R110" i="7"/>
  <c r="X105" i="7"/>
  <c r="T106" i="7"/>
  <c r="L113" i="7"/>
  <c r="R114" i="7"/>
  <c r="X109" i="7"/>
  <c r="T110" i="7"/>
  <c r="L117" i="7"/>
  <c r="T112" i="7"/>
  <c r="R121" i="7"/>
  <c r="T116" i="7"/>
  <c r="R123" i="7"/>
  <c r="T118" i="7"/>
  <c r="R125" i="7"/>
  <c r="T120" i="7"/>
  <c r="L128" i="7"/>
  <c r="G130" i="7"/>
  <c r="R130" i="7"/>
  <c r="L131" i="7"/>
  <c r="G133" i="7"/>
  <c r="R133" i="7"/>
  <c r="T128" i="7"/>
  <c r="L136" i="7"/>
  <c r="G138" i="7"/>
  <c r="R138" i="7"/>
  <c r="L139" i="7"/>
  <c r="G141" i="7"/>
  <c r="R141" i="7"/>
  <c r="T136" i="7"/>
  <c r="L144" i="7"/>
  <c r="X139" i="7"/>
  <c r="G146" i="7"/>
  <c r="T144" i="7"/>
  <c r="T206" i="7"/>
  <c r="X206" i="7"/>
  <c r="T214" i="7"/>
  <c r="X214" i="7"/>
  <c r="T222" i="7"/>
  <c r="X222" i="7"/>
  <c r="T230" i="7"/>
  <c r="X230" i="7"/>
  <c r="T205" i="7"/>
  <c r="T209" i="7"/>
  <c r="T213" i="7"/>
  <c r="T217" i="7"/>
  <c r="T221" i="7"/>
  <c r="T225" i="7"/>
  <c r="T229" i="7"/>
  <c r="T233" i="7"/>
  <c r="T293" i="7"/>
  <c r="X293" i="7"/>
  <c r="R146" i="7"/>
  <c r="X147" i="7"/>
  <c r="X149" i="7"/>
  <c r="X151" i="7"/>
  <c r="X153" i="7"/>
  <c r="X155" i="7"/>
  <c r="X157" i="7"/>
  <c r="X159" i="7"/>
  <c r="X161" i="7"/>
  <c r="X163" i="7"/>
  <c r="X165" i="7"/>
  <c r="X167" i="7"/>
  <c r="X169" i="7"/>
  <c r="X171" i="7"/>
  <c r="X173" i="7"/>
  <c r="X175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K146" i="7"/>
  <c r="X207" i="7"/>
  <c r="X211" i="7"/>
  <c r="X215" i="7"/>
  <c r="X219" i="7"/>
  <c r="X223" i="7"/>
  <c r="X227" i="7"/>
  <c r="X231" i="7"/>
  <c r="T285" i="7"/>
  <c r="X285" i="7"/>
  <c r="T301" i="7"/>
  <c r="X301" i="7"/>
  <c r="X235" i="7"/>
  <c r="X237" i="7"/>
  <c r="X239" i="7"/>
  <c r="X241" i="7"/>
  <c r="X243" i="7"/>
  <c r="X245" i="7"/>
  <c r="X247" i="7"/>
  <c r="X249" i="7"/>
  <c r="X280" i="7"/>
  <c r="T289" i="7"/>
  <c r="X289" i="7"/>
  <c r="T297" i="7"/>
  <c r="X297" i="7"/>
  <c r="X238" i="7"/>
  <c r="X242" i="7"/>
  <c r="X246" i="7"/>
  <c r="X250" i="7"/>
  <c r="X251" i="7"/>
  <c r="X253" i="7"/>
  <c r="X254" i="7"/>
  <c r="X255" i="7"/>
  <c r="X257" i="7"/>
  <c r="T284" i="7"/>
  <c r="T288" i="7"/>
  <c r="T292" i="7"/>
  <c r="T296" i="7"/>
  <c r="T300" i="7"/>
  <c r="T304" i="7"/>
  <c r="T334" i="7"/>
  <c r="T340" i="7"/>
  <c r="X340" i="7"/>
  <c r="T282" i="7"/>
  <c r="X283" i="7"/>
  <c r="X287" i="7"/>
  <c r="X291" i="7"/>
  <c r="X295" i="7"/>
  <c r="X299" i="7"/>
  <c r="X303" i="7"/>
  <c r="T280" i="7"/>
  <c r="X286" i="7"/>
  <c r="X302" i="7"/>
  <c r="X338" i="7"/>
  <c r="T325" i="7"/>
  <c r="T329" i="7"/>
  <c r="T333" i="7"/>
  <c r="T337" i="7"/>
  <c r="T341" i="7"/>
  <c r="X341" i="7"/>
  <c r="T328" i="7"/>
  <c r="T332" i="7"/>
  <c r="T336" i="7"/>
  <c r="T343" i="7"/>
  <c r="T348" i="7"/>
  <c r="X348" i="7"/>
  <c r="T344" i="7"/>
  <c r="X344" i="7"/>
  <c r="T345" i="7"/>
  <c r="T339" i="7"/>
  <c r="T352" i="7"/>
  <c r="T356" i="7"/>
  <c r="T360" i="7"/>
  <c r="T364" i="7"/>
  <c r="X352" i="7"/>
  <c r="X354" i="7"/>
  <c r="X356" i="7"/>
  <c r="X360" i="7"/>
  <c r="X362" i="7"/>
  <c r="X364" i="7"/>
  <c r="T347" i="7"/>
  <c r="T349" i="7"/>
  <c r="T351" i="7"/>
  <c r="T353" i="7"/>
  <c r="T355" i="7"/>
  <c r="T357" i="7"/>
  <c r="T359" i="7"/>
  <c r="T361" i="7"/>
  <c r="T363" i="7"/>
  <c r="T365" i="7"/>
  <c r="V3" i="10" l="1"/>
  <c r="W3" i="10" s="1"/>
  <c r="R4" i="10"/>
  <c r="X3" i="10"/>
  <c r="S4" i="10"/>
  <c r="Q4" i="10"/>
  <c r="X30" i="9"/>
  <c r="T30" i="9"/>
  <c r="X48" i="9"/>
  <c r="T48" i="9"/>
  <c r="X64" i="9"/>
  <c r="T64" i="9"/>
  <c r="X88" i="9"/>
  <c r="T88" i="9"/>
  <c r="T218" i="9"/>
  <c r="X218" i="9"/>
  <c r="T209" i="9"/>
  <c r="X209" i="9"/>
  <c r="T225" i="9"/>
  <c r="X225" i="9"/>
  <c r="X332" i="9"/>
  <c r="T332" i="9"/>
  <c r="T125" i="9"/>
  <c r="T109" i="9"/>
  <c r="X350" i="9"/>
  <c r="X361" i="9"/>
  <c r="X325" i="9"/>
  <c r="X313" i="9"/>
  <c r="X293" i="9"/>
  <c r="X279" i="9"/>
  <c r="T239" i="9"/>
  <c r="X274" i="9"/>
  <c r="X266" i="9"/>
  <c r="X258" i="9"/>
  <c r="X250" i="9"/>
  <c r="X242" i="9"/>
  <c r="T171" i="9"/>
  <c r="X265" i="9"/>
  <c r="X249" i="9"/>
  <c r="T152" i="9"/>
  <c r="T134" i="9"/>
  <c r="T118" i="9"/>
  <c r="K114" i="9"/>
  <c r="X44" i="9"/>
  <c r="T44" i="9"/>
  <c r="X36" i="9"/>
  <c r="T36" i="9"/>
  <c r="X28" i="9"/>
  <c r="T28" i="9"/>
  <c r="X12" i="9"/>
  <c r="T12" i="9"/>
  <c r="X7" i="9"/>
  <c r="T7" i="9"/>
  <c r="X74" i="9"/>
  <c r="T74" i="9"/>
  <c r="X82" i="9"/>
  <c r="T82" i="9"/>
  <c r="X90" i="9"/>
  <c r="T90" i="9"/>
  <c r="X98" i="9"/>
  <c r="T98" i="9"/>
  <c r="T212" i="9"/>
  <c r="X212" i="9"/>
  <c r="T220" i="9"/>
  <c r="X220" i="9"/>
  <c r="T211" i="9"/>
  <c r="X211" i="9"/>
  <c r="T219" i="9"/>
  <c r="X219" i="9"/>
  <c r="T57" i="9"/>
  <c r="T62" i="9"/>
  <c r="T71" i="9"/>
  <c r="X38" i="9"/>
  <c r="T38" i="9"/>
  <c r="X19" i="9"/>
  <c r="T19" i="9"/>
  <c r="T56" i="9"/>
  <c r="X56" i="9"/>
  <c r="X80" i="9"/>
  <c r="T80" i="9"/>
  <c r="X96" i="9"/>
  <c r="T96" i="9"/>
  <c r="X336" i="9"/>
  <c r="T336" i="9"/>
  <c r="AC3" i="9"/>
  <c r="AD3" i="9" s="1"/>
  <c r="AE3" i="9"/>
  <c r="Z4" i="9"/>
  <c r="Y5" i="9" s="1"/>
  <c r="T363" i="9"/>
  <c r="X314" i="9"/>
  <c r="X306" i="9"/>
  <c r="X298" i="9"/>
  <c r="X290" i="9"/>
  <c r="X282" i="9"/>
  <c r="T237" i="9"/>
  <c r="T228" i="9"/>
  <c r="X177" i="9"/>
  <c r="X161" i="9"/>
  <c r="T184" i="9"/>
  <c r="T141" i="9"/>
  <c r="T148" i="9"/>
  <c r="K117" i="9"/>
  <c r="X89" i="9"/>
  <c r="K119" i="9"/>
  <c r="X101" i="9"/>
  <c r="T63" i="9"/>
  <c r="T55" i="9"/>
  <c r="X42" i="9"/>
  <c r="T42" i="9"/>
  <c r="X34" i="9"/>
  <c r="T34" i="9"/>
  <c r="X26" i="9"/>
  <c r="T26" i="9"/>
  <c r="X76" i="9"/>
  <c r="T76" i="9"/>
  <c r="X84" i="9"/>
  <c r="T84" i="9"/>
  <c r="X92" i="9"/>
  <c r="T92" i="9"/>
  <c r="X105" i="9"/>
  <c r="T105" i="9"/>
  <c r="T214" i="9"/>
  <c r="X214" i="9"/>
  <c r="T222" i="9"/>
  <c r="X222" i="9"/>
  <c r="T213" i="9"/>
  <c r="X213" i="9"/>
  <c r="T221" i="9"/>
  <c r="X221" i="9"/>
  <c r="AF3" i="9"/>
  <c r="AA4" i="9"/>
  <c r="K115" i="9"/>
  <c r="T65" i="9"/>
  <c r="T49" i="9"/>
  <c r="X22" i="9"/>
  <c r="T60" i="9"/>
  <c r="X18" i="9"/>
  <c r="X11" i="9"/>
  <c r="X10" i="9"/>
  <c r="T58" i="9"/>
  <c r="X5" i="9"/>
  <c r="X6" i="9"/>
  <c r="T87" i="9"/>
  <c r="X46" i="9"/>
  <c r="T46" i="9"/>
  <c r="X8" i="9"/>
  <c r="T8" i="9"/>
  <c r="X72" i="9"/>
  <c r="T72" i="9"/>
  <c r="T210" i="9"/>
  <c r="X210" i="9"/>
  <c r="T217" i="9"/>
  <c r="X217" i="9"/>
  <c r="K116" i="9"/>
  <c r="T204" i="9"/>
  <c r="T200" i="9"/>
  <c r="T196" i="9"/>
  <c r="T192" i="9"/>
  <c r="T188" i="9"/>
  <c r="T166" i="9"/>
  <c r="K118" i="9"/>
  <c r="X40" i="9"/>
  <c r="T40" i="9"/>
  <c r="X32" i="9"/>
  <c r="T32" i="9"/>
  <c r="X23" i="9"/>
  <c r="T23" i="9"/>
  <c r="X9" i="9"/>
  <c r="T9" i="9"/>
  <c r="T70" i="9"/>
  <c r="X70" i="9"/>
  <c r="X78" i="9"/>
  <c r="T78" i="9"/>
  <c r="X86" i="9"/>
  <c r="T86" i="9"/>
  <c r="X94" i="9"/>
  <c r="T94" i="9"/>
  <c r="T208" i="9"/>
  <c r="X208" i="9"/>
  <c r="T216" i="9"/>
  <c r="X216" i="9"/>
  <c r="T224" i="9"/>
  <c r="X224" i="9"/>
  <c r="T207" i="9"/>
  <c r="X207" i="9"/>
  <c r="T215" i="9"/>
  <c r="X215" i="9"/>
  <c r="T223" i="9"/>
  <c r="X223" i="9"/>
  <c r="T24" i="9"/>
  <c r="T54" i="9"/>
  <c r="Y4" i="7"/>
  <c r="Y5" i="7" s="1"/>
  <c r="AE4" i="7"/>
  <c r="X212" i="7"/>
  <c r="T212" i="7"/>
  <c r="X224" i="7"/>
  <c r="T224" i="7"/>
  <c r="X268" i="7"/>
  <c r="T268" i="7"/>
  <c r="T306" i="7"/>
  <c r="X306" i="7"/>
  <c r="X322" i="7"/>
  <c r="T322" i="7"/>
  <c r="X174" i="7"/>
  <c r="X150" i="7"/>
  <c r="T65" i="7"/>
  <c r="X14" i="7"/>
  <c r="X298" i="7"/>
  <c r="X326" i="7"/>
  <c r="T281" i="7"/>
  <c r="T236" i="7"/>
  <c r="T122" i="7"/>
  <c r="T11" i="7"/>
  <c r="X11" i="7"/>
  <c r="T2" i="7"/>
  <c r="X2" i="7"/>
  <c r="T130" i="7"/>
  <c r="X107" i="7"/>
  <c r="T83" i="7"/>
  <c r="T69" i="7"/>
  <c r="T46" i="7"/>
  <c r="X46" i="7"/>
  <c r="T54" i="7"/>
  <c r="X54" i="7"/>
  <c r="X261" i="7"/>
  <c r="T261" i="7"/>
  <c r="X265" i="7"/>
  <c r="T265" i="7"/>
  <c r="X269" i="7"/>
  <c r="T269" i="7"/>
  <c r="X273" i="7"/>
  <c r="T273" i="7"/>
  <c r="X277" i="7"/>
  <c r="T277" i="7"/>
  <c r="X307" i="7"/>
  <c r="T307" i="7"/>
  <c r="X311" i="7"/>
  <c r="T311" i="7"/>
  <c r="X315" i="7"/>
  <c r="T315" i="7"/>
  <c r="X319" i="7"/>
  <c r="T319" i="7"/>
  <c r="X323" i="7"/>
  <c r="T323" i="7"/>
  <c r="X327" i="7"/>
  <c r="T327" i="7"/>
  <c r="X331" i="7"/>
  <c r="T331" i="7"/>
  <c r="X335" i="7"/>
  <c r="T335" i="7"/>
  <c r="T170" i="7"/>
  <c r="T162" i="7"/>
  <c r="T154" i="7"/>
  <c r="T146" i="7"/>
  <c r="X125" i="7"/>
  <c r="X103" i="7"/>
  <c r="X68" i="7"/>
  <c r="X33" i="7"/>
  <c r="X27" i="7"/>
  <c r="T52" i="7"/>
  <c r="X31" i="7"/>
  <c r="X61" i="7"/>
  <c r="X44" i="7"/>
  <c r="X24" i="7"/>
  <c r="X20" i="7"/>
  <c r="T60" i="7"/>
  <c r="X216" i="7"/>
  <c r="T216" i="7"/>
  <c r="X232" i="7"/>
  <c r="T232" i="7"/>
  <c r="X264" i="7"/>
  <c r="T264" i="7"/>
  <c r="X276" i="7"/>
  <c r="T276" i="7"/>
  <c r="X314" i="7"/>
  <c r="T314" i="7"/>
  <c r="X166" i="7"/>
  <c r="J114" i="7"/>
  <c r="K116" i="7" s="1"/>
  <c r="E115" i="7"/>
  <c r="F115" i="7" s="1"/>
  <c r="X346" i="7"/>
  <c r="X240" i="7"/>
  <c r="T342" i="7"/>
  <c r="X294" i="7"/>
  <c r="T131" i="7"/>
  <c r="X123" i="7"/>
  <c r="T98" i="7"/>
  <c r="T114" i="7"/>
  <c r="T79" i="7"/>
  <c r="T75" i="7"/>
  <c r="X258" i="7"/>
  <c r="T258" i="7"/>
  <c r="X262" i="7"/>
  <c r="T262" i="7"/>
  <c r="X266" i="7"/>
  <c r="T266" i="7"/>
  <c r="X270" i="7"/>
  <c r="T270" i="7"/>
  <c r="X274" i="7"/>
  <c r="T274" i="7"/>
  <c r="X278" i="7"/>
  <c r="T278" i="7"/>
  <c r="X308" i="7"/>
  <c r="T308" i="7"/>
  <c r="X312" i="7"/>
  <c r="T312" i="7"/>
  <c r="X316" i="7"/>
  <c r="T316" i="7"/>
  <c r="X320" i="7"/>
  <c r="T320" i="7"/>
  <c r="X324" i="7"/>
  <c r="T324" i="7"/>
  <c r="X86" i="7"/>
  <c r="X78" i="7"/>
  <c r="T67" i="7"/>
  <c r="X15" i="7"/>
  <c r="AF4" i="7"/>
  <c r="AA5" i="7"/>
  <c r="X35" i="7"/>
  <c r="X7" i="7"/>
  <c r="X53" i="7"/>
  <c r="X39" i="7"/>
  <c r="T66" i="7"/>
  <c r="X56" i="7"/>
  <c r="X29" i="7"/>
  <c r="T18" i="7"/>
  <c r="X18" i="7"/>
  <c r="X208" i="7"/>
  <c r="T208" i="7"/>
  <c r="X220" i="7"/>
  <c r="T220" i="7"/>
  <c r="X228" i="7"/>
  <c r="T228" i="7"/>
  <c r="X260" i="7"/>
  <c r="T260" i="7"/>
  <c r="X272" i="7"/>
  <c r="T272" i="7"/>
  <c r="T310" i="7"/>
  <c r="X310" i="7"/>
  <c r="X318" i="7"/>
  <c r="T318" i="7"/>
  <c r="X158" i="7"/>
  <c r="X248" i="7"/>
  <c r="X358" i="7"/>
  <c r="X350" i="7"/>
  <c r="X330" i="7"/>
  <c r="X256" i="7"/>
  <c r="X252" i="7"/>
  <c r="T366" i="7"/>
  <c r="X290" i="7"/>
  <c r="X244" i="7"/>
  <c r="T22" i="7"/>
  <c r="X22" i="7"/>
  <c r="X62" i="7"/>
  <c r="T57" i="7"/>
  <c r="X259" i="7"/>
  <c r="T259" i="7"/>
  <c r="X263" i="7"/>
  <c r="T263" i="7"/>
  <c r="X267" i="7"/>
  <c r="T267" i="7"/>
  <c r="X271" i="7"/>
  <c r="T271" i="7"/>
  <c r="X275" i="7"/>
  <c r="T275" i="7"/>
  <c r="X279" i="7"/>
  <c r="T279" i="7"/>
  <c r="T305" i="7"/>
  <c r="X305" i="7"/>
  <c r="T309" i="7"/>
  <c r="X309" i="7"/>
  <c r="X313" i="7"/>
  <c r="T313" i="7"/>
  <c r="X317" i="7"/>
  <c r="T317" i="7"/>
  <c r="X321" i="7"/>
  <c r="T321" i="7"/>
  <c r="T138" i="7"/>
  <c r="X94" i="7"/>
  <c r="T73" i="7"/>
  <c r="X50" i="7"/>
  <c r="X41" i="7"/>
  <c r="X25" i="7"/>
  <c r="X8" i="7"/>
  <c r="T77" i="7"/>
  <c r="X9" i="7"/>
  <c r="X21" i="7"/>
  <c r="X58" i="7"/>
  <c r="X37" i="7"/>
  <c r="X16" i="7"/>
  <c r="Y4" i="10" l="1"/>
  <c r="S5" i="10"/>
  <c r="R5" i="10"/>
  <c r="X4" i="10"/>
  <c r="V4" i="10"/>
  <c r="W4" i="10" s="1"/>
  <c r="Q5" i="10"/>
  <c r="Q6" i="10" s="1"/>
  <c r="AC4" i="9"/>
  <c r="AD4" i="9" s="1"/>
  <c r="AE4" i="9"/>
  <c r="Z5" i="9"/>
  <c r="AA5" i="9"/>
  <c r="AF4" i="9"/>
  <c r="Z5" i="7"/>
  <c r="AC5" i="7" s="1"/>
  <c r="AD5" i="7" s="1"/>
  <c r="AF5" i="7"/>
  <c r="K120" i="7"/>
  <c r="K117" i="7"/>
  <c r="K115" i="7"/>
  <c r="K114" i="7"/>
  <c r="K118" i="7"/>
  <c r="K119" i="7"/>
  <c r="G121" i="7"/>
  <c r="G116" i="7"/>
  <c r="G117" i="7"/>
  <c r="G120" i="7"/>
  <c r="G115" i="7"/>
  <c r="G118" i="7"/>
  <c r="G119" i="7"/>
  <c r="R6" i="10" l="1"/>
  <c r="V5" i="10"/>
  <c r="W5" i="10" s="1"/>
  <c r="X5" i="10"/>
  <c r="Q7" i="10"/>
  <c r="S6" i="10"/>
  <c r="Y5" i="10"/>
  <c r="AA6" i="9"/>
  <c r="AF5" i="9"/>
  <c r="AC5" i="9"/>
  <c r="AD5" i="9" s="1"/>
  <c r="AE5" i="9"/>
  <c r="Z6" i="9"/>
  <c r="Y6" i="9"/>
  <c r="Y6" i="7"/>
  <c r="AE5" i="7"/>
  <c r="Z6" i="7"/>
  <c r="AC6" i="7" s="1"/>
  <c r="AD6" i="7" s="1"/>
  <c r="AA6" i="7"/>
  <c r="AF6" i="7" s="1"/>
  <c r="E142" i="3"/>
  <c r="AI6" i="3"/>
  <c r="F146" i="3"/>
  <c r="E145" i="3"/>
  <c r="F145" i="3" s="1"/>
  <c r="E146" i="3"/>
  <c r="Q146" i="3"/>
  <c r="J146" i="3"/>
  <c r="I146" i="3"/>
  <c r="S146" i="3"/>
  <c r="Q145" i="3"/>
  <c r="I145" i="3"/>
  <c r="S145" i="3"/>
  <c r="J145" i="3"/>
  <c r="Y6" i="10" l="1"/>
  <c r="S7" i="10"/>
  <c r="X6" i="10"/>
  <c r="R7" i="10"/>
  <c r="V6" i="10"/>
  <c r="W6" i="10" s="1"/>
  <c r="Y7" i="9"/>
  <c r="AC6" i="9"/>
  <c r="AD6" i="9" s="1"/>
  <c r="Z7" i="9"/>
  <c r="AE6" i="9"/>
  <c r="AA7" i="9"/>
  <c r="AF6" i="9"/>
  <c r="Y7" i="7"/>
  <c r="AA7" i="7"/>
  <c r="Z7" i="7"/>
  <c r="AE6" i="7"/>
  <c r="E143" i="3"/>
  <c r="E144" i="3"/>
  <c r="F144" i="3" s="1"/>
  <c r="Q144" i="3"/>
  <c r="I144" i="3"/>
  <c r="S144" i="3"/>
  <c r="J144" i="3"/>
  <c r="F143" i="3"/>
  <c r="Q143" i="3"/>
  <c r="I143" i="3"/>
  <c r="S143" i="3"/>
  <c r="J143" i="3"/>
  <c r="S8" i="10" l="1"/>
  <c r="Y7" i="10"/>
  <c r="X7" i="10"/>
  <c r="R8" i="10"/>
  <c r="V7" i="10"/>
  <c r="W7" i="10" s="1"/>
  <c r="Q8" i="10"/>
  <c r="Y8" i="9"/>
  <c r="AA8" i="9"/>
  <c r="AF7" i="9"/>
  <c r="AC7" i="9"/>
  <c r="AD7" i="9" s="1"/>
  <c r="Z8" i="9"/>
  <c r="AE7" i="9"/>
  <c r="AA8" i="7"/>
  <c r="AF8" i="7" s="1"/>
  <c r="Z8" i="7"/>
  <c r="AC7" i="7"/>
  <c r="AD7" i="7" s="1"/>
  <c r="AE7" i="7"/>
  <c r="AF7" i="7"/>
  <c r="Y8" i="7"/>
  <c r="F142" i="3"/>
  <c r="E140" i="3"/>
  <c r="F140" i="3" s="1"/>
  <c r="E141" i="3"/>
  <c r="F141" i="3" s="1"/>
  <c r="Q140" i="3"/>
  <c r="Q141" i="3"/>
  <c r="Q142" i="3"/>
  <c r="I142" i="3"/>
  <c r="S142" i="3"/>
  <c r="J142" i="3"/>
  <c r="I141" i="3"/>
  <c r="S141" i="3"/>
  <c r="J141" i="3"/>
  <c r="I140" i="3"/>
  <c r="S140" i="3"/>
  <c r="J140" i="3"/>
  <c r="K146" i="3" s="1"/>
  <c r="F139" i="3"/>
  <c r="E139" i="3"/>
  <c r="Q139" i="3"/>
  <c r="R145" i="3" s="1"/>
  <c r="I139" i="3"/>
  <c r="S139" i="3"/>
  <c r="J139" i="3"/>
  <c r="K145" i="3" s="1"/>
  <c r="E138" i="3"/>
  <c r="F138" i="3" s="1"/>
  <c r="Q138" i="3"/>
  <c r="R144" i="3" s="1"/>
  <c r="I138" i="3"/>
  <c r="S138" i="3"/>
  <c r="J138" i="3"/>
  <c r="F137" i="3"/>
  <c r="E137" i="3"/>
  <c r="Q137" i="3"/>
  <c r="I137" i="3"/>
  <c r="L143" i="3" s="1"/>
  <c r="S137" i="3"/>
  <c r="J137" i="3"/>
  <c r="X8" i="10" l="1"/>
  <c r="R9" i="10"/>
  <c r="V8" i="10"/>
  <c r="W8" i="10" s="1"/>
  <c r="Q9" i="10"/>
  <c r="Q10" i="10" s="1"/>
  <c r="Y8" i="10"/>
  <c r="S9" i="10"/>
  <c r="AC8" i="9"/>
  <c r="AD8" i="9" s="1"/>
  <c r="Z9" i="9"/>
  <c r="AE8" i="9"/>
  <c r="Y9" i="9"/>
  <c r="AA9" i="9"/>
  <c r="AF8" i="9"/>
  <c r="Z9" i="7"/>
  <c r="AC9" i="7" s="1"/>
  <c r="AD9" i="7" s="1"/>
  <c r="Y9" i="7"/>
  <c r="AC8" i="7"/>
  <c r="AD8" i="7" s="1"/>
  <c r="AE8" i="7"/>
  <c r="AA9" i="7"/>
  <c r="AF9" i="7" s="1"/>
  <c r="G144" i="3"/>
  <c r="G146" i="3"/>
  <c r="R143" i="3"/>
  <c r="L144" i="3"/>
  <c r="L146" i="3"/>
  <c r="G145" i="3"/>
  <c r="R146" i="3"/>
  <c r="K143" i="3"/>
  <c r="L145" i="3"/>
  <c r="G143" i="3"/>
  <c r="K144" i="3"/>
  <c r="F112" i="3"/>
  <c r="F113" i="3"/>
  <c r="F114" i="3"/>
  <c r="F130" i="3"/>
  <c r="F132" i="3"/>
  <c r="F134" i="3"/>
  <c r="F136" i="3"/>
  <c r="G142" i="3" s="1"/>
  <c r="E129" i="3"/>
  <c r="F129" i="3" s="1"/>
  <c r="E130" i="3"/>
  <c r="E131" i="3"/>
  <c r="F131" i="3" s="1"/>
  <c r="E132" i="3"/>
  <c r="E133" i="3"/>
  <c r="F133" i="3" s="1"/>
  <c r="G139" i="3" s="1"/>
  <c r="E134" i="3"/>
  <c r="E135" i="3"/>
  <c r="F135" i="3" s="1"/>
  <c r="G141" i="3" s="1"/>
  <c r="E136" i="3"/>
  <c r="Q136" i="3"/>
  <c r="R142" i="3" s="1"/>
  <c r="I136" i="3"/>
  <c r="L142" i="3" s="1"/>
  <c r="S136" i="3"/>
  <c r="J136" i="3"/>
  <c r="K142" i="3" s="1"/>
  <c r="Q135" i="3"/>
  <c r="I135" i="3"/>
  <c r="S135" i="3"/>
  <c r="J135" i="3"/>
  <c r="Q134" i="3"/>
  <c r="R140" i="3" s="1"/>
  <c r="I134" i="3"/>
  <c r="S134" i="3"/>
  <c r="J134" i="3"/>
  <c r="K140" i="3" s="1"/>
  <c r="Q133" i="3"/>
  <c r="I133" i="3"/>
  <c r="S133" i="3"/>
  <c r="J133" i="3"/>
  <c r="Q132" i="3"/>
  <c r="I132" i="3"/>
  <c r="L138" i="3" s="1"/>
  <c r="S132" i="3"/>
  <c r="J132" i="3"/>
  <c r="K138" i="3" s="1"/>
  <c r="Q131" i="3"/>
  <c r="R137" i="3" s="1"/>
  <c r="I131" i="3"/>
  <c r="S131" i="3"/>
  <c r="J131" i="3"/>
  <c r="Q130" i="3"/>
  <c r="R136" i="3" s="1"/>
  <c r="I130" i="3"/>
  <c r="L136" i="3" s="1"/>
  <c r="S130" i="3"/>
  <c r="J130" i="3"/>
  <c r="K136" i="3" s="1"/>
  <c r="Q129" i="3"/>
  <c r="I129" i="3"/>
  <c r="L135" i="3" s="1"/>
  <c r="S129" i="3"/>
  <c r="J129" i="3"/>
  <c r="S10" i="10" l="1"/>
  <c r="Y9" i="10"/>
  <c r="X9" i="10"/>
  <c r="R10" i="10"/>
  <c r="V9" i="10"/>
  <c r="W9" i="10" s="1"/>
  <c r="Y10" i="9"/>
  <c r="AC9" i="9"/>
  <c r="AD9" i="9" s="1"/>
  <c r="AE9" i="9"/>
  <c r="Z10" i="9"/>
  <c r="AF9" i="9"/>
  <c r="AA10" i="9"/>
  <c r="AE9" i="7"/>
  <c r="AA10" i="7"/>
  <c r="AF10" i="7" s="1"/>
  <c r="Y10" i="7"/>
  <c r="Z10" i="7"/>
  <c r="G135" i="3"/>
  <c r="K135" i="3"/>
  <c r="G137" i="3"/>
  <c r="G136" i="3"/>
  <c r="R135" i="3"/>
  <c r="G138" i="3"/>
  <c r="R141" i="3"/>
  <c r="K137" i="3"/>
  <c r="L139" i="3"/>
  <c r="K141" i="3"/>
  <c r="R138" i="3"/>
  <c r="L140" i="3"/>
  <c r="G140" i="3"/>
  <c r="L137" i="3"/>
  <c r="K139" i="3"/>
  <c r="R139" i="3"/>
  <c r="L141" i="3"/>
  <c r="Q125" i="3"/>
  <c r="Q126" i="3"/>
  <c r="Q127" i="3"/>
  <c r="Q128" i="3"/>
  <c r="R134" i="3" s="1"/>
  <c r="I128" i="3"/>
  <c r="L134" i="3" s="1"/>
  <c r="S128" i="3"/>
  <c r="I127" i="3"/>
  <c r="L133" i="3" s="1"/>
  <c r="S127" i="3"/>
  <c r="I126" i="3"/>
  <c r="S126" i="3"/>
  <c r="I125" i="3"/>
  <c r="L131" i="3" s="1"/>
  <c r="S125" i="3"/>
  <c r="E125" i="3"/>
  <c r="F125" i="3" s="1"/>
  <c r="E126" i="3"/>
  <c r="F126" i="3" s="1"/>
  <c r="E127" i="3"/>
  <c r="F127" i="3" s="1"/>
  <c r="E128" i="3"/>
  <c r="F128" i="3" s="1"/>
  <c r="G134" i="3" s="1"/>
  <c r="J128" i="3"/>
  <c r="K134" i="3" s="1"/>
  <c r="J127" i="3"/>
  <c r="J126" i="3"/>
  <c r="K132" i="3" s="1"/>
  <c r="J125" i="3"/>
  <c r="K131" i="3" s="1"/>
  <c r="S11" i="10" l="1"/>
  <c r="Y10" i="10"/>
  <c r="R11" i="10"/>
  <c r="X10" i="10"/>
  <c r="V10" i="10"/>
  <c r="W10" i="10" s="1"/>
  <c r="Q11" i="10"/>
  <c r="Q12" i="10" s="1"/>
  <c r="Y11" i="9"/>
  <c r="AC10" i="9"/>
  <c r="AD10" i="9" s="1"/>
  <c r="Z11" i="9"/>
  <c r="Y12" i="9" s="1"/>
  <c r="AE10" i="9"/>
  <c r="AA11" i="9"/>
  <c r="AF10" i="9"/>
  <c r="AE10" i="7"/>
  <c r="Z11" i="7"/>
  <c r="AC10" i="7"/>
  <c r="AD10" i="7" s="1"/>
  <c r="AA11" i="7"/>
  <c r="AF11" i="7" s="1"/>
  <c r="Y11" i="7"/>
  <c r="G133" i="3"/>
  <c r="R132" i="3"/>
  <c r="K133" i="3"/>
  <c r="G132" i="3"/>
  <c r="G131" i="3"/>
  <c r="L132" i="3"/>
  <c r="R133" i="3"/>
  <c r="R131" i="3"/>
  <c r="Q124" i="3"/>
  <c r="R130" i="3" s="1"/>
  <c r="I124" i="3"/>
  <c r="L130" i="3" s="1"/>
  <c r="S124" i="3"/>
  <c r="E124" i="3"/>
  <c r="F124" i="3" s="1"/>
  <c r="G130" i="3" s="1"/>
  <c r="J124" i="3"/>
  <c r="K130" i="3" s="1"/>
  <c r="V11" i="10" l="1"/>
  <c r="W11" i="10" s="1"/>
  <c r="R12" i="10"/>
  <c r="Q13" i="10" s="1"/>
  <c r="X11" i="10"/>
  <c r="S12" i="10"/>
  <c r="Y11" i="10"/>
  <c r="AC11" i="9"/>
  <c r="AD11" i="9" s="1"/>
  <c r="Z12" i="9"/>
  <c r="AE11" i="9"/>
  <c r="AA12" i="9"/>
  <c r="AF11" i="9"/>
  <c r="AC11" i="7"/>
  <c r="AD11" i="7" s="1"/>
  <c r="Z12" i="7"/>
  <c r="AE11" i="7"/>
  <c r="AA12" i="7"/>
  <c r="AF12" i="7" s="1"/>
  <c r="Y12" i="7"/>
  <c r="Q123" i="3"/>
  <c r="R129" i="3" s="1"/>
  <c r="E123" i="3"/>
  <c r="F123" i="3" s="1"/>
  <c r="G129" i="3" s="1"/>
  <c r="I123" i="3"/>
  <c r="L129" i="3" s="1"/>
  <c r="S123" i="3"/>
  <c r="J123" i="3"/>
  <c r="K129" i="3" s="1"/>
  <c r="V12" i="10" l="1"/>
  <c r="W12" i="10" s="1"/>
  <c r="R13" i="10"/>
  <c r="X12" i="10"/>
  <c r="S13" i="10"/>
  <c r="Y12" i="10"/>
  <c r="AC12" i="9"/>
  <c r="AD12" i="9" s="1"/>
  <c r="Z13" i="9"/>
  <c r="AE12" i="9"/>
  <c r="AA13" i="9"/>
  <c r="AF12" i="9"/>
  <c r="Y13" i="9"/>
  <c r="AA13" i="7"/>
  <c r="AF13" i="7" s="1"/>
  <c r="Y13" i="7"/>
  <c r="AE12" i="7"/>
  <c r="Z13" i="7"/>
  <c r="AC12" i="7"/>
  <c r="AD12" i="7" s="1"/>
  <c r="Q122" i="3"/>
  <c r="R128" i="3" s="1"/>
  <c r="E122" i="3"/>
  <c r="F122" i="3" s="1"/>
  <c r="G128" i="3" s="1"/>
  <c r="I122" i="3"/>
  <c r="L128" i="3" s="1"/>
  <c r="S122" i="3"/>
  <c r="J122" i="3"/>
  <c r="K128" i="3" s="1"/>
  <c r="R14" i="10" l="1"/>
  <c r="X13" i="10"/>
  <c r="V13" i="10"/>
  <c r="W13" i="10" s="1"/>
  <c r="S14" i="10"/>
  <c r="Y13" i="10"/>
  <c r="Q14" i="10"/>
  <c r="Q15" i="10" s="1"/>
  <c r="Y14" i="9"/>
  <c r="AF13" i="9"/>
  <c r="AA14" i="9"/>
  <c r="Z14" i="9"/>
  <c r="AE13" i="9"/>
  <c r="AC13" i="9"/>
  <c r="AD13" i="9" s="1"/>
  <c r="AA14" i="7"/>
  <c r="AF14" i="7" s="1"/>
  <c r="Y14" i="7"/>
  <c r="Z14" i="7"/>
  <c r="AE13" i="7"/>
  <c r="AC13" i="7"/>
  <c r="AD13" i="7" s="1"/>
  <c r="S121" i="3"/>
  <c r="Q119" i="3"/>
  <c r="Q120" i="3"/>
  <c r="R126" i="3" s="1"/>
  <c r="Q121" i="3"/>
  <c r="R127" i="3" s="1"/>
  <c r="J119" i="3"/>
  <c r="J120" i="3"/>
  <c r="J121" i="3"/>
  <c r="K127" i="3" s="1"/>
  <c r="I121" i="3"/>
  <c r="L127" i="3" s="1"/>
  <c r="E121" i="3"/>
  <c r="F121" i="3" s="1"/>
  <c r="G127" i="3" s="1"/>
  <c r="E119" i="3"/>
  <c r="F119" i="3" s="1"/>
  <c r="E120" i="3"/>
  <c r="F120" i="3" s="1"/>
  <c r="G126" i="3" s="1"/>
  <c r="I120" i="3"/>
  <c r="L126" i="3" s="1"/>
  <c r="S120" i="3"/>
  <c r="I119" i="3"/>
  <c r="S119" i="3"/>
  <c r="S15" i="10" l="1"/>
  <c r="Y14" i="10"/>
  <c r="R15" i="10"/>
  <c r="Q16" i="10" s="1"/>
  <c r="X14" i="10"/>
  <c r="V14" i="10"/>
  <c r="W14" i="10" s="1"/>
  <c r="Y15" i="9"/>
  <c r="Z15" i="9"/>
  <c r="AE14" i="9"/>
  <c r="AC14" i="9"/>
  <c r="AD14" i="9" s="1"/>
  <c r="AA15" i="9"/>
  <c r="AF14" i="9"/>
  <c r="Y15" i="7"/>
  <c r="AA15" i="7"/>
  <c r="AF15" i="7" s="1"/>
  <c r="AC14" i="7"/>
  <c r="AD14" i="7" s="1"/>
  <c r="Z15" i="7"/>
  <c r="AE14" i="7"/>
  <c r="L125" i="3"/>
  <c r="G125" i="3"/>
  <c r="K126" i="3"/>
  <c r="R125" i="3"/>
  <c r="K125" i="3"/>
  <c r="E118" i="3"/>
  <c r="F118" i="3" s="1"/>
  <c r="G124" i="3" s="1"/>
  <c r="Q118" i="3"/>
  <c r="R124" i="3" s="1"/>
  <c r="I118" i="3"/>
  <c r="L124" i="3" s="1"/>
  <c r="S118" i="3"/>
  <c r="J118" i="3"/>
  <c r="K124" i="3" s="1"/>
  <c r="R16" i="10" l="1"/>
  <c r="X15" i="10"/>
  <c r="V15" i="10"/>
  <c r="W15" i="10" s="1"/>
  <c r="S16" i="10"/>
  <c r="Y15" i="10"/>
  <c r="Z16" i="9"/>
  <c r="AE15" i="9"/>
  <c r="AC15" i="9"/>
  <c r="AD15" i="9" s="1"/>
  <c r="AF15" i="9"/>
  <c r="AA16" i="9"/>
  <c r="Y16" i="9"/>
  <c r="AA16" i="7"/>
  <c r="AF16" i="7" s="1"/>
  <c r="AC15" i="7"/>
  <c r="AD15" i="7" s="1"/>
  <c r="Y16" i="7"/>
  <c r="AE15" i="7"/>
  <c r="Z16" i="7"/>
  <c r="K10" i="3"/>
  <c r="J5" i="3"/>
  <c r="K11" i="3" s="1"/>
  <c r="J6" i="3"/>
  <c r="K12" i="3" s="1"/>
  <c r="J7" i="3"/>
  <c r="K13" i="3" s="1"/>
  <c r="J8" i="3"/>
  <c r="J9" i="3"/>
  <c r="K15" i="3" s="1"/>
  <c r="J10" i="3"/>
  <c r="K16" i="3" s="1"/>
  <c r="J11" i="3"/>
  <c r="K17" i="3" s="1"/>
  <c r="J12" i="3"/>
  <c r="J13" i="3"/>
  <c r="K19" i="3" s="1"/>
  <c r="J14" i="3"/>
  <c r="K20" i="3" s="1"/>
  <c r="J15" i="3"/>
  <c r="K18" i="3" s="1"/>
  <c r="J16" i="3"/>
  <c r="J17" i="3"/>
  <c r="K23" i="3" s="1"/>
  <c r="J18" i="3"/>
  <c r="K24" i="3" s="1"/>
  <c r="J19" i="3"/>
  <c r="K22" i="3" s="1"/>
  <c r="J20" i="3"/>
  <c r="J21" i="3"/>
  <c r="K27" i="3" s="1"/>
  <c r="J22" i="3"/>
  <c r="K28" i="3" s="1"/>
  <c r="J23" i="3"/>
  <c r="K26" i="3" s="1"/>
  <c r="J24" i="3"/>
  <c r="J25" i="3"/>
  <c r="K31" i="3" s="1"/>
  <c r="J26" i="3"/>
  <c r="K32" i="3" s="1"/>
  <c r="J27" i="3"/>
  <c r="K33" i="3" s="1"/>
  <c r="J28" i="3"/>
  <c r="J29" i="3"/>
  <c r="K35" i="3" s="1"/>
  <c r="J30" i="3"/>
  <c r="K36" i="3" s="1"/>
  <c r="J31" i="3"/>
  <c r="K34" i="3" s="1"/>
  <c r="J32" i="3"/>
  <c r="J33" i="3"/>
  <c r="K39" i="3" s="1"/>
  <c r="J34" i="3"/>
  <c r="K40" i="3" s="1"/>
  <c r="J35" i="3"/>
  <c r="K38" i="3" s="1"/>
  <c r="J36" i="3"/>
  <c r="J37" i="3"/>
  <c r="K43" i="3" s="1"/>
  <c r="J38" i="3"/>
  <c r="K44" i="3" s="1"/>
  <c r="J39" i="3"/>
  <c r="K45" i="3" s="1"/>
  <c r="J40" i="3"/>
  <c r="J41" i="3"/>
  <c r="K47" i="3" s="1"/>
  <c r="J42" i="3"/>
  <c r="K48" i="3" s="1"/>
  <c r="J43" i="3"/>
  <c r="K46" i="3" s="1"/>
  <c r="J44" i="3"/>
  <c r="J45" i="3"/>
  <c r="K51" i="3" s="1"/>
  <c r="J46" i="3"/>
  <c r="K52" i="3" s="1"/>
  <c r="J47" i="3"/>
  <c r="K50" i="3" s="1"/>
  <c r="J48" i="3"/>
  <c r="J49" i="3"/>
  <c r="K55" i="3" s="1"/>
  <c r="J50" i="3"/>
  <c r="K56" i="3" s="1"/>
  <c r="J51" i="3"/>
  <c r="K54" i="3" s="1"/>
  <c r="J52" i="3"/>
  <c r="J53" i="3"/>
  <c r="K59" i="3" s="1"/>
  <c r="J54" i="3"/>
  <c r="K60" i="3" s="1"/>
  <c r="J55" i="3"/>
  <c r="K61" i="3" s="1"/>
  <c r="J56" i="3"/>
  <c r="J57" i="3"/>
  <c r="K63" i="3" s="1"/>
  <c r="J58" i="3"/>
  <c r="K64" i="3" s="1"/>
  <c r="J59" i="3"/>
  <c r="K62" i="3" s="1"/>
  <c r="J60" i="3"/>
  <c r="J61" i="3"/>
  <c r="K67" i="3" s="1"/>
  <c r="J62" i="3"/>
  <c r="K68" i="3" s="1"/>
  <c r="J63" i="3"/>
  <c r="K66" i="3" s="1"/>
  <c r="J64" i="3"/>
  <c r="J65" i="3"/>
  <c r="K71" i="3" s="1"/>
  <c r="J66" i="3"/>
  <c r="K72" i="3" s="1"/>
  <c r="J67" i="3"/>
  <c r="K73" i="3" s="1"/>
  <c r="J68" i="3"/>
  <c r="J69" i="3"/>
  <c r="K75" i="3" s="1"/>
  <c r="J70" i="3"/>
  <c r="K76" i="3" s="1"/>
  <c r="J71" i="3"/>
  <c r="K74" i="3" s="1"/>
  <c r="J72" i="3"/>
  <c r="J73" i="3"/>
  <c r="K79" i="3" s="1"/>
  <c r="J74" i="3"/>
  <c r="K80" i="3" s="1"/>
  <c r="J75" i="3"/>
  <c r="K78" i="3" s="1"/>
  <c r="J76" i="3"/>
  <c r="J77" i="3"/>
  <c r="K83" i="3" s="1"/>
  <c r="J78" i="3"/>
  <c r="K84" i="3" s="1"/>
  <c r="J79" i="3"/>
  <c r="K85" i="3" s="1"/>
  <c r="J80" i="3"/>
  <c r="J81" i="3"/>
  <c r="K87" i="3" s="1"/>
  <c r="J82" i="3"/>
  <c r="K88" i="3" s="1"/>
  <c r="J83" i="3"/>
  <c r="K86" i="3" s="1"/>
  <c r="J84" i="3"/>
  <c r="J85" i="3"/>
  <c r="K91" i="3" s="1"/>
  <c r="J86" i="3"/>
  <c r="K92" i="3" s="1"/>
  <c r="J87" i="3"/>
  <c r="K90" i="3" s="1"/>
  <c r="J88" i="3"/>
  <c r="J89" i="3"/>
  <c r="K95" i="3" s="1"/>
  <c r="J90" i="3"/>
  <c r="K96" i="3" s="1"/>
  <c r="J91" i="3"/>
  <c r="K97" i="3" s="1"/>
  <c r="J92" i="3"/>
  <c r="J93" i="3"/>
  <c r="K99" i="3" s="1"/>
  <c r="J94" i="3"/>
  <c r="K100" i="3" s="1"/>
  <c r="J95" i="3"/>
  <c r="K98" i="3" s="1"/>
  <c r="J96" i="3"/>
  <c r="J97" i="3"/>
  <c r="K103" i="3" s="1"/>
  <c r="J98" i="3"/>
  <c r="K104" i="3" s="1"/>
  <c r="J99" i="3"/>
  <c r="K102" i="3" s="1"/>
  <c r="J100" i="3"/>
  <c r="J101" i="3"/>
  <c r="K107" i="3" s="1"/>
  <c r="J102" i="3"/>
  <c r="K108" i="3" s="1"/>
  <c r="J103" i="3"/>
  <c r="K109" i="3" s="1"/>
  <c r="J104" i="3"/>
  <c r="J105" i="3"/>
  <c r="K111" i="3" s="1"/>
  <c r="J106" i="3"/>
  <c r="J107" i="3"/>
  <c r="K110" i="3" s="1"/>
  <c r="J108" i="3"/>
  <c r="J109" i="3"/>
  <c r="J110" i="3"/>
  <c r="J111" i="3"/>
  <c r="J115" i="3"/>
  <c r="K121" i="3" s="1"/>
  <c r="J116" i="3"/>
  <c r="K122" i="3" s="1"/>
  <c r="J117" i="3"/>
  <c r="K123" i="3" s="1"/>
  <c r="J4" i="3"/>
  <c r="E116" i="3"/>
  <c r="F116" i="3" s="1"/>
  <c r="G122" i="3" s="1"/>
  <c r="E117" i="3"/>
  <c r="F117" i="3" s="1"/>
  <c r="G123" i="3" s="1"/>
  <c r="Q116" i="3"/>
  <c r="Q117" i="3"/>
  <c r="R123" i="3" s="1"/>
  <c r="I117" i="3"/>
  <c r="L123" i="3" s="1"/>
  <c r="S117" i="3"/>
  <c r="I116" i="3"/>
  <c r="L122" i="3" s="1"/>
  <c r="S116" i="3"/>
  <c r="R17" i="10" l="1"/>
  <c r="X16" i="10"/>
  <c r="V16" i="10"/>
  <c r="W16" i="10" s="1"/>
  <c r="S17" i="10"/>
  <c r="Y16" i="10"/>
  <c r="Q17" i="10"/>
  <c r="Q18" i="10" s="1"/>
  <c r="Y17" i="9"/>
  <c r="AA17" i="9"/>
  <c r="AF16" i="9"/>
  <c r="Z17" i="9"/>
  <c r="AE16" i="9"/>
  <c r="AC16" i="9"/>
  <c r="AD16" i="9" s="1"/>
  <c r="Z17" i="7"/>
  <c r="AE16" i="7"/>
  <c r="AC16" i="7"/>
  <c r="AD16" i="7" s="1"/>
  <c r="AA17" i="7"/>
  <c r="Y17" i="7"/>
  <c r="R122" i="3"/>
  <c r="K106" i="3"/>
  <c r="K94" i="3"/>
  <c r="K82" i="3"/>
  <c r="K70" i="3"/>
  <c r="K58" i="3"/>
  <c r="K42" i="3"/>
  <c r="K30" i="3"/>
  <c r="K14" i="3"/>
  <c r="K105" i="3"/>
  <c r="K101" i="3"/>
  <c r="K93" i="3"/>
  <c r="K89" i="3"/>
  <c r="K81" i="3"/>
  <c r="K77" i="3"/>
  <c r="K69" i="3"/>
  <c r="K65" i="3"/>
  <c r="K57" i="3"/>
  <c r="K53" i="3"/>
  <c r="K49" i="3"/>
  <c r="K41" i="3"/>
  <c r="K37" i="3"/>
  <c r="K29" i="3"/>
  <c r="K25" i="3"/>
  <c r="K21" i="3"/>
  <c r="S112" i="3"/>
  <c r="S113" i="3"/>
  <c r="S114" i="3"/>
  <c r="M113" i="3"/>
  <c r="J113" i="3" s="1"/>
  <c r="M112" i="3"/>
  <c r="J112" i="3" s="1"/>
  <c r="K112" i="3" s="1"/>
  <c r="I112" i="3"/>
  <c r="I113" i="3"/>
  <c r="L119" i="3" s="1"/>
  <c r="I114" i="3"/>
  <c r="I115" i="3"/>
  <c r="L121" i="3" s="1"/>
  <c r="Q112" i="3"/>
  <c r="Q113" i="3"/>
  <c r="R119" i="3" s="1"/>
  <c r="Q114" i="3"/>
  <c r="Q115" i="3"/>
  <c r="S115" i="3"/>
  <c r="Q111" i="3"/>
  <c r="R117" i="3" s="1"/>
  <c r="E111" i="3"/>
  <c r="F111" i="3" s="1"/>
  <c r="I111" i="3"/>
  <c r="L117" i="3" s="1"/>
  <c r="S111" i="3"/>
  <c r="S18" i="10" l="1"/>
  <c r="Y17" i="10"/>
  <c r="R18" i="10"/>
  <c r="X17" i="10"/>
  <c r="V17" i="10"/>
  <c r="W17" i="10" s="1"/>
  <c r="AA18" i="9"/>
  <c r="AF17" i="9"/>
  <c r="AE17" i="9"/>
  <c r="AC17" i="9"/>
  <c r="AD17" i="9" s="1"/>
  <c r="Z18" i="9"/>
  <c r="Y18" i="9"/>
  <c r="Y18" i="7"/>
  <c r="AA18" i="7"/>
  <c r="AF18" i="7" s="1"/>
  <c r="AF17" i="7"/>
  <c r="AC17" i="7"/>
  <c r="AD17" i="7" s="1"/>
  <c r="Z18" i="7"/>
  <c r="AE17" i="7"/>
  <c r="R115" i="3"/>
  <c r="R121" i="3"/>
  <c r="K113" i="3"/>
  <c r="R118" i="3"/>
  <c r="L118" i="3"/>
  <c r="R120" i="3"/>
  <c r="L120" i="3"/>
  <c r="M114" i="3"/>
  <c r="Q110" i="3"/>
  <c r="R116" i="3" s="1"/>
  <c r="E110" i="3"/>
  <c r="F110" i="3" s="1"/>
  <c r="I110" i="3"/>
  <c r="L116" i="3" s="1"/>
  <c r="S110" i="3"/>
  <c r="I109" i="3"/>
  <c r="L115" i="3" s="1"/>
  <c r="Q109" i="3"/>
  <c r="S109" i="3"/>
  <c r="E109" i="3"/>
  <c r="F109" i="3" s="1"/>
  <c r="E108" i="3"/>
  <c r="F108" i="3" s="1"/>
  <c r="G114" i="3" s="1"/>
  <c r="Q108" i="3"/>
  <c r="R114" i="3" s="1"/>
  <c r="I108" i="3"/>
  <c r="L114" i="3" s="1"/>
  <c r="S108" i="3"/>
  <c r="R19" i="10" l="1"/>
  <c r="X18" i="10"/>
  <c r="V18" i="10"/>
  <c r="W18" i="10" s="1"/>
  <c r="Q19" i="10"/>
  <c r="Q20" i="10" s="1"/>
  <c r="S19" i="10"/>
  <c r="Y18" i="10"/>
  <c r="Y19" i="7"/>
  <c r="Y19" i="9"/>
  <c r="AC18" i="9"/>
  <c r="AD18" i="9" s="1"/>
  <c r="Z19" i="9"/>
  <c r="AE18" i="9"/>
  <c r="AA19" i="9"/>
  <c r="AF18" i="9"/>
  <c r="AE18" i="7"/>
  <c r="Z19" i="7"/>
  <c r="AC18" i="7"/>
  <c r="AD18" i="7" s="1"/>
  <c r="AA19" i="7"/>
  <c r="AF19" i="7" s="1"/>
  <c r="E115" i="3"/>
  <c r="F115" i="3" s="1"/>
  <c r="G116" i="3" s="1"/>
  <c r="J114" i="3"/>
  <c r="G115" i="3"/>
  <c r="I35" i="3"/>
  <c r="S20" i="10" l="1"/>
  <c r="Y19" i="10"/>
  <c r="R20" i="10"/>
  <c r="X19" i="10"/>
  <c r="V19" i="10"/>
  <c r="W19" i="10" s="1"/>
  <c r="AC19" i="9"/>
  <c r="AD19" i="9" s="1"/>
  <c r="Z20" i="9"/>
  <c r="AE19" i="9"/>
  <c r="AA20" i="9"/>
  <c r="AF19" i="9"/>
  <c r="Y20" i="9"/>
  <c r="AA20" i="7"/>
  <c r="Y20" i="7"/>
  <c r="AE19" i="7"/>
  <c r="AC19" i="7"/>
  <c r="AD19" i="7" s="1"/>
  <c r="Z20" i="7"/>
  <c r="K120" i="3"/>
  <c r="K117" i="3"/>
  <c r="K115" i="3"/>
  <c r="K116" i="3"/>
  <c r="K119" i="3"/>
  <c r="K118" i="3"/>
  <c r="K114" i="3"/>
  <c r="G121" i="3"/>
  <c r="G119" i="3"/>
  <c r="G118" i="3"/>
  <c r="G120" i="3"/>
  <c r="G117" i="3"/>
  <c r="I107" i="3"/>
  <c r="L113" i="3" s="1"/>
  <c r="E105" i="3"/>
  <c r="F105" i="3" s="1"/>
  <c r="E106" i="3"/>
  <c r="F106" i="3" s="1"/>
  <c r="G112" i="3" s="1"/>
  <c r="E107" i="3"/>
  <c r="F107" i="3" s="1"/>
  <c r="G113" i="3" s="1"/>
  <c r="Q105" i="3"/>
  <c r="Q106" i="3"/>
  <c r="Q107" i="3"/>
  <c r="R113" i="3" s="1"/>
  <c r="S107" i="3"/>
  <c r="I106" i="3"/>
  <c r="L112" i="3" s="1"/>
  <c r="S106" i="3"/>
  <c r="I105" i="3"/>
  <c r="L111" i="3" s="1"/>
  <c r="S105" i="3"/>
  <c r="R21" i="10" l="1"/>
  <c r="X20" i="10"/>
  <c r="V20" i="10"/>
  <c r="W20" i="10" s="1"/>
  <c r="S21" i="10"/>
  <c r="Y20" i="10"/>
  <c r="Q21" i="10"/>
  <c r="Q22" i="10" s="1"/>
  <c r="Y21" i="9"/>
  <c r="Z21" i="9"/>
  <c r="AE20" i="9"/>
  <c r="AC20" i="9"/>
  <c r="AD20" i="9" s="1"/>
  <c r="AF20" i="9"/>
  <c r="AA21" i="9"/>
  <c r="AA21" i="7"/>
  <c r="AF21" i="7" s="1"/>
  <c r="AF20" i="7"/>
  <c r="Y21" i="7"/>
  <c r="AC20" i="7"/>
  <c r="AD20" i="7" s="1"/>
  <c r="Z21" i="7"/>
  <c r="AA22" i="7" s="1"/>
  <c r="AE20" i="7"/>
  <c r="G111" i="3"/>
  <c r="R112" i="3"/>
  <c r="R111" i="3"/>
  <c r="E104" i="3"/>
  <c r="F104" i="3" s="1"/>
  <c r="G110" i="3" s="1"/>
  <c r="Q104" i="3"/>
  <c r="R110" i="3" s="1"/>
  <c r="I104" i="3"/>
  <c r="L110" i="3" s="1"/>
  <c r="S104" i="3"/>
  <c r="Q103" i="3"/>
  <c r="R109" i="3" s="1"/>
  <c r="E103" i="3"/>
  <c r="F103" i="3" s="1"/>
  <c r="G109" i="3" s="1"/>
  <c r="I103" i="3"/>
  <c r="S103" i="3"/>
  <c r="Q102" i="3"/>
  <c r="R108" i="3" s="1"/>
  <c r="E102" i="3"/>
  <c r="F102" i="3" s="1"/>
  <c r="I102" i="3"/>
  <c r="L108" i="3" s="1"/>
  <c r="S102" i="3"/>
  <c r="S22" i="10" l="1"/>
  <c r="Y21" i="10"/>
  <c r="Q23" i="10"/>
  <c r="V21" i="10"/>
  <c r="W21" i="10" s="1"/>
  <c r="R22" i="10"/>
  <c r="X21" i="10"/>
  <c r="AE21" i="9"/>
  <c r="AC21" i="9"/>
  <c r="AD21" i="9" s="1"/>
  <c r="Z22" i="9"/>
  <c r="AA22" i="9"/>
  <c r="AF21" i="9"/>
  <c r="Y22" i="9"/>
  <c r="AC21" i="7"/>
  <c r="AD21" i="7" s="1"/>
  <c r="Z22" i="7"/>
  <c r="AA23" i="7" s="1"/>
  <c r="Y22" i="7"/>
  <c r="AE21" i="7"/>
  <c r="AF22" i="7"/>
  <c r="G108" i="3"/>
  <c r="L109" i="3"/>
  <c r="R23" i="10" l="1"/>
  <c r="X22" i="10"/>
  <c r="V22" i="10"/>
  <c r="W22" i="10" s="1"/>
  <c r="S23" i="10"/>
  <c r="Y22" i="10"/>
  <c r="Y23" i="9"/>
  <c r="AA23" i="9"/>
  <c r="AF22" i="9"/>
  <c r="AC22" i="9"/>
  <c r="AD22" i="9" s="1"/>
  <c r="Z23" i="9"/>
  <c r="AE22" i="9"/>
  <c r="Y23" i="7"/>
  <c r="AE22" i="7"/>
  <c r="AC22" i="7"/>
  <c r="AD22" i="7" s="1"/>
  <c r="Z23" i="7"/>
  <c r="AA24" i="7" s="1"/>
  <c r="AF23" i="7"/>
  <c r="Q101" i="3"/>
  <c r="R107" i="3" s="1"/>
  <c r="E101" i="3"/>
  <c r="F101" i="3" s="1"/>
  <c r="G107" i="3" s="1"/>
  <c r="I101" i="3"/>
  <c r="L107" i="3" s="1"/>
  <c r="S101" i="3"/>
  <c r="V23" i="10" l="1"/>
  <c r="W23" i="10" s="1"/>
  <c r="R24" i="10"/>
  <c r="X23" i="10"/>
  <c r="S24" i="10"/>
  <c r="Y23" i="10"/>
  <c r="Q24" i="10"/>
  <c r="Q25" i="10" s="1"/>
  <c r="AA24" i="9"/>
  <c r="AF23" i="9"/>
  <c r="AC23" i="9"/>
  <c r="AD23" i="9" s="1"/>
  <c r="Z24" i="9"/>
  <c r="AE23" i="9"/>
  <c r="Y24" i="9"/>
  <c r="AC23" i="7"/>
  <c r="AD23" i="7" s="1"/>
  <c r="Z24" i="7"/>
  <c r="AA25" i="7" s="1"/>
  <c r="AE23" i="7"/>
  <c r="Y24" i="7"/>
  <c r="AF24" i="7"/>
  <c r="E98" i="3"/>
  <c r="F98" i="3" s="1"/>
  <c r="G104" i="3" s="1"/>
  <c r="E99" i="3"/>
  <c r="F99" i="3" s="1"/>
  <c r="G105" i="3" s="1"/>
  <c r="E100" i="3"/>
  <c r="F100" i="3" s="1"/>
  <c r="G106" i="3" s="1"/>
  <c r="Q98" i="3"/>
  <c r="Q99" i="3"/>
  <c r="R105" i="3" s="1"/>
  <c r="Q100" i="3"/>
  <c r="R106" i="3" s="1"/>
  <c r="I100" i="3"/>
  <c r="L106" i="3" s="1"/>
  <c r="S100" i="3"/>
  <c r="I99" i="3"/>
  <c r="L105" i="3" s="1"/>
  <c r="S99" i="3"/>
  <c r="I98" i="3"/>
  <c r="L104" i="3" s="1"/>
  <c r="S98" i="3"/>
  <c r="S25" i="10" l="1"/>
  <c r="Y24" i="10"/>
  <c r="R25" i="10"/>
  <c r="X24" i="10"/>
  <c r="V24" i="10"/>
  <c r="W24" i="10" s="1"/>
  <c r="Z25" i="9"/>
  <c r="AC24" i="9"/>
  <c r="AD24" i="9" s="1"/>
  <c r="AE24" i="9"/>
  <c r="Y25" i="9"/>
  <c r="AF24" i="9"/>
  <c r="AA25" i="9"/>
  <c r="Y25" i="7"/>
  <c r="AC24" i="7"/>
  <c r="AD24" i="7" s="1"/>
  <c r="Z25" i="7"/>
  <c r="AE24" i="7"/>
  <c r="AF25" i="7"/>
  <c r="R104" i="3"/>
  <c r="AQ13" i="3"/>
  <c r="AQ12" i="3"/>
  <c r="E97" i="3"/>
  <c r="F97" i="3" s="1"/>
  <c r="G103" i="3" s="1"/>
  <c r="I97" i="3"/>
  <c r="L103" i="3" s="1"/>
  <c r="Q97" i="3"/>
  <c r="R103" i="3" s="1"/>
  <c r="S97" i="3"/>
  <c r="I97" i="1"/>
  <c r="J97" i="1"/>
  <c r="D97" i="1"/>
  <c r="K97" i="1"/>
  <c r="R26" i="10" l="1"/>
  <c r="X25" i="10"/>
  <c r="V25" i="10"/>
  <c r="W25" i="10" s="1"/>
  <c r="Q26" i="10"/>
  <c r="Q27" i="10" s="1"/>
  <c r="S26" i="10"/>
  <c r="Y25" i="10"/>
  <c r="Y26" i="9"/>
  <c r="AE25" i="9"/>
  <c r="Z26" i="9"/>
  <c r="AC25" i="9"/>
  <c r="AD25" i="9" s="1"/>
  <c r="AA26" i="9"/>
  <c r="AF25" i="9"/>
  <c r="Z26" i="7"/>
  <c r="AC25" i="7"/>
  <c r="AD25" i="7" s="1"/>
  <c r="AE25" i="7"/>
  <c r="AA26" i="7"/>
  <c r="Y26" i="7"/>
  <c r="I96" i="1"/>
  <c r="J96" i="1" s="1"/>
  <c r="K96" i="1"/>
  <c r="D96" i="1"/>
  <c r="S27" i="10" l="1"/>
  <c r="Y26" i="10"/>
  <c r="R27" i="10"/>
  <c r="X26" i="10"/>
  <c r="V26" i="10"/>
  <c r="W26" i="10" s="1"/>
  <c r="Y27" i="9"/>
  <c r="AF26" i="9"/>
  <c r="AA27" i="9"/>
  <c r="Z27" i="9"/>
  <c r="AC26" i="9"/>
  <c r="AD26" i="9" s="1"/>
  <c r="AE26" i="9"/>
  <c r="AA27" i="7"/>
  <c r="AF27" i="7" s="1"/>
  <c r="AF26" i="7"/>
  <c r="Y27" i="7"/>
  <c r="AC26" i="7"/>
  <c r="AD26" i="7" s="1"/>
  <c r="AE26" i="7"/>
  <c r="Z27" i="7"/>
  <c r="E96" i="3"/>
  <c r="F96" i="3" s="1"/>
  <c r="G102" i="3" s="1"/>
  <c r="Q96" i="3"/>
  <c r="R102" i="3" s="1"/>
  <c r="I96" i="3"/>
  <c r="L102" i="3" s="1"/>
  <c r="S96" i="3"/>
  <c r="V27" i="10" l="1"/>
  <c r="W27" i="10" s="1"/>
  <c r="R28" i="10"/>
  <c r="X27" i="10"/>
  <c r="S28" i="10"/>
  <c r="Y27" i="10"/>
  <c r="Q28" i="10"/>
  <c r="AE27" i="9"/>
  <c r="Z28" i="9"/>
  <c r="AC27" i="9"/>
  <c r="AD27" i="9" s="1"/>
  <c r="Y28" i="9"/>
  <c r="Y29" i="9" s="1"/>
  <c r="AA28" i="9"/>
  <c r="AF27" i="9"/>
  <c r="AC27" i="7"/>
  <c r="AD27" i="7" s="1"/>
  <c r="AE27" i="7"/>
  <c r="Z28" i="7"/>
  <c r="AA28" i="7"/>
  <c r="Y28" i="7"/>
  <c r="E69" i="3"/>
  <c r="F69" i="3" s="1"/>
  <c r="E70" i="3"/>
  <c r="F70" i="3" s="1"/>
  <c r="E71" i="3"/>
  <c r="F71" i="3" s="1"/>
  <c r="E72" i="3"/>
  <c r="F72" i="3" s="1"/>
  <c r="G78" i="3" s="1"/>
  <c r="E73" i="3"/>
  <c r="F73" i="3" s="1"/>
  <c r="E74" i="3"/>
  <c r="F74" i="3" s="1"/>
  <c r="E75" i="3"/>
  <c r="F75" i="3" s="1"/>
  <c r="E76" i="3"/>
  <c r="F76" i="3" s="1"/>
  <c r="G82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G98" i="3" s="1"/>
  <c r="E93" i="3"/>
  <c r="F93" i="3" s="1"/>
  <c r="E94" i="3"/>
  <c r="F94" i="3" s="1"/>
  <c r="E95" i="3"/>
  <c r="F95" i="3" s="1"/>
  <c r="G101" i="3" s="1"/>
  <c r="I94" i="3"/>
  <c r="I95" i="3"/>
  <c r="L101" i="3" s="1"/>
  <c r="Q69" i="3"/>
  <c r="Q70" i="3"/>
  <c r="R76" i="3" s="1"/>
  <c r="Q71" i="3"/>
  <c r="R77" i="3" s="1"/>
  <c r="Q72" i="3"/>
  <c r="R78" i="3" s="1"/>
  <c r="Q73" i="3"/>
  <c r="Q74" i="3"/>
  <c r="R80" i="3" s="1"/>
  <c r="Q75" i="3"/>
  <c r="R81" i="3" s="1"/>
  <c r="Q76" i="3"/>
  <c r="R79" i="3" s="1"/>
  <c r="Q77" i="3"/>
  <c r="Q78" i="3"/>
  <c r="R84" i="3" s="1"/>
  <c r="Q79" i="3"/>
  <c r="R85" i="3" s="1"/>
  <c r="Q80" i="3"/>
  <c r="R86" i="3" s="1"/>
  <c r="Q81" i="3"/>
  <c r="Q82" i="3"/>
  <c r="R88" i="3" s="1"/>
  <c r="Q83" i="3"/>
  <c r="R89" i="3" s="1"/>
  <c r="Q84" i="3"/>
  <c r="R87" i="3" s="1"/>
  <c r="Q85" i="3"/>
  <c r="Q86" i="3"/>
  <c r="R92" i="3" s="1"/>
  <c r="Q87" i="3"/>
  <c r="R93" i="3" s="1"/>
  <c r="Q88" i="3"/>
  <c r="R91" i="3" s="1"/>
  <c r="Q89" i="3"/>
  <c r="Q90" i="3"/>
  <c r="Q91" i="3"/>
  <c r="Q92" i="3"/>
  <c r="R98" i="3" s="1"/>
  <c r="Q93" i="3"/>
  <c r="Q94" i="3"/>
  <c r="Q95" i="3"/>
  <c r="R101" i="3" s="1"/>
  <c r="S95" i="3"/>
  <c r="J95" i="1"/>
  <c r="I95" i="1"/>
  <c r="K95" i="1"/>
  <c r="D95" i="1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D94" i="1"/>
  <c r="J94" i="1"/>
  <c r="I94" i="1"/>
  <c r="K94" i="1"/>
  <c r="S29" i="10" l="1"/>
  <c r="Y28" i="10"/>
  <c r="R29" i="10"/>
  <c r="X28" i="10"/>
  <c r="V28" i="10"/>
  <c r="W28" i="10" s="1"/>
  <c r="Q29" i="10"/>
  <c r="Q30" i="10" s="1"/>
  <c r="Z29" i="9"/>
  <c r="Y30" i="9" s="1"/>
  <c r="AC28" i="9"/>
  <c r="AD28" i="9" s="1"/>
  <c r="AE28" i="9"/>
  <c r="AA29" i="9"/>
  <c r="AF28" i="9"/>
  <c r="AA29" i="7"/>
  <c r="AF29" i="7" s="1"/>
  <c r="Z29" i="7"/>
  <c r="AE28" i="7"/>
  <c r="AC28" i="7"/>
  <c r="AD28" i="7" s="1"/>
  <c r="AF28" i="7"/>
  <c r="Y29" i="7"/>
  <c r="R95" i="3"/>
  <c r="R83" i="3"/>
  <c r="R75" i="3"/>
  <c r="L100" i="3"/>
  <c r="G90" i="3"/>
  <c r="G86" i="3"/>
  <c r="R97" i="3"/>
  <c r="R94" i="3"/>
  <c r="R90" i="3"/>
  <c r="R82" i="3"/>
  <c r="G97" i="3"/>
  <c r="G93" i="3"/>
  <c r="G89" i="3"/>
  <c r="G85" i="3"/>
  <c r="G81" i="3"/>
  <c r="G77" i="3"/>
  <c r="G94" i="3"/>
  <c r="R100" i="3"/>
  <c r="R96" i="3"/>
  <c r="G100" i="3"/>
  <c r="G96" i="3"/>
  <c r="G92" i="3"/>
  <c r="G88" i="3"/>
  <c r="G84" i="3"/>
  <c r="G80" i="3"/>
  <c r="G76" i="3"/>
  <c r="R99" i="3"/>
  <c r="G99" i="3"/>
  <c r="G95" i="3"/>
  <c r="G91" i="3"/>
  <c r="G87" i="3"/>
  <c r="G83" i="3"/>
  <c r="G79" i="3"/>
  <c r="G75" i="3"/>
  <c r="I92" i="3"/>
  <c r="I68" i="3"/>
  <c r="I69" i="3"/>
  <c r="L75" i="3" s="1"/>
  <c r="I70" i="3"/>
  <c r="I71" i="3"/>
  <c r="I72" i="3"/>
  <c r="I73" i="3"/>
  <c r="I74" i="3"/>
  <c r="I75" i="3"/>
  <c r="I76" i="3"/>
  <c r="I77" i="3"/>
  <c r="L83" i="3" s="1"/>
  <c r="I78" i="3"/>
  <c r="I79" i="3"/>
  <c r="I80" i="3"/>
  <c r="I81" i="3"/>
  <c r="L87" i="3" s="1"/>
  <c r="I82" i="3"/>
  <c r="I83" i="3"/>
  <c r="I84" i="3"/>
  <c r="I85" i="3"/>
  <c r="I86" i="3"/>
  <c r="I87" i="3"/>
  <c r="I88" i="3"/>
  <c r="I89" i="3"/>
  <c r="L94" i="3" s="1"/>
  <c r="I90" i="3"/>
  <c r="L96" i="3" s="1"/>
  <c r="I91" i="3"/>
  <c r="L97" i="3" s="1"/>
  <c r="I93" i="3"/>
  <c r="L99" i="3" s="1"/>
  <c r="I62" i="3"/>
  <c r="I4" i="3"/>
  <c r="I5" i="3"/>
  <c r="L11" i="3" s="1"/>
  <c r="I6" i="3"/>
  <c r="L12" i="3" s="1"/>
  <c r="I7" i="3"/>
  <c r="I8" i="3"/>
  <c r="L14" i="3" s="1"/>
  <c r="I9" i="3"/>
  <c r="L13" i="3" s="1"/>
  <c r="I10" i="3"/>
  <c r="L16" i="3" s="1"/>
  <c r="I11" i="3"/>
  <c r="I12" i="3"/>
  <c r="L18" i="3" s="1"/>
  <c r="I13" i="3"/>
  <c r="L19" i="3" s="1"/>
  <c r="I14" i="3"/>
  <c r="L20" i="3" s="1"/>
  <c r="I15" i="3"/>
  <c r="L21" i="3" s="1"/>
  <c r="I16" i="3"/>
  <c r="I17" i="3"/>
  <c r="L23" i="3" s="1"/>
  <c r="I18" i="3"/>
  <c r="L24" i="3" s="1"/>
  <c r="I19" i="3"/>
  <c r="L25" i="3" s="1"/>
  <c r="I20" i="3"/>
  <c r="I21" i="3"/>
  <c r="L27" i="3" s="1"/>
  <c r="I22" i="3"/>
  <c r="L28" i="3" s="1"/>
  <c r="I23" i="3"/>
  <c r="L29" i="3" s="1"/>
  <c r="I24" i="3"/>
  <c r="I25" i="3"/>
  <c r="L31" i="3" s="1"/>
  <c r="I26" i="3"/>
  <c r="L32" i="3" s="1"/>
  <c r="I27" i="3"/>
  <c r="L33" i="3" s="1"/>
  <c r="I28" i="3"/>
  <c r="I29" i="3"/>
  <c r="L35" i="3" s="1"/>
  <c r="I30" i="3"/>
  <c r="I31" i="3"/>
  <c r="I32" i="3"/>
  <c r="L38" i="3" s="1"/>
  <c r="I33" i="3"/>
  <c r="L39" i="3" s="1"/>
  <c r="I34" i="3"/>
  <c r="I36" i="3"/>
  <c r="L41" i="3" s="1"/>
  <c r="I37" i="3"/>
  <c r="L43" i="3" s="1"/>
  <c r="I38" i="3"/>
  <c r="L40" i="3" s="1"/>
  <c r="I39" i="3"/>
  <c r="L45" i="3" s="1"/>
  <c r="I40" i="3"/>
  <c r="L46" i="3" s="1"/>
  <c r="I41" i="3"/>
  <c r="L47" i="3" s="1"/>
  <c r="I42" i="3"/>
  <c r="L48" i="3" s="1"/>
  <c r="I43" i="3"/>
  <c r="L49" i="3" s="1"/>
  <c r="I44" i="3"/>
  <c r="L50" i="3" s="1"/>
  <c r="I45" i="3"/>
  <c r="L51" i="3" s="1"/>
  <c r="I46" i="3"/>
  <c r="L52" i="3" s="1"/>
  <c r="I47" i="3"/>
  <c r="L53" i="3" s="1"/>
  <c r="I48" i="3"/>
  <c r="L54" i="3" s="1"/>
  <c r="I49" i="3"/>
  <c r="L55" i="3" s="1"/>
  <c r="I50" i="3"/>
  <c r="L56" i="3" s="1"/>
  <c r="I51" i="3"/>
  <c r="L57" i="3" s="1"/>
  <c r="I52" i="3"/>
  <c r="L58" i="3" s="1"/>
  <c r="I53" i="3"/>
  <c r="L59" i="3" s="1"/>
  <c r="I54" i="3"/>
  <c r="L60" i="3" s="1"/>
  <c r="I55" i="3"/>
  <c r="L61" i="3" s="1"/>
  <c r="I56" i="3"/>
  <c r="L62" i="3" s="1"/>
  <c r="I57" i="3"/>
  <c r="L63" i="3" s="1"/>
  <c r="I58" i="3"/>
  <c r="L64" i="3" s="1"/>
  <c r="I59" i="3"/>
  <c r="L65" i="3" s="1"/>
  <c r="I60" i="3"/>
  <c r="I61" i="3"/>
  <c r="L67" i="3" s="1"/>
  <c r="I63" i="3"/>
  <c r="L66" i="3" s="1"/>
  <c r="I64" i="3"/>
  <c r="I65" i="3"/>
  <c r="I66" i="3"/>
  <c r="I67" i="3"/>
  <c r="V29" i="10" l="1"/>
  <c r="W29" i="10" s="1"/>
  <c r="R30" i="10"/>
  <c r="Q31" i="10" s="1"/>
  <c r="X29" i="10"/>
  <c r="S30" i="10"/>
  <c r="Y29" i="10"/>
  <c r="Y30" i="7"/>
  <c r="AA30" i="9"/>
  <c r="AF29" i="9"/>
  <c r="AE29" i="9"/>
  <c r="Z30" i="9"/>
  <c r="AC29" i="9"/>
  <c r="AD29" i="9" s="1"/>
  <c r="AA30" i="7"/>
  <c r="AF30" i="7" s="1"/>
  <c r="Z30" i="7"/>
  <c r="AA31" i="7" s="1"/>
  <c r="AE29" i="7"/>
  <c r="AC29" i="7"/>
  <c r="AD29" i="7" s="1"/>
  <c r="L44" i="3"/>
  <c r="L30" i="3"/>
  <c r="L95" i="3"/>
  <c r="L10" i="3"/>
  <c r="L90" i="3"/>
  <c r="L82" i="3"/>
  <c r="L68" i="3"/>
  <c r="L34" i="3"/>
  <c r="L22" i="3"/>
  <c r="L17" i="3"/>
  <c r="L37" i="3"/>
  <c r="L42" i="3"/>
  <c r="L15" i="3"/>
  <c r="L93" i="3"/>
  <c r="L85" i="3"/>
  <c r="L81" i="3"/>
  <c r="L77" i="3"/>
  <c r="L98" i="3"/>
  <c r="L26" i="3"/>
  <c r="L91" i="3"/>
  <c r="L79" i="3"/>
  <c r="L36" i="3"/>
  <c r="L92" i="3"/>
  <c r="L84" i="3"/>
  <c r="L76" i="3"/>
  <c r="L78" i="3"/>
  <c r="L89" i="3"/>
  <c r="L73" i="3"/>
  <c r="L72" i="3"/>
  <c r="L88" i="3"/>
  <c r="L80" i="3"/>
  <c r="L71" i="3"/>
  <c r="L70" i="3"/>
  <c r="L69" i="3"/>
  <c r="L86" i="3"/>
  <c r="L74" i="3"/>
  <c r="AO8" i="3"/>
  <c r="AO9" i="3"/>
  <c r="R31" i="10" l="1"/>
  <c r="X30" i="10"/>
  <c r="V30" i="10"/>
  <c r="W30" i="10" s="1"/>
  <c r="S31" i="10"/>
  <c r="Y30" i="10"/>
  <c r="Z31" i="9"/>
  <c r="AC30" i="9"/>
  <c r="AD30" i="9" s="1"/>
  <c r="AE30" i="9"/>
  <c r="Y31" i="9"/>
  <c r="Y32" i="9" s="1"/>
  <c r="AF30" i="9"/>
  <c r="AA31" i="9"/>
  <c r="AE30" i="7"/>
  <c r="Z31" i="7"/>
  <c r="AA32" i="7" s="1"/>
  <c r="AC30" i="7"/>
  <c r="AD30" i="7" s="1"/>
  <c r="Y31" i="7"/>
  <c r="AF31" i="7"/>
  <c r="W366" i="3"/>
  <c r="U366" i="3"/>
  <c r="W365" i="3"/>
  <c r="U365" i="3"/>
  <c r="W364" i="3"/>
  <c r="U364" i="3"/>
  <c r="T364" i="3" s="1"/>
  <c r="W363" i="3"/>
  <c r="U363" i="3"/>
  <c r="W362" i="3"/>
  <c r="U362" i="3"/>
  <c r="T362" i="3" s="1"/>
  <c r="W361" i="3"/>
  <c r="U361" i="3"/>
  <c r="W360" i="3"/>
  <c r="U360" i="3"/>
  <c r="T360" i="3" s="1"/>
  <c r="W359" i="3"/>
  <c r="U359" i="3"/>
  <c r="W358" i="3"/>
  <c r="U358" i="3"/>
  <c r="T358" i="3" s="1"/>
  <c r="W357" i="3"/>
  <c r="U357" i="3"/>
  <c r="W356" i="3"/>
  <c r="U356" i="3"/>
  <c r="T356" i="3" s="1"/>
  <c r="W355" i="3"/>
  <c r="U355" i="3"/>
  <c r="W354" i="3"/>
  <c r="U354" i="3"/>
  <c r="T354" i="3" s="1"/>
  <c r="W353" i="3"/>
  <c r="U353" i="3"/>
  <c r="W352" i="3"/>
  <c r="U352" i="3"/>
  <c r="T352" i="3" s="1"/>
  <c r="W351" i="3"/>
  <c r="U351" i="3"/>
  <c r="W350" i="3"/>
  <c r="U350" i="3"/>
  <c r="T350" i="3" s="1"/>
  <c r="W349" i="3"/>
  <c r="U349" i="3"/>
  <c r="W348" i="3"/>
  <c r="U348" i="3"/>
  <c r="W347" i="3"/>
  <c r="U347" i="3"/>
  <c r="W346" i="3"/>
  <c r="U346" i="3"/>
  <c r="W345" i="3"/>
  <c r="U345" i="3"/>
  <c r="W344" i="3"/>
  <c r="U344" i="3"/>
  <c r="W343" i="3"/>
  <c r="U343" i="3"/>
  <c r="W342" i="3"/>
  <c r="U342" i="3"/>
  <c r="W341" i="3"/>
  <c r="U341" i="3"/>
  <c r="W340" i="3"/>
  <c r="U340" i="3"/>
  <c r="W339" i="3"/>
  <c r="U339" i="3"/>
  <c r="W338" i="3"/>
  <c r="U338" i="3"/>
  <c r="W337" i="3"/>
  <c r="U337" i="3"/>
  <c r="W336" i="3"/>
  <c r="U336" i="3"/>
  <c r="W335" i="3"/>
  <c r="U335" i="3"/>
  <c r="W334" i="3"/>
  <c r="U334" i="3"/>
  <c r="W333" i="3"/>
  <c r="U333" i="3"/>
  <c r="W332" i="3"/>
  <c r="U332" i="3"/>
  <c r="W331" i="3"/>
  <c r="U331" i="3"/>
  <c r="W330" i="3"/>
  <c r="U330" i="3"/>
  <c r="W329" i="3"/>
  <c r="U329" i="3"/>
  <c r="W328" i="3"/>
  <c r="U328" i="3"/>
  <c r="W327" i="3"/>
  <c r="U327" i="3"/>
  <c r="W326" i="3"/>
  <c r="U326" i="3"/>
  <c r="W325" i="3"/>
  <c r="U325" i="3"/>
  <c r="W324" i="3"/>
  <c r="U324" i="3"/>
  <c r="W323" i="3"/>
  <c r="U323" i="3"/>
  <c r="W322" i="3"/>
  <c r="U322" i="3"/>
  <c r="W321" i="3"/>
  <c r="U321" i="3"/>
  <c r="W320" i="3"/>
  <c r="U320" i="3"/>
  <c r="W319" i="3"/>
  <c r="U319" i="3"/>
  <c r="W318" i="3"/>
  <c r="U318" i="3"/>
  <c r="W317" i="3"/>
  <c r="U317" i="3"/>
  <c r="W316" i="3"/>
  <c r="U316" i="3"/>
  <c r="W315" i="3"/>
  <c r="U315" i="3"/>
  <c r="W314" i="3"/>
  <c r="U314" i="3"/>
  <c r="W313" i="3"/>
  <c r="U313" i="3"/>
  <c r="W312" i="3"/>
  <c r="U312" i="3"/>
  <c r="W311" i="3"/>
  <c r="U311" i="3"/>
  <c r="W310" i="3"/>
  <c r="U310" i="3"/>
  <c r="X310" i="3" s="1"/>
  <c r="W309" i="3"/>
  <c r="U309" i="3"/>
  <c r="W308" i="3"/>
  <c r="U308" i="3"/>
  <c r="X308" i="3" s="1"/>
  <c r="W307" i="3"/>
  <c r="U307" i="3"/>
  <c r="W306" i="3"/>
  <c r="U306" i="3"/>
  <c r="X306" i="3" s="1"/>
  <c r="W305" i="3"/>
  <c r="U305" i="3"/>
  <c r="W304" i="3"/>
  <c r="U304" i="3"/>
  <c r="T304" i="3" s="1"/>
  <c r="W303" i="3"/>
  <c r="U303" i="3"/>
  <c r="T303" i="3" s="1"/>
  <c r="W302" i="3"/>
  <c r="U302" i="3"/>
  <c r="T302" i="3" s="1"/>
  <c r="W301" i="3"/>
  <c r="U301" i="3"/>
  <c r="W300" i="3"/>
  <c r="U300" i="3"/>
  <c r="W299" i="3"/>
  <c r="U299" i="3"/>
  <c r="T299" i="3" s="1"/>
  <c r="W298" i="3"/>
  <c r="U298" i="3"/>
  <c r="T298" i="3" s="1"/>
  <c r="W297" i="3"/>
  <c r="U297" i="3"/>
  <c r="W296" i="3"/>
  <c r="U296" i="3"/>
  <c r="T296" i="3" s="1"/>
  <c r="W295" i="3"/>
  <c r="U295" i="3"/>
  <c r="T295" i="3" s="1"/>
  <c r="W294" i="3"/>
  <c r="U294" i="3"/>
  <c r="T294" i="3" s="1"/>
  <c r="W293" i="3"/>
  <c r="U293" i="3"/>
  <c r="W292" i="3"/>
  <c r="U292" i="3"/>
  <c r="W291" i="3"/>
  <c r="U291" i="3"/>
  <c r="T291" i="3" s="1"/>
  <c r="W290" i="3"/>
  <c r="U290" i="3"/>
  <c r="W289" i="3"/>
  <c r="U289" i="3"/>
  <c r="W288" i="3"/>
  <c r="U288" i="3"/>
  <c r="W287" i="3"/>
  <c r="U287" i="3"/>
  <c r="T287" i="3" s="1"/>
  <c r="W286" i="3"/>
  <c r="U286" i="3"/>
  <c r="W285" i="3"/>
  <c r="U285" i="3"/>
  <c r="W284" i="3"/>
  <c r="U284" i="3"/>
  <c r="W283" i="3"/>
  <c r="U283" i="3"/>
  <c r="T283" i="3" s="1"/>
  <c r="W282" i="3"/>
  <c r="U282" i="3"/>
  <c r="W281" i="3"/>
  <c r="U281" i="3"/>
  <c r="W280" i="3"/>
  <c r="U280" i="3"/>
  <c r="W279" i="3"/>
  <c r="U279" i="3"/>
  <c r="T279" i="3" s="1"/>
  <c r="W278" i="3"/>
  <c r="U278" i="3"/>
  <c r="W277" i="3"/>
  <c r="U277" i="3"/>
  <c r="W276" i="3"/>
  <c r="U276" i="3"/>
  <c r="W275" i="3"/>
  <c r="U275" i="3"/>
  <c r="T275" i="3" s="1"/>
  <c r="W274" i="3"/>
  <c r="U274" i="3"/>
  <c r="W273" i="3"/>
  <c r="U273" i="3"/>
  <c r="W272" i="3"/>
  <c r="U272" i="3"/>
  <c r="W271" i="3"/>
  <c r="U271" i="3"/>
  <c r="T271" i="3" s="1"/>
  <c r="W270" i="3"/>
  <c r="U270" i="3"/>
  <c r="W269" i="3"/>
  <c r="U269" i="3"/>
  <c r="W268" i="3"/>
  <c r="U268" i="3"/>
  <c r="W267" i="3"/>
  <c r="U267" i="3"/>
  <c r="T267" i="3" s="1"/>
  <c r="W266" i="3"/>
  <c r="U266" i="3"/>
  <c r="W265" i="3"/>
  <c r="U265" i="3"/>
  <c r="W264" i="3"/>
  <c r="U264" i="3"/>
  <c r="W263" i="3"/>
  <c r="U263" i="3"/>
  <c r="X263" i="3" s="1"/>
  <c r="W262" i="3"/>
  <c r="U262" i="3"/>
  <c r="W261" i="3"/>
  <c r="U261" i="3"/>
  <c r="W260" i="3"/>
  <c r="U260" i="3"/>
  <c r="W259" i="3"/>
  <c r="U259" i="3"/>
  <c r="X259" i="3" s="1"/>
  <c r="W258" i="3"/>
  <c r="U258" i="3"/>
  <c r="W257" i="3"/>
  <c r="U257" i="3"/>
  <c r="W256" i="3"/>
  <c r="U256" i="3"/>
  <c r="X256" i="3" s="1"/>
  <c r="W255" i="3"/>
  <c r="U255" i="3"/>
  <c r="W254" i="3"/>
  <c r="U254" i="3"/>
  <c r="W253" i="3"/>
  <c r="U253" i="3"/>
  <c r="W252" i="3"/>
  <c r="U252" i="3"/>
  <c r="W251" i="3"/>
  <c r="U251" i="3"/>
  <c r="W250" i="3"/>
  <c r="U250" i="3"/>
  <c r="W249" i="3"/>
  <c r="U249" i="3"/>
  <c r="W248" i="3"/>
  <c r="U248" i="3"/>
  <c r="X248" i="3" s="1"/>
  <c r="W247" i="3"/>
  <c r="U247" i="3"/>
  <c r="X247" i="3" s="1"/>
  <c r="W246" i="3"/>
  <c r="U246" i="3"/>
  <c r="W245" i="3"/>
  <c r="U245" i="3"/>
  <c r="W244" i="3"/>
  <c r="U244" i="3"/>
  <c r="W243" i="3"/>
  <c r="U243" i="3"/>
  <c r="W242" i="3"/>
  <c r="U242" i="3"/>
  <c r="W241" i="3"/>
  <c r="U241" i="3"/>
  <c r="W240" i="3"/>
  <c r="U240" i="3"/>
  <c r="T240" i="3" s="1"/>
  <c r="W239" i="3"/>
  <c r="U239" i="3"/>
  <c r="X239" i="3" s="1"/>
  <c r="W238" i="3"/>
  <c r="U238" i="3"/>
  <c r="W237" i="3"/>
  <c r="U237" i="3"/>
  <c r="W236" i="3"/>
  <c r="U236" i="3"/>
  <c r="W235" i="3"/>
  <c r="U235" i="3"/>
  <c r="X235" i="3" s="1"/>
  <c r="W234" i="3"/>
  <c r="U234" i="3"/>
  <c r="W233" i="3"/>
  <c r="U233" i="3"/>
  <c r="W232" i="3"/>
  <c r="U232" i="3"/>
  <c r="T232" i="3" s="1"/>
  <c r="W231" i="3"/>
  <c r="U231" i="3"/>
  <c r="X231" i="3" s="1"/>
  <c r="W230" i="3"/>
  <c r="U230" i="3"/>
  <c r="W229" i="3"/>
  <c r="U229" i="3"/>
  <c r="W228" i="3"/>
  <c r="U228" i="3"/>
  <c r="T228" i="3" s="1"/>
  <c r="W227" i="3"/>
  <c r="U227" i="3"/>
  <c r="W226" i="3"/>
  <c r="U226" i="3"/>
  <c r="W225" i="3"/>
  <c r="U225" i="3"/>
  <c r="W224" i="3"/>
  <c r="U224" i="3"/>
  <c r="T224" i="3" s="1"/>
  <c r="W223" i="3"/>
  <c r="U223" i="3"/>
  <c r="X223" i="3" s="1"/>
  <c r="W222" i="3"/>
  <c r="U222" i="3"/>
  <c r="W221" i="3"/>
  <c r="U221" i="3"/>
  <c r="W220" i="3"/>
  <c r="U220" i="3"/>
  <c r="W219" i="3"/>
  <c r="U219" i="3"/>
  <c r="W218" i="3"/>
  <c r="U218" i="3"/>
  <c r="W217" i="3"/>
  <c r="U217" i="3"/>
  <c r="W216" i="3"/>
  <c r="U216" i="3"/>
  <c r="W215" i="3"/>
  <c r="U215" i="3"/>
  <c r="T215" i="3" s="1"/>
  <c r="W214" i="3"/>
  <c r="U214" i="3"/>
  <c r="W213" i="3"/>
  <c r="U213" i="3"/>
  <c r="W212" i="3"/>
  <c r="U212" i="3"/>
  <c r="W211" i="3"/>
  <c r="U211" i="3"/>
  <c r="X211" i="3" s="1"/>
  <c r="W210" i="3"/>
  <c r="U210" i="3"/>
  <c r="W209" i="3"/>
  <c r="U209" i="3"/>
  <c r="W208" i="3"/>
  <c r="U208" i="3"/>
  <c r="W207" i="3"/>
  <c r="U207" i="3"/>
  <c r="T207" i="3" s="1"/>
  <c r="W206" i="3"/>
  <c r="U206" i="3"/>
  <c r="W205" i="3"/>
  <c r="U205" i="3"/>
  <c r="W204" i="3"/>
  <c r="U204" i="3"/>
  <c r="W203" i="3"/>
  <c r="U203" i="3"/>
  <c r="W202" i="3"/>
  <c r="U202" i="3"/>
  <c r="W201" i="3"/>
  <c r="U201" i="3"/>
  <c r="W200" i="3"/>
  <c r="U200" i="3"/>
  <c r="W199" i="3"/>
  <c r="U199" i="3"/>
  <c r="W198" i="3"/>
  <c r="U198" i="3"/>
  <c r="W197" i="3"/>
  <c r="U197" i="3"/>
  <c r="W196" i="3"/>
  <c r="U196" i="3"/>
  <c r="X196" i="3" s="1"/>
  <c r="W195" i="3"/>
  <c r="U195" i="3"/>
  <c r="X195" i="3" s="1"/>
  <c r="W194" i="3"/>
  <c r="U194" i="3"/>
  <c r="W193" i="3"/>
  <c r="U193" i="3"/>
  <c r="W192" i="3"/>
  <c r="U192" i="3"/>
  <c r="X192" i="3" s="1"/>
  <c r="W191" i="3"/>
  <c r="U191" i="3"/>
  <c r="X191" i="3" s="1"/>
  <c r="W190" i="3"/>
  <c r="U190" i="3"/>
  <c r="W189" i="3"/>
  <c r="U189" i="3"/>
  <c r="W188" i="3"/>
  <c r="U188" i="3"/>
  <c r="X188" i="3" s="1"/>
  <c r="W187" i="3"/>
  <c r="U187" i="3"/>
  <c r="X187" i="3" s="1"/>
  <c r="W186" i="3"/>
  <c r="U186" i="3"/>
  <c r="W185" i="3"/>
  <c r="U185" i="3"/>
  <c r="W184" i="3"/>
  <c r="U184" i="3"/>
  <c r="X184" i="3" s="1"/>
  <c r="W183" i="3"/>
  <c r="U183" i="3"/>
  <c r="X183" i="3" s="1"/>
  <c r="W182" i="3"/>
  <c r="U182" i="3"/>
  <c r="W181" i="3"/>
  <c r="U181" i="3"/>
  <c r="W180" i="3"/>
  <c r="U180" i="3"/>
  <c r="X180" i="3" s="1"/>
  <c r="W179" i="3"/>
  <c r="U179" i="3"/>
  <c r="X179" i="3" s="1"/>
  <c r="W178" i="3"/>
  <c r="U178" i="3"/>
  <c r="W177" i="3"/>
  <c r="U177" i="3"/>
  <c r="W176" i="3"/>
  <c r="U176" i="3"/>
  <c r="X176" i="3" s="1"/>
  <c r="W175" i="3"/>
  <c r="U175" i="3"/>
  <c r="X175" i="3" s="1"/>
  <c r="W174" i="3"/>
  <c r="U174" i="3"/>
  <c r="W173" i="3"/>
  <c r="U173" i="3"/>
  <c r="W172" i="3"/>
  <c r="U172" i="3"/>
  <c r="X172" i="3" s="1"/>
  <c r="W171" i="3"/>
  <c r="U171" i="3"/>
  <c r="X171" i="3" s="1"/>
  <c r="W170" i="3"/>
  <c r="U170" i="3"/>
  <c r="W169" i="3"/>
  <c r="U169" i="3"/>
  <c r="W168" i="3"/>
  <c r="U168" i="3"/>
  <c r="X168" i="3" s="1"/>
  <c r="W167" i="3"/>
  <c r="U167" i="3"/>
  <c r="W166" i="3"/>
  <c r="U166" i="3"/>
  <c r="W165" i="3"/>
  <c r="U165" i="3"/>
  <c r="W164" i="3"/>
  <c r="U164" i="3"/>
  <c r="X164" i="3" s="1"/>
  <c r="W163" i="3"/>
  <c r="U163" i="3"/>
  <c r="W162" i="3"/>
  <c r="U162" i="3"/>
  <c r="W161" i="3"/>
  <c r="U161" i="3"/>
  <c r="W160" i="3"/>
  <c r="U160" i="3"/>
  <c r="X160" i="3" s="1"/>
  <c r="W159" i="3"/>
  <c r="U159" i="3"/>
  <c r="T159" i="3" s="1"/>
  <c r="W158" i="3"/>
  <c r="U158" i="3"/>
  <c r="W157" i="3"/>
  <c r="U157" i="3"/>
  <c r="W156" i="3"/>
  <c r="U156" i="3"/>
  <c r="X156" i="3" s="1"/>
  <c r="W155" i="3"/>
  <c r="U155" i="3"/>
  <c r="T155" i="3" s="1"/>
  <c r="W154" i="3"/>
  <c r="U154" i="3"/>
  <c r="W153" i="3"/>
  <c r="U153" i="3"/>
  <c r="W152" i="3"/>
  <c r="U152" i="3"/>
  <c r="X152" i="3" s="1"/>
  <c r="W151" i="3"/>
  <c r="U151" i="3"/>
  <c r="X151" i="3" s="1"/>
  <c r="W150" i="3"/>
  <c r="U150" i="3"/>
  <c r="W149" i="3"/>
  <c r="U149" i="3"/>
  <c r="W148" i="3"/>
  <c r="U148" i="3"/>
  <c r="X148" i="3" s="1"/>
  <c r="W147" i="3"/>
  <c r="U147" i="3"/>
  <c r="X147" i="3" s="1"/>
  <c r="W146" i="3"/>
  <c r="U146" i="3"/>
  <c r="W145" i="3"/>
  <c r="U145" i="3"/>
  <c r="W144" i="3"/>
  <c r="U144" i="3"/>
  <c r="X144" i="3" s="1"/>
  <c r="W143" i="3"/>
  <c r="U143" i="3"/>
  <c r="X143" i="3" s="1"/>
  <c r="W142" i="3"/>
  <c r="U142" i="3"/>
  <c r="W141" i="3"/>
  <c r="U141" i="3"/>
  <c r="W140" i="3"/>
  <c r="U140" i="3"/>
  <c r="X140" i="3" s="1"/>
  <c r="W139" i="3"/>
  <c r="U139" i="3"/>
  <c r="X139" i="3" s="1"/>
  <c r="W138" i="3"/>
  <c r="U138" i="3"/>
  <c r="W137" i="3"/>
  <c r="U137" i="3"/>
  <c r="W136" i="3"/>
  <c r="U136" i="3"/>
  <c r="X136" i="3" s="1"/>
  <c r="W135" i="3"/>
  <c r="U135" i="3"/>
  <c r="X135" i="3" s="1"/>
  <c r="W134" i="3"/>
  <c r="U134" i="3"/>
  <c r="W133" i="3"/>
  <c r="U133" i="3"/>
  <c r="W132" i="3"/>
  <c r="U132" i="3"/>
  <c r="X132" i="3" s="1"/>
  <c r="W131" i="3"/>
  <c r="U131" i="3"/>
  <c r="W130" i="3"/>
  <c r="U130" i="3"/>
  <c r="W129" i="3"/>
  <c r="U129" i="3"/>
  <c r="W128" i="3"/>
  <c r="U128" i="3"/>
  <c r="W127" i="3"/>
  <c r="U127" i="3"/>
  <c r="W126" i="3"/>
  <c r="U126" i="3"/>
  <c r="W125" i="3"/>
  <c r="U125" i="3"/>
  <c r="W124" i="3"/>
  <c r="U124" i="3"/>
  <c r="X124" i="3" s="1"/>
  <c r="W123" i="3"/>
  <c r="U123" i="3"/>
  <c r="W122" i="3"/>
  <c r="U122" i="3"/>
  <c r="W121" i="3"/>
  <c r="U121" i="3"/>
  <c r="W120" i="3"/>
  <c r="U120" i="3"/>
  <c r="X120" i="3" s="1"/>
  <c r="W119" i="3"/>
  <c r="U119" i="3"/>
  <c r="W118" i="3"/>
  <c r="U118" i="3"/>
  <c r="W117" i="3"/>
  <c r="U117" i="3"/>
  <c r="W116" i="3"/>
  <c r="U116" i="3"/>
  <c r="X116" i="3" s="1"/>
  <c r="W115" i="3"/>
  <c r="U115" i="3"/>
  <c r="W114" i="3"/>
  <c r="U114" i="3"/>
  <c r="W113" i="3"/>
  <c r="U113" i="3"/>
  <c r="W112" i="3"/>
  <c r="U112" i="3"/>
  <c r="X112" i="3" s="1"/>
  <c r="W111" i="3"/>
  <c r="U111" i="3"/>
  <c r="W110" i="3"/>
  <c r="U110" i="3"/>
  <c r="W109" i="3"/>
  <c r="U109" i="3"/>
  <c r="W108" i="3"/>
  <c r="U108" i="3"/>
  <c r="X108" i="3" s="1"/>
  <c r="W107" i="3"/>
  <c r="U107" i="3"/>
  <c r="W106" i="3"/>
  <c r="U106" i="3"/>
  <c r="W105" i="3"/>
  <c r="U105" i="3"/>
  <c r="W104" i="3"/>
  <c r="U104" i="3"/>
  <c r="X104" i="3" s="1"/>
  <c r="W103" i="3"/>
  <c r="U103" i="3"/>
  <c r="W102" i="3"/>
  <c r="U102" i="3"/>
  <c r="W101" i="3"/>
  <c r="U101" i="3"/>
  <c r="W100" i="3"/>
  <c r="U100" i="3"/>
  <c r="T100" i="3" s="1"/>
  <c r="W99" i="3"/>
  <c r="U99" i="3"/>
  <c r="W98" i="3"/>
  <c r="U98" i="3"/>
  <c r="W97" i="3"/>
  <c r="U97" i="3"/>
  <c r="W96" i="3"/>
  <c r="U96" i="3"/>
  <c r="W95" i="3"/>
  <c r="U95" i="3"/>
  <c r="W94" i="3"/>
  <c r="U94" i="3"/>
  <c r="W93" i="3"/>
  <c r="U93" i="3"/>
  <c r="W92" i="3"/>
  <c r="U92" i="3"/>
  <c r="W91" i="3"/>
  <c r="U91" i="3"/>
  <c r="W90" i="3"/>
  <c r="U90" i="3"/>
  <c r="W89" i="3"/>
  <c r="U89" i="3"/>
  <c r="W88" i="3"/>
  <c r="U88" i="3"/>
  <c r="W87" i="3"/>
  <c r="U87" i="3"/>
  <c r="W86" i="3"/>
  <c r="U86" i="3"/>
  <c r="W85" i="3"/>
  <c r="U85" i="3"/>
  <c r="W84" i="3"/>
  <c r="U84" i="3"/>
  <c r="W83" i="3"/>
  <c r="U83" i="3"/>
  <c r="W82" i="3"/>
  <c r="U82" i="3"/>
  <c r="W81" i="3"/>
  <c r="U81" i="3"/>
  <c r="W80" i="3"/>
  <c r="U80" i="3"/>
  <c r="W79" i="3"/>
  <c r="U79" i="3"/>
  <c r="W78" i="3"/>
  <c r="U78" i="3"/>
  <c r="W77" i="3"/>
  <c r="U77" i="3"/>
  <c r="W76" i="3"/>
  <c r="U76" i="3"/>
  <c r="W75" i="3"/>
  <c r="U75" i="3"/>
  <c r="W74" i="3"/>
  <c r="U74" i="3"/>
  <c r="W73" i="3"/>
  <c r="U73" i="3"/>
  <c r="W72" i="3"/>
  <c r="U72" i="3"/>
  <c r="W71" i="3"/>
  <c r="U71" i="3"/>
  <c r="W70" i="3"/>
  <c r="U70" i="3"/>
  <c r="W69" i="3"/>
  <c r="U69" i="3"/>
  <c r="W68" i="3"/>
  <c r="U68" i="3"/>
  <c r="Q68" i="3"/>
  <c r="E68" i="3"/>
  <c r="F68" i="3" s="1"/>
  <c r="G74" i="3" s="1"/>
  <c r="W67" i="3"/>
  <c r="U67" i="3"/>
  <c r="Q67" i="3"/>
  <c r="R73" i="3" s="1"/>
  <c r="E67" i="3"/>
  <c r="F67" i="3" s="1"/>
  <c r="G73" i="3" s="1"/>
  <c r="W66" i="3"/>
  <c r="U66" i="3"/>
  <c r="R66" i="3"/>
  <c r="Q66" i="3"/>
  <c r="R72" i="3" s="1"/>
  <c r="E66" i="3"/>
  <c r="F66" i="3" s="1"/>
  <c r="W65" i="3"/>
  <c r="U65" i="3"/>
  <c r="Q65" i="3"/>
  <c r="R71" i="3" s="1"/>
  <c r="E65" i="3"/>
  <c r="F65" i="3" s="1"/>
  <c r="G71" i="3" s="1"/>
  <c r="W64" i="3"/>
  <c r="U64" i="3"/>
  <c r="R64" i="3"/>
  <c r="Q64" i="3"/>
  <c r="R70" i="3" s="1"/>
  <c r="E64" i="3"/>
  <c r="F64" i="3" s="1"/>
  <c r="W63" i="3"/>
  <c r="U63" i="3"/>
  <c r="Q63" i="3"/>
  <c r="R69" i="3" s="1"/>
  <c r="E63" i="3"/>
  <c r="F63" i="3" s="1"/>
  <c r="G69" i="3" s="1"/>
  <c r="W62" i="3"/>
  <c r="U62" i="3"/>
  <c r="R62" i="3"/>
  <c r="Q62" i="3"/>
  <c r="E62" i="3"/>
  <c r="F62" i="3" s="1"/>
  <c r="W61" i="3"/>
  <c r="U61" i="3"/>
  <c r="Q61" i="3"/>
  <c r="R67" i="3" s="1"/>
  <c r="E61" i="3"/>
  <c r="F61" i="3" s="1"/>
  <c r="W60" i="3"/>
  <c r="U60" i="3"/>
  <c r="R60" i="3"/>
  <c r="Q60" i="3"/>
  <c r="E60" i="3"/>
  <c r="F60" i="3" s="1"/>
  <c r="W59" i="3"/>
  <c r="U59" i="3"/>
  <c r="Q59" i="3"/>
  <c r="R65" i="3" s="1"/>
  <c r="E59" i="3"/>
  <c r="F59" i="3" s="1"/>
  <c r="W58" i="3"/>
  <c r="U58" i="3"/>
  <c r="Q58" i="3"/>
  <c r="E58" i="3"/>
  <c r="F58" i="3" s="1"/>
  <c r="W57" i="3"/>
  <c r="U57" i="3"/>
  <c r="Q57" i="3"/>
  <c r="R63" i="3" s="1"/>
  <c r="E57" i="3"/>
  <c r="F57" i="3" s="1"/>
  <c r="G63" i="3" s="1"/>
  <c r="W56" i="3"/>
  <c r="U56" i="3"/>
  <c r="Q56" i="3"/>
  <c r="E56" i="3"/>
  <c r="F56" i="3" s="1"/>
  <c r="W55" i="3"/>
  <c r="U55" i="3"/>
  <c r="Q55" i="3"/>
  <c r="R61" i="3" s="1"/>
  <c r="E55" i="3"/>
  <c r="F55" i="3" s="1"/>
  <c r="G61" i="3" s="1"/>
  <c r="W54" i="3"/>
  <c r="U54" i="3"/>
  <c r="S54" i="3"/>
  <c r="Q54" i="3"/>
  <c r="E54" i="3"/>
  <c r="F54" i="3" s="1"/>
  <c r="W53" i="3"/>
  <c r="U53" i="3"/>
  <c r="S53" i="3"/>
  <c r="Q53" i="3"/>
  <c r="E53" i="3"/>
  <c r="F53" i="3" s="1"/>
  <c r="W52" i="3"/>
  <c r="U52" i="3"/>
  <c r="S52" i="3"/>
  <c r="Q52" i="3"/>
  <c r="R58" i="3" s="1"/>
  <c r="E52" i="3"/>
  <c r="F52" i="3" s="1"/>
  <c r="W51" i="3"/>
  <c r="U51" i="3"/>
  <c r="S51" i="3"/>
  <c r="Q51" i="3"/>
  <c r="R57" i="3" s="1"/>
  <c r="E51" i="3"/>
  <c r="F51" i="3" s="1"/>
  <c r="G57" i="3" s="1"/>
  <c r="W50" i="3"/>
  <c r="U50" i="3"/>
  <c r="S50" i="3"/>
  <c r="Q50" i="3"/>
  <c r="E50" i="3"/>
  <c r="F50" i="3" s="1"/>
  <c r="W49" i="3"/>
  <c r="U49" i="3"/>
  <c r="S49" i="3"/>
  <c r="Q49" i="3"/>
  <c r="R55" i="3" s="1"/>
  <c r="E49" i="3"/>
  <c r="F49" i="3" s="1"/>
  <c r="W48" i="3"/>
  <c r="U48" i="3"/>
  <c r="S48" i="3"/>
  <c r="Q48" i="3"/>
  <c r="R54" i="3" s="1"/>
  <c r="E48" i="3"/>
  <c r="F48" i="3" s="1"/>
  <c r="W47" i="3"/>
  <c r="U47" i="3"/>
  <c r="S47" i="3"/>
  <c r="Q47" i="3"/>
  <c r="E47" i="3"/>
  <c r="F47" i="3" s="1"/>
  <c r="G53" i="3" s="1"/>
  <c r="W46" i="3"/>
  <c r="U46" i="3"/>
  <c r="S46" i="3"/>
  <c r="Q46" i="3"/>
  <c r="R52" i="3" s="1"/>
  <c r="E46" i="3"/>
  <c r="F46" i="3" s="1"/>
  <c r="W45" i="3"/>
  <c r="U45" i="3"/>
  <c r="S45" i="3"/>
  <c r="Q45" i="3"/>
  <c r="R51" i="3" s="1"/>
  <c r="E45" i="3"/>
  <c r="F45" i="3" s="1"/>
  <c r="W44" i="3"/>
  <c r="U44" i="3"/>
  <c r="S44" i="3"/>
  <c r="Q44" i="3"/>
  <c r="R50" i="3" s="1"/>
  <c r="E44" i="3"/>
  <c r="F44" i="3" s="1"/>
  <c r="W43" i="3"/>
  <c r="U43" i="3"/>
  <c r="S43" i="3"/>
  <c r="Q43" i="3"/>
  <c r="E43" i="3"/>
  <c r="F43" i="3" s="1"/>
  <c r="G49" i="3" s="1"/>
  <c r="W42" i="3"/>
  <c r="U42" i="3"/>
  <c r="S42" i="3"/>
  <c r="Q42" i="3"/>
  <c r="R48" i="3" s="1"/>
  <c r="E42" i="3"/>
  <c r="F42" i="3" s="1"/>
  <c r="W41" i="3"/>
  <c r="U41" i="3"/>
  <c r="S41" i="3"/>
  <c r="Q41" i="3"/>
  <c r="R47" i="3" s="1"/>
  <c r="E41" i="3"/>
  <c r="F41" i="3" s="1"/>
  <c r="W40" i="3"/>
  <c r="U40" i="3"/>
  <c r="S40" i="3"/>
  <c r="Q40" i="3"/>
  <c r="R46" i="3" s="1"/>
  <c r="E40" i="3"/>
  <c r="F40" i="3" s="1"/>
  <c r="W39" i="3"/>
  <c r="U39" i="3"/>
  <c r="S39" i="3"/>
  <c r="Q39" i="3"/>
  <c r="E39" i="3"/>
  <c r="F39" i="3" s="1"/>
  <c r="G45" i="3" s="1"/>
  <c r="W38" i="3"/>
  <c r="U38" i="3"/>
  <c r="S38" i="3"/>
  <c r="Q38" i="3"/>
  <c r="R44" i="3" s="1"/>
  <c r="E38" i="3"/>
  <c r="F38" i="3" s="1"/>
  <c r="W37" i="3"/>
  <c r="U37" i="3"/>
  <c r="S37" i="3"/>
  <c r="Q37" i="3"/>
  <c r="R43" i="3" s="1"/>
  <c r="E37" i="3"/>
  <c r="F37" i="3" s="1"/>
  <c r="W36" i="3"/>
  <c r="U36" i="3"/>
  <c r="S36" i="3"/>
  <c r="Q36" i="3"/>
  <c r="R42" i="3" s="1"/>
  <c r="E36" i="3"/>
  <c r="F36" i="3" s="1"/>
  <c r="W35" i="3"/>
  <c r="U35" i="3"/>
  <c r="S35" i="3"/>
  <c r="Q35" i="3"/>
  <c r="E35" i="3"/>
  <c r="F35" i="3" s="1"/>
  <c r="G41" i="3" s="1"/>
  <c r="W34" i="3"/>
  <c r="U34" i="3"/>
  <c r="S34" i="3"/>
  <c r="Q34" i="3"/>
  <c r="R40" i="3" s="1"/>
  <c r="E34" i="3"/>
  <c r="F34" i="3" s="1"/>
  <c r="W33" i="3"/>
  <c r="U33" i="3"/>
  <c r="S33" i="3"/>
  <c r="Q33" i="3"/>
  <c r="R39" i="3" s="1"/>
  <c r="E33" i="3"/>
  <c r="F33" i="3" s="1"/>
  <c r="W32" i="3"/>
  <c r="U32" i="3"/>
  <c r="S32" i="3"/>
  <c r="Q32" i="3"/>
  <c r="R38" i="3" s="1"/>
  <c r="E32" i="3"/>
  <c r="F32" i="3" s="1"/>
  <c r="W31" i="3"/>
  <c r="U31" i="3"/>
  <c r="S31" i="3"/>
  <c r="Q31" i="3"/>
  <c r="E31" i="3"/>
  <c r="F31" i="3" s="1"/>
  <c r="G37" i="3" s="1"/>
  <c r="W30" i="3"/>
  <c r="U30" i="3"/>
  <c r="S30" i="3"/>
  <c r="Q30" i="3"/>
  <c r="R36" i="3" s="1"/>
  <c r="E30" i="3"/>
  <c r="F30" i="3" s="1"/>
  <c r="W29" i="3"/>
  <c r="U29" i="3"/>
  <c r="S29" i="3"/>
  <c r="Q29" i="3"/>
  <c r="R35" i="3" s="1"/>
  <c r="E29" i="3"/>
  <c r="F29" i="3" s="1"/>
  <c r="W28" i="3"/>
  <c r="U28" i="3"/>
  <c r="S28" i="3"/>
  <c r="Q28" i="3"/>
  <c r="R34" i="3" s="1"/>
  <c r="E28" i="3"/>
  <c r="F28" i="3" s="1"/>
  <c r="W27" i="3"/>
  <c r="U27" i="3"/>
  <c r="S27" i="3"/>
  <c r="Q27" i="3"/>
  <c r="E27" i="3"/>
  <c r="F27" i="3" s="1"/>
  <c r="G33" i="3" s="1"/>
  <c r="W26" i="3"/>
  <c r="U26" i="3"/>
  <c r="S26" i="3"/>
  <c r="Q26" i="3"/>
  <c r="R32" i="3" s="1"/>
  <c r="E26" i="3"/>
  <c r="F26" i="3" s="1"/>
  <c r="W25" i="3"/>
  <c r="U25" i="3"/>
  <c r="S25" i="3"/>
  <c r="Q25" i="3"/>
  <c r="R31" i="3" s="1"/>
  <c r="E25" i="3"/>
  <c r="F25" i="3" s="1"/>
  <c r="W24" i="3"/>
  <c r="U24" i="3"/>
  <c r="S24" i="3"/>
  <c r="Q24" i="3"/>
  <c r="R30" i="3" s="1"/>
  <c r="E24" i="3"/>
  <c r="F24" i="3" s="1"/>
  <c r="W23" i="3"/>
  <c r="U23" i="3"/>
  <c r="S23" i="3"/>
  <c r="Q23" i="3"/>
  <c r="E23" i="3"/>
  <c r="F23" i="3" s="1"/>
  <c r="G29" i="3" s="1"/>
  <c r="W22" i="3"/>
  <c r="U22" i="3"/>
  <c r="S22" i="3"/>
  <c r="Q22" i="3"/>
  <c r="R28" i="3" s="1"/>
  <c r="E22" i="3"/>
  <c r="F22" i="3" s="1"/>
  <c r="W21" i="3"/>
  <c r="U21" i="3"/>
  <c r="S21" i="3"/>
  <c r="Q21" i="3"/>
  <c r="R27" i="3" s="1"/>
  <c r="E21" i="3"/>
  <c r="F21" i="3" s="1"/>
  <c r="W20" i="3"/>
  <c r="U20" i="3"/>
  <c r="S20" i="3"/>
  <c r="Q20" i="3"/>
  <c r="R26" i="3" s="1"/>
  <c r="E20" i="3"/>
  <c r="F20" i="3" s="1"/>
  <c r="W19" i="3"/>
  <c r="U19" i="3"/>
  <c r="X19" i="3" s="1"/>
  <c r="S19" i="3"/>
  <c r="Q19" i="3"/>
  <c r="E19" i="3"/>
  <c r="W18" i="3"/>
  <c r="U18" i="3"/>
  <c r="S18" i="3"/>
  <c r="Q18" i="3"/>
  <c r="R24" i="3" s="1"/>
  <c r="E18" i="3"/>
  <c r="W17" i="3"/>
  <c r="U17" i="3"/>
  <c r="S17" i="3"/>
  <c r="Q17" i="3"/>
  <c r="R23" i="3" s="1"/>
  <c r="E17" i="3"/>
  <c r="W16" i="3"/>
  <c r="U16" i="3"/>
  <c r="S16" i="3"/>
  <c r="Q16" i="3"/>
  <c r="R22" i="3" s="1"/>
  <c r="E16" i="3"/>
  <c r="W15" i="3"/>
  <c r="U15" i="3"/>
  <c r="X15" i="3" s="1"/>
  <c r="S15" i="3"/>
  <c r="Q15" i="3"/>
  <c r="E15" i="3"/>
  <c r="W14" i="3"/>
  <c r="U14" i="3"/>
  <c r="S14" i="3"/>
  <c r="Q14" i="3"/>
  <c r="R20" i="3" s="1"/>
  <c r="E14" i="3"/>
  <c r="W13" i="3"/>
  <c r="U13" i="3"/>
  <c r="S13" i="3"/>
  <c r="Q13" i="3"/>
  <c r="R19" i="3" s="1"/>
  <c r="E13" i="3"/>
  <c r="W12" i="3"/>
  <c r="U12" i="3"/>
  <c r="S12" i="3"/>
  <c r="Q12" i="3"/>
  <c r="R18" i="3" s="1"/>
  <c r="E12" i="3"/>
  <c r="AQ11" i="3"/>
  <c r="W11" i="3"/>
  <c r="U11" i="3"/>
  <c r="S11" i="3"/>
  <c r="Q11" i="3"/>
  <c r="R17" i="3" s="1"/>
  <c r="E11" i="3"/>
  <c r="AO10" i="3"/>
  <c r="AN10" i="3"/>
  <c r="AM10" i="3"/>
  <c r="W10" i="3"/>
  <c r="U10" i="3"/>
  <c r="S10" i="3"/>
  <c r="Q10" i="3"/>
  <c r="R16" i="3" s="1"/>
  <c r="E10" i="3"/>
  <c r="AN9" i="3"/>
  <c r="AM9" i="3"/>
  <c r="W9" i="3"/>
  <c r="U9" i="3"/>
  <c r="S9" i="3"/>
  <c r="Q9" i="3"/>
  <c r="R15" i="3" s="1"/>
  <c r="E9" i="3"/>
  <c r="AN8" i="3"/>
  <c r="AM8" i="3"/>
  <c r="W8" i="3"/>
  <c r="U8" i="3"/>
  <c r="S8" i="3"/>
  <c r="Q8" i="3"/>
  <c r="R14" i="3" s="1"/>
  <c r="E8" i="3"/>
  <c r="AO7" i="3"/>
  <c r="AN7" i="3"/>
  <c r="AM7" i="3"/>
  <c r="W7" i="3"/>
  <c r="U7" i="3"/>
  <c r="X7" i="3" s="1"/>
  <c r="S7" i="3"/>
  <c r="Q7" i="3"/>
  <c r="E7" i="3"/>
  <c r="AO6" i="3"/>
  <c r="AN6" i="3"/>
  <c r="AM6" i="3"/>
  <c r="W6" i="3"/>
  <c r="U6" i="3"/>
  <c r="S6" i="3"/>
  <c r="Q6" i="3"/>
  <c r="R12" i="3" s="1"/>
  <c r="E6" i="3"/>
  <c r="AO5" i="3"/>
  <c r="AN5" i="3"/>
  <c r="AM5" i="3"/>
  <c r="W5" i="3"/>
  <c r="U5" i="3"/>
  <c r="S5" i="3"/>
  <c r="Q5" i="3"/>
  <c r="R11" i="3" s="1"/>
  <c r="E5" i="3"/>
  <c r="AO4" i="3"/>
  <c r="AN4" i="3"/>
  <c r="AM4" i="3"/>
  <c r="W4" i="3"/>
  <c r="U4" i="3"/>
  <c r="S4" i="3"/>
  <c r="E4" i="3"/>
  <c r="AO3" i="3"/>
  <c r="AN3" i="3"/>
  <c r="AM3" i="3"/>
  <c r="W3" i="3"/>
  <c r="U3" i="3"/>
  <c r="Y3" i="3" s="1"/>
  <c r="S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AN2" i="3"/>
  <c r="AM2" i="3"/>
  <c r="AC2" i="3"/>
  <c r="AD2" i="3" s="1"/>
  <c r="AA2" i="3"/>
  <c r="AF2" i="3" s="1"/>
  <c r="Z2" i="3"/>
  <c r="AE2" i="3" s="1"/>
  <c r="Y2" i="3"/>
  <c r="W2" i="3"/>
  <c r="U2" i="3"/>
  <c r="S2" i="3"/>
  <c r="O366" i="1"/>
  <c r="M366" i="1"/>
  <c r="P366" i="1" s="1"/>
  <c r="C366" i="1"/>
  <c r="O365" i="1"/>
  <c r="M365" i="1"/>
  <c r="P365" i="1" s="1"/>
  <c r="C365" i="1"/>
  <c r="O364" i="1"/>
  <c r="M364" i="1"/>
  <c r="P364" i="1" s="1"/>
  <c r="C364" i="1"/>
  <c r="O363" i="1"/>
  <c r="M363" i="1"/>
  <c r="P363" i="1" s="1"/>
  <c r="C363" i="1"/>
  <c r="O362" i="1"/>
  <c r="M362" i="1"/>
  <c r="P362" i="1" s="1"/>
  <c r="C362" i="1"/>
  <c r="O361" i="1"/>
  <c r="M361" i="1"/>
  <c r="P361" i="1" s="1"/>
  <c r="C361" i="1"/>
  <c r="O360" i="1"/>
  <c r="M360" i="1"/>
  <c r="P360" i="1" s="1"/>
  <c r="C360" i="1"/>
  <c r="O359" i="1"/>
  <c r="M359" i="1"/>
  <c r="P359" i="1" s="1"/>
  <c r="C359" i="1"/>
  <c r="O358" i="1"/>
  <c r="M358" i="1"/>
  <c r="P358" i="1" s="1"/>
  <c r="C358" i="1"/>
  <c r="O357" i="1"/>
  <c r="M357" i="1"/>
  <c r="P357" i="1" s="1"/>
  <c r="C357" i="1"/>
  <c r="O356" i="1"/>
  <c r="M356" i="1"/>
  <c r="P356" i="1" s="1"/>
  <c r="C356" i="1"/>
  <c r="O355" i="1"/>
  <c r="M355" i="1"/>
  <c r="P355" i="1" s="1"/>
  <c r="C355" i="1"/>
  <c r="O354" i="1"/>
  <c r="M354" i="1"/>
  <c r="P354" i="1" s="1"/>
  <c r="C354" i="1"/>
  <c r="O353" i="1"/>
  <c r="M353" i="1"/>
  <c r="P353" i="1" s="1"/>
  <c r="C353" i="1"/>
  <c r="O352" i="1"/>
  <c r="M352" i="1"/>
  <c r="P352" i="1" s="1"/>
  <c r="C352" i="1"/>
  <c r="O351" i="1"/>
  <c r="M351" i="1"/>
  <c r="P351" i="1" s="1"/>
  <c r="C351" i="1"/>
  <c r="O350" i="1"/>
  <c r="M350" i="1"/>
  <c r="P350" i="1" s="1"/>
  <c r="C350" i="1"/>
  <c r="O349" i="1"/>
  <c r="M349" i="1"/>
  <c r="P349" i="1" s="1"/>
  <c r="C349" i="1"/>
  <c r="O348" i="1"/>
  <c r="M348" i="1"/>
  <c r="P348" i="1" s="1"/>
  <c r="C348" i="1"/>
  <c r="O347" i="1"/>
  <c r="M347" i="1"/>
  <c r="P347" i="1" s="1"/>
  <c r="C347" i="1"/>
  <c r="O346" i="1"/>
  <c r="M346" i="1"/>
  <c r="P346" i="1" s="1"/>
  <c r="C346" i="1"/>
  <c r="O345" i="1"/>
  <c r="M345" i="1"/>
  <c r="P345" i="1" s="1"/>
  <c r="C345" i="1"/>
  <c r="O344" i="1"/>
  <c r="M344" i="1"/>
  <c r="C344" i="1"/>
  <c r="O343" i="1"/>
  <c r="M343" i="1"/>
  <c r="P343" i="1" s="1"/>
  <c r="C343" i="1"/>
  <c r="O342" i="1"/>
  <c r="M342" i="1"/>
  <c r="P342" i="1" s="1"/>
  <c r="C342" i="1"/>
  <c r="O341" i="1"/>
  <c r="M341" i="1"/>
  <c r="P341" i="1" s="1"/>
  <c r="C341" i="1"/>
  <c r="O340" i="1"/>
  <c r="M340" i="1"/>
  <c r="C340" i="1"/>
  <c r="O339" i="1"/>
  <c r="M339" i="1"/>
  <c r="P339" i="1" s="1"/>
  <c r="C339" i="1"/>
  <c r="O338" i="1"/>
  <c r="M338" i="1"/>
  <c r="P338" i="1" s="1"/>
  <c r="L338" i="1"/>
  <c r="C338" i="1"/>
  <c r="O337" i="1"/>
  <c r="M337" i="1"/>
  <c r="P337" i="1" s="1"/>
  <c r="C337" i="1"/>
  <c r="O336" i="1"/>
  <c r="M336" i="1"/>
  <c r="C336" i="1"/>
  <c r="O335" i="1"/>
  <c r="M335" i="1"/>
  <c r="P335" i="1" s="1"/>
  <c r="C335" i="1"/>
  <c r="O334" i="1"/>
  <c r="M334" i="1"/>
  <c r="P334" i="1" s="1"/>
  <c r="C334" i="1"/>
  <c r="O333" i="1"/>
  <c r="M333" i="1"/>
  <c r="C333" i="1"/>
  <c r="O332" i="1"/>
  <c r="M332" i="1"/>
  <c r="P332" i="1" s="1"/>
  <c r="L332" i="1"/>
  <c r="C332" i="1"/>
  <c r="O331" i="1"/>
  <c r="M331" i="1"/>
  <c r="P331" i="1" s="1"/>
  <c r="L331" i="1"/>
  <c r="C331" i="1"/>
  <c r="O330" i="1"/>
  <c r="M330" i="1"/>
  <c r="P330" i="1" s="1"/>
  <c r="C330" i="1"/>
  <c r="O329" i="1"/>
  <c r="M329" i="1"/>
  <c r="C329" i="1"/>
  <c r="O328" i="1"/>
  <c r="M328" i="1"/>
  <c r="P328" i="1" s="1"/>
  <c r="L328" i="1"/>
  <c r="C328" i="1"/>
  <c r="O327" i="1"/>
  <c r="M327" i="1"/>
  <c r="P327" i="1" s="1"/>
  <c r="L327" i="1"/>
  <c r="C327" i="1"/>
  <c r="O326" i="1"/>
  <c r="M326" i="1"/>
  <c r="P326" i="1" s="1"/>
  <c r="L326" i="1"/>
  <c r="C326" i="1"/>
  <c r="O325" i="1"/>
  <c r="M325" i="1"/>
  <c r="C325" i="1"/>
  <c r="O324" i="1"/>
  <c r="M324" i="1"/>
  <c r="P324" i="1" s="1"/>
  <c r="C324" i="1"/>
  <c r="O323" i="1"/>
  <c r="M323" i="1"/>
  <c r="P323" i="1" s="1"/>
  <c r="C323" i="1"/>
  <c r="O322" i="1"/>
  <c r="M322" i="1"/>
  <c r="P322" i="1" s="1"/>
  <c r="C322" i="1"/>
  <c r="O321" i="1"/>
  <c r="M321" i="1"/>
  <c r="P321" i="1" s="1"/>
  <c r="C321" i="1"/>
  <c r="O320" i="1"/>
  <c r="M320" i="1"/>
  <c r="P320" i="1" s="1"/>
  <c r="C320" i="1"/>
  <c r="O319" i="1"/>
  <c r="M319" i="1"/>
  <c r="P319" i="1" s="1"/>
  <c r="C319" i="1"/>
  <c r="O318" i="1"/>
  <c r="M318" i="1"/>
  <c r="P318" i="1" s="1"/>
  <c r="C318" i="1"/>
  <c r="O317" i="1"/>
  <c r="M317" i="1"/>
  <c r="C317" i="1"/>
  <c r="O316" i="1"/>
  <c r="M316" i="1"/>
  <c r="P316" i="1" s="1"/>
  <c r="C316" i="1"/>
  <c r="O315" i="1"/>
  <c r="M315" i="1"/>
  <c r="P315" i="1" s="1"/>
  <c r="C315" i="1"/>
  <c r="O314" i="1"/>
  <c r="M314" i="1"/>
  <c r="P314" i="1" s="1"/>
  <c r="C314" i="1"/>
  <c r="O313" i="1"/>
  <c r="M313" i="1"/>
  <c r="P313" i="1" s="1"/>
  <c r="C313" i="1"/>
  <c r="O312" i="1"/>
  <c r="M312" i="1"/>
  <c r="P312" i="1" s="1"/>
  <c r="C312" i="1"/>
  <c r="O311" i="1"/>
  <c r="M311" i="1"/>
  <c r="P311" i="1" s="1"/>
  <c r="C311" i="1"/>
  <c r="O310" i="1"/>
  <c r="M310" i="1"/>
  <c r="P310" i="1" s="1"/>
  <c r="C310" i="1"/>
  <c r="O309" i="1"/>
  <c r="M309" i="1"/>
  <c r="C309" i="1"/>
  <c r="O308" i="1"/>
  <c r="M308" i="1"/>
  <c r="P308" i="1" s="1"/>
  <c r="C308" i="1"/>
  <c r="O307" i="1"/>
  <c r="M307" i="1"/>
  <c r="P307" i="1" s="1"/>
  <c r="C307" i="1"/>
  <c r="O306" i="1"/>
  <c r="M306" i="1"/>
  <c r="P306" i="1" s="1"/>
  <c r="C306" i="1"/>
  <c r="O305" i="1"/>
  <c r="M305" i="1"/>
  <c r="P305" i="1" s="1"/>
  <c r="C305" i="1"/>
  <c r="O304" i="1"/>
  <c r="M304" i="1"/>
  <c r="P304" i="1" s="1"/>
  <c r="C304" i="1"/>
  <c r="O303" i="1"/>
  <c r="M303" i="1"/>
  <c r="P303" i="1" s="1"/>
  <c r="C303" i="1"/>
  <c r="O302" i="1"/>
  <c r="M302" i="1"/>
  <c r="P302" i="1" s="1"/>
  <c r="C302" i="1"/>
  <c r="O301" i="1"/>
  <c r="M301" i="1"/>
  <c r="C301" i="1"/>
  <c r="O300" i="1"/>
  <c r="M300" i="1"/>
  <c r="P300" i="1" s="1"/>
  <c r="C300" i="1"/>
  <c r="O299" i="1"/>
  <c r="M299" i="1"/>
  <c r="C299" i="1"/>
  <c r="O298" i="1"/>
  <c r="M298" i="1"/>
  <c r="P298" i="1" s="1"/>
  <c r="C298" i="1"/>
  <c r="O297" i="1"/>
  <c r="M297" i="1"/>
  <c r="C297" i="1"/>
  <c r="O296" i="1"/>
  <c r="M296" i="1"/>
  <c r="P296" i="1" s="1"/>
  <c r="C296" i="1"/>
  <c r="O295" i="1"/>
  <c r="M295" i="1"/>
  <c r="C295" i="1"/>
  <c r="O294" i="1"/>
  <c r="M294" i="1"/>
  <c r="P294" i="1" s="1"/>
  <c r="C294" i="1"/>
  <c r="O293" i="1"/>
  <c r="M293" i="1"/>
  <c r="C293" i="1"/>
  <c r="O292" i="1"/>
  <c r="M292" i="1"/>
  <c r="P292" i="1" s="1"/>
  <c r="C292" i="1"/>
  <c r="O291" i="1"/>
  <c r="M291" i="1"/>
  <c r="C291" i="1"/>
  <c r="O290" i="1"/>
  <c r="M290" i="1"/>
  <c r="P290" i="1" s="1"/>
  <c r="C290" i="1"/>
  <c r="O289" i="1"/>
  <c r="M289" i="1"/>
  <c r="C289" i="1"/>
  <c r="O288" i="1"/>
  <c r="M288" i="1"/>
  <c r="P288" i="1" s="1"/>
  <c r="C288" i="1"/>
  <c r="O287" i="1"/>
  <c r="M287" i="1"/>
  <c r="C287" i="1"/>
  <c r="O286" i="1"/>
  <c r="M286" i="1"/>
  <c r="C286" i="1"/>
  <c r="O285" i="1"/>
  <c r="M285" i="1"/>
  <c r="C285" i="1"/>
  <c r="O284" i="1"/>
  <c r="M284" i="1"/>
  <c r="C284" i="1"/>
  <c r="O283" i="1"/>
  <c r="M283" i="1"/>
  <c r="C283" i="1"/>
  <c r="O282" i="1"/>
  <c r="M282" i="1"/>
  <c r="C282" i="1"/>
  <c r="O281" i="1"/>
  <c r="M281" i="1"/>
  <c r="C281" i="1"/>
  <c r="O280" i="1"/>
  <c r="M280" i="1"/>
  <c r="C280" i="1"/>
  <c r="O279" i="1"/>
  <c r="M279" i="1"/>
  <c r="C279" i="1"/>
  <c r="O278" i="1"/>
  <c r="M278" i="1"/>
  <c r="C278" i="1"/>
  <c r="O277" i="1"/>
  <c r="M277" i="1"/>
  <c r="C277" i="1"/>
  <c r="O276" i="1"/>
  <c r="M276" i="1"/>
  <c r="C276" i="1"/>
  <c r="O275" i="1"/>
  <c r="M275" i="1"/>
  <c r="C275" i="1"/>
  <c r="O274" i="1"/>
  <c r="M274" i="1"/>
  <c r="C274" i="1"/>
  <c r="O273" i="1"/>
  <c r="M273" i="1"/>
  <c r="C273" i="1"/>
  <c r="O272" i="1"/>
  <c r="M272" i="1"/>
  <c r="C272" i="1"/>
  <c r="O271" i="1"/>
  <c r="M271" i="1"/>
  <c r="C271" i="1"/>
  <c r="O270" i="1"/>
  <c r="M270" i="1"/>
  <c r="C270" i="1"/>
  <c r="O269" i="1"/>
  <c r="M269" i="1"/>
  <c r="C269" i="1"/>
  <c r="O268" i="1"/>
  <c r="M268" i="1"/>
  <c r="C268" i="1"/>
  <c r="O267" i="1"/>
  <c r="M267" i="1"/>
  <c r="C267" i="1"/>
  <c r="O266" i="1"/>
  <c r="M266" i="1"/>
  <c r="C266" i="1"/>
  <c r="O265" i="1"/>
  <c r="M265" i="1"/>
  <c r="C265" i="1"/>
  <c r="O264" i="1"/>
  <c r="M264" i="1"/>
  <c r="C264" i="1"/>
  <c r="O263" i="1"/>
  <c r="M263" i="1"/>
  <c r="C263" i="1"/>
  <c r="O262" i="1"/>
  <c r="M262" i="1"/>
  <c r="C262" i="1"/>
  <c r="O261" i="1"/>
  <c r="M261" i="1"/>
  <c r="C261" i="1"/>
  <c r="O260" i="1"/>
  <c r="M260" i="1"/>
  <c r="C260" i="1"/>
  <c r="O259" i="1"/>
  <c r="M259" i="1"/>
  <c r="C259" i="1"/>
  <c r="O258" i="1"/>
  <c r="M258" i="1"/>
  <c r="C258" i="1"/>
  <c r="O257" i="1"/>
  <c r="M257" i="1"/>
  <c r="C257" i="1"/>
  <c r="O256" i="1"/>
  <c r="M256" i="1"/>
  <c r="C256" i="1"/>
  <c r="O255" i="1"/>
  <c r="M255" i="1"/>
  <c r="C255" i="1"/>
  <c r="O254" i="1"/>
  <c r="M254" i="1"/>
  <c r="C254" i="1"/>
  <c r="O253" i="1"/>
  <c r="M253" i="1"/>
  <c r="C253" i="1"/>
  <c r="O252" i="1"/>
  <c r="M252" i="1"/>
  <c r="C252" i="1"/>
  <c r="O251" i="1"/>
  <c r="M251" i="1"/>
  <c r="C251" i="1"/>
  <c r="O250" i="1"/>
  <c r="M250" i="1"/>
  <c r="C250" i="1"/>
  <c r="O249" i="1"/>
  <c r="M249" i="1"/>
  <c r="C249" i="1"/>
  <c r="O248" i="1"/>
  <c r="M248" i="1"/>
  <c r="C248" i="1"/>
  <c r="O247" i="1"/>
  <c r="M247" i="1"/>
  <c r="C247" i="1"/>
  <c r="O246" i="1"/>
  <c r="M246" i="1"/>
  <c r="C246" i="1"/>
  <c r="O245" i="1"/>
  <c r="M245" i="1"/>
  <c r="C245" i="1"/>
  <c r="O244" i="1"/>
  <c r="M244" i="1"/>
  <c r="C244" i="1"/>
  <c r="O243" i="1"/>
  <c r="M243" i="1"/>
  <c r="P243" i="1" s="1"/>
  <c r="C243" i="1"/>
  <c r="O242" i="1"/>
  <c r="M242" i="1"/>
  <c r="L242" i="1" s="1"/>
  <c r="C242" i="1"/>
  <c r="O241" i="1"/>
  <c r="M241" i="1"/>
  <c r="L241" i="1" s="1"/>
  <c r="C241" i="1"/>
  <c r="O240" i="1"/>
  <c r="M240" i="1"/>
  <c r="L240" i="1" s="1"/>
  <c r="C240" i="1"/>
  <c r="O239" i="1"/>
  <c r="M239" i="1"/>
  <c r="L239" i="1" s="1"/>
  <c r="C239" i="1"/>
  <c r="O238" i="1"/>
  <c r="M238" i="1"/>
  <c r="L238" i="1" s="1"/>
  <c r="C238" i="1"/>
  <c r="O237" i="1"/>
  <c r="M237" i="1"/>
  <c r="L237" i="1" s="1"/>
  <c r="C237" i="1"/>
  <c r="O236" i="1"/>
  <c r="M236" i="1"/>
  <c r="L236" i="1" s="1"/>
  <c r="C236" i="1"/>
  <c r="O235" i="1"/>
  <c r="M235" i="1"/>
  <c r="L235" i="1" s="1"/>
  <c r="C235" i="1"/>
  <c r="O234" i="1"/>
  <c r="M234" i="1"/>
  <c r="L234" i="1" s="1"/>
  <c r="C234" i="1"/>
  <c r="O233" i="1"/>
  <c r="M233" i="1"/>
  <c r="L233" i="1" s="1"/>
  <c r="C233" i="1"/>
  <c r="O232" i="1"/>
  <c r="M232" i="1"/>
  <c r="L232" i="1" s="1"/>
  <c r="C232" i="1"/>
  <c r="O231" i="1"/>
  <c r="M231" i="1"/>
  <c r="L231" i="1" s="1"/>
  <c r="C231" i="1"/>
  <c r="O230" i="1"/>
  <c r="M230" i="1"/>
  <c r="L230" i="1" s="1"/>
  <c r="C230" i="1"/>
  <c r="O229" i="1"/>
  <c r="M229" i="1"/>
  <c r="L229" i="1" s="1"/>
  <c r="C229" i="1"/>
  <c r="O228" i="1"/>
  <c r="M228" i="1"/>
  <c r="L228" i="1" s="1"/>
  <c r="C228" i="1"/>
  <c r="O227" i="1"/>
  <c r="M227" i="1"/>
  <c r="L227" i="1" s="1"/>
  <c r="C227" i="1"/>
  <c r="O226" i="1"/>
  <c r="M226" i="1"/>
  <c r="L226" i="1" s="1"/>
  <c r="C226" i="1"/>
  <c r="O225" i="1"/>
  <c r="M225" i="1"/>
  <c r="C225" i="1"/>
  <c r="O224" i="1"/>
  <c r="M224" i="1"/>
  <c r="C224" i="1"/>
  <c r="O223" i="1"/>
  <c r="M223" i="1"/>
  <c r="C223" i="1"/>
  <c r="O222" i="1"/>
  <c r="M222" i="1"/>
  <c r="C222" i="1"/>
  <c r="O221" i="1"/>
  <c r="M221" i="1"/>
  <c r="C221" i="1"/>
  <c r="O220" i="1"/>
  <c r="M220" i="1"/>
  <c r="C220" i="1"/>
  <c r="O219" i="1"/>
  <c r="M219" i="1"/>
  <c r="C219" i="1"/>
  <c r="O218" i="1"/>
  <c r="M218" i="1"/>
  <c r="C218" i="1"/>
  <c r="O217" i="1"/>
  <c r="M217" i="1"/>
  <c r="C217" i="1"/>
  <c r="O216" i="1"/>
  <c r="M216" i="1"/>
  <c r="C216" i="1"/>
  <c r="O215" i="1"/>
  <c r="M215" i="1"/>
  <c r="C215" i="1"/>
  <c r="O214" i="1"/>
  <c r="M214" i="1"/>
  <c r="C214" i="1"/>
  <c r="O213" i="1"/>
  <c r="M213" i="1"/>
  <c r="C213" i="1"/>
  <c r="O212" i="1"/>
  <c r="M212" i="1"/>
  <c r="C212" i="1"/>
  <c r="O211" i="1"/>
  <c r="M211" i="1"/>
  <c r="C211" i="1"/>
  <c r="O210" i="1"/>
  <c r="M210" i="1"/>
  <c r="C210" i="1"/>
  <c r="O209" i="1"/>
  <c r="M209" i="1"/>
  <c r="C209" i="1"/>
  <c r="O208" i="1"/>
  <c r="M208" i="1"/>
  <c r="C208" i="1"/>
  <c r="O207" i="1"/>
  <c r="M207" i="1"/>
  <c r="C207" i="1"/>
  <c r="O206" i="1"/>
  <c r="M206" i="1"/>
  <c r="C206" i="1"/>
  <c r="O205" i="1"/>
  <c r="M205" i="1"/>
  <c r="C205" i="1"/>
  <c r="O204" i="1"/>
  <c r="M204" i="1"/>
  <c r="C204" i="1"/>
  <c r="O203" i="1"/>
  <c r="M203" i="1"/>
  <c r="C203" i="1"/>
  <c r="O202" i="1"/>
  <c r="M202" i="1"/>
  <c r="C202" i="1"/>
  <c r="O201" i="1"/>
  <c r="M201" i="1"/>
  <c r="C201" i="1"/>
  <c r="O200" i="1"/>
  <c r="M200" i="1"/>
  <c r="C200" i="1"/>
  <c r="O199" i="1"/>
  <c r="M199" i="1"/>
  <c r="C199" i="1"/>
  <c r="O198" i="1"/>
  <c r="M198" i="1"/>
  <c r="C198" i="1"/>
  <c r="O197" i="1"/>
  <c r="M197" i="1"/>
  <c r="P197" i="1" s="1"/>
  <c r="C197" i="1"/>
  <c r="O196" i="1"/>
  <c r="M196" i="1"/>
  <c r="C196" i="1"/>
  <c r="O195" i="1"/>
  <c r="M195" i="1"/>
  <c r="P195" i="1" s="1"/>
  <c r="C195" i="1"/>
  <c r="O194" i="1"/>
  <c r="M194" i="1"/>
  <c r="L194" i="1" s="1"/>
  <c r="C194" i="1"/>
  <c r="O193" i="1"/>
  <c r="M193" i="1"/>
  <c r="L193" i="1" s="1"/>
  <c r="C193" i="1"/>
  <c r="O192" i="1"/>
  <c r="M192" i="1"/>
  <c r="L192" i="1" s="1"/>
  <c r="C192" i="1"/>
  <c r="O191" i="1"/>
  <c r="M191" i="1"/>
  <c r="L191" i="1" s="1"/>
  <c r="C191" i="1"/>
  <c r="O190" i="1"/>
  <c r="M190" i="1"/>
  <c r="L190" i="1" s="1"/>
  <c r="C190" i="1"/>
  <c r="O189" i="1"/>
  <c r="M189" i="1"/>
  <c r="L189" i="1" s="1"/>
  <c r="C189" i="1"/>
  <c r="O188" i="1"/>
  <c r="M188" i="1"/>
  <c r="L188" i="1" s="1"/>
  <c r="C188" i="1"/>
  <c r="O187" i="1"/>
  <c r="M187" i="1"/>
  <c r="L187" i="1" s="1"/>
  <c r="C187" i="1"/>
  <c r="O186" i="1"/>
  <c r="M186" i="1"/>
  <c r="L186" i="1" s="1"/>
  <c r="C186" i="1"/>
  <c r="O185" i="1"/>
  <c r="M185" i="1"/>
  <c r="L185" i="1" s="1"/>
  <c r="C185" i="1"/>
  <c r="O184" i="1"/>
  <c r="M184" i="1"/>
  <c r="L184" i="1" s="1"/>
  <c r="C184" i="1"/>
  <c r="O183" i="1"/>
  <c r="M183" i="1"/>
  <c r="L183" i="1" s="1"/>
  <c r="C183" i="1"/>
  <c r="O182" i="1"/>
  <c r="M182" i="1"/>
  <c r="L182" i="1" s="1"/>
  <c r="C182" i="1"/>
  <c r="O181" i="1"/>
  <c r="M181" i="1"/>
  <c r="L181" i="1" s="1"/>
  <c r="C181" i="1"/>
  <c r="O180" i="1"/>
  <c r="M180" i="1"/>
  <c r="L180" i="1" s="1"/>
  <c r="C180" i="1"/>
  <c r="O179" i="1"/>
  <c r="M179" i="1"/>
  <c r="L179" i="1" s="1"/>
  <c r="C179" i="1"/>
  <c r="O178" i="1"/>
  <c r="M178" i="1"/>
  <c r="L178" i="1" s="1"/>
  <c r="C178" i="1"/>
  <c r="O177" i="1"/>
  <c r="M177" i="1"/>
  <c r="L177" i="1" s="1"/>
  <c r="C177" i="1"/>
  <c r="O176" i="1"/>
  <c r="M176" i="1"/>
  <c r="L176" i="1" s="1"/>
  <c r="C176" i="1"/>
  <c r="O175" i="1"/>
  <c r="M175" i="1"/>
  <c r="L175" i="1" s="1"/>
  <c r="C175" i="1"/>
  <c r="O174" i="1"/>
  <c r="M174" i="1"/>
  <c r="L174" i="1" s="1"/>
  <c r="C174" i="1"/>
  <c r="O173" i="1"/>
  <c r="M173" i="1"/>
  <c r="L173" i="1" s="1"/>
  <c r="C173" i="1"/>
  <c r="O172" i="1"/>
  <c r="M172" i="1"/>
  <c r="L172" i="1" s="1"/>
  <c r="C172" i="1"/>
  <c r="O171" i="1"/>
  <c r="M171" i="1"/>
  <c r="L171" i="1" s="1"/>
  <c r="C171" i="1"/>
  <c r="O170" i="1"/>
  <c r="M170" i="1"/>
  <c r="L170" i="1" s="1"/>
  <c r="C170" i="1"/>
  <c r="O169" i="1"/>
  <c r="M169" i="1"/>
  <c r="L169" i="1" s="1"/>
  <c r="C169" i="1"/>
  <c r="O168" i="1"/>
  <c r="M168" i="1"/>
  <c r="L168" i="1" s="1"/>
  <c r="C168" i="1"/>
  <c r="O167" i="1"/>
  <c r="M167" i="1"/>
  <c r="L167" i="1" s="1"/>
  <c r="C167" i="1"/>
  <c r="O166" i="1"/>
  <c r="M166" i="1"/>
  <c r="L166" i="1" s="1"/>
  <c r="C166" i="1"/>
  <c r="O165" i="1"/>
  <c r="M165" i="1"/>
  <c r="L165" i="1" s="1"/>
  <c r="C165" i="1"/>
  <c r="O164" i="1"/>
  <c r="M164" i="1"/>
  <c r="L164" i="1" s="1"/>
  <c r="C164" i="1"/>
  <c r="O163" i="1"/>
  <c r="M163" i="1"/>
  <c r="L163" i="1" s="1"/>
  <c r="C163" i="1"/>
  <c r="O162" i="1"/>
  <c r="M162" i="1"/>
  <c r="L162" i="1" s="1"/>
  <c r="C162" i="1"/>
  <c r="O161" i="1"/>
  <c r="M161" i="1"/>
  <c r="L161" i="1" s="1"/>
  <c r="C161" i="1"/>
  <c r="O160" i="1"/>
  <c r="M160" i="1"/>
  <c r="L160" i="1" s="1"/>
  <c r="C160" i="1"/>
  <c r="O159" i="1"/>
  <c r="M159" i="1"/>
  <c r="C159" i="1"/>
  <c r="O158" i="1"/>
  <c r="M158" i="1"/>
  <c r="C158" i="1"/>
  <c r="O157" i="1"/>
  <c r="M157" i="1"/>
  <c r="C157" i="1"/>
  <c r="O156" i="1"/>
  <c r="M156" i="1"/>
  <c r="C156" i="1"/>
  <c r="O155" i="1"/>
  <c r="M155" i="1"/>
  <c r="C155" i="1"/>
  <c r="O154" i="1"/>
  <c r="M154" i="1"/>
  <c r="C154" i="1"/>
  <c r="O153" i="1"/>
  <c r="M153" i="1"/>
  <c r="C153" i="1"/>
  <c r="O152" i="1"/>
  <c r="M152" i="1"/>
  <c r="C152" i="1"/>
  <c r="O151" i="1"/>
  <c r="M151" i="1"/>
  <c r="C151" i="1"/>
  <c r="O150" i="1"/>
  <c r="M150" i="1"/>
  <c r="C150" i="1"/>
  <c r="O149" i="1"/>
  <c r="M149" i="1"/>
  <c r="C149" i="1"/>
  <c r="O148" i="1"/>
  <c r="M148" i="1"/>
  <c r="C148" i="1"/>
  <c r="O147" i="1"/>
  <c r="M147" i="1"/>
  <c r="C147" i="1"/>
  <c r="O146" i="1"/>
  <c r="M146" i="1"/>
  <c r="C146" i="1"/>
  <c r="O145" i="1"/>
  <c r="M145" i="1"/>
  <c r="C145" i="1"/>
  <c r="O144" i="1"/>
  <c r="M144" i="1"/>
  <c r="C144" i="1"/>
  <c r="O143" i="1"/>
  <c r="M143" i="1"/>
  <c r="C143" i="1"/>
  <c r="O142" i="1"/>
  <c r="M142" i="1"/>
  <c r="C142" i="1"/>
  <c r="O141" i="1"/>
  <c r="M141" i="1"/>
  <c r="C141" i="1"/>
  <c r="O140" i="1"/>
  <c r="M140" i="1"/>
  <c r="C140" i="1"/>
  <c r="O139" i="1"/>
  <c r="M139" i="1"/>
  <c r="C139" i="1"/>
  <c r="O138" i="1"/>
  <c r="M138" i="1"/>
  <c r="C138" i="1"/>
  <c r="O137" i="1"/>
  <c r="M137" i="1"/>
  <c r="C137" i="1"/>
  <c r="O136" i="1"/>
  <c r="M136" i="1"/>
  <c r="C136" i="1"/>
  <c r="O135" i="1"/>
  <c r="M135" i="1"/>
  <c r="C135" i="1"/>
  <c r="O134" i="1"/>
  <c r="M134" i="1"/>
  <c r="C134" i="1"/>
  <c r="O133" i="1"/>
  <c r="M133" i="1"/>
  <c r="C133" i="1"/>
  <c r="O132" i="1"/>
  <c r="M132" i="1"/>
  <c r="C132" i="1"/>
  <c r="O131" i="1"/>
  <c r="M131" i="1"/>
  <c r="C131" i="1"/>
  <c r="O130" i="1"/>
  <c r="M130" i="1"/>
  <c r="C130" i="1"/>
  <c r="O129" i="1"/>
  <c r="M129" i="1"/>
  <c r="C129" i="1"/>
  <c r="O128" i="1"/>
  <c r="M128" i="1"/>
  <c r="C128" i="1"/>
  <c r="O127" i="1"/>
  <c r="M127" i="1"/>
  <c r="C127" i="1"/>
  <c r="O126" i="1"/>
  <c r="M126" i="1"/>
  <c r="C126" i="1"/>
  <c r="O125" i="1"/>
  <c r="M125" i="1"/>
  <c r="C125" i="1"/>
  <c r="O124" i="1"/>
  <c r="M124" i="1"/>
  <c r="C124" i="1"/>
  <c r="O123" i="1"/>
  <c r="M123" i="1"/>
  <c r="C123" i="1"/>
  <c r="O122" i="1"/>
  <c r="M122" i="1"/>
  <c r="C122" i="1"/>
  <c r="O121" i="1"/>
  <c r="M121" i="1"/>
  <c r="C121" i="1"/>
  <c r="O120" i="1"/>
  <c r="M120" i="1"/>
  <c r="C120" i="1"/>
  <c r="O119" i="1"/>
  <c r="M119" i="1"/>
  <c r="C119" i="1"/>
  <c r="O118" i="1"/>
  <c r="M118" i="1"/>
  <c r="C118" i="1"/>
  <c r="O117" i="1"/>
  <c r="M117" i="1"/>
  <c r="C117" i="1"/>
  <c r="O116" i="1"/>
  <c r="M116" i="1"/>
  <c r="C116" i="1"/>
  <c r="O115" i="1"/>
  <c r="M115" i="1"/>
  <c r="C115" i="1"/>
  <c r="O114" i="1"/>
  <c r="M114" i="1"/>
  <c r="C114" i="1"/>
  <c r="O113" i="1"/>
  <c r="M113" i="1"/>
  <c r="C113" i="1"/>
  <c r="O112" i="1"/>
  <c r="M112" i="1"/>
  <c r="C112" i="1"/>
  <c r="O111" i="1"/>
  <c r="M111" i="1"/>
  <c r="C111" i="1"/>
  <c r="O110" i="1"/>
  <c r="M110" i="1"/>
  <c r="C110" i="1"/>
  <c r="O109" i="1"/>
  <c r="M109" i="1"/>
  <c r="C109" i="1"/>
  <c r="O108" i="1"/>
  <c r="M108" i="1"/>
  <c r="C108" i="1"/>
  <c r="O107" i="1"/>
  <c r="M107" i="1"/>
  <c r="C107" i="1"/>
  <c r="O106" i="1"/>
  <c r="M106" i="1"/>
  <c r="C106" i="1"/>
  <c r="O105" i="1"/>
  <c r="M105" i="1"/>
  <c r="C105" i="1"/>
  <c r="O104" i="1"/>
  <c r="M104" i="1"/>
  <c r="C104" i="1"/>
  <c r="O103" i="1"/>
  <c r="M103" i="1"/>
  <c r="C103" i="1"/>
  <c r="O102" i="1"/>
  <c r="M102" i="1"/>
  <c r="C102" i="1"/>
  <c r="O101" i="1"/>
  <c r="M101" i="1"/>
  <c r="C101" i="1"/>
  <c r="O100" i="1"/>
  <c r="M100" i="1"/>
  <c r="C100" i="1"/>
  <c r="O99" i="1"/>
  <c r="M99" i="1"/>
  <c r="C99" i="1"/>
  <c r="O98" i="1"/>
  <c r="M98" i="1"/>
  <c r="P98" i="1" s="1"/>
  <c r="C98" i="1"/>
  <c r="O97" i="1"/>
  <c r="M97" i="1"/>
  <c r="P97" i="1" s="1"/>
  <c r="C97" i="1"/>
  <c r="O96" i="1"/>
  <c r="M96" i="1"/>
  <c r="P96" i="1" s="1"/>
  <c r="C96" i="1"/>
  <c r="O95" i="1"/>
  <c r="M95" i="1"/>
  <c r="P95" i="1" s="1"/>
  <c r="C95" i="1"/>
  <c r="O94" i="1"/>
  <c r="M94" i="1"/>
  <c r="P94" i="1" s="1"/>
  <c r="C94" i="1"/>
  <c r="O93" i="1"/>
  <c r="M93" i="1"/>
  <c r="P93" i="1" s="1"/>
  <c r="K93" i="1"/>
  <c r="J93" i="1"/>
  <c r="I93" i="1"/>
  <c r="D93" i="1"/>
  <c r="C93" i="1"/>
  <c r="O92" i="1"/>
  <c r="M92" i="1"/>
  <c r="P92" i="1" s="1"/>
  <c r="K92" i="1"/>
  <c r="J92" i="1"/>
  <c r="I92" i="1"/>
  <c r="D92" i="1"/>
  <c r="C92" i="1"/>
  <c r="O91" i="1"/>
  <c r="M91" i="1"/>
  <c r="P91" i="1" s="1"/>
  <c r="K91" i="1"/>
  <c r="J91" i="1"/>
  <c r="I91" i="1"/>
  <c r="D91" i="1"/>
  <c r="C91" i="1"/>
  <c r="O90" i="1"/>
  <c r="M90" i="1"/>
  <c r="P90" i="1" s="1"/>
  <c r="K90" i="1"/>
  <c r="J90" i="1"/>
  <c r="I90" i="1"/>
  <c r="D90" i="1"/>
  <c r="C90" i="1"/>
  <c r="O89" i="1"/>
  <c r="M89" i="1"/>
  <c r="P89" i="1" s="1"/>
  <c r="K89" i="1"/>
  <c r="J89" i="1"/>
  <c r="I89" i="1"/>
  <c r="D89" i="1"/>
  <c r="C89" i="1"/>
  <c r="O88" i="1"/>
  <c r="M88" i="1"/>
  <c r="P88" i="1" s="1"/>
  <c r="K88" i="1"/>
  <c r="J88" i="1"/>
  <c r="I88" i="1"/>
  <c r="D88" i="1"/>
  <c r="C88" i="1"/>
  <c r="O87" i="1"/>
  <c r="M87" i="1"/>
  <c r="P87" i="1" s="1"/>
  <c r="K87" i="1"/>
  <c r="J87" i="1"/>
  <c r="I87" i="1"/>
  <c r="D87" i="1"/>
  <c r="C87" i="1"/>
  <c r="O86" i="1"/>
  <c r="M86" i="1"/>
  <c r="P86" i="1" s="1"/>
  <c r="K86" i="1"/>
  <c r="J86" i="1"/>
  <c r="I86" i="1"/>
  <c r="D86" i="1"/>
  <c r="C86" i="1"/>
  <c r="O85" i="1"/>
  <c r="M85" i="1"/>
  <c r="P85" i="1" s="1"/>
  <c r="K85" i="1"/>
  <c r="J85" i="1"/>
  <c r="I85" i="1"/>
  <c r="D85" i="1"/>
  <c r="C85" i="1"/>
  <c r="O84" i="1"/>
  <c r="M84" i="1"/>
  <c r="P84" i="1" s="1"/>
  <c r="K84" i="1"/>
  <c r="J84" i="1"/>
  <c r="I84" i="1"/>
  <c r="D84" i="1"/>
  <c r="C84" i="1"/>
  <c r="O83" i="1"/>
  <c r="M83" i="1"/>
  <c r="P83" i="1" s="1"/>
  <c r="K83" i="1"/>
  <c r="J83" i="1"/>
  <c r="I83" i="1"/>
  <c r="D83" i="1"/>
  <c r="C83" i="1"/>
  <c r="O82" i="1"/>
  <c r="M82" i="1"/>
  <c r="P82" i="1" s="1"/>
  <c r="K82" i="1"/>
  <c r="J82" i="1"/>
  <c r="I82" i="1"/>
  <c r="D82" i="1"/>
  <c r="C82" i="1"/>
  <c r="O81" i="1"/>
  <c r="M81" i="1"/>
  <c r="P81" i="1" s="1"/>
  <c r="K81" i="1"/>
  <c r="J81" i="1"/>
  <c r="I81" i="1"/>
  <c r="D81" i="1"/>
  <c r="C81" i="1"/>
  <c r="O80" i="1"/>
  <c r="M80" i="1"/>
  <c r="P80" i="1" s="1"/>
  <c r="K80" i="1"/>
  <c r="J80" i="1"/>
  <c r="I80" i="1"/>
  <c r="D80" i="1"/>
  <c r="C80" i="1"/>
  <c r="O79" i="1"/>
  <c r="M79" i="1"/>
  <c r="P79" i="1" s="1"/>
  <c r="K79" i="1"/>
  <c r="J79" i="1"/>
  <c r="I79" i="1"/>
  <c r="D79" i="1"/>
  <c r="C79" i="1"/>
  <c r="O78" i="1"/>
  <c r="M78" i="1"/>
  <c r="P78" i="1" s="1"/>
  <c r="K78" i="1"/>
  <c r="J78" i="1"/>
  <c r="I78" i="1"/>
  <c r="D78" i="1"/>
  <c r="C78" i="1"/>
  <c r="O77" i="1"/>
  <c r="M77" i="1"/>
  <c r="P77" i="1" s="1"/>
  <c r="K77" i="1"/>
  <c r="J77" i="1"/>
  <c r="I77" i="1"/>
  <c r="D77" i="1"/>
  <c r="C77" i="1"/>
  <c r="U76" i="1"/>
  <c r="O76" i="1"/>
  <c r="M76" i="1"/>
  <c r="L76" i="1" s="1"/>
  <c r="K76" i="1"/>
  <c r="J76" i="1"/>
  <c r="I76" i="1"/>
  <c r="D76" i="1"/>
  <c r="C76" i="1"/>
  <c r="U75" i="1"/>
  <c r="O75" i="1"/>
  <c r="M75" i="1"/>
  <c r="L75" i="1" s="1"/>
  <c r="K75" i="1"/>
  <c r="J75" i="1"/>
  <c r="I75" i="1"/>
  <c r="D75" i="1"/>
  <c r="C75" i="1"/>
  <c r="U74" i="1"/>
  <c r="O74" i="1"/>
  <c r="M74" i="1"/>
  <c r="L74" i="1" s="1"/>
  <c r="K74" i="1"/>
  <c r="J74" i="1"/>
  <c r="I74" i="1"/>
  <c r="D74" i="1"/>
  <c r="C74" i="1"/>
  <c r="U73" i="1"/>
  <c r="O73" i="1"/>
  <c r="M73" i="1"/>
  <c r="P73" i="1" s="1"/>
  <c r="K73" i="1"/>
  <c r="J73" i="1"/>
  <c r="I73" i="1"/>
  <c r="D73" i="1"/>
  <c r="C73" i="1"/>
  <c r="U72" i="1"/>
  <c r="O72" i="1"/>
  <c r="M72" i="1"/>
  <c r="L72" i="1" s="1"/>
  <c r="K72" i="1"/>
  <c r="J72" i="1"/>
  <c r="I72" i="1"/>
  <c r="D72" i="1"/>
  <c r="C72" i="1"/>
  <c r="U71" i="1"/>
  <c r="O71" i="1"/>
  <c r="M71" i="1"/>
  <c r="P71" i="1" s="1"/>
  <c r="K71" i="1"/>
  <c r="J71" i="1"/>
  <c r="I71" i="1"/>
  <c r="D71" i="1"/>
  <c r="C71" i="1"/>
  <c r="U70" i="1"/>
  <c r="O70" i="1"/>
  <c r="M70" i="1"/>
  <c r="L70" i="1" s="1"/>
  <c r="K70" i="1"/>
  <c r="J70" i="1"/>
  <c r="I70" i="1"/>
  <c r="D70" i="1"/>
  <c r="C70" i="1"/>
  <c r="U69" i="1"/>
  <c r="O69" i="1"/>
  <c r="M69" i="1"/>
  <c r="P69" i="1" s="1"/>
  <c r="K69" i="1"/>
  <c r="J69" i="1"/>
  <c r="I69" i="1"/>
  <c r="D69" i="1"/>
  <c r="C69" i="1"/>
  <c r="U68" i="1"/>
  <c r="O68" i="1"/>
  <c r="M68" i="1"/>
  <c r="L68" i="1" s="1"/>
  <c r="K68" i="1"/>
  <c r="J68" i="1"/>
  <c r="I68" i="1"/>
  <c r="D68" i="1"/>
  <c r="C68" i="1"/>
  <c r="U67" i="1"/>
  <c r="O67" i="1"/>
  <c r="M67" i="1"/>
  <c r="P67" i="1" s="1"/>
  <c r="K67" i="1"/>
  <c r="J67" i="1"/>
  <c r="I67" i="1"/>
  <c r="D67" i="1"/>
  <c r="C67" i="1"/>
  <c r="U66" i="1"/>
  <c r="O66" i="1"/>
  <c r="M66" i="1"/>
  <c r="P66" i="1" s="1"/>
  <c r="K66" i="1"/>
  <c r="J66" i="1"/>
  <c r="I66" i="1"/>
  <c r="D66" i="1"/>
  <c r="C66" i="1"/>
  <c r="U65" i="1"/>
  <c r="O65" i="1"/>
  <c r="M65" i="1"/>
  <c r="P65" i="1" s="1"/>
  <c r="K65" i="1"/>
  <c r="J65" i="1"/>
  <c r="I65" i="1"/>
  <c r="D65" i="1"/>
  <c r="C65" i="1"/>
  <c r="U64" i="1"/>
  <c r="O64" i="1"/>
  <c r="M64" i="1"/>
  <c r="L64" i="1" s="1"/>
  <c r="K64" i="1"/>
  <c r="J64" i="1"/>
  <c r="I64" i="1"/>
  <c r="D64" i="1"/>
  <c r="C64" i="1"/>
  <c r="U63" i="1"/>
  <c r="O63" i="1"/>
  <c r="M63" i="1"/>
  <c r="P63" i="1" s="1"/>
  <c r="K63" i="1"/>
  <c r="J63" i="1"/>
  <c r="I63" i="1"/>
  <c r="D63" i="1"/>
  <c r="C63" i="1"/>
  <c r="U62" i="1"/>
  <c r="P62" i="1"/>
  <c r="O62" i="1"/>
  <c r="M62" i="1"/>
  <c r="L62" i="1" s="1"/>
  <c r="K62" i="1"/>
  <c r="J62" i="1"/>
  <c r="I62" i="1"/>
  <c r="D62" i="1"/>
  <c r="C62" i="1"/>
  <c r="U61" i="1"/>
  <c r="O61" i="1"/>
  <c r="M61" i="1"/>
  <c r="P61" i="1" s="1"/>
  <c r="K61" i="1"/>
  <c r="J61" i="1"/>
  <c r="I61" i="1"/>
  <c r="D61" i="1"/>
  <c r="C61" i="1"/>
  <c r="U60" i="1"/>
  <c r="O60" i="1"/>
  <c r="M60" i="1"/>
  <c r="L60" i="1" s="1"/>
  <c r="K60" i="1"/>
  <c r="J60" i="1"/>
  <c r="I60" i="1"/>
  <c r="D60" i="1"/>
  <c r="C60" i="1"/>
  <c r="U59" i="1"/>
  <c r="O59" i="1"/>
  <c r="M59" i="1"/>
  <c r="L59" i="1" s="1"/>
  <c r="K59" i="1"/>
  <c r="J59" i="1"/>
  <c r="I59" i="1"/>
  <c r="D59" i="1"/>
  <c r="C59" i="1"/>
  <c r="U58" i="1"/>
  <c r="O58" i="1"/>
  <c r="M58" i="1"/>
  <c r="L58" i="1" s="1"/>
  <c r="K58" i="1"/>
  <c r="J58" i="1"/>
  <c r="I58" i="1"/>
  <c r="D58" i="1"/>
  <c r="C58" i="1"/>
  <c r="U57" i="1"/>
  <c r="O57" i="1"/>
  <c r="M57" i="1"/>
  <c r="P57" i="1" s="1"/>
  <c r="K57" i="1"/>
  <c r="J57" i="1"/>
  <c r="I57" i="1"/>
  <c r="D57" i="1"/>
  <c r="C57" i="1"/>
  <c r="U56" i="1"/>
  <c r="O56" i="1"/>
  <c r="M56" i="1"/>
  <c r="L56" i="1" s="1"/>
  <c r="K56" i="1"/>
  <c r="J56" i="1"/>
  <c r="I56" i="1"/>
  <c r="D56" i="1"/>
  <c r="C56" i="1"/>
  <c r="U55" i="1"/>
  <c r="O55" i="1"/>
  <c r="M55" i="1"/>
  <c r="L55" i="1" s="1"/>
  <c r="K55" i="1"/>
  <c r="J55" i="1"/>
  <c r="I55" i="1"/>
  <c r="D55" i="1"/>
  <c r="C55" i="1"/>
  <c r="U54" i="1"/>
  <c r="O54" i="1"/>
  <c r="M54" i="1"/>
  <c r="L54" i="1" s="1"/>
  <c r="K54" i="1"/>
  <c r="J54" i="1"/>
  <c r="I54" i="1"/>
  <c r="D54" i="1"/>
  <c r="C54" i="1"/>
  <c r="U53" i="1"/>
  <c r="O53" i="1"/>
  <c r="M53" i="1"/>
  <c r="L53" i="1" s="1"/>
  <c r="K53" i="1"/>
  <c r="J53" i="1"/>
  <c r="I53" i="1"/>
  <c r="D53" i="1"/>
  <c r="C53" i="1"/>
  <c r="U52" i="1"/>
  <c r="O52" i="1"/>
  <c r="M52" i="1"/>
  <c r="L52" i="1" s="1"/>
  <c r="K52" i="1"/>
  <c r="J52" i="1"/>
  <c r="I52" i="1"/>
  <c r="D52" i="1"/>
  <c r="C52" i="1"/>
  <c r="U51" i="1"/>
  <c r="O51" i="1"/>
  <c r="M51" i="1"/>
  <c r="L51" i="1" s="1"/>
  <c r="K51" i="1"/>
  <c r="J51" i="1"/>
  <c r="I51" i="1"/>
  <c r="D51" i="1"/>
  <c r="C51" i="1"/>
  <c r="U50" i="1"/>
  <c r="O50" i="1"/>
  <c r="M50" i="1"/>
  <c r="L50" i="1" s="1"/>
  <c r="K50" i="1"/>
  <c r="J50" i="1"/>
  <c r="I50" i="1"/>
  <c r="D50" i="1"/>
  <c r="C50" i="1"/>
  <c r="U49" i="1"/>
  <c r="O49" i="1"/>
  <c r="M49" i="1"/>
  <c r="L49" i="1" s="1"/>
  <c r="K49" i="1"/>
  <c r="J49" i="1"/>
  <c r="I49" i="1"/>
  <c r="D49" i="1"/>
  <c r="C49" i="1"/>
  <c r="U48" i="1"/>
  <c r="O48" i="1"/>
  <c r="M48" i="1"/>
  <c r="L48" i="1" s="1"/>
  <c r="K48" i="1"/>
  <c r="J48" i="1"/>
  <c r="I48" i="1"/>
  <c r="D48" i="1"/>
  <c r="C48" i="1"/>
  <c r="U47" i="1"/>
  <c r="O47" i="1"/>
  <c r="M47" i="1"/>
  <c r="L47" i="1" s="1"/>
  <c r="K47" i="1"/>
  <c r="J47" i="1"/>
  <c r="I47" i="1"/>
  <c r="D47" i="1"/>
  <c r="C47" i="1"/>
  <c r="U46" i="1"/>
  <c r="O46" i="1"/>
  <c r="M46" i="1"/>
  <c r="L46" i="1" s="1"/>
  <c r="K46" i="1"/>
  <c r="J46" i="1"/>
  <c r="I46" i="1"/>
  <c r="D46" i="1"/>
  <c r="C46" i="1"/>
  <c r="U45" i="1"/>
  <c r="O45" i="1"/>
  <c r="M45" i="1"/>
  <c r="L45" i="1" s="1"/>
  <c r="K45" i="1"/>
  <c r="J45" i="1"/>
  <c r="I45" i="1"/>
  <c r="D45" i="1"/>
  <c r="C45" i="1"/>
  <c r="U44" i="1"/>
  <c r="O44" i="1"/>
  <c r="M44" i="1"/>
  <c r="L44" i="1" s="1"/>
  <c r="K44" i="1"/>
  <c r="J44" i="1"/>
  <c r="I44" i="1"/>
  <c r="D44" i="1"/>
  <c r="C44" i="1"/>
  <c r="U43" i="1"/>
  <c r="O43" i="1"/>
  <c r="M43" i="1"/>
  <c r="L43" i="1" s="1"/>
  <c r="K43" i="1"/>
  <c r="J43" i="1"/>
  <c r="I43" i="1"/>
  <c r="D43" i="1"/>
  <c r="C43" i="1"/>
  <c r="U42" i="1"/>
  <c r="O42" i="1"/>
  <c r="M42" i="1"/>
  <c r="L42" i="1" s="1"/>
  <c r="K42" i="1"/>
  <c r="J42" i="1"/>
  <c r="I42" i="1"/>
  <c r="D42" i="1"/>
  <c r="C42" i="1"/>
  <c r="U41" i="1"/>
  <c r="O41" i="1"/>
  <c r="M41" i="1"/>
  <c r="P41" i="1" s="1"/>
  <c r="K41" i="1"/>
  <c r="J41" i="1"/>
  <c r="I41" i="1"/>
  <c r="D41" i="1"/>
  <c r="C41" i="1"/>
  <c r="U40" i="1"/>
  <c r="O40" i="1"/>
  <c r="M40" i="1"/>
  <c r="L40" i="1" s="1"/>
  <c r="K40" i="1"/>
  <c r="J40" i="1"/>
  <c r="I40" i="1"/>
  <c r="D40" i="1"/>
  <c r="C40" i="1"/>
  <c r="U39" i="1"/>
  <c r="O39" i="1"/>
  <c r="M39" i="1"/>
  <c r="L39" i="1" s="1"/>
  <c r="K39" i="1"/>
  <c r="J39" i="1"/>
  <c r="I39" i="1"/>
  <c r="D39" i="1"/>
  <c r="C39" i="1"/>
  <c r="U38" i="1"/>
  <c r="O38" i="1"/>
  <c r="M38" i="1"/>
  <c r="L38" i="1" s="1"/>
  <c r="K38" i="1"/>
  <c r="J38" i="1"/>
  <c r="I38" i="1"/>
  <c r="D38" i="1"/>
  <c r="C38" i="1"/>
  <c r="U37" i="1"/>
  <c r="O37" i="1"/>
  <c r="M37" i="1"/>
  <c r="L37" i="1" s="1"/>
  <c r="K37" i="1"/>
  <c r="J37" i="1"/>
  <c r="I37" i="1"/>
  <c r="D37" i="1"/>
  <c r="C37" i="1"/>
  <c r="U36" i="1"/>
  <c r="O36" i="1"/>
  <c r="M36" i="1"/>
  <c r="L36" i="1" s="1"/>
  <c r="K36" i="1"/>
  <c r="J36" i="1"/>
  <c r="I36" i="1"/>
  <c r="D36" i="1"/>
  <c r="C36" i="1"/>
  <c r="U35" i="1"/>
  <c r="O35" i="1"/>
  <c r="M35" i="1"/>
  <c r="L35" i="1" s="1"/>
  <c r="K35" i="1"/>
  <c r="J35" i="1"/>
  <c r="I35" i="1"/>
  <c r="D35" i="1"/>
  <c r="C35" i="1"/>
  <c r="U34" i="1"/>
  <c r="O34" i="1"/>
  <c r="M34" i="1"/>
  <c r="L34" i="1" s="1"/>
  <c r="K34" i="1"/>
  <c r="J34" i="1"/>
  <c r="I34" i="1"/>
  <c r="D34" i="1"/>
  <c r="C34" i="1"/>
  <c r="U33" i="1"/>
  <c r="O33" i="1"/>
  <c r="M33" i="1"/>
  <c r="P33" i="1" s="1"/>
  <c r="K33" i="1"/>
  <c r="J33" i="1"/>
  <c r="I33" i="1"/>
  <c r="D33" i="1"/>
  <c r="C33" i="1"/>
  <c r="U32" i="1"/>
  <c r="O32" i="1"/>
  <c r="M32" i="1"/>
  <c r="L32" i="1" s="1"/>
  <c r="K32" i="1"/>
  <c r="J32" i="1"/>
  <c r="I32" i="1"/>
  <c r="D32" i="1"/>
  <c r="C32" i="1"/>
  <c r="U31" i="1"/>
  <c r="O31" i="1"/>
  <c r="M31" i="1"/>
  <c r="L31" i="1" s="1"/>
  <c r="K31" i="1"/>
  <c r="J31" i="1"/>
  <c r="I31" i="1"/>
  <c r="D31" i="1"/>
  <c r="C31" i="1"/>
  <c r="O30" i="1"/>
  <c r="M30" i="1"/>
  <c r="L30" i="1" s="1"/>
  <c r="K30" i="1"/>
  <c r="J30" i="1"/>
  <c r="I30" i="1"/>
  <c r="D30" i="1"/>
  <c r="C30" i="1"/>
  <c r="O29" i="1"/>
  <c r="M29" i="1"/>
  <c r="L29" i="1" s="1"/>
  <c r="K29" i="1"/>
  <c r="J29" i="1"/>
  <c r="I29" i="1"/>
  <c r="D29" i="1"/>
  <c r="C29" i="1"/>
  <c r="O28" i="1"/>
  <c r="M28" i="1"/>
  <c r="L28" i="1" s="1"/>
  <c r="K28" i="1"/>
  <c r="J28" i="1"/>
  <c r="I28" i="1"/>
  <c r="D28" i="1"/>
  <c r="C28" i="1"/>
  <c r="O27" i="1"/>
  <c r="M27" i="1"/>
  <c r="L27" i="1" s="1"/>
  <c r="K27" i="1"/>
  <c r="J27" i="1"/>
  <c r="I27" i="1"/>
  <c r="D27" i="1"/>
  <c r="C27" i="1"/>
  <c r="O26" i="1"/>
  <c r="M26" i="1"/>
  <c r="L26" i="1" s="1"/>
  <c r="K26" i="1"/>
  <c r="J26" i="1"/>
  <c r="I26" i="1"/>
  <c r="D26" i="1"/>
  <c r="C26" i="1"/>
  <c r="O25" i="1"/>
  <c r="M25" i="1"/>
  <c r="L25" i="1" s="1"/>
  <c r="K25" i="1"/>
  <c r="J25" i="1"/>
  <c r="I25" i="1"/>
  <c r="D25" i="1"/>
  <c r="C25" i="1"/>
  <c r="O24" i="1"/>
  <c r="M24" i="1"/>
  <c r="L24" i="1" s="1"/>
  <c r="K24" i="1"/>
  <c r="J24" i="1"/>
  <c r="I24" i="1"/>
  <c r="D24" i="1"/>
  <c r="C24" i="1"/>
  <c r="O23" i="1"/>
  <c r="M23" i="1"/>
  <c r="L23" i="1" s="1"/>
  <c r="K23" i="1"/>
  <c r="J23" i="1"/>
  <c r="I23" i="1"/>
  <c r="D23" i="1"/>
  <c r="C23" i="1"/>
  <c r="O22" i="1"/>
  <c r="M22" i="1"/>
  <c r="L22" i="1" s="1"/>
  <c r="K22" i="1"/>
  <c r="J22" i="1"/>
  <c r="I22" i="1"/>
  <c r="D22" i="1"/>
  <c r="C22" i="1"/>
  <c r="O21" i="1"/>
  <c r="M21" i="1"/>
  <c r="L21" i="1" s="1"/>
  <c r="K21" i="1"/>
  <c r="J21" i="1"/>
  <c r="I21" i="1"/>
  <c r="D21" i="1"/>
  <c r="C21" i="1"/>
  <c r="O20" i="1"/>
  <c r="M20" i="1"/>
  <c r="L20" i="1" s="1"/>
  <c r="K20" i="1"/>
  <c r="J20" i="1"/>
  <c r="I20" i="1"/>
  <c r="D20" i="1"/>
  <c r="C20" i="1"/>
  <c r="O19" i="1"/>
  <c r="M19" i="1"/>
  <c r="L19" i="1" s="1"/>
  <c r="K19" i="1"/>
  <c r="J19" i="1"/>
  <c r="I19" i="1"/>
  <c r="D19" i="1"/>
  <c r="C19" i="1"/>
  <c r="O18" i="1"/>
  <c r="M18" i="1"/>
  <c r="L18" i="1" s="1"/>
  <c r="K18" i="1"/>
  <c r="J18" i="1"/>
  <c r="I18" i="1"/>
  <c r="D18" i="1"/>
  <c r="C18" i="1"/>
  <c r="O17" i="1"/>
  <c r="M17" i="1"/>
  <c r="L17" i="1" s="1"/>
  <c r="K17" i="1"/>
  <c r="J17" i="1"/>
  <c r="I17" i="1"/>
  <c r="D17" i="1"/>
  <c r="C17" i="1"/>
  <c r="O16" i="1"/>
  <c r="M16" i="1"/>
  <c r="L16" i="1" s="1"/>
  <c r="K16" i="1"/>
  <c r="J16" i="1"/>
  <c r="I16" i="1"/>
  <c r="D16" i="1"/>
  <c r="C16" i="1"/>
  <c r="O15" i="1"/>
  <c r="M15" i="1"/>
  <c r="L15" i="1" s="1"/>
  <c r="K15" i="1"/>
  <c r="J15" i="1"/>
  <c r="I15" i="1"/>
  <c r="D15" i="1"/>
  <c r="C15" i="1"/>
  <c r="O14" i="1"/>
  <c r="M14" i="1"/>
  <c r="L14" i="1" s="1"/>
  <c r="K14" i="1"/>
  <c r="J14" i="1"/>
  <c r="I14" i="1"/>
  <c r="D14" i="1"/>
  <c r="C14" i="1"/>
  <c r="O13" i="1"/>
  <c r="M13" i="1"/>
  <c r="L13" i="1" s="1"/>
  <c r="K13" i="1"/>
  <c r="J13" i="1"/>
  <c r="I13" i="1"/>
  <c r="D13" i="1"/>
  <c r="C13" i="1"/>
  <c r="O12" i="1"/>
  <c r="M12" i="1"/>
  <c r="L12" i="1" s="1"/>
  <c r="K12" i="1"/>
  <c r="J12" i="1"/>
  <c r="I12" i="1"/>
  <c r="D12" i="1"/>
  <c r="C12" i="1"/>
  <c r="O11" i="1"/>
  <c r="M11" i="1"/>
  <c r="L11" i="1" s="1"/>
  <c r="K11" i="1"/>
  <c r="J11" i="1"/>
  <c r="I11" i="1"/>
  <c r="D11" i="1"/>
  <c r="C11" i="1"/>
  <c r="O10" i="1"/>
  <c r="M10" i="1"/>
  <c r="L10" i="1" s="1"/>
  <c r="K10" i="1"/>
  <c r="I10" i="1"/>
  <c r="D10" i="1"/>
  <c r="C10" i="1"/>
  <c r="AH9" i="1"/>
  <c r="AG9" i="1"/>
  <c r="AF9" i="1"/>
  <c r="O9" i="1"/>
  <c r="M9" i="1"/>
  <c r="P9" i="1" s="1"/>
  <c r="K9" i="1"/>
  <c r="I9" i="1"/>
  <c r="D9" i="1"/>
  <c r="C9" i="1"/>
  <c r="AH8" i="1"/>
  <c r="AG8" i="1"/>
  <c r="AF8" i="1"/>
  <c r="O8" i="1"/>
  <c r="M8" i="1"/>
  <c r="L8" i="1" s="1"/>
  <c r="K8" i="1"/>
  <c r="I8" i="1"/>
  <c r="D8" i="1"/>
  <c r="C8" i="1"/>
  <c r="AH7" i="1"/>
  <c r="AG7" i="1"/>
  <c r="AF7" i="1"/>
  <c r="O7" i="1"/>
  <c r="M7" i="1"/>
  <c r="P7" i="1" s="1"/>
  <c r="K7" i="1"/>
  <c r="I7" i="1"/>
  <c r="D7" i="1"/>
  <c r="C7" i="1"/>
  <c r="AH6" i="1"/>
  <c r="AG6" i="1"/>
  <c r="AF6" i="1"/>
  <c r="O6" i="1"/>
  <c r="M6" i="1"/>
  <c r="L6" i="1" s="1"/>
  <c r="K6" i="1"/>
  <c r="I6" i="1"/>
  <c r="D6" i="1"/>
  <c r="C6" i="1"/>
  <c r="AH5" i="1"/>
  <c r="AG5" i="1"/>
  <c r="AF5" i="1"/>
  <c r="O5" i="1"/>
  <c r="M5" i="1"/>
  <c r="P5" i="1" s="1"/>
  <c r="K5" i="1"/>
  <c r="I5" i="1"/>
  <c r="D5" i="1"/>
  <c r="C5" i="1"/>
  <c r="AH4" i="1"/>
  <c r="AG4" i="1"/>
  <c r="AF4" i="1"/>
  <c r="O4" i="1"/>
  <c r="M4" i="1"/>
  <c r="L4" i="1" s="1"/>
  <c r="K4" i="1"/>
  <c r="D4" i="1"/>
  <c r="C4" i="1"/>
  <c r="AH3" i="1"/>
  <c r="AG3" i="1"/>
  <c r="AF3" i="1"/>
  <c r="Y3" i="1"/>
  <c r="S3" i="1"/>
  <c r="O3" i="1"/>
  <c r="M3" i="1"/>
  <c r="R3" i="1" s="1"/>
  <c r="K3" i="1"/>
  <c r="C3" i="1"/>
  <c r="AG2" i="1"/>
  <c r="AF2" i="1"/>
  <c r="Y2" i="1"/>
  <c r="X2" i="1"/>
  <c r="W2" i="1"/>
  <c r="V2" i="1"/>
  <c r="S2" i="1"/>
  <c r="R2" i="1"/>
  <c r="Q2" i="1"/>
  <c r="O2" i="1"/>
  <c r="M2" i="1"/>
  <c r="L2" i="1" s="1"/>
  <c r="K2" i="1"/>
  <c r="L330" i="1" l="1"/>
  <c r="L7" i="1"/>
  <c r="L67" i="1"/>
  <c r="P42" i="1"/>
  <c r="L57" i="1"/>
  <c r="L33" i="1"/>
  <c r="P53" i="1"/>
  <c r="L195" i="1"/>
  <c r="L300" i="1"/>
  <c r="P54" i="1"/>
  <c r="L71" i="1"/>
  <c r="L66" i="1"/>
  <c r="P68" i="1"/>
  <c r="L315" i="1"/>
  <c r="L316" i="1"/>
  <c r="L5" i="1"/>
  <c r="P37" i="1"/>
  <c r="L41" i="1"/>
  <c r="L339" i="1"/>
  <c r="P38" i="1"/>
  <c r="P49" i="1"/>
  <c r="L310" i="1"/>
  <c r="L311" i="1"/>
  <c r="L312" i="1"/>
  <c r="L313" i="1"/>
  <c r="L314" i="1"/>
  <c r="L9" i="1"/>
  <c r="P58" i="1"/>
  <c r="L63" i="1"/>
  <c r="P72" i="1"/>
  <c r="L302" i="1"/>
  <c r="L303" i="1"/>
  <c r="L304" i="1"/>
  <c r="L305" i="1"/>
  <c r="L306" i="1"/>
  <c r="L307" i="1"/>
  <c r="L308" i="1"/>
  <c r="L334" i="1"/>
  <c r="L335" i="1"/>
  <c r="L342" i="1"/>
  <c r="L343" i="1"/>
  <c r="P3" i="1"/>
  <c r="P34" i="1"/>
  <c r="P45" i="1"/>
  <c r="P50" i="1"/>
  <c r="P7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46" i="1"/>
  <c r="L69" i="1"/>
  <c r="L91" i="1"/>
  <c r="L92" i="1"/>
  <c r="L93" i="1"/>
  <c r="L94" i="1"/>
  <c r="L95" i="1"/>
  <c r="L96" i="1"/>
  <c r="L97" i="1"/>
  <c r="L98" i="1"/>
  <c r="L197" i="1"/>
  <c r="L298" i="1"/>
  <c r="L318" i="1"/>
  <c r="L319" i="1"/>
  <c r="L320" i="1"/>
  <c r="L321" i="1"/>
  <c r="L322" i="1"/>
  <c r="L323" i="1"/>
  <c r="L32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S4" i="1"/>
  <c r="X3" i="1"/>
  <c r="V3" i="1"/>
  <c r="W3" i="1" s="1"/>
  <c r="P2" i="1"/>
  <c r="L3" i="1"/>
  <c r="Q3" i="1"/>
  <c r="Q4" i="1" s="1"/>
  <c r="P4" i="1"/>
  <c r="P6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5" i="1"/>
  <c r="P39" i="1"/>
  <c r="P43" i="1"/>
  <c r="P47" i="1"/>
  <c r="P51" i="1"/>
  <c r="P55" i="1"/>
  <c r="P59" i="1"/>
  <c r="P64" i="1"/>
  <c r="L65" i="1"/>
  <c r="P74" i="1"/>
  <c r="P317" i="1"/>
  <c r="L317" i="1"/>
  <c r="P32" i="1"/>
  <c r="P36" i="1"/>
  <c r="P40" i="1"/>
  <c r="P44" i="1"/>
  <c r="P48" i="1"/>
  <c r="P52" i="1"/>
  <c r="P56" i="1"/>
  <c r="P60" i="1"/>
  <c r="L61" i="1"/>
  <c r="P70" i="1"/>
  <c r="P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101" i="1"/>
  <c r="P101" i="1"/>
  <c r="L105" i="1"/>
  <c r="P105" i="1"/>
  <c r="L109" i="1"/>
  <c r="P109" i="1"/>
  <c r="L113" i="1"/>
  <c r="P113" i="1"/>
  <c r="L117" i="1"/>
  <c r="P117" i="1"/>
  <c r="L121" i="1"/>
  <c r="P121" i="1"/>
  <c r="L125" i="1"/>
  <c r="P125" i="1"/>
  <c r="L129" i="1"/>
  <c r="P129" i="1"/>
  <c r="L133" i="1"/>
  <c r="P133" i="1"/>
  <c r="L137" i="1"/>
  <c r="P137" i="1"/>
  <c r="L141" i="1"/>
  <c r="P141" i="1"/>
  <c r="L145" i="1"/>
  <c r="P145" i="1"/>
  <c r="L149" i="1"/>
  <c r="P149" i="1"/>
  <c r="L153" i="1"/>
  <c r="P153" i="1"/>
  <c r="L157" i="1"/>
  <c r="P157" i="1"/>
  <c r="L73" i="1"/>
  <c r="P198" i="1"/>
  <c r="L198" i="1"/>
  <c r="L202" i="1"/>
  <c r="P202" i="1"/>
  <c r="L206" i="1"/>
  <c r="P206" i="1"/>
  <c r="L210" i="1"/>
  <c r="P210" i="1"/>
  <c r="L214" i="1"/>
  <c r="P214" i="1"/>
  <c r="L218" i="1"/>
  <c r="P218" i="1"/>
  <c r="L222" i="1"/>
  <c r="P222" i="1"/>
  <c r="P301" i="1"/>
  <c r="L301" i="1"/>
  <c r="L100" i="1"/>
  <c r="P100" i="1"/>
  <c r="L104" i="1"/>
  <c r="P104" i="1"/>
  <c r="L108" i="1"/>
  <c r="P108" i="1"/>
  <c r="L112" i="1"/>
  <c r="P112" i="1"/>
  <c r="L116" i="1"/>
  <c r="P116" i="1"/>
  <c r="L120" i="1"/>
  <c r="P120" i="1"/>
  <c r="L124" i="1"/>
  <c r="P124" i="1"/>
  <c r="L128" i="1"/>
  <c r="P128" i="1"/>
  <c r="L132" i="1"/>
  <c r="P132" i="1"/>
  <c r="L136" i="1"/>
  <c r="P136" i="1"/>
  <c r="L140" i="1"/>
  <c r="P140" i="1"/>
  <c r="L144" i="1"/>
  <c r="P144" i="1"/>
  <c r="L148" i="1"/>
  <c r="P148" i="1"/>
  <c r="L152" i="1"/>
  <c r="P152" i="1"/>
  <c r="L156" i="1"/>
  <c r="P156" i="1"/>
  <c r="P289" i="1"/>
  <c r="L289" i="1"/>
  <c r="P299" i="1"/>
  <c r="L299" i="1"/>
  <c r="P336" i="1"/>
  <c r="L336" i="1"/>
  <c r="L99" i="1"/>
  <c r="P99" i="1"/>
  <c r="L103" i="1"/>
  <c r="P103" i="1"/>
  <c r="L107" i="1"/>
  <c r="P107" i="1"/>
  <c r="L111" i="1"/>
  <c r="P111" i="1"/>
  <c r="L115" i="1"/>
  <c r="P115" i="1"/>
  <c r="L119" i="1"/>
  <c r="P119" i="1"/>
  <c r="L123" i="1"/>
  <c r="P123" i="1"/>
  <c r="L127" i="1"/>
  <c r="P127" i="1"/>
  <c r="L131" i="1"/>
  <c r="P131" i="1"/>
  <c r="L135" i="1"/>
  <c r="P135" i="1"/>
  <c r="L139" i="1"/>
  <c r="P139" i="1"/>
  <c r="L143" i="1"/>
  <c r="P143" i="1"/>
  <c r="L147" i="1"/>
  <c r="P147" i="1"/>
  <c r="L151" i="1"/>
  <c r="P151" i="1"/>
  <c r="L155" i="1"/>
  <c r="P155" i="1"/>
  <c r="L159" i="1"/>
  <c r="P159" i="1"/>
  <c r="P196" i="1"/>
  <c r="L196" i="1"/>
  <c r="P297" i="1"/>
  <c r="L297" i="1"/>
  <c r="L102" i="1"/>
  <c r="P102" i="1"/>
  <c r="L106" i="1"/>
  <c r="P106" i="1"/>
  <c r="L110" i="1"/>
  <c r="P110" i="1"/>
  <c r="L114" i="1"/>
  <c r="P114" i="1"/>
  <c r="L118" i="1"/>
  <c r="P118" i="1"/>
  <c r="L122" i="1"/>
  <c r="P122" i="1"/>
  <c r="L126" i="1"/>
  <c r="P126" i="1"/>
  <c r="L130" i="1"/>
  <c r="P130" i="1"/>
  <c r="L134" i="1"/>
  <c r="P134" i="1"/>
  <c r="L138" i="1"/>
  <c r="P138" i="1"/>
  <c r="L142" i="1"/>
  <c r="P142" i="1"/>
  <c r="L146" i="1"/>
  <c r="P146" i="1"/>
  <c r="L150" i="1"/>
  <c r="P150" i="1"/>
  <c r="L154" i="1"/>
  <c r="P154" i="1"/>
  <c r="L158" i="1"/>
  <c r="P158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L201" i="1"/>
  <c r="P201" i="1"/>
  <c r="L205" i="1"/>
  <c r="P205" i="1"/>
  <c r="L209" i="1"/>
  <c r="P209" i="1"/>
  <c r="L213" i="1"/>
  <c r="P213" i="1"/>
  <c r="L217" i="1"/>
  <c r="P217" i="1"/>
  <c r="L221" i="1"/>
  <c r="P221" i="1"/>
  <c r="L225" i="1"/>
  <c r="P225" i="1"/>
  <c r="L247" i="1"/>
  <c r="P247" i="1"/>
  <c r="L251" i="1"/>
  <c r="P251" i="1"/>
  <c r="L255" i="1"/>
  <c r="P255" i="1"/>
  <c r="L259" i="1"/>
  <c r="P259" i="1"/>
  <c r="L263" i="1"/>
  <c r="P263" i="1"/>
  <c r="L267" i="1"/>
  <c r="P267" i="1"/>
  <c r="L271" i="1"/>
  <c r="P271" i="1"/>
  <c r="L275" i="1"/>
  <c r="P275" i="1"/>
  <c r="L279" i="1"/>
  <c r="P279" i="1"/>
  <c r="L283" i="1"/>
  <c r="P283" i="1"/>
  <c r="P287" i="1"/>
  <c r="L287" i="1"/>
  <c r="P295" i="1"/>
  <c r="L295" i="1"/>
  <c r="L200" i="1"/>
  <c r="P200" i="1"/>
  <c r="L204" i="1"/>
  <c r="P204" i="1"/>
  <c r="L208" i="1"/>
  <c r="P208" i="1"/>
  <c r="L212" i="1"/>
  <c r="P212" i="1"/>
  <c r="L216" i="1"/>
  <c r="P216" i="1"/>
  <c r="L220" i="1"/>
  <c r="P220" i="1"/>
  <c r="L224" i="1"/>
  <c r="P224" i="1"/>
  <c r="P293" i="1"/>
  <c r="L293" i="1"/>
  <c r="P309" i="1"/>
  <c r="L309" i="1"/>
  <c r="L199" i="1"/>
  <c r="P199" i="1"/>
  <c r="L203" i="1"/>
  <c r="P203" i="1"/>
  <c r="L207" i="1"/>
  <c r="P207" i="1"/>
  <c r="L211" i="1"/>
  <c r="P211" i="1"/>
  <c r="L215" i="1"/>
  <c r="P215" i="1"/>
  <c r="L219" i="1"/>
  <c r="P219" i="1"/>
  <c r="L223" i="1"/>
  <c r="P223" i="1"/>
  <c r="P291" i="1"/>
  <c r="L291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L243" i="1"/>
  <c r="L246" i="1"/>
  <c r="P246" i="1"/>
  <c r="L250" i="1"/>
  <c r="P250" i="1"/>
  <c r="L254" i="1"/>
  <c r="P254" i="1"/>
  <c r="L258" i="1"/>
  <c r="P258" i="1"/>
  <c r="L262" i="1"/>
  <c r="P262" i="1"/>
  <c r="L266" i="1"/>
  <c r="P266" i="1"/>
  <c r="L270" i="1"/>
  <c r="P270" i="1"/>
  <c r="L274" i="1"/>
  <c r="P274" i="1"/>
  <c r="L278" i="1"/>
  <c r="P278" i="1"/>
  <c r="L282" i="1"/>
  <c r="P282" i="1"/>
  <c r="L286" i="1"/>
  <c r="P286" i="1"/>
  <c r="L288" i="1"/>
  <c r="L290" i="1"/>
  <c r="L292" i="1"/>
  <c r="L294" i="1"/>
  <c r="L296" i="1"/>
  <c r="L245" i="1"/>
  <c r="P245" i="1"/>
  <c r="L249" i="1"/>
  <c r="P249" i="1"/>
  <c r="L253" i="1"/>
  <c r="P253" i="1"/>
  <c r="L257" i="1"/>
  <c r="P257" i="1"/>
  <c r="L261" i="1"/>
  <c r="P261" i="1"/>
  <c r="L265" i="1"/>
  <c r="P265" i="1"/>
  <c r="L269" i="1"/>
  <c r="P269" i="1"/>
  <c r="L273" i="1"/>
  <c r="P273" i="1"/>
  <c r="L277" i="1"/>
  <c r="P277" i="1"/>
  <c r="L281" i="1"/>
  <c r="P281" i="1"/>
  <c r="L285" i="1"/>
  <c r="P285" i="1"/>
  <c r="P340" i="1"/>
  <c r="L340" i="1"/>
  <c r="L244" i="1"/>
  <c r="P244" i="1"/>
  <c r="L248" i="1"/>
  <c r="P248" i="1"/>
  <c r="L252" i="1"/>
  <c r="P252" i="1"/>
  <c r="L256" i="1"/>
  <c r="P256" i="1"/>
  <c r="L260" i="1"/>
  <c r="P260" i="1"/>
  <c r="L264" i="1"/>
  <c r="P264" i="1"/>
  <c r="L268" i="1"/>
  <c r="P268" i="1"/>
  <c r="L272" i="1"/>
  <c r="P272" i="1"/>
  <c r="L276" i="1"/>
  <c r="P276" i="1"/>
  <c r="L280" i="1"/>
  <c r="P280" i="1"/>
  <c r="L284" i="1"/>
  <c r="P284" i="1"/>
  <c r="P329" i="1"/>
  <c r="L329" i="1"/>
  <c r="P344" i="1"/>
  <c r="L344" i="1"/>
  <c r="P333" i="1"/>
  <c r="L333" i="1"/>
  <c r="P325" i="1"/>
  <c r="L325" i="1"/>
  <c r="L337" i="1"/>
  <c r="L341" i="1"/>
  <c r="R32" i="10"/>
  <c r="X31" i="10"/>
  <c r="V31" i="10"/>
  <c r="W31" i="10" s="1"/>
  <c r="S32" i="10"/>
  <c r="Y31" i="10"/>
  <c r="Q32" i="10"/>
  <c r="Q33" i="10" s="1"/>
  <c r="AA32" i="9"/>
  <c r="AF31" i="9"/>
  <c r="AE31" i="9"/>
  <c r="Z32" i="9"/>
  <c r="AC31" i="9"/>
  <c r="AD31" i="9" s="1"/>
  <c r="Y32" i="7"/>
  <c r="AE31" i="7"/>
  <c r="AC31" i="7"/>
  <c r="AD31" i="7" s="1"/>
  <c r="Z32" i="7"/>
  <c r="AF32" i="7"/>
  <c r="R13" i="3"/>
  <c r="R29" i="3"/>
  <c r="R37" i="3"/>
  <c r="R41" i="3"/>
  <c r="R45" i="3"/>
  <c r="R56" i="3"/>
  <c r="G28" i="3"/>
  <c r="G32" i="3"/>
  <c r="G36" i="3"/>
  <c r="G40" i="3"/>
  <c r="G44" i="3"/>
  <c r="G48" i="3"/>
  <c r="G52" i="3"/>
  <c r="G56" i="3"/>
  <c r="G60" i="3"/>
  <c r="R21" i="3"/>
  <c r="R25" i="3"/>
  <c r="AA3" i="3"/>
  <c r="AF3" i="3" s="1"/>
  <c r="G27" i="3"/>
  <c r="G31" i="3"/>
  <c r="G35" i="3"/>
  <c r="G39" i="3"/>
  <c r="G43" i="3"/>
  <c r="G47" i="3"/>
  <c r="G51" i="3"/>
  <c r="G55" i="3"/>
  <c r="G59" i="3"/>
  <c r="G62" i="3"/>
  <c r="G65" i="3"/>
  <c r="R33" i="3"/>
  <c r="R49" i="3"/>
  <c r="R53" i="3"/>
  <c r="G26" i="3"/>
  <c r="G30" i="3"/>
  <c r="G34" i="3"/>
  <c r="G38" i="3"/>
  <c r="G42" i="3"/>
  <c r="G46" i="3"/>
  <c r="G50" i="3"/>
  <c r="G54" i="3"/>
  <c r="G58" i="3"/>
  <c r="R59" i="3"/>
  <c r="G67" i="3"/>
  <c r="G64" i="3"/>
  <c r="G66" i="3"/>
  <c r="G68" i="3"/>
  <c r="G70" i="3"/>
  <c r="G72" i="3"/>
  <c r="R68" i="3"/>
  <c r="R74" i="3"/>
  <c r="T103" i="3"/>
  <c r="T56" i="3"/>
  <c r="T60" i="3"/>
  <c r="T64" i="3"/>
  <c r="X66" i="3"/>
  <c r="X71" i="3"/>
  <c r="X75" i="3"/>
  <c r="X79" i="3"/>
  <c r="X83" i="3"/>
  <c r="X87" i="3"/>
  <c r="T91" i="3"/>
  <c r="T95" i="3"/>
  <c r="X111" i="3"/>
  <c r="T163" i="3"/>
  <c r="X106" i="3"/>
  <c r="X110" i="3"/>
  <c r="X114" i="3"/>
  <c r="X118" i="3"/>
  <c r="X122" i="3"/>
  <c r="X126" i="3"/>
  <c r="X134" i="3"/>
  <c r="X138" i="3"/>
  <c r="X142" i="3"/>
  <c r="X146" i="3"/>
  <c r="X154" i="3"/>
  <c r="X158" i="3"/>
  <c r="X162" i="3"/>
  <c r="X166" i="3"/>
  <c r="X170" i="3"/>
  <c r="T242" i="3"/>
  <c r="X246" i="3"/>
  <c r="X254" i="3"/>
  <c r="X258" i="3"/>
  <c r="X262" i="3"/>
  <c r="T99" i="3"/>
  <c r="X107" i="3"/>
  <c r="X131" i="3"/>
  <c r="X4" i="3"/>
  <c r="X8" i="3"/>
  <c r="T9" i="3"/>
  <c r="X10" i="3"/>
  <c r="X14" i="3"/>
  <c r="X18" i="3"/>
  <c r="X103" i="3"/>
  <c r="X115" i="3"/>
  <c r="X119" i="3"/>
  <c r="X123" i="3"/>
  <c r="X127" i="3"/>
  <c r="X130" i="3"/>
  <c r="T307" i="3"/>
  <c r="T2" i="3"/>
  <c r="X5" i="3"/>
  <c r="X13" i="3"/>
  <c r="X17" i="3"/>
  <c r="X102" i="3"/>
  <c r="X174" i="3"/>
  <c r="X178" i="3"/>
  <c r="X182" i="3"/>
  <c r="X186" i="3"/>
  <c r="X190" i="3"/>
  <c r="X194" i="3"/>
  <c r="X198" i="3"/>
  <c r="T226" i="3"/>
  <c r="T230" i="3"/>
  <c r="T234" i="3"/>
  <c r="T366" i="3"/>
  <c r="T6" i="3"/>
  <c r="X11" i="3"/>
  <c r="X12" i="3"/>
  <c r="X16" i="3"/>
  <c r="X20" i="3"/>
  <c r="T55" i="3"/>
  <c r="X57" i="3"/>
  <c r="T59" i="3"/>
  <c r="X61" i="3"/>
  <c r="T63" i="3"/>
  <c r="X65" i="3"/>
  <c r="X67" i="3"/>
  <c r="X69" i="3"/>
  <c r="X73" i="3"/>
  <c r="X77" i="3"/>
  <c r="X81" i="3"/>
  <c r="X85" i="3"/>
  <c r="X89" i="3"/>
  <c r="T93" i="3"/>
  <c r="T97" i="3"/>
  <c r="T101" i="3"/>
  <c r="T105" i="3"/>
  <c r="X109" i="3"/>
  <c r="X113" i="3"/>
  <c r="X117" i="3"/>
  <c r="X121" i="3"/>
  <c r="X125" i="3"/>
  <c r="X129" i="3"/>
  <c r="X133" i="3"/>
  <c r="X137" i="3"/>
  <c r="X141" i="3"/>
  <c r="X145" i="3"/>
  <c r="X149" i="3"/>
  <c r="T153" i="3"/>
  <c r="T157" i="3"/>
  <c r="X161" i="3"/>
  <c r="X165" i="3"/>
  <c r="X193" i="3"/>
  <c r="X201" i="3"/>
  <c r="X205" i="3"/>
  <c r="X209" i="3"/>
  <c r="T213" i="3"/>
  <c r="T217" i="3"/>
  <c r="X221" i="3"/>
  <c r="X225" i="3"/>
  <c r="X233" i="3"/>
  <c r="X237" i="3"/>
  <c r="X241" i="3"/>
  <c r="T245" i="3"/>
  <c r="T249" i="3"/>
  <c r="X257" i="3"/>
  <c r="T261" i="3"/>
  <c r="T265" i="3"/>
  <c r="T269" i="3"/>
  <c r="T273" i="3"/>
  <c r="T277" i="3"/>
  <c r="T281" i="3"/>
  <c r="T285" i="3"/>
  <c r="T289" i="3"/>
  <c r="T293" i="3"/>
  <c r="T301" i="3"/>
  <c r="T305" i="3"/>
  <c r="T309" i="3"/>
  <c r="X307" i="3"/>
  <c r="X364" i="3"/>
  <c r="X265" i="3"/>
  <c r="T113" i="3"/>
  <c r="X224" i="3"/>
  <c r="X366" i="3"/>
  <c r="X9" i="3"/>
  <c r="X299" i="3"/>
  <c r="X153" i="3"/>
  <c r="X63" i="3"/>
  <c r="T235" i="3"/>
  <c r="Z3" i="3"/>
  <c r="AE3" i="3" s="1"/>
  <c r="X291" i="3"/>
  <c r="X155" i="3"/>
  <c r="T180" i="3"/>
  <c r="T149" i="3"/>
  <c r="T161" i="3"/>
  <c r="X296" i="3"/>
  <c r="X294" i="3"/>
  <c r="X59" i="3"/>
  <c r="X64" i="3"/>
  <c r="T160" i="3"/>
  <c r="X217" i="3"/>
  <c r="T122" i="3"/>
  <c r="T5" i="3"/>
  <c r="T67" i="3"/>
  <c r="T139" i="3"/>
  <c r="X215" i="3"/>
  <c r="T66" i="3"/>
  <c r="T106" i="3"/>
  <c r="T129" i="3"/>
  <c r="T172" i="3"/>
  <c r="T190" i="3"/>
  <c r="X213" i="3"/>
  <c r="X275" i="3"/>
  <c r="X295" i="3"/>
  <c r="T8" i="3"/>
  <c r="X303" i="3"/>
  <c r="T306" i="3"/>
  <c r="T152" i="3"/>
  <c r="T188" i="3"/>
  <c r="T233" i="3"/>
  <c r="T231" i="3"/>
  <c r="X261" i="3"/>
  <c r="X271" i="3"/>
  <c r="X298" i="3"/>
  <c r="X305" i="3"/>
  <c r="X309" i="3"/>
  <c r="X163" i="3"/>
  <c r="X3" i="3"/>
  <c r="X60" i="3"/>
  <c r="T131" i="3"/>
  <c r="T151" i="3"/>
  <c r="T174" i="3"/>
  <c r="T102" i="3"/>
  <c r="T104" i="3"/>
  <c r="T147" i="3"/>
  <c r="T158" i="3"/>
  <c r="T237" i="3"/>
  <c r="X2" i="3"/>
  <c r="T4" i="3"/>
  <c r="X6" i="3"/>
  <c r="T7" i="3"/>
  <c r="T12" i="3"/>
  <c r="T13" i="3"/>
  <c r="T14" i="3"/>
  <c r="T15" i="3"/>
  <c r="T16" i="3"/>
  <c r="T17" i="3"/>
  <c r="T18" i="3"/>
  <c r="T19" i="3"/>
  <c r="T20" i="3"/>
  <c r="X55" i="3"/>
  <c r="X56" i="3"/>
  <c r="T110" i="3"/>
  <c r="T117" i="3"/>
  <c r="T126" i="3"/>
  <c r="T137" i="3"/>
  <c r="T154" i="3"/>
  <c r="X157" i="3"/>
  <c r="T178" i="3"/>
  <c r="T198" i="3"/>
  <c r="T223" i="3"/>
  <c r="T241" i="3"/>
  <c r="X245" i="3"/>
  <c r="X249" i="3"/>
  <c r="T308" i="3"/>
  <c r="X362" i="3"/>
  <c r="X91" i="3"/>
  <c r="X93" i="3"/>
  <c r="X95" i="3"/>
  <c r="X97" i="3"/>
  <c r="X99" i="3"/>
  <c r="X101" i="3"/>
  <c r="T135" i="3"/>
  <c r="T156" i="3"/>
  <c r="X159" i="3"/>
  <c r="T165" i="3"/>
  <c r="T176" i="3"/>
  <c r="T192" i="3"/>
  <c r="T194" i="3"/>
  <c r="T196" i="3"/>
  <c r="X207" i="3"/>
  <c r="T221" i="3"/>
  <c r="X232" i="3"/>
  <c r="X234" i="3"/>
  <c r="T239" i="3"/>
  <c r="T248" i="3"/>
  <c r="T257" i="3"/>
  <c r="T259" i="3"/>
  <c r="T263" i="3"/>
  <c r="X287" i="3"/>
  <c r="X302" i="3"/>
  <c r="X304" i="3"/>
  <c r="T310" i="3"/>
  <c r="T201" i="3"/>
  <c r="T246" i="3"/>
  <c r="T65" i="3"/>
  <c r="T109" i="3"/>
  <c r="T118" i="3"/>
  <c r="T145" i="3"/>
  <c r="T162" i="3"/>
  <c r="T170" i="3"/>
  <c r="T186" i="3"/>
  <c r="X283" i="3"/>
  <c r="T10" i="3"/>
  <c r="T134" i="3"/>
  <c r="T143" i="3"/>
  <c r="T164" i="3"/>
  <c r="T168" i="3"/>
  <c r="T184" i="3"/>
  <c r="T193" i="3"/>
  <c r="T195" i="3"/>
  <c r="T211" i="3"/>
  <c r="X226" i="3"/>
  <c r="T256" i="3"/>
  <c r="T262" i="3"/>
  <c r="X293" i="3"/>
  <c r="X301" i="3"/>
  <c r="T114" i="3"/>
  <c r="T121" i="3"/>
  <c r="T123" i="3"/>
  <c r="T130" i="3"/>
  <c r="T132" i="3"/>
  <c r="T141" i="3"/>
  <c r="T166" i="3"/>
  <c r="T182" i="3"/>
  <c r="T209" i="3"/>
  <c r="T254" i="3"/>
  <c r="T32" i="3"/>
  <c r="X32" i="3"/>
  <c r="T78" i="3"/>
  <c r="X78" i="3"/>
  <c r="T11" i="3"/>
  <c r="T21" i="3"/>
  <c r="X21" i="3"/>
  <c r="T29" i="3"/>
  <c r="X29" i="3"/>
  <c r="T37" i="3"/>
  <c r="X37" i="3"/>
  <c r="T44" i="3"/>
  <c r="X44" i="3"/>
  <c r="T52" i="3"/>
  <c r="X52" i="3"/>
  <c r="T61" i="3"/>
  <c r="T92" i="3"/>
  <c r="X92" i="3"/>
  <c r="X100" i="3"/>
  <c r="T49" i="3"/>
  <c r="X49" i="3"/>
  <c r="T70" i="3"/>
  <c r="X70" i="3"/>
  <c r="T86" i="3"/>
  <c r="X86" i="3"/>
  <c r="T26" i="3"/>
  <c r="X26" i="3"/>
  <c r="T34" i="3"/>
  <c r="X34" i="3"/>
  <c r="T39" i="3"/>
  <c r="X39" i="3"/>
  <c r="T47" i="3"/>
  <c r="X47" i="3"/>
  <c r="X58" i="3"/>
  <c r="T58" i="3"/>
  <c r="X128" i="3"/>
  <c r="T128" i="3"/>
  <c r="X177" i="3"/>
  <c r="T177" i="3"/>
  <c r="T82" i="3"/>
  <c r="X82" i="3"/>
  <c r="T3" i="3"/>
  <c r="T23" i="3"/>
  <c r="X23" i="3"/>
  <c r="T31" i="3"/>
  <c r="X31" i="3"/>
  <c r="T42" i="3"/>
  <c r="X42" i="3"/>
  <c r="T50" i="3"/>
  <c r="X50" i="3"/>
  <c r="T62" i="3"/>
  <c r="X62" i="3"/>
  <c r="T94" i="3"/>
  <c r="X94" i="3"/>
  <c r="T76" i="3"/>
  <c r="X76" i="3"/>
  <c r="T90" i="3"/>
  <c r="X90" i="3"/>
  <c r="T28" i="3"/>
  <c r="X28" i="3"/>
  <c r="T36" i="3"/>
  <c r="X36" i="3"/>
  <c r="T45" i="3"/>
  <c r="X45" i="3"/>
  <c r="T53" i="3"/>
  <c r="X53" i="3"/>
  <c r="T24" i="3"/>
  <c r="X24" i="3"/>
  <c r="T72" i="3"/>
  <c r="X72" i="3"/>
  <c r="T84" i="3"/>
  <c r="X84" i="3"/>
  <c r="T25" i="3"/>
  <c r="X25" i="3"/>
  <c r="T33" i="3"/>
  <c r="X33" i="3"/>
  <c r="T40" i="3"/>
  <c r="X40" i="3"/>
  <c r="T48" i="3"/>
  <c r="X48" i="3"/>
  <c r="T96" i="3"/>
  <c r="X96" i="3"/>
  <c r="T68" i="3"/>
  <c r="X68" i="3"/>
  <c r="T80" i="3"/>
  <c r="X80" i="3"/>
  <c r="T22" i="3"/>
  <c r="X22" i="3"/>
  <c r="T30" i="3"/>
  <c r="X30" i="3"/>
  <c r="T38" i="3"/>
  <c r="X38" i="3"/>
  <c r="T43" i="3"/>
  <c r="X43" i="3"/>
  <c r="T51" i="3"/>
  <c r="X51" i="3"/>
  <c r="T41" i="3"/>
  <c r="X41" i="3"/>
  <c r="T74" i="3"/>
  <c r="X74" i="3"/>
  <c r="T88" i="3"/>
  <c r="X88" i="3"/>
  <c r="T27" i="3"/>
  <c r="X27" i="3"/>
  <c r="T35" i="3"/>
  <c r="X35" i="3"/>
  <c r="T46" i="3"/>
  <c r="X46" i="3"/>
  <c r="T54" i="3"/>
  <c r="X54" i="3"/>
  <c r="T57" i="3"/>
  <c r="T98" i="3"/>
  <c r="X98" i="3"/>
  <c r="X150" i="3"/>
  <c r="T150" i="3"/>
  <c r="X105" i="3"/>
  <c r="X189" i="3"/>
  <c r="T189" i="3"/>
  <c r="X250" i="3"/>
  <c r="T250" i="3"/>
  <c r="T69" i="3"/>
  <c r="T71" i="3"/>
  <c r="T73" i="3"/>
  <c r="T75" i="3"/>
  <c r="T77" i="3"/>
  <c r="T79" i="3"/>
  <c r="T81" i="3"/>
  <c r="T83" i="3"/>
  <c r="T85" i="3"/>
  <c r="T87" i="3"/>
  <c r="T89" i="3"/>
  <c r="T124" i="3"/>
  <c r="X167" i="3"/>
  <c r="T167" i="3"/>
  <c r="X181" i="3"/>
  <c r="T181" i="3"/>
  <c r="T107" i="3"/>
  <c r="T111" i="3"/>
  <c r="T115" i="3"/>
  <c r="T119" i="3"/>
  <c r="T125" i="3"/>
  <c r="T133" i="3"/>
  <c r="X173" i="3"/>
  <c r="T173" i="3"/>
  <c r="X169" i="3"/>
  <c r="T169" i="3"/>
  <c r="X251" i="3"/>
  <c r="T251" i="3"/>
  <c r="T108" i="3"/>
  <c r="T112" i="3"/>
  <c r="T116" i="3"/>
  <c r="T120" i="3"/>
  <c r="T127" i="3"/>
  <c r="T136" i="3"/>
  <c r="T138" i="3"/>
  <c r="T140" i="3"/>
  <c r="T142" i="3"/>
  <c r="T144" i="3"/>
  <c r="T146" i="3"/>
  <c r="T148" i="3"/>
  <c r="X185" i="3"/>
  <c r="T185" i="3"/>
  <c r="T197" i="3"/>
  <c r="X197" i="3"/>
  <c r="T171" i="3"/>
  <c r="T179" i="3"/>
  <c r="T187" i="3"/>
  <c r="T199" i="3"/>
  <c r="X199" i="3"/>
  <c r="T203" i="3"/>
  <c r="X203" i="3"/>
  <c r="T258" i="3"/>
  <c r="X219" i="3"/>
  <c r="T219" i="3"/>
  <c r="X266" i="3"/>
  <c r="T266" i="3"/>
  <c r="T334" i="3"/>
  <c r="X334" i="3"/>
  <c r="T175" i="3"/>
  <c r="T183" i="3"/>
  <c r="T191" i="3"/>
  <c r="T204" i="3"/>
  <c r="X204" i="3"/>
  <c r="T255" i="3"/>
  <c r="X255" i="3"/>
  <c r="X200" i="3"/>
  <c r="T200" i="3"/>
  <c r="T253" i="3"/>
  <c r="X253" i="3"/>
  <c r="T214" i="3"/>
  <c r="X214" i="3"/>
  <c r="X260" i="3"/>
  <c r="T260" i="3"/>
  <c r="X278" i="3"/>
  <c r="T278" i="3"/>
  <c r="T205" i="3"/>
  <c r="T210" i="3"/>
  <c r="X210" i="3"/>
  <c r="T247" i="3"/>
  <c r="T216" i="3"/>
  <c r="X216" i="3"/>
  <c r="X244" i="3"/>
  <c r="T244" i="3"/>
  <c r="X264" i="3"/>
  <c r="T264" i="3"/>
  <c r="X270" i="3"/>
  <c r="T270" i="3"/>
  <c r="X282" i="3"/>
  <c r="T282" i="3"/>
  <c r="X286" i="3"/>
  <c r="T286" i="3"/>
  <c r="X290" i="3"/>
  <c r="T290" i="3"/>
  <c r="X292" i="3"/>
  <c r="T292" i="3"/>
  <c r="T206" i="3"/>
  <c r="X206" i="3"/>
  <c r="X243" i="3"/>
  <c r="T243" i="3"/>
  <c r="T212" i="3"/>
  <c r="X212" i="3"/>
  <c r="X229" i="3"/>
  <c r="T229" i="3"/>
  <c r="T236" i="3"/>
  <c r="X236" i="3"/>
  <c r="T238" i="3"/>
  <c r="X238" i="3"/>
  <c r="T202" i="3"/>
  <c r="X202" i="3"/>
  <c r="T218" i="3"/>
  <c r="X218" i="3"/>
  <c r="T225" i="3"/>
  <c r="X227" i="3"/>
  <c r="T227" i="3"/>
  <c r="X230" i="3"/>
  <c r="X242" i="3"/>
  <c r="X267" i="3"/>
  <c r="X274" i="3"/>
  <c r="T274" i="3"/>
  <c r="X279" i="3"/>
  <c r="T208" i="3"/>
  <c r="X208" i="3"/>
  <c r="T220" i="3"/>
  <c r="X220" i="3"/>
  <c r="T222" i="3"/>
  <c r="X222" i="3"/>
  <c r="X228" i="3"/>
  <c r="X240" i="3"/>
  <c r="X252" i="3"/>
  <c r="T252" i="3"/>
  <c r="X300" i="3"/>
  <c r="T300" i="3"/>
  <c r="X268" i="3"/>
  <c r="T268" i="3"/>
  <c r="X269" i="3"/>
  <c r="X272" i="3"/>
  <c r="T272" i="3"/>
  <c r="X273" i="3"/>
  <c r="X276" i="3"/>
  <c r="T276" i="3"/>
  <c r="X277" i="3"/>
  <c r="X280" i="3"/>
  <c r="T280" i="3"/>
  <c r="X281" i="3"/>
  <c r="X284" i="3"/>
  <c r="T284" i="3"/>
  <c r="X285" i="3"/>
  <c r="X288" i="3"/>
  <c r="T288" i="3"/>
  <c r="X289" i="3"/>
  <c r="T324" i="3"/>
  <c r="X324" i="3"/>
  <c r="T312" i="3"/>
  <c r="X312" i="3"/>
  <c r="T322" i="3"/>
  <c r="X322" i="3"/>
  <c r="T344" i="3"/>
  <c r="X344" i="3"/>
  <c r="T314" i="3"/>
  <c r="X314" i="3"/>
  <c r="T336" i="3"/>
  <c r="X336" i="3"/>
  <c r="T346" i="3"/>
  <c r="X346" i="3"/>
  <c r="T316" i="3"/>
  <c r="X316" i="3"/>
  <c r="T326" i="3"/>
  <c r="X326" i="3"/>
  <c r="T348" i="3"/>
  <c r="X348" i="3"/>
  <c r="T328" i="3"/>
  <c r="X328" i="3"/>
  <c r="T338" i="3"/>
  <c r="X338" i="3"/>
  <c r="T318" i="3"/>
  <c r="X318" i="3"/>
  <c r="T340" i="3"/>
  <c r="X340" i="3"/>
  <c r="T320" i="3"/>
  <c r="X320" i="3"/>
  <c r="T330" i="3"/>
  <c r="X330" i="3"/>
  <c r="T297" i="3"/>
  <c r="X297" i="3"/>
  <c r="T332" i="3"/>
  <c r="X332" i="3"/>
  <c r="T342" i="3"/>
  <c r="X342" i="3"/>
  <c r="X311" i="3"/>
  <c r="T311" i="3"/>
  <c r="X315" i="3"/>
  <c r="T315" i="3"/>
  <c r="X319" i="3"/>
  <c r="T319" i="3"/>
  <c r="X323" i="3"/>
  <c r="T323" i="3"/>
  <c r="X327" i="3"/>
  <c r="T327" i="3"/>
  <c r="X331" i="3"/>
  <c r="T331" i="3"/>
  <c r="X335" i="3"/>
  <c r="T335" i="3"/>
  <c r="X339" i="3"/>
  <c r="T339" i="3"/>
  <c r="X343" i="3"/>
  <c r="T343" i="3"/>
  <c r="X347" i="3"/>
  <c r="T347" i="3"/>
  <c r="X351" i="3"/>
  <c r="T351" i="3"/>
  <c r="X352" i="3"/>
  <c r="X355" i="3"/>
  <c r="T355" i="3"/>
  <c r="X356" i="3"/>
  <c r="X359" i="3"/>
  <c r="T359" i="3"/>
  <c r="X360" i="3"/>
  <c r="X313" i="3"/>
  <c r="T313" i="3"/>
  <c r="X317" i="3"/>
  <c r="T317" i="3"/>
  <c r="X321" i="3"/>
  <c r="T321" i="3"/>
  <c r="X325" i="3"/>
  <c r="T325" i="3"/>
  <c r="X329" i="3"/>
  <c r="T329" i="3"/>
  <c r="X333" i="3"/>
  <c r="T333" i="3"/>
  <c r="X337" i="3"/>
  <c r="T337" i="3"/>
  <c r="X341" i="3"/>
  <c r="T341" i="3"/>
  <c r="X345" i="3"/>
  <c r="T345" i="3"/>
  <c r="X349" i="3"/>
  <c r="T349" i="3"/>
  <c r="X350" i="3"/>
  <c r="X353" i="3"/>
  <c r="T353" i="3"/>
  <c r="X354" i="3"/>
  <c r="X357" i="3"/>
  <c r="T357" i="3"/>
  <c r="X358" i="3"/>
  <c r="X361" i="3"/>
  <c r="T361" i="3"/>
  <c r="X363" i="3"/>
  <c r="T363" i="3"/>
  <c r="X365" i="3"/>
  <c r="T365" i="3"/>
  <c r="R4" i="1" l="1"/>
  <c r="S5" i="1" s="1"/>
  <c r="Y4" i="1"/>
  <c r="S33" i="10"/>
  <c r="Y32" i="10"/>
  <c r="X32" i="10"/>
  <c r="V32" i="10"/>
  <c r="W32" i="10" s="1"/>
  <c r="R33" i="10"/>
  <c r="AF32" i="9"/>
  <c r="AA33" i="9"/>
  <c r="Z33" i="9"/>
  <c r="AC32" i="9"/>
  <c r="AD32" i="9" s="1"/>
  <c r="AE32" i="9"/>
  <c r="Y33" i="9"/>
  <c r="AE32" i="7"/>
  <c r="Z33" i="7"/>
  <c r="AC32" i="7"/>
  <c r="AD32" i="7" s="1"/>
  <c r="AA33" i="7"/>
  <c r="Y33" i="7"/>
  <c r="AA4" i="3"/>
  <c r="AF4" i="3" s="1"/>
  <c r="Z4" i="3"/>
  <c r="AC3" i="3"/>
  <c r="AD3" i="3" s="1"/>
  <c r="Y4" i="3"/>
  <c r="V4" i="1" l="1"/>
  <c r="W4" i="1" s="1"/>
  <c r="R5" i="1"/>
  <c r="Q5" i="1"/>
  <c r="Q6" i="1" s="1"/>
  <c r="X4" i="1"/>
  <c r="V5" i="1"/>
  <c r="W5" i="1" s="1"/>
  <c r="X5" i="1"/>
  <c r="Y5" i="1"/>
  <c r="S6" i="1"/>
  <c r="V33" i="10"/>
  <c r="W33" i="10" s="1"/>
  <c r="R34" i="10"/>
  <c r="X33" i="10"/>
  <c r="Q34" i="10"/>
  <c r="S34" i="10"/>
  <c r="Y33" i="10"/>
  <c r="AE33" i="9"/>
  <c r="Z34" i="9"/>
  <c r="AC33" i="9"/>
  <c r="AD33" i="9" s="1"/>
  <c r="Y34" i="9"/>
  <c r="AA34" i="9"/>
  <c r="AF33" i="9"/>
  <c r="AA34" i="7"/>
  <c r="AF34" i="7" s="1"/>
  <c r="AF33" i="7"/>
  <c r="Y34" i="7"/>
  <c r="Z34" i="7"/>
  <c r="AE33" i="7"/>
  <c r="AC33" i="7"/>
  <c r="AD33" i="7" s="1"/>
  <c r="AA5" i="3"/>
  <c r="AF5" i="3" s="1"/>
  <c r="Y5" i="3"/>
  <c r="AC4" i="3"/>
  <c r="AD4" i="3" s="1"/>
  <c r="Z5" i="3"/>
  <c r="AE5" i="3" s="1"/>
  <c r="AE4" i="3"/>
  <c r="R6" i="1" l="1"/>
  <c r="Q7" i="1" s="1"/>
  <c r="Y6" i="1"/>
  <c r="X6" i="1"/>
  <c r="Q35" i="10"/>
  <c r="R35" i="10"/>
  <c r="X34" i="10"/>
  <c r="V34" i="10"/>
  <c r="W34" i="10" s="1"/>
  <c r="S35" i="10"/>
  <c r="Y34" i="10"/>
  <c r="Z35" i="9"/>
  <c r="AC34" i="9"/>
  <c r="AD34" i="9" s="1"/>
  <c r="AE34" i="9"/>
  <c r="Y35" i="9"/>
  <c r="Y36" i="9" s="1"/>
  <c r="AA35" i="9"/>
  <c r="AF34" i="9"/>
  <c r="AE34" i="7"/>
  <c r="AC34" i="7"/>
  <c r="AD34" i="7" s="1"/>
  <c r="Z35" i="7"/>
  <c r="AA35" i="7"/>
  <c r="AF35" i="7" s="1"/>
  <c r="Y35" i="7"/>
  <c r="AC5" i="3"/>
  <c r="AD5" i="3" s="1"/>
  <c r="AA6" i="3"/>
  <c r="AF6" i="3" s="1"/>
  <c r="Y6" i="3"/>
  <c r="Z6" i="3"/>
  <c r="V6" i="1" l="1"/>
  <c r="W6" i="1" s="1"/>
  <c r="S7" i="1"/>
  <c r="S8" i="1" s="1"/>
  <c r="R7" i="1"/>
  <c r="Q8" i="1" s="1"/>
  <c r="Y7" i="1"/>
  <c r="V7" i="1"/>
  <c r="W7" i="1" s="1"/>
  <c r="X7" i="1"/>
  <c r="R36" i="10"/>
  <c r="X35" i="10"/>
  <c r="V35" i="10"/>
  <c r="W35" i="10" s="1"/>
  <c r="S36" i="10"/>
  <c r="Y35" i="10"/>
  <c r="Q36" i="10"/>
  <c r="Q37" i="10" s="1"/>
  <c r="AA36" i="9"/>
  <c r="AF35" i="9"/>
  <c r="AE35" i="9"/>
  <c r="Z36" i="9"/>
  <c r="AC35" i="9"/>
  <c r="AD35" i="9" s="1"/>
  <c r="AA36" i="7"/>
  <c r="AF36" i="7" s="1"/>
  <c r="Z36" i="7"/>
  <c r="AC35" i="7"/>
  <c r="AD35" i="7" s="1"/>
  <c r="AE35" i="7"/>
  <c r="Y36" i="7"/>
  <c r="Z7" i="3"/>
  <c r="AE7" i="3" s="1"/>
  <c r="AA7" i="3"/>
  <c r="AF7" i="3" s="1"/>
  <c r="Y7" i="3"/>
  <c r="AE6" i="3"/>
  <c r="AC6" i="3"/>
  <c r="AD6" i="3" s="1"/>
  <c r="R8" i="1" l="1"/>
  <c r="X8" i="1"/>
  <c r="R9" i="1"/>
  <c r="V8" i="1"/>
  <c r="W8" i="1" s="1"/>
  <c r="Q9" i="1"/>
  <c r="Y8" i="1"/>
  <c r="S9" i="1"/>
  <c r="S37" i="10"/>
  <c r="Y36" i="10"/>
  <c r="V36" i="10"/>
  <c r="W36" i="10" s="1"/>
  <c r="R37" i="10"/>
  <c r="Q38" i="10" s="1"/>
  <c r="X36" i="10"/>
  <c r="AF36" i="9"/>
  <c r="AA37" i="9"/>
  <c r="Z37" i="9"/>
  <c r="AC36" i="9"/>
  <c r="AD36" i="9" s="1"/>
  <c r="AE36" i="9"/>
  <c r="Y37" i="9"/>
  <c r="AA37" i="7"/>
  <c r="AF37" i="7" s="1"/>
  <c r="Y37" i="7"/>
  <c r="AE36" i="7"/>
  <c r="Z37" i="7"/>
  <c r="AC36" i="7"/>
  <c r="AD36" i="7" s="1"/>
  <c r="AC7" i="3"/>
  <c r="AD7" i="3" s="1"/>
  <c r="Y8" i="3"/>
  <c r="Z8" i="3"/>
  <c r="AE8" i="3" s="1"/>
  <c r="AA8" i="3"/>
  <c r="AF8" i="3" s="1"/>
  <c r="Q10" i="1" l="1"/>
  <c r="S10" i="1"/>
  <c r="Y9" i="1"/>
  <c r="R10" i="1"/>
  <c r="V9" i="1"/>
  <c r="W9" i="1" s="1"/>
  <c r="X9" i="1"/>
  <c r="V37" i="10"/>
  <c r="W37" i="10" s="1"/>
  <c r="R38" i="10"/>
  <c r="X37" i="10"/>
  <c r="S38" i="10"/>
  <c r="Y37" i="10"/>
  <c r="AE37" i="9"/>
  <c r="Z38" i="9"/>
  <c r="AC37" i="9"/>
  <c r="AD37" i="9" s="1"/>
  <c r="AF37" i="9"/>
  <c r="AA38" i="9"/>
  <c r="Y38" i="9"/>
  <c r="Y39" i="9" s="1"/>
  <c r="AE37" i="7"/>
  <c r="Z38" i="7"/>
  <c r="AC37" i="7"/>
  <c r="AD37" i="7" s="1"/>
  <c r="AA38" i="7"/>
  <c r="Y38" i="7"/>
  <c r="Y9" i="3"/>
  <c r="Z9" i="3"/>
  <c r="AC8" i="3"/>
  <c r="AD8" i="3" s="1"/>
  <c r="AA9" i="3"/>
  <c r="AF9" i="3" s="1"/>
  <c r="S11" i="1" l="1"/>
  <c r="Y10" i="1"/>
  <c r="R11" i="1"/>
  <c r="X10" i="1"/>
  <c r="V10" i="1"/>
  <c r="W10" i="1" s="1"/>
  <c r="Q11" i="1"/>
  <c r="R39" i="10"/>
  <c r="X38" i="10"/>
  <c r="V38" i="10"/>
  <c r="W38" i="10" s="1"/>
  <c r="S39" i="10"/>
  <c r="Y38" i="10"/>
  <c r="Q39" i="10"/>
  <c r="Q40" i="10" s="1"/>
  <c r="Z39" i="9"/>
  <c r="Y40" i="9" s="1"/>
  <c r="AC38" i="9"/>
  <c r="AD38" i="9" s="1"/>
  <c r="AE38" i="9"/>
  <c r="AA39" i="9"/>
  <c r="AF38" i="9"/>
  <c r="AA39" i="7"/>
  <c r="AF39" i="7" s="1"/>
  <c r="AF38" i="7"/>
  <c r="AE38" i="7"/>
  <c r="Z39" i="7"/>
  <c r="AC38" i="7"/>
  <c r="AD38" i="7" s="1"/>
  <c r="Y39" i="7"/>
  <c r="AA10" i="3"/>
  <c r="AF10" i="3" s="1"/>
  <c r="Y10" i="3"/>
  <c r="Z10" i="3"/>
  <c r="AC9" i="3"/>
  <c r="AD9" i="3" s="1"/>
  <c r="AE9" i="3"/>
  <c r="R12" i="1" l="1"/>
  <c r="X11" i="1"/>
  <c r="V11" i="1"/>
  <c r="W11" i="1" s="1"/>
  <c r="Q12" i="1"/>
  <c r="S12" i="1"/>
  <c r="Y11" i="1"/>
  <c r="S40" i="10"/>
  <c r="Y39" i="10"/>
  <c r="R40" i="10"/>
  <c r="X39" i="10"/>
  <c r="V39" i="10"/>
  <c r="W39" i="10" s="1"/>
  <c r="AA40" i="9"/>
  <c r="AF39" i="9"/>
  <c r="AE39" i="9"/>
  <c r="Z40" i="9"/>
  <c r="AC39" i="9"/>
  <c r="AD39" i="9" s="1"/>
  <c r="AA40" i="7"/>
  <c r="AC39" i="7"/>
  <c r="AD39" i="7" s="1"/>
  <c r="AE39" i="7"/>
  <c r="Z40" i="7"/>
  <c r="Y40" i="7"/>
  <c r="AF40" i="7"/>
  <c r="AA11" i="3"/>
  <c r="AF11" i="3" s="1"/>
  <c r="Y11" i="3"/>
  <c r="AC10" i="3"/>
  <c r="AD10" i="3" s="1"/>
  <c r="Z11" i="3"/>
  <c r="AE10" i="3"/>
  <c r="Q13" i="1" l="1"/>
  <c r="S13" i="1"/>
  <c r="Y12" i="1"/>
  <c r="R13" i="1"/>
  <c r="X12" i="1"/>
  <c r="V12" i="1"/>
  <c r="W12" i="1" s="1"/>
  <c r="X40" i="10"/>
  <c r="V40" i="10"/>
  <c r="W40" i="10" s="1"/>
  <c r="R41" i="10"/>
  <c r="Q41" i="10"/>
  <c r="Q42" i="10" s="1"/>
  <c r="S41" i="10"/>
  <c r="Y40" i="10"/>
  <c r="AA41" i="9"/>
  <c r="AF40" i="9"/>
  <c r="Z41" i="9"/>
  <c r="AC40" i="9"/>
  <c r="AD40" i="9" s="1"/>
  <c r="AE40" i="9"/>
  <c r="Y41" i="9"/>
  <c r="AA41" i="7"/>
  <c r="AF41" i="7" s="1"/>
  <c r="Y41" i="7"/>
  <c r="Z41" i="7"/>
  <c r="AC40" i="7"/>
  <c r="AD40" i="7" s="1"/>
  <c r="AE40" i="7"/>
  <c r="Y12" i="3"/>
  <c r="AE11" i="3"/>
  <c r="AC11" i="3"/>
  <c r="AD11" i="3" s="1"/>
  <c r="Z12" i="3"/>
  <c r="AE12" i="3" s="1"/>
  <c r="AA12" i="3"/>
  <c r="AF12" i="3" s="1"/>
  <c r="R14" i="1" l="1"/>
  <c r="X13" i="1"/>
  <c r="V13" i="1"/>
  <c r="W13" i="1" s="1"/>
  <c r="S14" i="1"/>
  <c r="Y13" i="1"/>
  <c r="Q14" i="1"/>
  <c r="R42" i="10"/>
  <c r="X41" i="10"/>
  <c r="V41" i="10"/>
  <c r="W41" i="10" s="1"/>
  <c r="S42" i="10"/>
  <c r="Y41" i="10"/>
  <c r="AE41" i="9"/>
  <c r="Z42" i="9"/>
  <c r="AC41" i="9"/>
  <c r="AD41" i="9" s="1"/>
  <c r="Y42" i="9"/>
  <c r="Y43" i="9" s="1"/>
  <c r="AF41" i="9"/>
  <c r="AA42" i="9"/>
  <c r="AA42" i="7"/>
  <c r="AF42" i="7" s="1"/>
  <c r="Z42" i="7"/>
  <c r="AC41" i="7"/>
  <c r="AD41" i="7" s="1"/>
  <c r="AE41" i="7"/>
  <c r="Y42" i="7"/>
  <c r="AC12" i="3"/>
  <c r="AD12" i="3" s="1"/>
  <c r="Z13" i="3"/>
  <c r="AE13" i="3" s="1"/>
  <c r="AA13" i="3"/>
  <c r="AF13" i="3" s="1"/>
  <c r="Y13" i="3"/>
  <c r="S15" i="1" l="1"/>
  <c r="Y14" i="1"/>
  <c r="Q15" i="1"/>
  <c r="R15" i="1"/>
  <c r="X14" i="1"/>
  <c r="V14" i="1"/>
  <c r="W14" i="1" s="1"/>
  <c r="R43" i="10"/>
  <c r="X42" i="10"/>
  <c r="V42" i="10"/>
  <c r="W42" i="10" s="1"/>
  <c r="S43" i="10"/>
  <c r="Y42" i="10"/>
  <c r="Q43" i="10"/>
  <c r="Q44" i="10" s="1"/>
  <c r="Z43" i="9"/>
  <c r="AC42" i="9"/>
  <c r="AD42" i="9" s="1"/>
  <c r="AE42" i="9"/>
  <c r="Y44" i="9"/>
  <c r="AF42" i="9"/>
  <c r="AA43" i="9"/>
  <c r="AA43" i="7"/>
  <c r="AF43" i="7" s="1"/>
  <c r="Y43" i="7"/>
  <c r="AE42" i="7"/>
  <c r="AC42" i="7"/>
  <c r="AD42" i="7" s="1"/>
  <c r="Z43" i="7"/>
  <c r="Z14" i="3"/>
  <c r="AC14" i="3" s="1"/>
  <c r="AD14" i="3" s="1"/>
  <c r="AC13" i="3"/>
  <c r="AD13" i="3" s="1"/>
  <c r="AA14" i="3"/>
  <c r="Y14" i="3"/>
  <c r="AE14" i="3"/>
  <c r="R16" i="1" l="1"/>
  <c r="X15" i="1"/>
  <c r="V15" i="1"/>
  <c r="W15" i="1" s="1"/>
  <c r="Q16" i="1"/>
  <c r="S16" i="1"/>
  <c r="Y15" i="1"/>
  <c r="Y43" i="10"/>
  <c r="S44" i="10"/>
  <c r="R44" i="10"/>
  <c r="X43" i="10"/>
  <c r="V43" i="10"/>
  <c r="W43" i="10" s="1"/>
  <c r="AA44" i="9"/>
  <c r="AF43" i="9"/>
  <c r="AE43" i="9"/>
  <c r="Z44" i="9"/>
  <c r="AC43" i="9"/>
  <c r="AD43" i="9" s="1"/>
  <c r="Y44" i="7"/>
  <c r="Z44" i="7"/>
  <c r="AE43" i="7"/>
  <c r="AC43" i="7"/>
  <c r="AD43" i="7" s="1"/>
  <c r="AA44" i="7"/>
  <c r="AF44" i="7" s="1"/>
  <c r="Y15" i="3"/>
  <c r="AA15" i="3"/>
  <c r="AF15" i="3" s="1"/>
  <c r="AF14" i="3"/>
  <c r="Z15" i="3"/>
  <c r="Q17" i="1" l="1"/>
  <c r="S17" i="1"/>
  <c r="Y16" i="1"/>
  <c r="R17" i="1"/>
  <c r="X16" i="1"/>
  <c r="V16" i="1"/>
  <c r="W16" i="1" s="1"/>
  <c r="V44" i="10"/>
  <c r="W44" i="10" s="1"/>
  <c r="R45" i="10"/>
  <c r="X44" i="10"/>
  <c r="Q45" i="10"/>
  <c r="S45" i="10"/>
  <c r="Y44" i="10"/>
  <c r="AF44" i="9"/>
  <c r="AA45" i="9"/>
  <c r="Z45" i="9"/>
  <c r="AC44" i="9"/>
  <c r="AD44" i="9" s="1"/>
  <c r="AE44" i="9"/>
  <c r="Y45" i="9"/>
  <c r="AA45" i="7"/>
  <c r="AF45" i="7" s="1"/>
  <c r="AC44" i="7"/>
  <c r="AD44" i="7" s="1"/>
  <c r="Z45" i="7"/>
  <c r="AE44" i="7"/>
  <c r="Y45" i="7"/>
  <c r="Y16" i="3"/>
  <c r="AC15" i="3"/>
  <c r="AD15" i="3" s="1"/>
  <c r="AE15" i="3"/>
  <c r="Z16" i="3"/>
  <c r="AA16" i="3"/>
  <c r="R18" i="1" l="1"/>
  <c r="X17" i="1"/>
  <c r="V17" i="1"/>
  <c r="W17" i="1" s="1"/>
  <c r="S18" i="1"/>
  <c r="Y17" i="1"/>
  <c r="Q18" i="1"/>
  <c r="Q46" i="10"/>
  <c r="V45" i="10"/>
  <c r="W45" i="10" s="1"/>
  <c r="R46" i="10"/>
  <c r="X45" i="10"/>
  <c r="S46" i="10"/>
  <c r="Y45" i="10"/>
  <c r="AA46" i="9"/>
  <c r="AF45" i="9"/>
  <c r="AE45" i="9"/>
  <c r="Z46" i="9"/>
  <c r="AC45" i="9"/>
  <c r="AD45" i="9" s="1"/>
  <c r="Y46" i="9"/>
  <c r="AA46" i="7"/>
  <c r="AF46" i="7" s="1"/>
  <c r="Y46" i="7"/>
  <c r="Z46" i="7"/>
  <c r="AC45" i="7"/>
  <c r="AD45" i="7" s="1"/>
  <c r="AE45" i="7"/>
  <c r="Y17" i="3"/>
  <c r="AA17" i="3"/>
  <c r="AF17" i="3" s="1"/>
  <c r="AC16" i="3"/>
  <c r="AD16" i="3" s="1"/>
  <c r="AF16" i="3"/>
  <c r="AE16" i="3"/>
  <c r="Z17" i="3"/>
  <c r="AC17" i="3" s="1"/>
  <c r="AD17" i="3" s="1"/>
  <c r="Y18" i="1" l="1"/>
  <c r="S19" i="1"/>
  <c r="Q19" i="1"/>
  <c r="R19" i="1"/>
  <c r="X18" i="1"/>
  <c r="V18" i="1"/>
  <c r="W18" i="1" s="1"/>
  <c r="R47" i="10"/>
  <c r="X46" i="10"/>
  <c r="V46" i="10"/>
  <c r="W46" i="10" s="1"/>
  <c r="S47" i="10"/>
  <c r="Y46" i="10"/>
  <c r="Q47" i="10"/>
  <c r="Q48" i="10" s="1"/>
  <c r="Z47" i="9"/>
  <c r="AC46" i="9"/>
  <c r="AD46" i="9" s="1"/>
  <c r="AE46" i="9"/>
  <c r="Y47" i="9"/>
  <c r="AF46" i="9"/>
  <c r="AA47" i="9"/>
  <c r="Z47" i="7"/>
  <c r="AE46" i="7"/>
  <c r="AC46" i="7"/>
  <c r="AD46" i="7" s="1"/>
  <c r="AA47" i="7"/>
  <c r="Y47" i="7"/>
  <c r="AE17" i="3"/>
  <c r="Y18" i="3"/>
  <c r="Z18" i="3"/>
  <c r="AC18" i="3" s="1"/>
  <c r="AD18" i="3" s="1"/>
  <c r="AA18" i="3"/>
  <c r="Q20" i="1" l="1"/>
  <c r="R20" i="1"/>
  <c r="X19" i="1"/>
  <c r="V19" i="1"/>
  <c r="W19" i="1" s="1"/>
  <c r="Y19" i="1"/>
  <c r="S20" i="1"/>
  <c r="Y47" i="10"/>
  <c r="S48" i="10"/>
  <c r="R48" i="10"/>
  <c r="X47" i="10"/>
  <c r="V47" i="10"/>
  <c r="W47" i="10" s="1"/>
  <c r="Y48" i="9"/>
  <c r="AA48" i="9"/>
  <c r="AF47" i="9"/>
  <c r="AE47" i="9"/>
  <c r="Z48" i="9"/>
  <c r="AC47" i="9"/>
  <c r="AD47" i="9" s="1"/>
  <c r="AA48" i="7"/>
  <c r="AF48" i="7" s="1"/>
  <c r="AC47" i="7"/>
  <c r="AD47" i="7" s="1"/>
  <c r="AE47" i="7"/>
  <c r="Z48" i="7"/>
  <c r="Y48" i="7"/>
  <c r="AF47" i="7"/>
  <c r="AE18" i="3"/>
  <c r="Z19" i="3"/>
  <c r="AE19" i="3" s="1"/>
  <c r="AA19" i="3"/>
  <c r="AF19" i="3" s="1"/>
  <c r="Y19" i="3"/>
  <c r="AF18" i="3"/>
  <c r="Q21" i="1" l="1"/>
  <c r="Y20" i="1"/>
  <c r="S21" i="1"/>
  <c r="R21" i="1"/>
  <c r="X20" i="1"/>
  <c r="V20" i="1"/>
  <c r="W20" i="1" s="1"/>
  <c r="V48" i="10"/>
  <c r="W48" i="10" s="1"/>
  <c r="R49" i="10"/>
  <c r="X48" i="10"/>
  <c r="Q49" i="10"/>
  <c r="Q50" i="10" s="1"/>
  <c r="S49" i="10"/>
  <c r="Y48" i="10"/>
  <c r="AF48" i="9"/>
  <c r="AA49" i="9"/>
  <c r="AE48" i="9"/>
  <c r="Z49" i="9"/>
  <c r="AC48" i="9"/>
  <c r="AD48" i="9" s="1"/>
  <c r="Y49" i="9"/>
  <c r="AA49" i="7"/>
  <c r="AF49" i="7" s="1"/>
  <c r="Y49" i="7"/>
  <c r="AE48" i="7"/>
  <c r="AC48" i="7"/>
  <c r="AD48" i="7" s="1"/>
  <c r="Z49" i="7"/>
  <c r="Z20" i="3"/>
  <c r="AC20" i="3" s="1"/>
  <c r="AD20" i="3" s="1"/>
  <c r="AC19" i="3"/>
  <c r="AD19" i="3" s="1"/>
  <c r="AA20" i="3"/>
  <c r="AF20" i="3" s="1"/>
  <c r="Y20" i="3"/>
  <c r="R22" i="1" l="1"/>
  <c r="X21" i="1"/>
  <c r="V21" i="1"/>
  <c r="W21" i="1" s="1"/>
  <c r="Q22" i="1"/>
  <c r="Y21" i="1"/>
  <c r="S22" i="1"/>
  <c r="V49" i="10"/>
  <c r="W49" i="10" s="1"/>
  <c r="R50" i="10"/>
  <c r="X49" i="10"/>
  <c r="S50" i="10"/>
  <c r="Y49" i="10"/>
  <c r="Z50" i="9"/>
  <c r="AE49" i="9"/>
  <c r="AC49" i="9"/>
  <c r="AD49" i="9" s="1"/>
  <c r="Y50" i="9"/>
  <c r="AA50" i="9"/>
  <c r="AF49" i="9"/>
  <c r="Y50" i="7"/>
  <c r="AA50" i="7"/>
  <c r="AF50" i="7" s="1"/>
  <c r="AC49" i="7"/>
  <c r="AD49" i="7" s="1"/>
  <c r="Z50" i="7"/>
  <c r="AE49" i="7"/>
  <c r="AE20" i="3"/>
  <c r="Z21" i="3"/>
  <c r="AE21" i="3" s="1"/>
  <c r="Y21" i="3"/>
  <c r="AA21" i="3"/>
  <c r="AF21" i="3" s="1"/>
  <c r="Q23" i="1" l="1"/>
  <c r="S23" i="1"/>
  <c r="Y22" i="1"/>
  <c r="R23" i="1"/>
  <c r="X22" i="1"/>
  <c r="V22" i="1"/>
  <c r="W22" i="1" s="1"/>
  <c r="R51" i="10"/>
  <c r="X50" i="10"/>
  <c r="V50" i="10"/>
  <c r="W50" i="10" s="1"/>
  <c r="S51" i="10"/>
  <c r="Y50" i="10"/>
  <c r="Q51" i="10"/>
  <c r="Q52" i="10" s="1"/>
  <c r="Y51" i="9"/>
  <c r="AF50" i="9"/>
  <c r="AA51" i="9"/>
  <c r="Z51" i="9"/>
  <c r="AC50" i="9"/>
  <c r="AD50" i="9" s="1"/>
  <c r="AE50" i="9"/>
  <c r="AE50" i="7"/>
  <c r="AC50" i="7"/>
  <c r="AD50" i="7" s="1"/>
  <c r="Z51" i="7"/>
  <c r="AA51" i="7"/>
  <c r="Y51" i="7"/>
  <c r="AC21" i="3"/>
  <c r="AD21" i="3" s="1"/>
  <c r="Y22" i="3"/>
  <c r="Z22" i="3"/>
  <c r="AA22" i="3"/>
  <c r="R24" i="1" l="1"/>
  <c r="X23" i="1"/>
  <c r="V23" i="1"/>
  <c r="W23" i="1" s="1"/>
  <c r="S24" i="1"/>
  <c r="Y23" i="1"/>
  <c r="Q24" i="1"/>
  <c r="Y51" i="10"/>
  <c r="S52" i="10"/>
  <c r="R52" i="10"/>
  <c r="X51" i="10"/>
  <c r="V51" i="10"/>
  <c r="W51" i="10" s="1"/>
  <c r="Z52" i="9"/>
  <c r="AE51" i="9"/>
  <c r="AC51" i="9"/>
  <c r="AD51" i="9" s="1"/>
  <c r="AA52" i="9"/>
  <c r="AF51" i="9"/>
  <c r="Y52" i="9"/>
  <c r="AA52" i="7"/>
  <c r="AF52" i="7" s="1"/>
  <c r="AF51" i="7"/>
  <c r="Z52" i="7"/>
  <c r="AC51" i="7"/>
  <c r="AD51" i="7" s="1"/>
  <c r="AE51" i="7"/>
  <c r="Y52" i="7"/>
  <c r="Z23" i="3"/>
  <c r="AE23" i="3" s="1"/>
  <c r="Y23" i="3"/>
  <c r="AA23" i="3"/>
  <c r="AC22" i="3"/>
  <c r="AD22" i="3" s="1"/>
  <c r="AE22" i="3"/>
  <c r="AF22" i="3"/>
  <c r="S25" i="1" l="1"/>
  <c r="Y24" i="1"/>
  <c r="Q25" i="1"/>
  <c r="R25" i="1"/>
  <c r="X24" i="1"/>
  <c r="V24" i="1"/>
  <c r="W24" i="1" s="1"/>
  <c r="V52" i="10"/>
  <c r="W52" i="10" s="1"/>
  <c r="R53" i="10"/>
  <c r="X52" i="10"/>
  <c r="Q53" i="10"/>
  <c r="Q54" i="10" s="1"/>
  <c r="S53" i="10"/>
  <c r="Y52" i="10"/>
  <c r="Y53" i="9"/>
  <c r="AF52" i="9"/>
  <c r="AA53" i="9"/>
  <c r="AC52" i="9"/>
  <c r="AD52" i="9" s="1"/>
  <c r="Z53" i="9"/>
  <c r="Y54" i="9" s="1"/>
  <c r="AE52" i="9"/>
  <c r="AA53" i="7"/>
  <c r="AF53" i="7" s="1"/>
  <c r="Y53" i="7"/>
  <c r="Z53" i="7"/>
  <c r="AE52" i="7"/>
  <c r="AC52" i="7"/>
  <c r="AD52" i="7" s="1"/>
  <c r="AA24" i="3"/>
  <c r="AF24" i="3" s="1"/>
  <c r="AC23" i="3"/>
  <c r="AD23" i="3" s="1"/>
  <c r="Y24" i="3"/>
  <c r="AF23" i="3"/>
  <c r="Z24" i="3"/>
  <c r="AA25" i="3" s="1"/>
  <c r="Q26" i="1" l="1"/>
  <c r="R26" i="1"/>
  <c r="X25" i="1"/>
  <c r="V25" i="1"/>
  <c r="W25" i="1" s="1"/>
  <c r="S26" i="1"/>
  <c r="Y25" i="1"/>
  <c r="V53" i="10"/>
  <c r="W53" i="10" s="1"/>
  <c r="R54" i="10"/>
  <c r="X53" i="10"/>
  <c r="S54" i="10"/>
  <c r="Y53" i="10"/>
  <c r="AA54" i="9"/>
  <c r="AF53" i="9"/>
  <c r="AC53" i="9"/>
  <c r="AD53" i="9" s="1"/>
  <c r="Z54" i="9"/>
  <c r="Y55" i="9" s="1"/>
  <c r="AE53" i="9"/>
  <c r="AA54" i="7"/>
  <c r="AF54" i="7" s="1"/>
  <c r="AC53" i="7"/>
  <c r="AD53" i="7" s="1"/>
  <c r="Z54" i="7"/>
  <c r="AE53" i="7"/>
  <c r="Y54" i="7"/>
  <c r="Y25" i="3"/>
  <c r="AC24" i="3"/>
  <c r="AD24" i="3" s="1"/>
  <c r="Z25" i="3"/>
  <c r="AE24" i="3"/>
  <c r="AF25" i="3"/>
  <c r="Q27" i="1" l="1"/>
  <c r="R27" i="1"/>
  <c r="Q28" i="1" s="1"/>
  <c r="X26" i="1"/>
  <c r="V26" i="1"/>
  <c r="W26" i="1" s="1"/>
  <c r="S27" i="1"/>
  <c r="Y26" i="1"/>
  <c r="R55" i="10"/>
  <c r="X54" i="10"/>
  <c r="V54" i="10"/>
  <c r="W54" i="10" s="1"/>
  <c r="S55" i="10"/>
  <c r="Y54" i="10"/>
  <c r="Q55" i="10"/>
  <c r="Q56" i="10" s="1"/>
  <c r="AE54" i="9"/>
  <c r="AC54" i="9"/>
  <c r="AD54" i="9" s="1"/>
  <c r="Z55" i="9"/>
  <c r="AF54" i="9"/>
  <c r="AA55" i="9"/>
  <c r="Y55" i="7"/>
  <c r="AA55" i="7"/>
  <c r="AF55" i="7" s="1"/>
  <c r="AE54" i="7"/>
  <c r="AC54" i="7"/>
  <c r="AD54" i="7" s="1"/>
  <c r="Z55" i="7"/>
  <c r="Z26" i="3"/>
  <c r="AC26" i="3" s="1"/>
  <c r="AD26" i="3" s="1"/>
  <c r="Y26" i="3"/>
  <c r="AA26" i="3"/>
  <c r="AC25" i="3"/>
  <c r="AD25" i="3" s="1"/>
  <c r="AE25" i="3"/>
  <c r="Y27" i="1" l="1"/>
  <c r="S28" i="1"/>
  <c r="R28" i="1"/>
  <c r="X27" i="1"/>
  <c r="V27" i="1"/>
  <c r="W27" i="1" s="1"/>
  <c r="Y55" i="10"/>
  <c r="S56" i="10"/>
  <c r="R56" i="10"/>
  <c r="X55" i="10"/>
  <c r="V55" i="10"/>
  <c r="W55" i="10" s="1"/>
  <c r="AC55" i="9"/>
  <c r="AD55" i="9" s="1"/>
  <c r="AE55" i="9"/>
  <c r="Z56" i="9"/>
  <c r="AA56" i="9"/>
  <c r="AF55" i="9"/>
  <c r="Y56" i="9"/>
  <c r="AE55" i="7"/>
  <c r="AC55" i="7"/>
  <c r="AD55" i="7" s="1"/>
  <c r="Z56" i="7"/>
  <c r="AA56" i="7"/>
  <c r="AF56" i="7" s="1"/>
  <c r="Y56" i="7"/>
  <c r="AA27" i="3"/>
  <c r="AF27" i="3" s="1"/>
  <c r="Z27" i="3"/>
  <c r="AE27" i="3" s="1"/>
  <c r="AE26" i="3"/>
  <c r="Y27" i="3"/>
  <c r="AF26" i="3"/>
  <c r="Y28" i="1" l="1"/>
  <c r="S29" i="1"/>
  <c r="R29" i="1"/>
  <c r="X28" i="1"/>
  <c r="V28" i="1"/>
  <c r="W28" i="1" s="1"/>
  <c r="Q29" i="1"/>
  <c r="V56" i="10"/>
  <c r="W56" i="10" s="1"/>
  <c r="R57" i="10"/>
  <c r="X56" i="10"/>
  <c r="Q57" i="10"/>
  <c r="Q58" i="10" s="1"/>
  <c r="S57" i="10"/>
  <c r="Y56" i="10"/>
  <c r="AF56" i="9"/>
  <c r="AA57" i="9"/>
  <c r="AE56" i="9"/>
  <c r="Z57" i="9"/>
  <c r="AC56" i="9"/>
  <c r="AD56" i="9" s="1"/>
  <c r="Y57" i="9"/>
  <c r="AC27" i="3"/>
  <c r="AD27" i="3" s="1"/>
  <c r="Y28" i="3"/>
  <c r="AC56" i="7"/>
  <c r="AD56" i="7" s="1"/>
  <c r="Z57" i="7"/>
  <c r="AE56" i="7"/>
  <c r="AA57" i="7"/>
  <c r="AF57" i="7" s="1"/>
  <c r="Y57" i="7"/>
  <c r="AA28" i="3"/>
  <c r="AF28" i="3" s="1"/>
  <c r="Z28" i="3"/>
  <c r="R30" i="1" l="1"/>
  <c r="X29" i="1"/>
  <c r="V29" i="1"/>
  <c r="W29" i="1" s="1"/>
  <c r="Q30" i="1"/>
  <c r="S30" i="1"/>
  <c r="Y29" i="1"/>
  <c r="V57" i="10"/>
  <c r="W57" i="10" s="1"/>
  <c r="R58" i="10"/>
  <c r="X57" i="10"/>
  <c r="S58" i="10"/>
  <c r="Y57" i="10"/>
  <c r="Z58" i="9"/>
  <c r="AE57" i="9"/>
  <c r="AC57" i="9"/>
  <c r="AD57" i="9" s="1"/>
  <c r="AA58" i="9"/>
  <c r="AF57" i="9"/>
  <c r="Y58" i="9"/>
  <c r="Z29" i="3"/>
  <c r="Y29" i="3"/>
  <c r="Y30" i="3" s="1"/>
  <c r="AA58" i="7"/>
  <c r="AF58" i="7" s="1"/>
  <c r="AE57" i="7"/>
  <c r="Z58" i="7"/>
  <c r="AC57" i="7"/>
  <c r="AD57" i="7" s="1"/>
  <c r="Y58" i="7"/>
  <c r="AA29" i="3"/>
  <c r="AF29" i="3" s="1"/>
  <c r="AC28" i="3"/>
  <c r="AD28" i="3" s="1"/>
  <c r="AE28" i="3"/>
  <c r="AE29" i="3"/>
  <c r="AC29" i="3"/>
  <c r="AD29" i="3" s="1"/>
  <c r="Q31" i="1" l="1"/>
  <c r="S31" i="1"/>
  <c r="Y30" i="1"/>
  <c r="R31" i="1"/>
  <c r="X30" i="1"/>
  <c r="V30" i="1"/>
  <c r="W30" i="1" s="1"/>
  <c r="R59" i="10"/>
  <c r="X58" i="10"/>
  <c r="V58" i="10"/>
  <c r="W58" i="10" s="1"/>
  <c r="S59" i="10"/>
  <c r="Y58" i="10"/>
  <c r="Q59" i="10"/>
  <c r="Q60" i="10" s="1"/>
  <c r="Y59" i="9"/>
  <c r="AF58" i="9"/>
  <c r="AA59" i="9"/>
  <c r="Z59" i="9"/>
  <c r="AC58" i="9"/>
  <c r="AD58" i="9" s="1"/>
  <c r="AE58" i="9"/>
  <c r="Z30" i="3"/>
  <c r="AA30" i="3"/>
  <c r="AF30" i="3" s="1"/>
  <c r="Y59" i="7"/>
  <c r="AA59" i="7"/>
  <c r="AF59" i="7" s="1"/>
  <c r="AE58" i="7"/>
  <c r="AC58" i="7"/>
  <c r="AD58" i="7" s="1"/>
  <c r="Z59" i="7"/>
  <c r="Z31" i="3"/>
  <c r="AE30" i="3"/>
  <c r="AC30" i="3"/>
  <c r="AD30" i="3" s="1"/>
  <c r="Y31" i="3"/>
  <c r="R32" i="1" l="1"/>
  <c r="V31" i="1"/>
  <c r="W31" i="1" s="1"/>
  <c r="X31" i="1"/>
  <c r="S32" i="1"/>
  <c r="Y31" i="1"/>
  <c r="Q32" i="1"/>
  <c r="Q33" i="1" s="1"/>
  <c r="Y59" i="10"/>
  <c r="S60" i="10"/>
  <c r="R60" i="10"/>
  <c r="X59" i="10"/>
  <c r="V59" i="10"/>
  <c r="W59" i="10" s="1"/>
  <c r="Z60" i="9"/>
  <c r="AE59" i="9"/>
  <c r="AC59" i="9"/>
  <c r="AD59" i="9" s="1"/>
  <c r="AA60" i="9"/>
  <c r="AF59" i="9"/>
  <c r="Y60" i="9"/>
  <c r="AA31" i="3"/>
  <c r="AA32" i="3" s="1"/>
  <c r="AA60" i="7"/>
  <c r="AF60" i="7" s="1"/>
  <c r="Y60" i="7"/>
  <c r="Z60" i="7"/>
  <c r="AE59" i="7"/>
  <c r="AC59" i="7"/>
  <c r="AD59" i="7" s="1"/>
  <c r="AC31" i="3"/>
  <c r="AD31" i="3" s="1"/>
  <c r="Z32" i="3"/>
  <c r="AE31" i="3"/>
  <c r="Y32" i="3"/>
  <c r="AF31" i="3"/>
  <c r="S33" i="1" l="1"/>
  <c r="Y32" i="1"/>
  <c r="V32" i="1"/>
  <c r="W32" i="1" s="1"/>
  <c r="R33" i="1"/>
  <c r="X32" i="1"/>
  <c r="V60" i="10"/>
  <c r="W60" i="10" s="1"/>
  <c r="X60" i="10"/>
  <c r="R61" i="10"/>
  <c r="Q61" i="10"/>
  <c r="Q62" i="10" s="1"/>
  <c r="S61" i="10"/>
  <c r="Y60" i="10"/>
  <c r="Y61" i="9"/>
  <c r="AF60" i="9"/>
  <c r="AA61" i="9"/>
  <c r="Y62" i="9"/>
  <c r="AC60" i="9"/>
  <c r="AD60" i="9" s="1"/>
  <c r="Z61" i="9"/>
  <c r="AE60" i="9"/>
  <c r="AA61" i="7"/>
  <c r="AF61" i="7" s="1"/>
  <c r="Y61" i="7"/>
  <c r="AE60" i="7"/>
  <c r="AC60" i="7"/>
  <c r="AD60" i="7" s="1"/>
  <c r="Z61" i="7"/>
  <c r="AE32" i="3"/>
  <c r="Z33" i="3"/>
  <c r="AC32" i="3"/>
  <c r="AD32" i="3" s="1"/>
  <c r="AF32" i="3"/>
  <c r="AA33" i="3"/>
  <c r="Y33" i="3"/>
  <c r="S34" i="1" l="1"/>
  <c r="Y33" i="1"/>
  <c r="R34" i="1"/>
  <c r="X33" i="1"/>
  <c r="V33" i="1"/>
  <c r="W33" i="1" s="1"/>
  <c r="Q34" i="1"/>
  <c r="V61" i="10"/>
  <c r="W61" i="10" s="1"/>
  <c r="R62" i="10"/>
  <c r="X61" i="10"/>
  <c r="S62" i="10"/>
  <c r="Y61" i="10"/>
  <c r="AA62" i="9"/>
  <c r="AF61" i="9"/>
  <c r="AC61" i="9"/>
  <c r="AD61" i="9" s="1"/>
  <c r="Z62" i="9"/>
  <c r="Y63" i="9" s="1"/>
  <c r="AE61" i="9"/>
  <c r="Z62" i="7"/>
  <c r="AE61" i="7"/>
  <c r="AC61" i="7"/>
  <c r="AD61" i="7" s="1"/>
  <c r="AA62" i="7"/>
  <c r="AF62" i="7" s="1"/>
  <c r="Y62" i="7"/>
  <c r="Y34" i="3"/>
  <c r="Z34" i="3"/>
  <c r="AE33" i="3"/>
  <c r="AC33" i="3"/>
  <c r="AD33" i="3" s="1"/>
  <c r="AA34" i="3"/>
  <c r="AF33" i="3"/>
  <c r="R35" i="1" l="1"/>
  <c r="X34" i="1"/>
  <c r="V34" i="1"/>
  <c r="W34" i="1" s="1"/>
  <c r="Q35" i="1"/>
  <c r="Q36" i="1" s="1"/>
  <c r="S35" i="1"/>
  <c r="Y34" i="1"/>
  <c r="R63" i="10"/>
  <c r="X62" i="10"/>
  <c r="V62" i="10"/>
  <c r="W62" i="10" s="1"/>
  <c r="S63" i="10"/>
  <c r="Y62" i="10"/>
  <c r="Q63" i="10"/>
  <c r="Q64" i="10" s="1"/>
  <c r="AC62" i="9"/>
  <c r="AD62" i="9" s="1"/>
  <c r="AE62" i="9"/>
  <c r="Z63" i="9"/>
  <c r="Y64" i="9" s="1"/>
  <c r="AF62" i="9"/>
  <c r="AA63" i="9"/>
  <c r="AC62" i="7"/>
  <c r="AD62" i="7" s="1"/>
  <c r="AE62" i="7"/>
  <c r="Z63" i="7"/>
  <c r="Y63" i="7"/>
  <c r="AA63" i="7"/>
  <c r="AF63" i="7" s="1"/>
  <c r="Y35" i="3"/>
  <c r="AA35" i="3"/>
  <c r="AF34" i="3"/>
  <c r="AC34" i="3"/>
  <c r="AD34" i="3" s="1"/>
  <c r="Z35" i="3"/>
  <c r="AE34" i="3"/>
  <c r="S36" i="1" l="1"/>
  <c r="Y35" i="1"/>
  <c r="V35" i="1"/>
  <c r="W35" i="1" s="1"/>
  <c r="R36" i="1"/>
  <c r="X35" i="1"/>
  <c r="Y63" i="10"/>
  <c r="S64" i="10"/>
  <c r="R64" i="10"/>
  <c r="X63" i="10"/>
  <c r="V63" i="10"/>
  <c r="W63" i="10" s="1"/>
  <c r="AC63" i="9"/>
  <c r="AD63" i="9" s="1"/>
  <c r="Z64" i="9"/>
  <c r="AE63" i="9"/>
  <c r="AA64" i="9"/>
  <c r="AF63" i="9"/>
  <c r="Y64" i="7"/>
  <c r="AE63" i="7"/>
  <c r="AC63" i="7"/>
  <c r="AD63" i="7" s="1"/>
  <c r="Z64" i="7"/>
  <c r="AA64" i="7"/>
  <c r="AF64" i="7" s="1"/>
  <c r="Z36" i="3"/>
  <c r="AE35" i="3"/>
  <c r="AC35" i="3"/>
  <c r="AD35" i="3" s="1"/>
  <c r="Y36" i="3"/>
  <c r="AF35" i="3"/>
  <c r="AA36" i="3"/>
  <c r="S37" i="1" l="1"/>
  <c r="Y36" i="1"/>
  <c r="V36" i="1"/>
  <c r="W36" i="1" s="1"/>
  <c r="R37" i="1"/>
  <c r="X36" i="1"/>
  <c r="Q37" i="1"/>
  <c r="V64" i="10"/>
  <c r="W64" i="10" s="1"/>
  <c r="R65" i="10"/>
  <c r="X64" i="10"/>
  <c r="Q65" i="10"/>
  <c r="Q66" i="10" s="1"/>
  <c r="S65" i="10"/>
  <c r="Y64" i="10"/>
  <c r="AE64" i="9"/>
  <c r="Z65" i="9"/>
  <c r="AC64" i="9"/>
  <c r="AD64" i="9" s="1"/>
  <c r="AF64" i="9"/>
  <c r="AA65" i="9"/>
  <c r="Y65" i="9"/>
  <c r="Y66" i="9" s="1"/>
  <c r="AA65" i="7"/>
  <c r="AF65" i="7" s="1"/>
  <c r="AC64" i="7"/>
  <c r="AD64" i="7" s="1"/>
  <c r="Z65" i="7"/>
  <c r="AE64" i="7"/>
  <c r="Y65" i="7"/>
  <c r="Y37" i="3"/>
  <c r="AA37" i="3"/>
  <c r="AF36" i="3"/>
  <c r="Z37" i="3"/>
  <c r="AE36" i="3"/>
  <c r="AC36" i="3"/>
  <c r="AD36" i="3" s="1"/>
  <c r="R38" i="1" l="1"/>
  <c r="X37" i="1"/>
  <c r="V37" i="1"/>
  <c r="W37" i="1" s="1"/>
  <c r="Q38" i="1"/>
  <c r="Q39" i="1" s="1"/>
  <c r="S38" i="1"/>
  <c r="Y37" i="1"/>
  <c r="V65" i="10"/>
  <c r="W65" i="10" s="1"/>
  <c r="R66" i="10"/>
  <c r="X65" i="10"/>
  <c r="S66" i="10"/>
  <c r="Y65" i="10"/>
  <c r="Z66" i="9"/>
  <c r="AE65" i="9"/>
  <c r="AC65" i="9"/>
  <c r="AD65" i="9" s="1"/>
  <c r="Y67" i="9"/>
  <c r="AA66" i="9"/>
  <c r="AF65" i="9"/>
  <c r="AA66" i="7"/>
  <c r="AF66" i="7" s="1"/>
  <c r="Y66" i="7"/>
  <c r="Z66" i="7"/>
  <c r="AC65" i="7"/>
  <c r="AD65" i="7" s="1"/>
  <c r="AE65" i="7"/>
  <c r="AE37" i="3"/>
  <c r="AC37" i="3"/>
  <c r="AD37" i="3" s="1"/>
  <c r="Z38" i="3"/>
  <c r="Y38" i="3"/>
  <c r="AF37" i="3"/>
  <c r="AA38" i="3"/>
  <c r="Y38" i="1" l="1"/>
  <c r="S39" i="1"/>
  <c r="R39" i="1"/>
  <c r="Q40" i="1" s="1"/>
  <c r="X38" i="1"/>
  <c r="V38" i="1"/>
  <c r="W38" i="1" s="1"/>
  <c r="R67" i="10"/>
  <c r="X66" i="10"/>
  <c r="V66" i="10"/>
  <c r="W66" i="10" s="1"/>
  <c r="S67" i="10"/>
  <c r="Y66" i="10"/>
  <c r="Q67" i="10"/>
  <c r="Q68" i="10" s="1"/>
  <c r="AF66" i="9"/>
  <c r="AA67" i="9"/>
  <c r="Z67" i="9"/>
  <c r="AE66" i="9"/>
  <c r="AC66" i="9"/>
  <c r="AD66" i="9" s="1"/>
  <c r="AA67" i="7"/>
  <c r="AF67" i="7" s="1"/>
  <c r="AC66" i="7"/>
  <c r="AD66" i="7" s="1"/>
  <c r="AE66" i="7"/>
  <c r="Z67" i="7"/>
  <c r="Y67" i="7"/>
  <c r="AA39" i="3"/>
  <c r="AF38" i="3"/>
  <c r="AC38" i="3"/>
  <c r="AD38" i="3" s="1"/>
  <c r="Z39" i="3"/>
  <c r="AE38" i="3"/>
  <c r="Y39" i="3"/>
  <c r="S40" i="1" l="1"/>
  <c r="Y39" i="1"/>
  <c r="X39" i="1"/>
  <c r="V39" i="1"/>
  <c r="W39" i="1" s="1"/>
  <c r="R40" i="1"/>
  <c r="S68" i="10"/>
  <c r="Y67" i="10"/>
  <c r="R68" i="10"/>
  <c r="X67" i="10"/>
  <c r="V67" i="10"/>
  <c r="W67" i="10" s="1"/>
  <c r="Z68" i="9"/>
  <c r="AE67" i="9"/>
  <c r="AC67" i="9"/>
  <c r="AD67" i="9" s="1"/>
  <c r="AA68" i="9"/>
  <c r="AF67" i="9"/>
  <c r="Y68" i="9"/>
  <c r="AA68" i="7"/>
  <c r="AF68" i="7" s="1"/>
  <c r="Y68" i="7"/>
  <c r="Z68" i="7"/>
  <c r="AC67" i="7"/>
  <c r="AD67" i="7" s="1"/>
  <c r="AE67" i="7"/>
  <c r="Y40" i="3"/>
  <c r="AC39" i="3"/>
  <c r="AD39" i="3" s="1"/>
  <c r="Z40" i="3"/>
  <c r="AE39" i="3"/>
  <c r="AF39" i="3"/>
  <c r="AA40" i="3"/>
  <c r="V40" i="1" l="1"/>
  <c r="W40" i="1" s="1"/>
  <c r="R41" i="1"/>
  <c r="X40" i="1"/>
  <c r="S41" i="1"/>
  <c r="Y40" i="1"/>
  <c r="Q41" i="1"/>
  <c r="Q42" i="1" s="1"/>
  <c r="V68" i="10"/>
  <c r="W68" i="10" s="1"/>
  <c r="X68" i="10"/>
  <c r="R69" i="10"/>
  <c r="Q69" i="10"/>
  <c r="Q70" i="10" s="1"/>
  <c r="S69" i="10"/>
  <c r="Y68" i="10"/>
  <c r="Y69" i="9"/>
  <c r="AF68" i="9"/>
  <c r="AA69" i="9"/>
  <c r="AE68" i="9"/>
  <c r="AC68" i="9"/>
  <c r="AD68" i="9" s="1"/>
  <c r="Z69" i="9"/>
  <c r="Y70" i="9" s="1"/>
  <c r="Y69" i="7"/>
  <c r="AA69" i="7"/>
  <c r="AF69" i="7" s="1"/>
  <c r="AC68" i="7"/>
  <c r="AD68" i="7" s="1"/>
  <c r="AE68" i="7"/>
  <c r="Z69" i="7"/>
  <c r="AC40" i="3"/>
  <c r="AD40" i="3" s="1"/>
  <c r="Z41" i="3"/>
  <c r="AE40" i="3"/>
  <c r="AA41" i="3"/>
  <c r="AF40" i="3"/>
  <c r="Y41" i="3"/>
  <c r="S42" i="1" l="1"/>
  <c r="Y41" i="1"/>
  <c r="R42" i="1"/>
  <c r="Q43" i="1" s="1"/>
  <c r="X41" i="1"/>
  <c r="V41" i="1"/>
  <c r="W41" i="1" s="1"/>
  <c r="V69" i="10"/>
  <c r="W69" i="10" s="1"/>
  <c r="R70" i="10"/>
  <c r="X69" i="10"/>
  <c r="S70" i="10"/>
  <c r="Y69" i="10"/>
  <c r="AA70" i="9"/>
  <c r="AF69" i="9"/>
  <c r="Z70" i="9"/>
  <c r="AC69" i="9"/>
  <c r="AD69" i="9" s="1"/>
  <c r="AE69" i="9"/>
  <c r="AC69" i="7"/>
  <c r="AD69" i="7" s="1"/>
  <c r="Z70" i="7"/>
  <c r="AE69" i="7"/>
  <c r="AA70" i="7"/>
  <c r="Y70" i="7"/>
  <c r="AC41" i="3"/>
  <c r="AD41" i="3" s="1"/>
  <c r="Z42" i="3"/>
  <c r="AE41" i="3"/>
  <c r="Y42" i="3"/>
  <c r="AA42" i="3"/>
  <c r="AF41" i="3"/>
  <c r="R43" i="1" l="1"/>
  <c r="Q44" i="1" s="1"/>
  <c r="X42" i="1"/>
  <c r="V42" i="1"/>
  <c r="W42" i="1" s="1"/>
  <c r="S43" i="1"/>
  <c r="Y42" i="1"/>
  <c r="R71" i="10"/>
  <c r="X70" i="10"/>
  <c r="V70" i="10"/>
  <c r="W70" i="10" s="1"/>
  <c r="S71" i="10"/>
  <c r="Y70" i="10"/>
  <c r="Q71" i="10"/>
  <c r="Q72" i="10" s="1"/>
  <c r="Z71" i="9"/>
  <c r="AE70" i="9"/>
  <c r="AC70" i="9"/>
  <c r="AD70" i="9" s="1"/>
  <c r="AF70" i="9"/>
  <c r="AA71" i="9"/>
  <c r="Y71" i="9"/>
  <c r="AA71" i="7"/>
  <c r="AF71" i="7" s="1"/>
  <c r="AF70" i="7"/>
  <c r="AC70" i="7"/>
  <c r="AD70" i="7" s="1"/>
  <c r="AE70" i="7"/>
  <c r="Z71" i="7"/>
  <c r="AA72" i="7" s="1"/>
  <c r="Y71" i="7"/>
  <c r="AC42" i="3"/>
  <c r="AD42" i="3" s="1"/>
  <c r="AE42" i="3"/>
  <c r="Z43" i="3"/>
  <c r="AA43" i="3"/>
  <c r="AF42" i="3"/>
  <c r="Y43" i="3"/>
  <c r="V43" i="1" l="1"/>
  <c r="W43" i="1" s="1"/>
  <c r="R44" i="1"/>
  <c r="X43" i="1"/>
  <c r="S44" i="1"/>
  <c r="Y43" i="1"/>
  <c r="Q45" i="1"/>
  <c r="Y71" i="10"/>
  <c r="S72" i="10"/>
  <c r="R72" i="10"/>
  <c r="X71" i="10"/>
  <c r="V71" i="10"/>
  <c r="W71" i="10" s="1"/>
  <c r="Y72" i="9"/>
  <c r="AA72" i="9"/>
  <c r="AF71" i="9"/>
  <c r="AE71" i="9"/>
  <c r="Z72" i="9"/>
  <c r="AC71" i="9"/>
  <c r="AD71" i="9" s="1"/>
  <c r="AC71" i="7"/>
  <c r="AD71" i="7" s="1"/>
  <c r="Z72" i="7"/>
  <c r="AE71" i="7"/>
  <c r="Y72" i="7"/>
  <c r="AF72" i="7"/>
  <c r="Y44" i="3"/>
  <c r="AA44" i="3"/>
  <c r="AF43" i="3"/>
  <c r="AC43" i="3"/>
  <c r="AD43" i="3" s="1"/>
  <c r="Z44" i="3"/>
  <c r="AE43" i="3"/>
  <c r="S45" i="1" l="1"/>
  <c r="Y44" i="1"/>
  <c r="V44" i="1"/>
  <c r="W44" i="1" s="1"/>
  <c r="R45" i="1"/>
  <c r="Q46" i="1" s="1"/>
  <c r="X44" i="1"/>
  <c r="V72" i="10"/>
  <c r="W72" i="10" s="1"/>
  <c r="X72" i="10"/>
  <c r="R73" i="10"/>
  <c r="Q73" i="10"/>
  <c r="Q74" i="10" s="1"/>
  <c r="S73" i="10"/>
  <c r="Y72" i="10"/>
  <c r="AF72" i="9"/>
  <c r="AA73" i="9"/>
  <c r="Z73" i="9"/>
  <c r="AC72" i="9"/>
  <c r="AD72" i="9" s="1"/>
  <c r="AE72" i="9"/>
  <c r="Y73" i="9"/>
  <c r="Y73" i="7"/>
  <c r="Z73" i="7"/>
  <c r="AC72" i="7"/>
  <c r="AD72" i="7" s="1"/>
  <c r="AE72" i="7"/>
  <c r="AA73" i="7"/>
  <c r="AF73" i="7" s="1"/>
  <c r="AC44" i="3"/>
  <c r="AD44" i="3" s="1"/>
  <c r="Z45" i="3"/>
  <c r="AE44" i="3"/>
  <c r="Y45" i="3"/>
  <c r="AA45" i="3"/>
  <c r="AF44" i="3"/>
  <c r="R46" i="1" l="1"/>
  <c r="Q47" i="1" s="1"/>
  <c r="X45" i="1"/>
  <c r="V45" i="1"/>
  <c r="W45" i="1" s="1"/>
  <c r="S46" i="1"/>
  <c r="Y45" i="1"/>
  <c r="V73" i="10"/>
  <c r="W73" i="10" s="1"/>
  <c r="R74" i="10"/>
  <c r="X73" i="10"/>
  <c r="S74" i="10"/>
  <c r="Y73" i="10"/>
  <c r="Y74" i="9"/>
  <c r="AE73" i="9"/>
  <c r="Z74" i="9"/>
  <c r="AC73" i="9"/>
  <c r="AD73" i="9" s="1"/>
  <c r="AA74" i="9"/>
  <c r="AF73" i="9"/>
  <c r="AC73" i="7"/>
  <c r="AD73" i="7" s="1"/>
  <c r="AE73" i="7"/>
  <c r="Z74" i="7"/>
  <c r="AA74" i="7"/>
  <c r="AF74" i="7" s="1"/>
  <c r="Y74" i="7"/>
  <c r="AC45" i="3"/>
  <c r="AD45" i="3" s="1"/>
  <c r="Z46" i="3"/>
  <c r="AE45" i="3"/>
  <c r="AA46" i="3"/>
  <c r="AF45" i="3"/>
  <c r="Y46" i="3"/>
  <c r="R47" i="1" l="1"/>
  <c r="Q48" i="1" s="1"/>
  <c r="X46" i="1"/>
  <c r="V46" i="1"/>
  <c r="W46" i="1" s="1"/>
  <c r="S47" i="1"/>
  <c r="Y46" i="1"/>
  <c r="R75" i="10"/>
  <c r="X74" i="10"/>
  <c r="V74" i="10"/>
  <c r="W74" i="10" s="1"/>
  <c r="S75" i="10"/>
  <c r="Y74" i="10"/>
  <c r="Q75" i="10"/>
  <c r="Q76" i="10" s="1"/>
  <c r="Y75" i="9"/>
  <c r="Z75" i="9"/>
  <c r="AC74" i="9"/>
  <c r="AD74" i="9" s="1"/>
  <c r="AE74" i="9"/>
  <c r="AF74" i="9"/>
  <c r="AA75" i="9"/>
  <c r="Z75" i="7"/>
  <c r="AC74" i="7"/>
  <c r="AD74" i="7" s="1"/>
  <c r="AE74" i="7"/>
  <c r="AA75" i="7"/>
  <c r="Y75" i="7"/>
  <c r="AC46" i="3"/>
  <c r="AD46" i="3" s="1"/>
  <c r="Z47" i="3"/>
  <c r="AE46" i="3"/>
  <c r="Y47" i="3"/>
  <c r="AA47" i="3"/>
  <c r="AF46" i="3"/>
  <c r="S48" i="1" l="1"/>
  <c r="Y47" i="1"/>
  <c r="V47" i="1"/>
  <c r="W47" i="1" s="1"/>
  <c r="R48" i="1"/>
  <c r="X47" i="1"/>
  <c r="S76" i="10"/>
  <c r="Y75" i="10"/>
  <c r="R76" i="10"/>
  <c r="X75" i="10"/>
  <c r="V75" i="10"/>
  <c r="W75" i="10" s="1"/>
  <c r="AE75" i="9"/>
  <c r="Z76" i="9"/>
  <c r="AC75" i="9"/>
  <c r="AD75" i="9" s="1"/>
  <c r="AA76" i="9"/>
  <c r="AF75" i="9"/>
  <c r="Y76" i="9"/>
  <c r="Y77" i="9" s="1"/>
  <c r="AA76" i="7"/>
  <c r="AF76" i="7" s="1"/>
  <c r="AE75" i="7"/>
  <c r="Z76" i="7"/>
  <c r="AC75" i="7"/>
  <c r="AD75" i="7" s="1"/>
  <c r="AF75" i="7"/>
  <c r="Y76" i="7"/>
  <c r="AC47" i="3"/>
  <c r="AD47" i="3" s="1"/>
  <c r="Z48" i="3"/>
  <c r="AE47" i="3"/>
  <c r="AF47" i="3"/>
  <c r="AA48" i="3"/>
  <c r="Y48" i="3"/>
  <c r="S49" i="1" l="1"/>
  <c r="Y48" i="1"/>
  <c r="V48" i="1"/>
  <c r="W48" i="1" s="1"/>
  <c r="R49" i="1"/>
  <c r="X48" i="1"/>
  <c r="Q49" i="1"/>
  <c r="V76" i="10"/>
  <c r="W76" i="10" s="1"/>
  <c r="R77" i="10"/>
  <c r="X76" i="10"/>
  <c r="Q77" i="10"/>
  <c r="Q78" i="10" s="1"/>
  <c r="S77" i="10"/>
  <c r="Y76" i="10"/>
  <c r="AF76" i="9"/>
  <c r="AA77" i="9"/>
  <c r="Z77" i="9"/>
  <c r="Y78" i="9" s="1"/>
  <c r="AC76" i="9"/>
  <c r="AD76" i="9" s="1"/>
  <c r="AE76" i="9"/>
  <c r="AA77" i="7"/>
  <c r="AF77" i="7" s="1"/>
  <c r="Y77" i="7"/>
  <c r="AE76" i="7"/>
  <c r="Z77" i="7"/>
  <c r="AC76" i="7"/>
  <c r="AD76" i="7" s="1"/>
  <c r="Y49" i="3"/>
  <c r="AA49" i="3"/>
  <c r="AF48" i="3"/>
  <c r="AC48" i="3"/>
  <c r="AD48" i="3" s="1"/>
  <c r="Z49" i="3"/>
  <c r="AE48" i="3"/>
  <c r="R50" i="1" l="1"/>
  <c r="X49" i="1"/>
  <c r="V49" i="1"/>
  <c r="W49" i="1" s="1"/>
  <c r="Q50" i="1"/>
  <c r="Q51" i="1" s="1"/>
  <c r="S50" i="1"/>
  <c r="Y49" i="1"/>
  <c r="V77" i="10"/>
  <c r="W77" i="10" s="1"/>
  <c r="R78" i="10"/>
  <c r="X77" i="10"/>
  <c r="S78" i="10"/>
  <c r="Y77" i="10"/>
  <c r="AE77" i="9"/>
  <c r="Z78" i="9"/>
  <c r="Y79" i="9" s="1"/>
  <c r="AC77" i="9"/>
  <c r="AD77" i="9" s="1"/>
  <c r="AA78" i="9"/>
  <c r="AF77" i="9"/>
  <c r="AE77" i="7"/>
  <c r="Z78" i="7"/>
  <c r="AC77" i="7"/>
  <c r="AD77" i="7" s="1"/>
  <c r="AA78" i="7"/>
  <c r="Y78" i="7"/>
  <c r="AC49" i="3"/>
  <c r="AD49" i="3" s="1"/>
  <c r="Z50" i="3"/>
  <c r="AE49" i="3"/>
  <c r="AA50" i="3"/>
  <c r="AF49" i="3"/>
  <c r="Y50" i="3"/>
  <c r="S51" i="1" l="1"/>
  <c r="Y50" i="1"/>
  <c r="R51" i="1"/>
  <c r="Q52" i="1" s="1"/>
  <c r="X50" i="1"/>
  <c r="V50" i="1"/>
  <c r="W50" i="1" s="1"/>
  <c r="V78" i="10"/>
  <c r="W78" i="10" s="1"/>
  <c r="X78" i="10"/>
  <c r="R79" i="10"/>
  <c r="S79" i="10"/>
  <c r="Y78" i="10"/>
  <c r="Q79" i="10"/>
  <c r="Q80" i="10" s="1"/>
  <c r="Z79" i="9"/>
  <c r="AC78" i="9"/>
  <c r="AD78" i="9" s="1"/>
  <c r="AE78" i="9"/>
  <c r="AF78" i="9"/>
  <c r="AA79" i="9"/>
  <c r="AA79" i="7"/>
  <c r="AF79" i="7" s="1"/>
  <c r="AF78" i="7"/>
  <c r="AE78" i="7"/>
  <c r="AC78" i="7"/>
  <c r="AD78" i="7" s="1"/>
  <c r="Z79" i="7"/>
  <c r="Y79" i="7"/>
  <c r="Y51" i="3"/>
  <c r="AA51" i="3"/>
  <c r="AF50" i="3"/>
  <c r="AC50" i="3"/>
  <c r="AD50" i="3" s="1"/>
  <c r="AE50" i="3"/>
  <c r="Z51" i="3"/>
  <c r="R52" i="1" l="1"/>
  <c r="Q53" i="1" s="1"/>
  <c r="V51" i="1"/>
  <c r="W51" i="1" s="1"/>
  <c r="X51" i="1"/>
  <c r="S52" i="1"/>
  <c r="Y51" i="1"/>
  <c r="S80" i="10"/>
  <c r="Y79" i="10"/>
  <c r="V79" i="10"/>
  <c r="W79" i="10" s="1"/>
  <c r="X79" i="10"/>
  <c r="R80" i="10"/>
  <c r="Q81" i="10"/>
  <c r="AE79" i="9"/>
  <c r="Z80" i="9"/>
  <c r="AC79" i="9"/>
  <c r="AD79" i="9" s="1"/>
  <c r="AA80" i="9"/>
  <c r="AF79" i="9"/>
  <c r="Y80" i="9"/>
  <c r="Z80" i="7"/>
  <c r="AC79" i="7"/>
  <c r="AD79" i="7" s="1"/>
  <c r="AE79" i="7"/>
  <c r="AA80" i="7"/>
  <c r="AF80" i="7" s="1"/>
  <c r="Y80" i="7"/>
  <c r="AA52" i="3"/>
  <c r="AF51" i="3"/>
  <c r="AC51" i="3"/>
  <c r="AD51" i="3" s="1"/>
  <c r="Z52" i="3"/>
  <c r="AE51" i="3"/>
  <c r="Y52" i="3"/>
  <c r="V52" i="1" l="1"/>
  <c r="W52" i="1" s="1"/>
  <c r="R53" i="1"/>
  <c r="Q54" i="1" s="1"/>
  <c r="X52" i="1"/>
  <c r="S53" i="1"/>
  <c r="Y52" i="1"/>
  <c r="V80" i="10"/>
  <c r="W80" i="10" s="1"/>
  <c r="X80" i="10"/>
  <c r="R81" i="10"/>
  <c r="S81" i="10"/>
  <c r="Y80" i="10"/>
  <c r="Y81" i="7"/>
  <c r="AF80" i="9"/>
  <c r="AA81" i="9"/>
  <c r="Z81" i="9"/>
  <c r="AC80" i="9"/>
  <c r="AD80" i="9" s="1"/>
  <c r="AE80" i="9"/>
  <c r="Y81" i="9"/>
  <c r="AA81" i="7"/>
  <c r="AF81" i="7" s="1"/>
  <c r="Z81" i="7"/>
  <c r="Y82" i="7" s="1"/>
  <c r="AE80" i="7"/>
  <c r="AC80" i="7"/>
  <c r="AD80" i="7" s="1"/>
  <c r="Y53" i="3"/>
  <c r="AC52" i="3"/>
  <c r="AD52" i="3" s="1"/>
  <c r="Z53" i="3"/>
  <c r="AE52" i="3"/>
  <c r="AA53" i="3"/>
  <c r="AF52" i="3"/>
  <c r="R54" i="1" l="1"/>
  <c r="Q55" i="1" s="1"/>
  <c r="X53" i="1"/>
  <c r="V53" i="1"/>
  <c r="W53" i="1" s="1"/>
  <c r="S54" i="1"/>
  <c r="Y53" i="1"/>
  <c r="V81" i="10"/>
  <c r="W81" i="10" s="1"/>
  <c r="R82" i="10"/>
  <c r="X81" i="10"/>
  <c r="S82" i="10"/>
  <c r="Y81" i="10"/>
  <c r="Q82" i="10"/>
  <c r="Q83" i="10" s="1"/>
  <c r="Y82" i="9"/>
  <c r="AE81" i="9"/>
  <c r="Z82" i="9"/>
  <c r="AC81" i="9"/>
  <c r="AD81" i="9" s="1"/>
  <c r="AA82" i="9"/>
  <c r="AF81" i="9"/>
  <c r="AC81" i="7"/>
  <c r="AD81" i="7" s="1"/>
  <c r="AE81" i="7"/>
  <c r="Z82" i="7"/>
  <c r="AA82" i="7"/>
  <c r="AF82" i="7" s="1"/>
  <c r="AA54" i="3"/>
  <c r="AF53" i="3"/>
  <c r="AC53" i="3"/>
  <c r="AD53" i="3" s="1"/>
  <c r="Z54" i="3"/>
  <c r="AE53" i="3"/>
  <c r="Y54" i="3"/>
  <c r="R55" i="1" l="1"/>
  <c r="Q56" i="1" s="1"/>
  <c r="X54" i="1"/>
  <c r="V54" i="1"/>
  <c r="W54" i="1" s="1"/>
  <c r="S55" i="1"/>
  <c r="Y54" i="1"/>
  <c r="S83" i="10"/>
  <c r="Y82" i="10"/>
  <c r="Q84" i="10"/>
  <c r="V82" i="10"/>
  <c r="W82" i="10" s="1"/>
  <c r="R83" i="10"/>
  <c r="X82" i="10"/>
  <c r="Y83" i="9"/>
  <c r="Z83" i="9"/>
  <c r="AC82" i="9"/>
  <c r="AD82" i="9" s="1"/>
  <c r="AE82" i="9"/>
  <c r="AF82" i="9"/>
  <c r="AA83" i="9"/>
  <c r="Y83" i="7"/>
  <c r="AE82" i="7"/>
  <c r="Z83" i="7"/>
  <c r="AC82" i="7"/>
  <c r="AD82" i="7" s="1"/>
  <c r="AA83" i="7"/>
  <c r="AF83" i="7" s="1"/>
  <c r="Y55" i="3"/>
  <c r="AC54" i="3"/>
  <c r="AD54" i="3" s="1"/>
  <c r="Z55" i="3"/>
  <c r="AE54" i="3"/>
  <c r="AA55" i="3"/>
  <c r="AF54" i="3"/>
  <c r="S56" i="1" l="1"/>
  <c r="Y55" i="1"/>
  <c r="V55" i="1"/>
  <c r="W55" i="1" s="1"/>
  <c r="R56" i="1"/>
  <c r="X55" i="1"/>
  <c r="V83" i="10"/>
  <c r="W83" i="10" s="1"/>
  <c r="X83" i="10"/>
  <c r="R84" i="10"/>
  <c r="S84" i="10"/>
  <c r="Y83" i="10"/>
  <c r="AA84" i="9"/>
  <c r="AF83" i="9"/>
  <c r="AE83" i="9"/>
  <c r="Z84" i="9"/>
  <c r="AC83" i="9"/>
  <c r="AD83" i="9" s="1"/>
  <c r="Y84" i="9"/>
  <c r="AA84" i="7"/>
  <c r="AF84" i="7" s="1"/>
  <c r="AE83" i="7"/>
  <c r="Z84" i="7"/>
  <c r="AC83" i="7"/>
  <c r="AD83" i="7" s="1"/>
  <c r="Y84" i="7"/>
  <c r="AA56" i="3"/>
  <c r="AF55" i="3"/>
  <c r="AE55" i="3"/>
  <c r="Z56" i="3"/>
  <c r="AC55" i="3"/>
  <c r="AD55" i="3" s="1"/>
  <c r="Y56" i="3"/>
  <c r="S57" i="1" l="1"/>
  <c r="Y56" i="1"/>
  <c r="V56" i="1"/>
  <c r="W56" i="1" s="1"/>
  <c r="R57" i="1"/>
  <c r="X56" i="1"/>
  <c r="Q57" i="1"/>
  <c r="V84" i="10"/>
  <c r="W84" i="10" s="1"/>
  <c r="R85" i="10"/>
  <c r="X84" i="10"/>
  <c r="S85" i="10"/>
  <c r="Y84" i="10"/>
  <c r="Q85" i="10"/>
  <c r="Q86" i="10" s="1"/>
  <c r="Z85" i="9"/>
  <c r="AC84" i="9"/>
  <c r="AD84" i="9" s="1"/>
  <c r="AE84" i="9"/>
  <c r="Y85" i="9"/>
  <c r="Y86" i="9" s="1"/>
  <c r="AF84" i="9"/>
  <c r="AA85" i="9"/>
  <c r="AA85" i="7"/>
  <c r="AF85" i="7" s="1"/>
  <c r="Y85" i="7"/>
  <c r="Z85" i="7"/>
  <c r="AC84" i="7"/>
  <c r="AD84" i="7" s="1"/>
  <c r="AE84" i="7"/>
  <c r="Y57" i="3"/>
  <c r="AE56" i="3"/>
  <c r="Z57" i="3"/>
  <c r="AC56" i="3"/>
  <c r="AD56" i="3" s="1"/>
  <c r="AF56" i="3"/>
  <c r="AA57" i="3"/>
  <c r="Q58" i="1" l="1"/>
  <c r="R58" i="1"/>
  <c r="X57" i="1"/>
  <c r="V57" i="1"/>
  <c r="W57" i="1" s="1"/>
  <c r="S58" i="1"/>
  <c r="Y57" i="1"/>
  <c r="S86" i="10"/>
  <c r="Y85" i="10"/>
  <c r="Q87" i="10"/>
  <c r="V85" i="10"/>
  <c r="W85" i="10" s="1"/>
  <c r="R86" i="10"/>
  <c r="X85" i="10"/>
  <c r="AA86" i="7"/>
  <c r="AF86" i="7" s="1"/>
  <c r="AA86" i="9"/>
  <c r="AF85" i="9"/>
  <c r="AE85" i="9"/>
  <c r="Z86" i="9"/>
  <c r="AC85" i="9"/>
  <c r="AD85" i="9" s="1"/>
  <c r="AC85" i="7"/>
  <c r="AD85" i="7" s="1"/>
  <c r="Z86" i="7"/>
  <c r="AE85" i="7"/>
  <c r="Y86" i="7"/>
  <c r="AC57" i="3"/>
  <c r="AD57" i="3" s="1"/>
  <c r="AE57" i="3"/>
  <c r="Z58" i="3"/>
  <c r="AF57" i="3"/>
  <c r="AA58" i="3"/>
  <c r="Y58" i="3"/>
  <c r="Q59" i="1" l="1"/>
  <c r="R59" i="1"/>
  <c r="X58" i="1"/>
  <c r="V58" i="1"/>
  <c r="W58" i="1" s="1"/>
  <c r="Y58" i="1"/>
  <c r="S59" i="1"/>
  <c r="V86" i="10"/>
  <c r="W86" i="10" s="1"/>
  <c r="R87" i="10"/>
  <c r="X86" i="10"/>
  <c r="S87" i="10"/>
  <c r="Y86" i="10"/>
  <c r="AA87" i="7"/>
  <c r="AF87" i="7" s="1"/>
  <c r="AF86" i="9"/>
  <c r="AA87" i="9"/>
  <c r="Z87" i="9"/>
  <c r="AC86" i="9"/>
  <c r="AD86" i="9" s="1"/>
  <c r="AE86" i="9"/>
  <c r="Y87" i="9"/>
  <c r="Y87" i="7"/>
  <c r="Z87" i="7"/>
  <c r="AA88" i="7" s="1"/>
  <c r="AC86" i="7"/>
  <c r="AD86" i="7" s="1"/>
  <c r="AE86" i="7"/>
  <c r="Y59" i="3"/>
  <c r="AA59" i="3"/>
  <c r="AF58" i="3"/>
  <c r="Z59" i="3"/>
  <c r="AC58" i="3"/>
  <c r="AD58" i="3" s="1"/>
  <c r="AE58" i="3"/>
  <c r="Q60" i="1" l="1"/>
  <c r="Y59" i="1"/>
  <c r="S60" i="1"/>
  <c r="R60" i="1"/>
  <c r="V59" i="1"/>
  <c r="W59" i="1" s="1"/>
  <c r="X59" i="1"/>
  <c r="V87" i="10"/>
  <c r="W87" i="10" s="1"/>
  <c r="X87" i="10"/>
  <c r="R88" i="10"/>
  <c r="S88" i="10"/>
  <c r="Y87" i="10"/>
  <c r="Q88" i="10"/>
  <c r="Q89" i="10" s="1"/>
  <c r="Y88" i="9"/>
  <c r="AE87" i="9"/>
  <c r="Z88" i="9"/>
  <c r="Y89" i="9" s="1"/>
  <c r="AC87" i="9"/>
  <c r="AD87" i="9" s="1"/>
  <c r="AA88" i="9"/>
  <c r="AF87" i="9"/>
  <c r="Z88" i="7"/>
  <c r="AE87" i="7"/>
  <c r="AC87" i="7"/>
  <c r="AD87" i="7" s="1"/>
  <c r="Y88" i="7"/>
  <c r="AF88" i="7"/>
  <c r="Z60" i="3"/>
  <c r="AE59" i="3"/>
  <c r="AC59" i="3"/>
  <c r="AD59" i="3" s="1"/>
  <c r="AA60" i="3"/>
  <c r="AF59" i="3"/>
  <c r="Y60" i="3"/>
  <c r="Q61" i="1" l="1"/>
  <c r="S61" i="1"/>
  <c r="Y60" i="1"/>
  <c r="V60" i="1"/>
  <c r="W60" i="1" s="1"/>
  <c r="X60" i="1"/>
  <c r="R61" i="1"/>
  <c r="S89" i="10"/>
  <c r="Y88" i="10"/>
  <c r="V88" i="10"/>
  <c r="W88" i="10" s="1"/>
  <c r="R89" i="10"/>
  <c r="X88" i="10"/>
  <c r="AF88" i="9"/>
  <c r="AA89" i="9"/>
  <c r="Z89" i="9"/>
  <c r="AC88" i="9"/>
  <c r="AD88" i="9" s="1"/>
  <c r="AE88" i="9"/>
  <c r="AC88" i="7"/>
  <c r="AD88" i="7" s="1"/>
  <c r="AE88" i="7"/>
  <c r="Z89" i="7"/>
  <c r="Y89" i="7"/>
  <c r="AA89" i="7"/>
  <c r="AF89" i="7" s="1"/>
  <c r="Y61" i="3"/>
  <c r="AA61" i="3"/>
  <c r="AF60" i="3"/>
  <c r="Z61" i="3"/>
  <c r="AE60" i="3"/>
  <c r="AC60" i="3"/>
  <c r="AD60" i="3" s="1"/>
  <c r="Q62" i="1" l="1"/>
  <c r="X61" i="1"/>
  <c r="R62" i="1"/>
  <c r="V61" i="1"/>
  <c r="W61" i="1" s="1"/>
  <c r="S62" i="1"/>
  <c r="Y61" i="1"/>
  <c r="V89" i="10"/>
  <c r="W89" i="10" s="1"/>
  <c r="R90" i="10"/>
  <c r="X89" i="10"/>
  <c r="Q90" i="10"/>
  <c r="Q91" i="10" s="1"/>
  <c r="S90" i="10"/>
  <c r="Y89" i="10"/>
  <c r="AE89" i="9"/>
  <c r="Z90" i="9"/>
  <c r="AC89" i="9"/>
  <c r="AD89" i="9" s="1"/>
  <c r="Y90" i="9"/>
  <c r="Y91" i="9" s="1"/>
  <c r="AA90" i="9"/>
  <c r="AF89" i="9"/>
  <c r="Y90" i="7"/>
  <c r="Z90" i="7"/>
  <c r="AC89" i="7"/>
  <c r="AD89" i="7" s="1"/>
  <c r="AE89" i="7"/>
  <c r="AA90" i="7"/>
  <c r="AF90" i="7" s="1"/>
  <c r="AC61" i="3"/>
  <c r="AD61" i="3" s="1"/>
  <c r="AE61" i="3"/>
  <c r="Z62" i="3"/>
  <c r="AA62" i="3"/>
  <c r="AF61" i="3"/>
  <c r="Y62" i="3"/>
  <c r="R63" i="1" l="1"/>
  <c r="X62" i="1"/>
  <c r="V62" i="1"/>
  <c r="W62" i="1" s="1"/>
  <c r="Y62" i="1"/>
  <c r="S63" i="1"/>
  <c r="Q63" i="1"/>
  <c r="V90" i="10"/>
  <c r="W90" i="10" s="1"/>
  <c r="X90" i="10"/>
  <c r="R91" i="10"/>
  <c r="S91" i="10"/>
  <c r="Y90" i="10"/>
  <c r="Z91" i="9"/>
  <c r="AC90" i="9"/>
  <c r="AD90" i="9" s="1"/>
  <c r="AE90" i="9"/>
  <c r="AF90" i="9"/>
  <c r="AA91" i="9"/>
  <c r="AA91" i="7"/>
  <c r="AF91" i="7" s="1"/>
  <c r="Z91" i="7"/>
  <c r="AC90" i="7"/>
  <c r="AD90" i="7" s="1"/>
  <c r="AE90" i="7"/>
  <c r="Y91" i="7"/>
  <c r="AC62" i="3"/>
  <c r="AD62" i="3" s="1"/>
  <c r="Z63" i="3"/>
  <c r="AE62" i="3"/>
  <c r="Y63" i="3"/>
  <c r="AF62" i="3"/>
  <c r="AA63" i="3"/>
  <c r="Q64" i="1" l="1"/>
  <c r="S64" i="1"/>
  <c r="Y63" i="1"/>
  <c r="V63" i="1"/>
  <c r="W63" i="1" s="1"/>
  <c r="X63" i="1"/>
  <c r="R64" i="1"/>
  <c r="V91" i="10"/>
  <c r="W91" i="10" s="1"/>
  <c r="X91" i="10"/>
  <c r="R92" i="10"/>
  <c r="S92" i="10"/>
  <c r="Y91" i="10"/>
  <c r="Q92" i="10"/>
  <c r="Q93" i="10" s="1"/>
  <c r="AA92" i="9"/>
  <c r="AF91" i="9"/>
  <c r="AE91" i="9"/>
  <c r="Z92" i="9"/>
  <c r="AC91" i="9"/>
  <c r="AD91" i="9" s="1"/>
  <c r="Y92" i="9"/>
  <c r="AA92" i="7"/>
  <c r="AF92" i="7" s="1"/>
  <c r="Z92" i="7"/>
  <c r="AC91" i="7"/>
  <c r="AD91" i="7" s="1"/>
  <c r="AE91" i="7"/>
  <c r="Y92" i="7"/>
  <c r="AE63" i="3"/>
  <c r="AC63" i="3"/>
  <c r="AD63" i="3" s="1"/>
  <c r="Z64" i="3"/>
  <c r="AF63" i="3"/>
  <c r="AA64" i="3"/>
  <c r="Y64" i="3"/>
  <c r="Q65" i="1" l="1"/>
  <c r="V64" i="1"/>
  <c r="W64" i="1" s="1"/>
  <c r="X64" i="1"/>
  <c r="R65" i="1"/>
  <c r="Y64" i="1"/>
  <c r="S65" i="1"/>
  <c r="S93" i="10"/>
  <c r="Y92" i="10"/>
  <c r="V92" i="10"/>
  <c r="W92" i="10" s="1"/>
  <c r="X92" i="10"/>
  <c r="R93" i="10"/>
  <c r="Q94" i="10"/>
  <c r="Y93" i="9"/>
  <c r="AF92" i="9"/>
  <c r="AA93" i="9"/>
  <c r="Z93" i="9"/>
  <c r="Y94" i="9" s="1"/>
  <c r="AC92" i="9"/>
  <c r="AD92" i="9" s="1"/>
  <c r="AE92" i="9"/>
  <c r="AA93" i="7"/>
  <c r="AF93" i="7" s="1"/>
  <c r="Y93" i="7"/>
  <c r="AC92" i="7"/>
  <c r="AD92" i="7" s="1"/>
  <c r="AE92" i="7"/>
  <c r="Z93" i="7"/>
  <c r="AE64" i="3"/>
  <c r="Z65" i="3"/>
  <c r="AC64" i="3"/>
  <c r="AD64" i="3" s="1"/>
  <c r="Y65" i="3"/>
  <c r="AF64" i="3"/>
  <c r="AA65" i="3"/>
  <c r="V65" i="1" l="1"/>
  <c r="W65" i="1" s="1"/>
  <c r="X65" i="1"/>
  <c r="R66" i="1"/>
  <c r="Q66" i="1"/>
  <c r="Q67" i="1" s="1"/>
  <c r="S66" i="1"/>
  <c r="Y65" i="1"/>
  <c r="Q95" i="10"/>
  <c r="V93" i="10"/>
  <c r="W93" i="10" s="1"/>
  <c r="R94" i="10"/>
  <c r="X93" i="10"/>
  <c r="S94" i="10"/>
  <c r="Y93" i="10"/>
  <c r="AE93" i="9"/>
  <c r="Z94" i="9"/>
  <c r="Y95" i="9" s="1"/>
  <c r="AC93" i="9"/>
  <c r="AD93" i="9" s="1"/>
  <c r="AA94" i="9"/>
  <c r="AF93" i="9"/>
  <c r="Z94" i="7"/>
  <c r="AC93" i="7"/>
  <c r="AD93" i="7" s="1"/>
  <c r="AE93" i="7"/>
  <c r="AA94" i="7"/>
  <c r="AF94" i="7" s="1"/>
  <c r="Y94" i="7"/>
  <c r="Y66" i="3"/>
  <c r="AF65" i="3"/>
  <c r="AA66" i="3"/>
  <c r="Z66" i="3"/>
  <c r="AE65" i="3"/>
  <c r="AC65" i="3"/>
  <c r="AD65" i="3" s="1"/>
  <c r="R67" i="1" l="1"/>
  <c r="Q68" i="1" s="1"/>
  <c r="X66" i="1"/>
  <c r="V66" i="1"/>
  <c r="W66" i="1" s="1"/>
  <c r="Y66" i="1"/>
  <c r="S67" i="1"/>
  <c r="S95" i="10"/>
  <c r="Y94" i="10"/>
  <c r="V94" i="10"/>
  <c r="W94" i="10" s="1"/>
  <c r="R95" i="10"/>
  <c r="X94" i="10"/>
  <c r="Z95" i="9"/>
  <c r="AC94" i="9"/>
  <c r="AD94" i="9" s="1"/>
  <c r="AE94" i="9"/>
  <c r="AF94" i="9"/>
  <c r="AA95" i="9"/>
  <c r="Y95" i="7"/>
  <c r="AE94" i="7"/>
  <c r="Z95" i="7"/>
  <c r="AC94" i="7"/>
  <c r="AD94" i="7" s="1"/>
  <c r="AA95" i="7"/>
  <c r="AF95" i="7" s="1"/>
  <c r="Z67" i="3"/>
  <c r="AE66" i="3"/>
  <c r="AC66" i="3"/>
  <c r="AD66" i="3" s="1"/>
  <c r="Y67" i="3"/>
  <c r="AA67" i="3"/>
  <c r="AF66" i="3"/>
  <c r="S68" i="1" l="1"/>
  <c r="Y67" i="1"/>
  <c r="X67" i="1"/>
  <c r="V67" i="1"/>
  <c r="W67" i="1" s="1"/>
  <c r="R68" i="1"/>
  <c r="Q69" i="1" s="1"/>
  <c r="V95" i="10"/>
  <c r="W95" i="10" s="1"/>
  <c r="X95" i="10"/>
  <c r="R96" i="10"/>
  <c r="Q96" i="10"/>
  <c r="S96" i="10"/>
  <c r="Y95" i="10"/>
  <c r="AA96" i="9"/>
  <c r="AF95" i="9"/>
  <c r="AE95" i="9"/>
  <c r="Z96" i="9"/>
  <c r="AC95" i="9"/>
  <c r="AD95" i="9" s="1"/>
  <c r="Y96" i="9"/>
  <c r="AE95" i="7"/>
  <c r="AC95" i="7"/>
  <c r="AD95" i="7" s="1"/>
  <c r="Z96" i="7"/>
  <c r="AA96" i="7"/>
  <c r="Y96" i="7"/>
  <c r="Y68" i="3"/>
  <c r="AA68" i="3"/>
  <c r="AF67" i="3"/>
  <c r="Z68" i="3"/>
  <c r="AE67" i="3"/>
  <c r="AC67" i="3"/>
  <c r="AD67" i="3" s="1"/>
  <c r="V68" i="1" l="1"/>
  <c r="W68" i="1" s="1"/>
  <c r="X68" i="1"/>
  <c r="R69" i="1"/>
  <c r="Y68" i="1"/>
  <c r="S69" i="1"/>
  <c r="V96" i="10"/>
  <c r="W96" i="10" s="1"/>
  <c r="X96" i="10"/>
  <c r="R97" i="10"/>
  <c r="Q97" i="10"/>
  <c r="S97" i="10"/>
  <c r="Y96" i="10"/>
  <c r="Z97" i="9"/>
  <c r="AC96" i="9"/>
  <c r="AD96" i="9" s="1"/>
  <c r="AE96" i="9"/>
  <c r="AF96" i="9"/>
  <c r="AA97" i="9"/>
  <c r="Y97" i="9"/>
  <c r="AA97" i="7"/>
  <c r="AF97" i="7" s="1"/>
  <c r="AC96" i="7"/>
  <c r="AD96" i="7" s="1"/>
  <c r="AE96" i="7"/>
  <c r="Z97" i="7"/>
  <c r="AF96" i="7"/>
  <c r="Y97" i="7"/>
  <c r="Y69" i="3"/>
  <c r="AC68" i="3"/>
  <c r="AD68" i="3" s="1"/>
  <c r="Z69" i="3"/>
  <c r="AE68" i="3"/>
  <c r="AA69" i="3"/>
  <c r="AF68" i="3"/>
  <c r="V69" i="1" l="1"/>
  <c r="W69" i="1" s="1"/>
  <c r="X69" i="1"/>
  <c r="R70" i="1"/>
  <c r="S70" i="1"/>
  <c r="Y69" i="1"/>
  <c r="Q70" i="1"/>
  <c r="V97" i="10"/>
  <c r="W97" i="10" s="1"/>
  <c r="R98" i="10"/>
  <c r="X97" i="10"/>
  <c r="Q98" i="10"/>
  <c r="Q99" i="10" s="1"/>
  <c r="S98" i="10"/>
  <c r="Y97" i="10"/>
  <c r="Y98" i="9"/>
  <c r="AA98" i="9"/>
  <c r="AF97" i="9"/>
  <c r="AE97" i="9"/>
  <c r="Z98" i="9"/>
  <c r="AC97" i="9"/>
  <c r="AD97" i="9" s="1"/>
  <c r="Z98" i="7"/>
  <c r="AE97" i="7"/>
  <c r="AC97" i="7"/>
  <c r="AD97" i="7" s="1"/>
  <c r="AA98" i="7"/>
  <c r="Y98" i="7"/>
  <c r="Z70" i="3"/>
  <c r="AE69" i="3"/>
  <c r="AC69" i="3"/>
  <c r="AD69" i="3" s="1"/>
  <c r="AA70" i="3"/>
  <c r="AF69" i="3"/>
  <c r="Y70" i="3"/>
  <c r="S71" i="1" l="1"/>
  <c r="Y70" i="1"/>
  <c r="R71" i="1"/>
  <c r="X70" i="1"/>
  <c r="V70" i="1"/>
  <c r="W70" i="1" s="1"/>
  <c r="Q71" i="1"/>
  <c r="V98" i="10"/>
  <c r="W98" i="10" s="1"/>
  <c r="R99" i="10"/>
  <c r="X98" i="10"/>
  <c r="Q100" i="10"/>
  <c r="S99" i="10"/>
  <c r="Y98" i="10"/>
  <c r="AF98" i="9"/>
  <c r="AA99" i="9"/>
  <c r="Z99" i="9"/>
  <c r="AC98" i="9"/>
  <c r="AD98" i="9" s="1"/>
  <c r="AE98" i="9"/>
  <c r="Y99" i="9"/>
  <c r="Y99" i="7"/>
  <c r="AA99" i="7"/>
  <c r="AF99" i="7" s="1"/>
  <c r="AF98" i="7"/>
  <c r="AC98" i="7"/>
  <c r="AD98" i="7" s="1"/>
  <c r="AE98" i="7"/>
  <c r="Z99" i="7"/>
  <c r="Y71" i="3"/>
  <c r="AA71" i="3"/>
  <c r="AF70" i="3"/>
  <c r="AC70" i="3"/>
  <c r="AD70" i="3" s="1"/>
  <c r="Z71" i="3"/>
  <c r="AE70" i="3"/>
  <c r="X71" i="1" l="1"/>
  <c r="V71" i="1"/>
  <c r="W71" i="1" s="1"/>
  <c r="R72" i="1"/>
  <c r="Q72" i="1"/>
  <c r="Q73" i="1" s="1"/>
  <c r="Y71" i="1"/>
  <c r="S72" i="1"/>
  <c r="V99" i="10"/>
  <c r="W99" i="10" s="1"/>
  <c r="R100" i="10"/>
  <c r="X99" i="10"/>
  <c r="S100" i="10"/>
  <c r="Y99" i="10"/>
  <c r="Y100" i="9"/>
  <c r="AE99" i="9"/>
  <c r="AC99" i="9"/>
  <c r="AD99" i="9" s="1"/>
  <c r="Z100" i="9"/>
  <c r="Y101" i="9" s="1"/>
  <c r="AF99" i="9"/>
  <c r="AA100" i="9"/>
  <c r="Z100" i="7"/>
  <c r="AC99" i="7"/>
  <c r="AD99" i="7" s="1"/>
  <c r="AE99" i="7"/>
  <c r="AA100" i="7"/>
  <c r="Y100" i="7"/>
  <c r="Z72" i="3"/>
  <c r="AE71" i="3"/>
  <c r="AC71" i="3"/>
  <c r="AD71" i="3" s="1"/>
  <c r="AA72" i="3"/>
  <c r="AF71" i="3"/>
  <c r="Y72" i="3"/>
  <c r="V72" i="1" l="1"/>
  <c r="W72" i="1" s="1"/>
  <c r="R73" i="1"/>
  <c r="Q74" i="1" s="1"/>
  <c r="X72" i="1"/>
  <c r="Y72" i="1"/>
  <c r="S73" i="1"/>
  <c r="V100" i="10"/>
  <c r="W100" i="10" s="1"/>
  <c r="X100" i="10"/>
  <c r="R101" i="10"/>
  <c r="S101" i="10"/>
  <c r="Y100" i="10"/>
  <c r="Q101" i="10"/>
  <c r="Q102" i="10" s="1"/>
  <c r="Z101" i="9"/>
  <c r="Y102" i="9" s="1"/>
  <c r="AE100" i="9"/>
  <c r="AC100" i="9"/>
  <c r="AD100" i="9" s="1"/>
  <c r="AA101" i="9"/>
  <c r="AF100" i="9"/>
  <c r="AA101" i="7"/>
  <c r="AF100" i="7"/>
  <c r="Y101" i="7"/>
  <c r="AC100" i="7"/>
  <c r="AD100" i="7" s="1"/>
  <c r="AE100" i="7"/>
  <c r="Z101" i="7"/>
  <c r="Y73" i="3"/>
  <c r="AA73" i="3"/>
  <c r="AF72" i="3"/>
  <c r="AC72" i="3"/>
  <c r="AD72" i="3" s="1"/>
  <c r="Z73" i="3"/>
  <c r="AE72" i="3"/>
  <c r="R74" i="1" l="1"/>
  <c r="Q75" i="1" s="1"/>
  <c r="V73" i="1"/>
  <c r="W73" i="1" s="1"/>
  <c r="X73" i="1"/>
  <c r="S74" i="1"/>
  <c r="Y73" i="1"/>
  <c r="S102" i="10"/>
  <c r="Y101" i="10"/>
  <c r="V101" i="10"/>
  <c r="W101" i="10" s="1"/>
  <c r="R102" i="10"/>
  <c r="X101" i="10"/>
  <c r="Z102" i="9"/>
  <c r="Y103" i="9" s="1"/>
  <c r="AE101" i="9"/>
  <c r="AC101" i="9"/>
  <c r="AD101" i="9" s="1"/>
  <c r="AF101" i="9"/>
  <c r="AA102" i="9"/>
  <c r="AA102" i="7"/>
  <c r="AF102" i="7" s="1"/>
  <c r="AF101" i="7"/>
  <c r="Y102" i="7"/>
  <c r="Z102" i="7"/>
  <c r="AE101" i="7"/>
  <c r="AC101" i="7"/>
  <c r="AD101" i="7" s="1"/>
  <c r="AA74" i="3"/>
  <c r="AF73" i="3"/>
  <c r="Z74" i="3"/>
  <c r="AE73" i="3"/>
  <c r="AC73" i="3"/>
  <c r="AD73" i="3" s="1"/>
  <c r="Y74" i="3"/>
  <c r="Y74" i="1" l="1"/>
  <c r="S75" i="1"/>
  <c r="R75" i="1"/>
  <c r="X74" i="1"/>
  <c r="V74" i="1"/>
  <c r="W74" i="1" s="1"/>
  <c r="V102" i="10"/>
  <c r="W102" i="10" s="1"/>
  <c r="X102" i="10"/>
  <c r="R103" i="10"/>
  <c r="S103" i="10"/>
  <c r="Y102" i="10"/>
  <c r="Q103" i="10"/>
  <c r="AA103" i="9"/>
  <c r="AF102" i="9"/>
  <c r="Z103" i="9"/>
  <c r="AE102" i="9"/>
  <c r="AC102" i="9"/>
  <c r="AD102" i="9" s="1"/>
  <c r="AA103" i="7"/>
  <c r="AF103" i="7" s="1"/>
  <c r="AE102" i="7"/>
  <c r="Y103" i="7"/>
  <c r="AC102" i="7"/>
  <c r="AD102" i="7" s="1"/>
  <c r="Z103" i="7"/>
  <c r="AC74" i="3"/>
  <c r="AD74" i="3" s="1"/>
  <c r="Z75" i="3"/>
  <c r="AE74" i="3"/>
  <c r="Y75" i="3"/>
  <c r="AA75" i="3"/>
  <c r="AF74" i="3"/>
  <c r="Y75" i="1" l="1"/>
  <c r="S76" i="1"/>
  <c r="R76" i="1"/>
  <c r="X75" i="1"/>
  <c r="V75" i="1"/>
  <c r="W75" i="1" s="1"/>
  <c r="Q76" i="1"/>
  <c r="V103" i="10"/>
  <c r="W103" i="10" s="1"/>
  <c r="R104" i="10"/>
  <c r="X103" i="10"/>
  <c r="S104" i="10"/>
  <c r="Y103" i="10"/>
  <c r="Q104" i="10"/>
  <c r="Q105" i="10" s="1"/>
  <c r="AC103" i="9"/>
  <c r="AD103" i="9" s="1"/>
  <c r="Z104" i="9"/>
  <c r="AE103" i="9"/>
  <c r="Y104" i="9"/>
  <c r="Y105" i="9" s="1"/>
  <c r="AF103" i="9"/>
  <c r="AA104" i="9"/>
  <c r="Y104" i="7"/>
  <c r="AE103" i="7"/>
  <c r="Z104" i="7"/>
  <c r="AC103" i="7"/>
  <c r="AD103" i="7" s="1"/>
  <c r="AA104" i="7"/>
  <c r="AF104" i="7" s="1"/>
  <c r="Y76" i="3"/>
  <c r="AA76" i="3"/>
  <c r="AF75" i="3"/>
  <c r="Z76" i="3"/>
  <c r="AE75" i="3"/>
  <c r="AC75" i="3"/>
  <c r="AD75" i="3" s="1"/>
  <c r="V76" i="1" l="1"/>
  <c r="W76" i="1" s="1"/>
  <c r="X76" i="1"/>
  <c r="R77" i="1"/>
  <c r="Q77" i="1"/>
  <c r="Q78" i="1" s="1"/>
  <c r="S77" i="1"/>
  <c r="Y76" i="1"/>
  <c r="S105" i="10"/>
  <c r="Y104" i="10"/>
  <c r="V104" i="10"/>
  <c r="W104" i="10" s="1"/>
  <c r="R105" i="10"/>
  <c r="X104" i="10"/>
  <c r="AA105" i="9"/>
  <c r="AF104" i="9"/>
  <c r="Z105" i="9"/>
  <c r="AE104" i="9"/>
  <c r="AC104" i="9"/>
  <c r="AD104" i="9" s="1"/>
  <c r="Y105" i="7"/>
  <c r="Z105" i="7"/>
  <c r="AE104" i="7"/>
  <c r="AC104" i="7"/>
  <c r="AD104" i="7" s="1"/>
  <c r="AA105" i="7"/>
  <c r="AF105" i="7" s="1"/>
  <c r="AC76" i="3"/>
  <c r="AD76" i="3" s="1"/>
  <c r="Z77" i="3"/>
  <c r="AE76" i="3"/>
  <c r="Y77" i="3"/>
  <c r="AA77" i="3"/>
  <c r="AF76" i="3"/>
  <c r="V77" i="1" l="1"/>
  <c r="W77" i="1" s="1"/>
  <c r="R78" i="1"/>
  <c r="Q79" i="1" s="1"/>
  <c r="X77" i="1"/>
  <c r="S78" i="1"/>
  <c r="Y77" i="1"/>
  <c r="V105" i="10"/>
  <c r="W105" i="10" s="1"/>
  <c r="X105" i="10"/>
  <c r="R106" i="10"/>
  <c r="Q106" i="10"/>
  <c r="Q107" i="10" s="1"/>
  <c r="S106" i="10"/>
  <c r="Y105" i="10"/>
  <c r="AF105" i="9"/>
  <c r="AA106" i="9"/>
  <c r="AC105" i="9"/>
  <c r="AD105" i="9" s="1"/>
  <c r="Z106" i="9"/>
  <c r="AE105" i="9"/>
  <c r="Y106" i="9"/>
  <c r="AE105" i="7"/>
  <c r="Z106" i="7"/>
  <c r="AC105" i="7"/>
  <c r="AD105" i="7" s="1"/>
  <c r="AA106" i="7"/>
  <c r="Y106" i="7"/>
  <c r="Z78" i="3"/>
  <c r="AE77" i="3"/>
  <c r="AC77" i="3"/>
  <c r="AD77" i="3" s="1"/>
  <c r="AA78" i="3"/>
  <c r="AF77" i="3"/>
  <c r="Y78" i="3"/>
  <c r="S79" i="1" l="1"/>
  <c r="Y78" i="1"/>
  <c r="V78" i="1"/>
  <c r="W78" i="1" s="1"/>
  <c r="R79" i="1"/>
  <c r="X78" i="1"/>
  <c r="V106" i="10"/>
  <c r="W106" i="10" s="1"/>
  <c r="R107" i="10"/>
  <c r="X106" i="10"/>
  <c r="S107" i="10"/>
  <c r="Y106" i="10"/>
  <c r="Y107" i="9"/>
  <c r="AC106" i="9"/>
  <c r="AD106" i="9" s="1"/>
  <c r="Z107" i="9"/>
  <c r="AE106" i="9"/>
  <c r="AA107" i="9"/>
  <c r="AF106" i="9"/>
  <c r="AA107" i="7"/>
  <c r="AF107" i="7" s="1"/>
  <c r="AF106" i="7"/>
  <c r="Z107" i="7"/>
  <c r="AC106" i="7"/>
  <c r="AD106" i="7" s="1"/>
  <c r="AE106" i="7"/>
  <c r="Y107" i="7"/>
  <c r="Y79" i="3"/>
  <c r="AA79" i="3"/>
  <c r="AF78" i="3"/>
  <c r="AC78" i="3"/>
  <c r="AD78" i="3" s="1"/>
  <c r="Z79" i="3"/>
  <c r="AE78" i="3"/>
  <c r="V79" i="1" l="1"/>
  <c r="W79" i="1" s="1"/>
  <c r="R80" i="1"/>
  <c r="X79" i="1"/>
  <c r="Q80" i="1"/>
  <c r="Q81" i="1" s="1"/>
  <c r="S80" i="1"/>
  <c r="Y79" i="1"/>
  <c r="V107" i="10"/>
  <c r="W107" i="10" s="1"/>
  <c r="R108" i="10"/>
  <c r="X107" i="10"/>
  <c r="S108" i="10"/>
  <c r="Y107" i="10"/>
  <c r="Q108" i="10"/>
  <c r="Q109" i="10" s="1"/>
  <c r="AE107" i="9"/>
  <c r="AC107" i="9"/>
  <c r="AD107" i="9" s="1"/>
  <c r="Z108" i="9"/>
  <c r="AF107" i="9"/>
  <c r="AA108" i="9"/>
  <c r="Y108" i="9"/>
  <c r="AA108" i="7"/>
  <c r="AF108" i="7" s="1"/>
  <c r="Y108" i="7"/>
  <c r="AC107" i="7"/>
  <c r="AD107" i="7" s="1"/>
  <c r="AE107" i="7"/>
  <c r="Z108" i="7"/>
  <c r="Z80" i="3"/>
  <c r="AE79" i="3"/>
  <c r="AC79" i="3"/>
  <c r="AD79" i="3" s="1"/>
  <c r="AA80" i="3"/>
  <c r="AF79" i="3"/>
  <c r="Y80" i="3"/>
  <c r="V80" i="1" l="1"/>
  <c r="W80" i="1" s="1"/>
  <c r="R81" i="1"/>
  <c r="X80" i="1"/>
  <c r="S81" i="1"/>
  <c r="Y80" i="1"/>
  <c r="S109" i="10"/>
  <c r="Y108" i="10"/>
  <c r="Q110" i="10"/>
  <c r="V108" i="10"/>
  <c r="W108" i="10" s="1"/>
  <c r="X108" i="10"/>
  <c r="R109" i="10"/>
  <c r="AA109" i="7"/>
  <c r="AF109" i="7" s="1"/>
  <c r="Z109" i="9"/>
  <c r="AE108" i="9"/>
  <c r="AC108" i="9"/>
  <c r="AD108" i="9" s="1"/>
  <c r="Y109" i="9"/>
  <c r="AA109" i="9"/>
  <c r="AF108" i="9"/>
  <c r="AE108" i="7"/>
  <c r="AC108" i="7"/>
  <c r="AD108" i="7" s="1"/>
  <c r="Z109" i="7"/>
  <c r="Y109" i="7"/>
  <c r="Y81" i="3"/>
  <c r="AA81" i="3"/>
  <c r="AF80" i="3"/>
  <c r="AC80" i="3"/>
  <c r="AD80" i="3" s="1"/>
  <c r="Z81" i="3"/>
  <c r="AE80" i="3"/>
  <c r="V81" i="1" l="1"/>
  <c r="W81" i="1" s="1"/>
  <c r="R82" i="1"/>
  <c r="X81" i="1"/>
  <c r="S82" i="1"/>
  <c r="Y81" i="1"/>
  <c r="Q82" i="1"/>
  <c r="Q83" i="1" s="1"/>
  <c r="V109" i="10"/>
  <c r="W109" i="10" s="1"/>
  <c r="R110" i="10"/>
  <c r="X109" i="10"/>
  <c r="S110" i="10"/>
  <c r="Y109" i="10"/>
  <c r="AA110" i="7"/>
  <c r="AF110" i="7" s="1"/>
  <c r="Y110" i="9"/>
  <c r="AF109" i="9"/>
  <c r="AA110" i="9"/>
  <c r="Z110" i="9"/>
  <c r="AE109" i="9"/>
  <c r="AC109" i="9"/>
  <c r="AD109" i="9" s="1"/>
  <c r="Y110" i="7"/>
  <c r="AC109" i="7"/>
  <c r="AD109" i="7" s="1"/>
  <c r="AE109" i="7"/>
  <c r="Z110" i="7"/>
  <c r="Z82" i="3"/>
  <c r="AE81" i="3"/>
  <c r="AC81" i="3"/>
  <c r="AD81" i="3" s="1"/>
  <c r="AA82" i="3"/>
  <c r="AF81" i="3"/>
  <c r="Y82" i="3"/>
  <c r="S83" i="1" l="1"/>
  <c r="Y82" i="1"/>
  <c r="V82" i="1"/>
  <c r="W82" i="1" s="1"/>
  <c r="R83" i="1"/>
  <c r="Q84" i="1" s="1"/>
  <c r="X82" i="1"/>
  <c r="V110" i="10"/>
  <c r="W110" i="10" s="1"/>
  <c r="R111" i="10"/>
  <c r="X110" i="10"/>
  <c r="S111" i="10"/>
  <c r="Y110" i="10"/>
  <c r="Q111" i="10"/>
  <c r="Q112" i="10" s="1"/>
  <c r="AA111" i="7"/>
  <c r="AF111" i="7" s="1"/>
  <c r="Z111" i="9"/>
  <c r="AE110" i="9"/>
  <c r="AC110" i="9"/>
  <c r="AD110" i="9" s="1"/>
  <c r="AA111" i="9"/>
  <c r="AF110" i="9"/>
  <c r="Y111" i="9"/>
  <c r="AC110" i="7"/>
  <c r="AD110" i="7" s="1"/>
  <c r="Z111" i="7"/>
  <c r="AE110" i="7"/>
  <c r="Y111" i="7"/>
  <c r="Y83" i="3"/>
  <c r="AA83" i="3"/>
  <c r="AF82" i="3"/>
  <c r="AC82" i="3"/>
  <c r="AD82" i="3" s="1"/>
  <c r="Z83" i="3"/>
  <c r="AE82" i="3"/>
  <c r="V83" i="1" l="1"/>
  <c r="W83" i="1" s="1"/>
  <c r="R84" i="1"/>
  <c r="X83" i="1"/>
  <c r="S84" i="1"/>
  <c r="Y83" i="1"/>
  <c r="S112" i="10"/>
  <c r="Y111" i="10"/>
  <c r="V111" i="10"/>
  <c r="W111" i="10" s="1"/>
  <c r="X111" i="10"/>
  <c r="R112" i="10"/>
  <c r="Q113" i="10"/>
  <c r="Y112" i="9"/>
  <c r="AA112" i="9"/>
  <c r="AF111" i="9"/>
  <c r="Z112" i="9"/>
  <c r="Y113" i="9" s="1"/>
  <c r="AE111" i="9"/>
  <c r="AC111" i="9"/>
  <c r="AD111" i="9" s="1"/>
  <c r="Y112" i="7"/>
  <c r="AC111" i="7"/>
  <c r="AD111" i="7" s="1"/>
  <c r="AE111" i="7"/>
  <c r="Z112" i="7"/>
  <c r="AA112" i="7"/>
  <c r="AF112" i="7" s="1"/>
  <c r="AA84" i="3"/>
  <c r="AF83" i="3"/>
  <c r="Z84" i="3"/>
  <c r="AE83" i="3"/>
  <c r="AC83" i="3"/>
  <c r="AD83" i="3" s="1"/>
  <c r="Y84" i="3"/>
  <c r="V84" i="1" l="1"/>
  <c r="W84" i="1" s="1"/>
  <c r="R85" i="1"/>
  <c r="X84" i="1"/>
  <c r="S85" i="1"/>
  <c r="Y84" i="1"/>
  <c r="Q85" i="1"/>
  <c r="Q86" i="1" s="1"/>
  <c r="V112" i="10"/>
  <c r="W112" i="10" s="1"/>
  <c r="R113" i="10"/>
  <c r="X112" i="10"/>
  <c r="S113" i="10"/>
  <c r="Y112" i="10"/>
  <c r="Z113" i="9"/>
  <c r="AE112" i="9"/>
  <c r="AC112" i="9"/>
  <c r="AD112" i="9" s="1"/>
  <c r="AF112" i="9"/>
  <c r="AA113" i="9"/>
  <c r="Y113" i="7"/>
  <c r="AC112" i="7"/>
  <c r="AD112" i="7" s="1"/>
  <c r="AE112" i="7"/>
  <c r="Z113" i="7"/>
  <c r="AA113" i="7"/>
  <c r="Y85" i="3"/>
  <c r="AC84" i="3"/>
  <c r="AD84" i="3" s="1"/>
  <c r="Z85" i="3"/>
  <c r="AE84" i="3"/>
  <c r="AA85" i="3"/>
  <c r="AF84" i="3"/>
  <c r="V85" i="1" l="1"/>
  <c r="W85" i="1" s="1"/>
  <c r="R86" i="1"/>
  <c r="X85" i="1"/>
  <c r="S86" i="1"/>
  <c r="Y85" i="1"/>
  <c r="V113" i="10"/>
  <c r="W113" i="10" s="1"/>
  <c r="R114" i="10"/>
  <c r="X113" i="10"/>
  <c r="S114" i="10"/>
  <c r="Y113" i="10"/>
  <c r="Q114" i="10"/>
  <c r="Q115" i="10" s="1"/>
  <c r="AE113" i="9"/>
  <c r="AC113" i="9"/>
  <c r="AD113" i="9" s="1"/>
  <c r="Z114" i="9"/>
  <c r="AA114" i="9"/>
  <c r="AF113" i="9"/>
  <c r="Y114" i="9"/>
  <c r="AA114" i="7"/>
  <c r="AF114" i="7" s="1"/>
  <c r="Z114" i="7"/>
  <c r="AE113" i="7"/>
  <c r="Y114" i="7"/>
  <c r="AC113" i="7"/>
  <c r="AD113" i="7" s="1"/>
  <c r="AF113" i="7"/>
  <c r="Z86" i="3"/>
  <c r="AE85" i="3"/>
  <c r="AC85" i="3"/>
  <c r="AD85" i="3" s="1"/>
  <c r="AA86" i="3"/>
  <c r="AF85" i="3"/>
  <c r="Y86" i="3"/>
  <c r="V86" i="1" l="1"/>
  <c r="W86" i="1" s="1"/>
  <c r="R87" i="1"/>
  <c r="X86" i="1"/>
  <c r="S87" i="1"/>
  <c r="Y86" i="1"/>
  <c r="Q87" i="1"/>
  <c r="Q88" i="1" s="1"/>
  <c r="V114" i="10"/>
  <c r="W114" i="10" s="1"/>
  <c r="R115" i="10"/>
  <c r="X114" i="10"/>
  <c r="S115" i="10"/>
  <c r="Y114" i="10"/>
  <c r="AE114" i="9"/>
  <c r="AC114" i="9"/>
  <c r="AD114" i="9" s="1"/>
  <c r="Z115" i="9"/>
  <c r="AF114" i="9"/>
  <c r="AA115" i="9"/>
  <c r="Y115" i="9"/>
  <c r="AA115" i="7"/>
  <c r="AF115" i="7" s="1"/>
  <c r="Y115" i="7"/>
  <c r="AC114" i="7"/>
  <c r="AD114" i="7" s="1"/>
  <c r="Z115" i="7"/>
  <c r="AE114" i="7"/>
  <c r="Y87" i="3"/>
  <c r="AA87" i="3"/>
  <c r="AF86" i="3"/>
  <c r="AC86" i="3"/>
  <c r="AD86" i="3" s="1"/>
  <c r="Z87" i="3"/>
  <c r="AE86" i="3"/>
  <c r="S88" i="1" l="1"/>
  <c r="Y87" i="1"/>
  <c r="V87" i="1"/>
  <c r="W87" i="1" s="1"/>
  <c r="R88" i="1"/>
  <c r="Q89" i="1" s="1"/>
  <c r="X87" i="1"/>
  <c r="V115" i="10"/>
  <c r="W115" i="10" s="1"/>
  <c r="X115" i="10"/>
  <c r="R116" i="10"/>
  <c r="S116" i="10"/>
  <c r="Y115" i="10"/>
  <c r="Q116" i="10"/>
  <c r="AE115" i="9"/>
  <c r="Z116" i="9"/>
  <c r="AC115" i="9"/>
  <c r="AD115" i="9" s="1"/>
  <c r="Y116" i="9"/>
  <c r="Y117" i="9" s="1"/>
  <c r="AA116" i="9"/>
  <c r="AF115" i="9"/>
  <c r="AC115" i="7"/>
  <c r="AD115" i="7" s="1"/>
  <c r="AE115" i="7"/>
  <c r="Z116" i="7"/>
  <c r="AA116" i="7"/>
  <c r="AF116" i="7" s="1"/>
  <c r="Y116" i="7"/>
  <c r="Z88" i="3"/>
  <c r="AE87" i="3"/>
  <c r="AC87" i="3"/>
  <c r="AD87" i="3" s="1"/>
  <c r="AA88" i="3"/>
  <c r="AF87" i="3"/>
  <c r="Y88" i="3"/>
  <c r="V88" i="1" l="1"/>
  <c r="W88" i="1" s="1"/>
  <c r="R89" i="1"/>
  <c r="X88" i="1"/>
  <c r="S89" i="1"/>
  <c r="Y88" i="1"/>
  <c r="S117" i="10"/>
  <c r="Y116" i="10"/>
  <c r="V116" i="10"/>
  <c r="W116" i="10" s="1"/>
  <c r="R117" i="10"/>
  <c r="X116" i="10"/>
  <c r="Q117" i="10"/>
  <c r="AE116" i="9"/>
  <c r="Z117" i="9"/>
  <c r="AC116" i="9"/>
  <c r="AD116" i="9" s="1"/>
  <c r="AF116" i="9"/>
  <c r="AA117" i="9"/>
  <c r="AE116" i="7"/>
  <c r="AC116" i="7"/>
  <c r="AD116" i="7" s="1"/>
  <c r="Z117" i="7"/>
  <c r="AA117" i="7"/>
  <c r="AF117" i="7" s="1"/>
  <c r="Y117" i="7"/>
  <c r="Y89" i="3"/>
  <c r="AA89" i="3"/>
  <c r="AF88" i="3"/>
  <c r="AC88" i="3"/>
  <c r="AD88" i="3" s="1"/>
  <c r="Z89" i="3"/>
  <c r="AE88" i="3"/>
  <c r="V89" i="1" l="1"/>
  <c r="W89" i="1" s="1"/>
  <c r="R90" i="1"/>
  <c r="X89" i="1"/>
  <c r="S90" i="1"/>
  <c r="Y89" i="1"/>
  <c r="Q90" i="1"/>
  <c r="V117" i="10"/>
  <c r="W117" i="10" s="1"/>
  <c r="R118" i="10"/>
  <c r="X117" i="10"/>
  <c r="Q118" i="10"/>
  <c r="Q119" i="10" s="1"/>
  <c r="S118" i="10"/>
  <c r="Y117" i="10"/>
  <c r="Z118" i="9"/>
  <c r="AC117" i="9"/>
  <c r="AD117" i="9" s="1"/>
  <c r="AE117" i="9"/>
  <c r="AA118" i="9"/>
  <c r="AF117" i="9"/>
  <c r="Y118" i="9"/>
  <c r="AA118" i="7"/>
  <c r="AF118" i="7" s="1"/>
  <c r="AE117" i="7"/>
  <c r="Z118" i="7"/>
  <c r="AC117" i="7"/>
  <c r="AD117" i="7" s="1"/>
  <c r="Y118" i="7"/>
  <c r="Z90" i="3"/>
  <c r="AE89" i="3"/>
  <c r="AC89" i="3"/>
  <c r="AD89" i="3" s="1"/>
  <c r="AA90" i="3"/>
  <c r="AF89" i="3"/>
  <c r="Y90" i="3"/>
  <c r="Q91" i="1" l="1"/>
  <c r="S91" i="1"/>
  <c r="Y90" i="1"/>
  <c r="V90" i="1"/>
  <c r="W90" i="1" s="1"/>
  <c r="R91" i="1"/>
  <c r="Q92" i="1" s="1"/>
  <c r="X90" i="1"/>
  <c r="V118" i="10"/>
  <c r="W118" i="10" s="1"/>
  <c r="R119" i="10"/>
  <c r="X118" i="10"/>
  <c r="Q120" i="10"/>
  <c r="S119" i="10"/>
  <c r="Y118" i="10"/>
  <c r="Y119" i="9"/>
  <c r="AF118" i="9"/>
  <c r="AA119" i="9"/>
  <c r="AE118" i="9"/>
  <c r="Z119" i="9"/>
  <c r="AC118" i="9"/>
  <c r="AD118" i="9" s="1"/>
  <c r="Y119" i="7"/>
  <c r="AE118" i="7"/>
  <c r="Z119" i="7"/>
  <c r="AC118" i="7"/>
  <c r="AD118" i="7" s="1"/>
  <c r="AA119" i="7"/>
  <c r="AF119" i="7" s="1"/>
  <c r="Y91" i="3"/>
  <c r="AA91" i="3"/>
  <c r="AF90" i="3"/>
  <c r="AC90" i="3"/>
  <c r="AD90" i="3" s="1"/>
  <c r="Z91" i="3"/>
  <c r="AE90" i="3"/>
  <c r="V91" i="1" l="1"/>
  <c r="W91" i="1" s="1"/>
  <c r="R92" i="1"/>
  <c r="X91" i="1"/>
  <c r="S92" i="1"/>
  <c r="Y91" i="1"/>
  <c r="V119" i="10"/>
  <c r="W119" i="10" s="1"/>
  <c r="X119" i="10"/>
  <c r="R120" i="10"/>
  <c r="Q121" i="10"/>
  <c r="S120" i="10"/>
  <c r="Y119" i="10"/>
  <c r="Y120" i="9"/>
  <c r="AA120" i="9"/>
  <c r="AF119" i="9"/>
  <c r="AE119" i="9"/>
  <c r="Z120" i="9"/>
  <c r="Y121" i="9" s="1"/>
  <c r="AC119" i="9"/>
  <c r="AD119" i="9" s="1"/>
  <c r="AE119" i="7"/>
  <c r="Z120" i="7"/>
  <c r="AC119" i="7"/>
  <c r="AD119" i="7" s="1"/>
  <c r="AA120" i="7"/>
  <c r="AF120" i="7" s="1"/>
  <c r="Y120" i="7"/>
  <c r="Z92" i="3"/>
  <c r="AE91" i="3"/>
  <c r="AC91" i="3"/>
  <c r="AD91" i="3" s="1"/>
  <c r="AA92" i="3"/>
  <c r="AF91" i="3"/>
  <c r="Y92" i="3"/>
  <c r="V92" i="1" l="1"/>
  <c r="W92" i="1" s="1"/>
  <c r="R93" i="1"/>
  <c r="X92" i="1"/>
  <c r="S93" i="1"/>
  <c r="Y92" i="1"/>
  <c r="Q93" i="1"/>
  <c r="Q94" i="1" s="1"/>
  <c r="V120" i="10"/>
  <c r="W120" i="10" s="1"/>
  <c r="R121" i="10"/>
  <c r="X120" i="10"/>
  <c r="Q122" i="10"/>
  <c r="S121" i="10"/>
  <c r="Y120" i="10"/>
  <c r="AE120" i="9"/>
  <c r="Z121" i="9"/>
  <c r="AC120" i="9"/>
  <c r="AD120" i="9" s="1"/>
  <c r="AF120" i="9"/>
  <c r="AA121" i="9"/>
  <c r="AA121" i="7"/>
  <c r="AF121" i="7" s="1"/>
  <c r="AC120" i="7"/>
  <c r="AD120" i="7" s="1"/>
  <c r="AE120" i="7"/>
  <c r="Z121" i="7"/>
  <c r="Y121" i="7"/>
  <c r="Y93" i="3"/>
  <c r="AA93" i="3"/>
  <c r="AF92" i="3"/>
  <c r="AC92" i="3"/>
  <c r="AD92" i="3" s="1"/>
  <c r="AE92" i="3"/>
  <c r="Z93" i="3"/>
  <c r="S94" i="1" l="1"/>
  <c r="Y93" i="1"/>
  <c r="V93" i="1"/>
  <c r="W93" i="1" s="1"/>
  <c r="R94" i="1"/>
  <c r="Q95" i="1" s="1"/>
  <c r="X93" i="1"/>
  <c r="V121" i="10"/>
  <c r="W121" i="10" s="1"/>
  <c r="R122" i="10"/>
  <c r="X121" i="10"/>
  <c r="Q123" i="10"/>
  <c r="S122" i="10"/>
  <c r="Y121" i="10"/>
  <c r="Z122" i="9"/>
  <c r="AC121" i="9"/>
  <c r="AD121" i="9" s="1"/>
  <c r="AE121" i="9"/>
  <c r="AA122" i="9"/>
  <c r="AF121" i="9"/>
  <c r="Y122" i="9"/>
  <c r="Z122" i="7"/>
  <c r="AC121" i="7"/>
  <c r="AD121" i="7" s="1"/>
  <c r="AE121" i="7"/>
  <c r="AA122" i="7"/>
  <c r="Y122" i="7"/>
  <c r="Z94" i="3"/>
  <c r="AE93" i="3"/>
  <c r="AC93" i="3"/>
  <c r="AD93" i="3" s="1"/>
  <c r="AA94" i="3"/>
  <c r="AF93" i="3"/>
  <c r="Y94" i="3"/>
  <c r="V94" i="1" l="1"/>
  <c r="W94" i="1" s="1"/>
  <c r="R95" i="1"/>
  <c r="X94" i="1"/>
  <c r="S95" i="1"/>
  <c r="Y94" i="1"/>
  <c r="V122" i="10"/>
  <c r="W122" i="10" s="1"/>
  <c r="R123" i="10"/>
  <c r="X122" i="10"/>
  <c r="S123" i="10"/>
  <c r="Y122" i="10"/>
  <c r="Y123" i="9"/>
  <c r="AF122" i="9"/>
  <c r="AA123" i="9"/>
  <c r="AE122" i="9"/>
  <c r="Z123" i="9"/>
  <c r="AC122" i="9"/>
  <c r="AD122" i="9" s="1"/>
  <c r="Y123" i="7"/>
  <c r="AA123" i="7"/>
  <c r="AF123" i="7" s="1"/>
  <c r="AF122" i="7"/>
  <c r="AE122" i="7"/>
  <c r="AC122" i="7"/>
  <c r="AD122" i="7" s="1"/>
  <c r="Z123" i="7"/>
  <c r="Y95" i="3"/>
  <c r="AA95" i="3"/>
  <c r="AF94" i="3"/>
  <c r="AC94" i="3"/>
  <c r="AD94" i="3" s="1"/>
  <c r="AE94" i="3"/>
  <c r="Z95" i="3"/>
  <c r="V95" i="1" l="1"/>
  <c r="W95" i="1" s="1"/>
  <c r="R96" i="1"/>
  <c r="X95" i="1"/>
  <c r="S96" i="1"/>
  <c r="Y95" i="1"/>
  <c r="Q96" i="1"/>
  <c r="Q97" i="1" s="1"/>
  <c r="V123" i="10"/>
  <c r="W123" i="10" s="1"/>
  <c r="X123" i="10"/>
  <c r="R124" i="10"/>
  <c r="S124" i="10"/>
  <c r="Y123" i="10"/>
  <c r="Q124" i="10"/>
  <c r="AA124" i="9"/>
  <c r="AF123" i="9"/>
  <c r="AE123" i="9"/>
  <c r="Z124" i="9"/>
  <c r="AC123" i="9"/>
  <c r="AD123" i="9" s="1"/>
  <c r="Y124" i="9"/>
  <c r="AA124" i="7"/>
  <c r="AF124" i="7" s="1"/>
  <c r="AC123" i="7"/>
  <c r="AD123" i="7" s="1"/>
  <c r="AE123" i="7"/>
  <c r="Z124" i="7"/>
  <c r="Y124" i="7"/>
  <c r="Z96" i="3"/>
  <c r="AE95" i="3"/>
  <c r="AC95" i="3"/>
  <c r="AD95" i="3" s="1"/>
  <c r="AA96" i="3"/>
  <c r="AF95" i="3"/>
  <c r="Y96" i="3"/>
  <c r="S97" i="1" l="1"/>
  <c r="Y96" i="1"/>
  <c r="V96" i="1"/>
  <c r="W96" i="1" s="1"/>
  <c r="R97" i="1"/>
  <c r="Q98" i="1" s="1"/>
  <c r="X96" i="1"/>
  <c r="V124" i="10"/>
  <c r="W124" i="10" s="1"/>
  <c r="R125" i="10"/>
  <c r="X124" i="10"/>
  <c r="S125" i="10"/>
  <c r="Y124" i="10"/>
  <c r="Q125" i="10"/>
  <c r="Q126" i="10" s="1"/>
  <c r="AE124" i="9"/>
  <c r="Z125" i="9"/>
  <c r="AC124" i="9"/>
  <c r="AD124" i="9" s="1"/>
  <c r="Y125" i="9"/>
  <c r="Y126" i="9" s="1"/>
  <c r="AF124" i="9"/>
  <c r="AA125" i="9"/>
  <c r="AE124" i="7"/>
  <c r="AC124" i="7"/>
  <c r="AD124" i="7" s="1"/>
  <c r="Z125" i="7"/>
  <c r="Y125" i="7"/>
  <c r="AA125" i="7"/>
  <c r="AF125" i="7" s="1"/>
  <c r="Y97" i="3"/>
  <c r="AA97" i="3"/>
  <c r="AF96" i="3"/>
  <c r="AC96" i="3"/>
  <c r="AD96" i="3" s="1"/>
  <c r="AE96" i="3"/>
  <c r="Z97" i="3"/>
  <c r="V97" i="1" l="1"/>
  <c r="W97" i="1" s="1"/>
  <c r="X97" i="1"/>
  <c r="R98" i="1"/>
  <c r="Y97" i="1"/>
  <c r="S98" i="1"/>
  <c r="Q127" i="10"/>
  <c r="V125" i="10"/>
  <c r="W125" i="10" s="1"/>
  <c r="R126" i="10"/>
  <c r="X125" i="10"/>
  <c r="S126" i="10"/>
  <c r="Y125" i="10"/>
  <c r="AA126" i="9"/>
  <c r="AF125" i="9"/>
  <c r="Z126" i="9"/>
  <c r="AC125" i="9"/>
  <c r="AD125" i="9" s="1"/>
  <c r="AE125" i="9"/>
  <c r="Y126" i="7"/>
  <c r="AA126" i="7"/>
  <c r="AF126" i="7" s="1"/>
  <c r="Z126" i="7"/>
  <c r="AC125" i="7"/>
  <c r="AD125" i="7" s="1"/>
  <c r="AE125" i="7"/>
  <c r="AA98" i="3"/>
  <c r="AF97" i="3"/>
  <c r="Z98" i="3"/>
  <c r="AE97" i="3"/>
  <c r="AC97" i="3"/>
  <c r="AD97" i="3" s="1"/>
  <c r="Y98" i="3"/>
  <c r="V98" i="1" l="1"/>
  <c r="W98" i="1" s="1"/>
  <c r="X98" i="1"/>
  <c r="R99" i="1"/>
  <c r="S99" i="1"/>
  <c r="Y98" i="1"/>
  <c r="Q99" i="1"/>
  <c r="S127" i="10"/>
  <c r="Y126" i="10"/>
  <c r="V126" i="10"/>
  <c r="W126" i="10" s="1"/>
  <c r="R127" i="10"/>
  <c r="X126" i="10"/>
  <c r="AE126" i="9"/>
  <c r="Z127" i="9"/>
  <c r="AC126" i="9"/>
  <c r="AD126" i="9" s="1"/>
  <c r="AF126" i="9"/>
  <c r="AA127" i="9"/>
  <c r="Y127" i="9"/>
  <c r="AE126" i="7"/>
  <c r="AC126" i="7"/>
  <c r="AD126" i="7" s="1"/>
  <c r="Z127" i="7"/>
  <c r="AA127" i="7"/>
  <c r="Y127" i="7"/>
  <c r="Y99" i="3"/>
  <c r="AC98" i="3"/>
  <c r="AD98" i="3" s="1"/>
  <c r="Z99" i="3"/>
  <c r="AE98" i="3"/>
  <c r="AA99" i="3"/>
  <c r="AF98" i="3"/>
  <c r="Y99" i="1" l="1"/>
  <c r="S100" i="1"/>
  <c r="V99" i="1"/>
  <c r="W99" i="1" s="1"/>
  <c r="R100" i="1"/>
  <c r="X99" i="1"/>
  <c r="Q100" i="1"/>
  <c r="V127" i="10"/>
  <c r="W127" i="10" s="1"/>
  <c r="X127" i="10"/>
  <c r="R128" i="10"/>
  <c r="Q128" i="10"/>
  <c r="Q129" i="10" s="1"/>
  <c r="S128" i="10"/>
  <c r="Y127" i="10"/>
  <c r="AE127" i="9"/>
  <c r="Z128" i="9"/>
  <c r="AC127" i="9"/>
  <c r="AD127" i="9" s="1"/>
  <c r="Y128" i="9"/>
  <c r="AA128" i="9"/>
  <c r="AF127" i="9"/>
  <c r="AA128" i="7"/>
  <c r="AF128" i="7" s="1"/>
  <c r="AE127" i="7"/>
  <c r="Z128" i="7"/>
  <c r="AC127" i="7"/>
  <c r="AD127" i="7" s="1"/>
  <c r="AF127" i="7"/>
  <c r="Y128" i="7"/>
  <c r="AE99" i="3"/>
  <c r="Z100" i="3"/>
  <c r="AC99" i="3"/>
  <c r="AD99" i="3" s="1"/>
  <c r="AF99" i="3"/>
  <c r="AA100" i="3"/>
  <c r="Y100" i="3"/>
  <c r="Q101" i="1" l="1"/>
  <c r="S101" i="1"/>
  <c r="Y100" i="1"/>
  <c r="V100" i="1"/>
  <c r="W100" i="1" s="1"/>
  <c r="R101" i="1"/>
  <c r="X100" i="1"/>
  <c r="V128" i="10"/>
  <c r="W128" i="10" s="1"/>
  <c r="R129" i="10"/>
  <c r="X128" i="10"/>
  <c r="S129" i="10"/>
  <c r="Y128" i="10"/>
  <c r="Y129" i="9"/>
  <c r="AE128" i="9"/>
  <c r="Z129" i="9"/>
  <c r="AC128" i="9"/>
  <c r="AD128" i="9" s="1"/>
  <c r="AF128" i="9"/>
  <c r="AA129" i="9"/>
  <c r="AA129" i="7"/>
  <c r="AF129" i="7" s="1"/>
  <c r="AC128" i="7"/>
  <c r="AD128" i="7" s="1"/>
  <c r="AE128" i="7"/>
  <c r="Z129" i="7"/>
  <c r="Y129" i="7"/>
  <c r="Y101" i="3"/>
  <c r="AF100" i="3"/>
  <c r="AA101" i="3"/>
  <c r="Z101" i="3"/>
  <c r="AE100" i="3"/>
  <c r="AC100" i="3"/>
  <c r="AD100" i="3" s="1"/>
  <c r="S102" i="1" l="1"/>
  <c r="Y101" i="1"/>
  <c r="V101" i="1"/>
  <c r="W101" i="1" s="1"/>
  <c r="R102" i="1"/>
  <c r="X101" i="1"/>
  <c r="Q102" i="1"/>
  <c r="V129" i="10"/>
  <c r="W129" i="10" s="1"/>
  <c r="R130" i="10"/>
  <c r="X129" i="10"/>
  <c r="S130" i="10"/>
  <c r="Y129" i="10"/>
  <c r="Q130" i="10"/>
  <c r="Q131" i="10" s="1"/>
  <c r="Z130" i="9"/>
  <c r="AC129" i="9"/>
  <c r="AD129" i="9" s="1"/>
  <c r="AE129" i="9"/>
  <c r="AA130" i="9"/>
  <c r="AF129" i="9"/>
  <c r="Y130" i="9"/>
  <c r="Y131" i="9" s="1"/>
  <c r="Y130" i="7"/>
  <c r="Z130" i="7"/>
  <c r="AC129" i="7"/>
  <c r="AD129" i="7" s="1"/>
  <c r="AE129" i="7"/>
  <c r="AA130" i="7"/>
  <c r="AF130" i="7" s="1"/>
  <c r="AF101" i="3"/>
  <c r="AA102" i="3"/>
  <c r="AC101" i="3"/>
  <c r="AD101" i="3" s="1"/>
  <c r="AE101" i="3"/>
  <c r="Z102" i="3"/>
  <c r="Y102" i="3"/>
  <c r="V102" i="1" l="1"/>
  <c r="W102" i="1" s="1"/>
  <c r="X102" i="1"/>
  <c r="R103" i="1"/>
  <c r="Q103" i="1"/>
  <c r="S103" i="1"/>
  <c r="Y102" i="1"/>
  <c r="V130" i="10"/>
  <c r="W130" i="10" s="1"/>
  <c r="X130" i="10"/>
  <c r="R131" i="10"/>
  <c r="S131" i="10"/>
  <c r="Y130" i="10"/>
  <c r="AF130" i="9"/>
  <c r="AA131" i="9"/>
  <c r="AE130" i="9"/>
  <c r="AC130" i="9"/>
  <c r="AD130" i="9" s="1"/>
  <c r="Z131" i="9"/>
  <c r="Y132" i="9" s="1"/>
  <c r="Y131" i="7"/>
  <c r="AA131" i="7"/>
  <c r="AF131" i="7" s="1"/>
  <c r="AC130" i="7"/>
  <c r="AD130" i="7" s="1"/>
  <c r="Z131" i="7"/>
  <c r="AE130" i="7"/>
  <c r="Y103" i="3"/>
  <c r="Z103" i="3"/>
  <c r="AE102" i="3"/>
  <c r="AC102" i="3"/>
  <c r="AD102" i="3" s="1"/>
  <c r="AA103" i="3"/>
  <c r="AF102" i="3"/>
  <c r="Q104" i="1" l="1"/>
  <c r="V103" i="1"/>
  <c r="W103" i="1" s="1"/>
  <c r="R104" i="1"/>
  <c r="X103" i="1"/>
  <c r="Y103" i="1"/>
  <c r="S104" i="1"/>
  <c r="V131" i="10"/>
  <c r="W131" i="10" s="1"/>
  <c r="R132" i="10"/>
  <c r="X131" i="10"/>
  <c r="S132" i="10"/>
  <c r="Y131" i="10"/>
  <c r="Q132" i="10"/>
  <c r="Q133" i="10" s="1"/>
  <c r="AA132" i="9"/>
  <c r="AF131" i="9"/>
  <c r="AE131" i="9"/>
  <c r="Z132" i="9"/>
  <c r="AC131" i="9"/>
  <c r="AD131" i="9" s="1"/>
  <c r="Y132" i="7"/>
  <c r="AE131" i="7"/>
  <c r="Z132" i="7"/>
  <c r="AC131" i="7"/>
  <c r="AD131" i="7" s="1"/>
  <c r="AA132" i="7"/>
  <c r="AF132" i="7" s="1"/>
  <c r="AF103" i="3"/>
  <c r="AA104" i="3"/>
  <c r="AC103" i="3"/>
  <c r="AD103" i="3" s="1"/>
  <c r="Z104" i="3"/>
  <c r="AE103" i="3"/>
  <c r="Y104" i="3"/>
  <c r="V104" i="1" l="1"/>
  <c r="W104" i="1" s="1"/>
  <c r="R105" i="1"/>
  <c r="X104" i="1"/>
  <c r="Q105" i="1"/>
  <c r="Q106" i="1" s="1"/>
  <c r="S105" i="1"/>
  <c r="Y104" i="1"/>
  <c r="S133" i="10"/>
  <c r="Y132" i="10"/>
  <c r="V132" i="10"/>
  <c r="W132" i="10" s="1"/>
  <c r="R133" i="10"/>
  <c r="Q134" i="10" s="1"/>
  <c r="X132" i="10"/>
  <c r="AF132" i="9"/>
  <c r="AA133" i="9"/>
  <c r="AE132" i="9"/>
  <c r="Z133" i="9"/>
  <c r="AC132" i="9"/>
  <c r="AD132" i="9" s="1"/>
  <c r="Y133" i="9"/>
  <c r="AA133" i="7"/>
  <c r="AF133" i="7" s="1"/>
  <c r="AE132" i="7"/>
  <c r="AC132" i="7"/>
  <c r="AD132" i="7" s="1"/>
  <c r="Z133" i="7"/>
  <c r="Y133" i="7"/>
  <c r="Y105" i="3"/>
  <c r="AA105" i="3"/>
  <c r="AF104" i="3"/>
  <c r="Z105" i="3"/>
  <c r="AE104" i="3"/>
  <c r="AC104" i="3"/>
  <c r="AD104" i="3" s="1"/>
  <c r="V105" i="1" l="1"/>
  <c r="W105" i="1" s="1"/>
  <c r="R106" i="1"/>
  <c r="X105" i="1"/>
  <c r="S106" i="1"/>
  <c r="Y105" i="1"/>
  <c r="V133" i="10"/>
  <c r="W133" i="10" s="1"/>
  <c r="R134" i="10"/>
  <c r="X133" i="10"/>
  <c r="Y133" i="10"/>
  <c r="S134" i="10"/>
  <c r="Y134" i="9"/>
  <c r="Z134" i="9"/>
  <c r="AC133" i="9"/>
  <c r="AD133" i="9" s="1"/>
  <c r="AE133" i="9"/>
  <c r="AA134" i="9"/>
  <c r="AF133" i="9"/>
  <c r="Z134" i="7"/>
  <c r="AE133" i="7"/>
  <c r="AC133" i="7"/>
  <c r="AD133" i="7" s="1"/>
  <c r="AA134" i="7"/>
  <c r="AF134" i="7" s="1"/>
  <c r="Y134" i="7"/>
  <c r="AC105" i="3"/>
  <c r="AD105" i="3" s="1"/>
  <c r="AE105" i="3"/>
  <c r="Z106" i="3"/>
  <c r="AF105" i="3"/>
  <c r="AA106" i="3"/>
  <c r="Y106" i="3"/>
  <c r="V106" i="1" l="1"/>
  <c r="W106" i="1" s="1"/>
  <c r="X106" i="1"/>
  <c r="R107" i="1"/>
  <c r="S107" i="1"/>
  <c r="Y106" i="1"/>
  <c r="Q107" i="1"/>
  <c r="V134" i="10"/>
  <c r="W134" i="10" s="1"/>
  <c r="R135" i="10"/>
  <c r="X134" i="10"/>
  <c r="S135" i="10"/>
  <c r="Y134" i="10"/>
  <c r="Q135" i="10"/>
  <c r="Q136" i="10" s="1"/>
  <c r="Y135" i="9"/>
  <c r="AF134" i="9"/>
  <c r="AA135" i="9"/>
  <c r="AE134" i="9"/>
  <c r="AC134" i="9"/>
  <c r="AD134" i="9" s="1"/>
  <c r="Z135" i="9"/>
  <c r="Y135" i="7"/>
  <c r="Z135" i="7"/>
  <c r="AC134" i="7"/>
  <c r="AD134" i="7" s="1"/>
  <c r="AE134" i="7"/>
  <c r="AA135" i="7"/>
  <c r="Y107" i="3"/>
  <c r="AF106" i="3"/>
  <c r="AA107" i="3"/>
  <c r="AC106" i="3"/>
  <c r="AD106" i="3" s="1"/>
  <c r="AE106" i="3"/>
  <c r="Z107" i="3"/>
  <c r="V107" i="1" l="1"/>
  <c r="W107" i="1" s="1"/>
  <c r="R108" i="1"/>
  <c r="X107" i="1"/>
  <c r="Y107" i="1"/>
  <c r="S108" i="1"/>
  <c r="Q108" i="1"/>
  <c r="Q109" i="1" s="1"/>
  <c r="Y135" i="10"/>
  <c r="S136" i="10"/>
  <c r="V135" i="10"/>
  <c r="W135" i="10" s="1"/>
  <c r="R136" i="10"/>
  <c r="Q137" i="10" s="1"/>
  <c r="X135" i="10"/>
  <c r="Y136" i="9"/>
  <c r="AA136" i="9"/>
  <c r="AF135" i="9"/>
  <c r="AE135" i="9"/>
  <c r="Z136" i="9"/>
  <c r="AC135" i="9"/>
  <c r="AD135" i="9" s="1"/>
  <c r="AA136" i="7"/>
  <c r="AF136" i="7" s="1"/>
  <c r="AF135" i="7"/>
  <c r="Z136" i="7"/>
  <c r="AC135" i="7"/>
  <c r="AD135" i="7" s="1"/>
  <c r="AE135" i="7"/>
  <c r="Y136" i="7"/>
  <c r="AF107" i="3"/>
  <c r="AA108" i="3"/>
  <c r="AC107" i="3"/>
  <c r="AD107" i="3" s="1"/>
  <c r="AE107" i="3"/>
  <c r="Z108" i="3"/>
  <c r="Y108" i="3"/>
  <c r="V108" i="1" l="1"/>
  <c r="W108" i="1" s="1"/>
  <c r="R109" i="1"/>
  <c r="X108" i="1"/>
  <c r="Q110" i="1"/>
  <c r="S109" i="1"/>
  <c r="Y108" i="1"/>
  <c r="V136" i="10"/>
  <c r="W136" i="10" s="1"/>
  <c r="R137" i="10"/>
  <c r="X136" i="10"/>
  <c r="S137" i="10"/>
  <c r="Y136" i="10"/>
  <c r="AF136" i="9"/>
  <c r="AA137" i="9"/>
  <c r="Z137" i="9"/>
  <c r="AC136" i="9"/>
  <c r="AD136" i="9" s="1"/>
  <c r="AE136" i="9"/>
  <c r="Y137" i="9"/>
  <c r="AA137" i="7"/>
  <c r="AF137" i="7" s="1"/>
  <c r="Y137" i="7"/>
  <c r="AE136" i="7"/>
  <c r="Z137" i="7"/>
  <c r="AC136" i="7"/>
  <c r="AD136" i="7" s="1"/>
  <c r="Y109" i="3"/>
  <c r="AC108" i="3"/>
  <c r="AD108" i="3" s="1"/>
  <c r="AE108" i="3"/>
  <c r="Z109" i="3"/>
  <c r="AF108" i="3"/>
  <c r="AA109" i="3"/>
  <c r="V109" i="1" l="1"/>
  <c r="W109" i="1" s="1"/>
  <c r="R110" i="1"/>
  <c r="X109" i="1"/>
  <c r="S110" i="1"/>
  <c r="Y109" i="1"/>
  <c r="V137" i="10"/>
  <c r="W137" i="10" s="1"/>
  <c r="R138" i="10"/>
  <c r="X137" i="10"/>
  <c r="S138" i="10"/>
  <c r="Y137" i="10"/>
  <c r="Q138" i="10"/>
  <c r="Q139" i="10" s="1"/>
  <c r="Y138" i="9"/>
  <c r="AE137" i="9"/>
  <c r="AC137" i="9"/>
  <c r="AD137" i="9" s="1"/>
  <c r="Z138" i="9"/>
  <c r="Y139" i="9" s="1"/>
  <c r="AA138" i="9"/>
  <c r="AF137" i="9"/>
  <c r="AE137" i="7"/>
  <c r="Z138" i="7"/>
  <c r="AC137" i="7"/>
  <c r="AD137" i="7" s="1"/>
  <c r="AA138" i="7"/>
  <c r="AF138" i="7" s="1"/>
  <c r="Y138" i="7"/>
  <c r="AC109" i="3"/>
  <c r="AD109" i="3" s="1"/>
  <c r="AE109" i="3"/>
  <c r="Z110" i="3"/>
  <c r="AA110" i="3"/>
  <c r="AF109" i="3"/>
  <c r="Y110" i="3"/>
  <c r="V110" i="1" l="1"/>
  <c r="W110" i="1" s="1"/>
  <c r="X110" i="1"/>
  <c r="R111" i="1"/>
  <c r="S111" i="1"/>
  <c r="Y110" i="1"/>
  <c r="Q111" i="1"/>
  <c r="V138" i="10"/>
  <c r="W138" i="10" s="1"/>
  <c r="R139" i="10"/>
  <c r="X138" i="10"/>
  <c r="S139" i="10"/>
  <c r="Y138" i="10"/>
  <c r="Z139" i="9"/>
  <c r="AC138" i="9"/>
  <c r="AD138" i="9" s="1"/>
  <c r="AE138" i="9"/>
  <c r="AF138" i="9"/>
  <c r="AA139" i="9"/>
  <c r="Y139" i="7"/>
  <c r="AA139" i="7"/>
  <c r="AF139" i="7" s="1"/>
  <c r="AE138" i="7"/>
  <c r="AC138" i="7"/>
  <c r="AD138" i="7" s="1"/>
  <c r="Z139" i="7"/>
  <c r="Y111" i="3"/>
  <c r="AC110" i="3"/>
  <c r="AD110" i="3" s="1"/>
  <c r="AE110" i="3"/>
  <c r="Z111" i="3"/>
  <c r="AF110" i="3"/>
  <c r="AA111" i="3"/>
  <c r="Y111" i="1" l="1"/>
  <c r="S112" i="1"/>
  <c r="Q112" i="1"/>
  <c r="V111" i="1"/>
  <c r="W111" i="1" s="1"/>
  <c r="R112" i="1"/>
  <c r="X111" i="1"/>
  <c r="V139" i="10"/>
  <c r="W139" i="10" s="1"/>
  <c r="R140" i="10"/>
  <c r="X139" i="10"/>
  <c r="Y139" i="10"/>
  <c r="S140" i="10"/>
  <c r="Q140" i="10"/>
  <c r="Q141" i="10" s="1"/>
  <c r="AE139" i="9"/>
  <c r="AC139" i="9"/>
  <c r="AD139" i="9" s="1"/>
  <c r="Z140" i="9"/>
  <c r="AA140" i="9"/>
  <c r="AF139" i="9"/>
  <c r="Y140" i="9"/>
  <c r="Z140" i="7"/>
  <c r="AC139" i="7"/>
  <c r="AD139" i="7" s="1"/>
  <c r="Y140" i="7"/>
  <c r="AE139" i="7"/>
  <c r="AA140" i="7"/>
  <c r="AF140" i="7" s="1"/>
  <c r="AC111" i="3"/>
  <c r="AD111" i="3" s="1"/>
  <c r="AE111" i="3"/>
  <c r="Z112" i="3"/>
  <c r="AF111" i="3"/>
  <c r="AA112" i="3"/>
  <c r="Y112" i="3"/>
  <c r="Q113" i="1" l="1"/>
  <c r="S113" i="1"/>
  <c r="Y112" i="1"/>
  <c r="V112" i="1"/>
  <c r="W112" i="1" s="1"/>
  <c r="R113" i="1"/>
  <c r="X112" i="1"/>
  <c r="V140" i="10"/>
  <c r="W140" i="10" s="1"/>
  <c r="R141" i="10"/>
  <c r="X140" i="10"/>
  <c r="S141" i="10"/>
  <c r="Y140" i="10"/>
  <c r="Y141" i="9"/>
  <c r="AF140" i="9"/>
  <c r="AA141" i="9"/>
  <c r="Z141" i="9"/>
  <c r="AC140" i="9"/>
  <c r="AD140" i="9" s="1"/>
  <c r="AE140" i="9"/>
  <c r="Y141" i="7"/>
  <c r="AA141" i="7"/>
  <c r="AF141" i="7" s="1"/>
  <c r="AC140" i="7"/>
  <c r="AD140" i="7" s="1"/>
  <c r="Z141" i="7"/>
  <c r="AE140" i="7"/>
  <c r="Y113" i="3"/>
  <c r="AF112" i="3"/>
  <c r="AA113" i="3"/>
  <c r="AC112" i="3"/>
  <c r="AD112" i="3" s="1"/>
  <c r="AE112" i="3"/>
  <c r="Z113" i="3"/>
  <c r="Q114" i="1" l="1"/>
  <c r="V113" i="1"/>
  <c r="W113" i="1" s="1"/>
  <c r="R114" i="1"/>
  <c r="X113" i="1"/>
  <c r="S114" i="1"/>
  <c r="Y113" i="1"/>
  <c r="V141" i="10"/>
  <c r="W141" i="10" s="1"/>
  <c r="R142" i="10"/>
  <c r="X141" i="10"/>
  <c r="S142" i="10"/>
  <c r="Y141" i="10"/>
  <c r="Q142" i="10"/>
  <c r="Q143" i="10" s="1"/>
  <c r="AA142" i="7"/>
  <c r="AF142" i="7" s="1"/>
  <c r="AE141" i="9"/>
  <c r="Z142" i="9"/>
  <c r="AC141" i="9"/>
  <c r="AD141" i="9" s="1"/>
  <c r="AA142" i="9"/>
  <c r="AF141" i="9"/>
  <c r="Y142" i="9"/>
  <c r="AC141" i="7"/>
  <c r="AD141" i="7" s="1"/>
  <c r="Z142" i="7"/>
  <c r="AA143" i="7" s="1"/>
  <c r="AE141" i="7"/>
  <c r="Y142" i="7"/>
  <c r="AC113" i="3"/>
  <c r="AD113" i="3" s="1"/>
  <c r="AE113" i="3"/>
  <c r="Z114" i="3"/>
  <c r="AA114" i="3"/>
  <c r="AF113" i="3"/>
  <c r="Y114" i="3"/>
  <c r="V114" i="1" l="1"/>
  <c r="W114" i="1" s="1"/>
  <c r="X114" i="1"/>
  <c r="R115" i="1"/>
  <c r="S115" i="1"/>
  <c r="Y114" i="1"/>
  <c r="Q115" i="1"/>
  <c r="S143" i="10"/>
  <c r="Y142" i="10"/>
  <c r="Q144" i="10"/>
  <c r="V142" i="10"/>
  <c r="W142" i="10" s="1"/>
  <c r="R143" i="10"/>
  <c r="X142" i="10"/>
  <c r="AF142" i="9"/>
  <c r="AA143" i="9"/>
  <c r="Z143" i="9"/>
  <c r="AC142" i="9"/>
  <c r="AD142" i="9" s="1"/>
  <c r="AE142" i="9"/>
  <c r="Y143" i="9"/>
  <c r="Y143" i="7"/>
  <c r="AE142" i="7"/>
  <c r="Z143" i="7"/>
  <c r="AA144" i="7" s="1"/>
  <c r="AC142" i="7"/>
  <c r="AD142" i="7" s="1"/>
  <c r="AF143" i="7"/>
  <c r="Y115" i="3"/>
  <c r="AF114" i="3"/>
  <c r="AA115" i="3"/>
  <c r="AC114" i="3"/>
  <c r="AD114" i="3" s="1"/>
  <c r="AE114" i="3"/>
  <c r="Z115" i="3"/>
  <c r="V115" i="1" l="1"/>
  <c r="W115" i="1" s="1"/>
  <c r="R116" i="1"/>
  <c r="X115" i="1"/>
  <c r="Q116" i="1"/>
  <c r="Y115" i="1"/>
  <c r="S116" i="1"/>
  <c r="V143" i="10"/>
  <c r="W143" i="10" s="1"/>
  <c r="R144" i="10"/>
  <c r="X143" i="10"/>
  <c r="Y143" i="10"/>
  <c r="S144" i="10"/>
  <c r="AE143" i="9"/>
  <c r="Z144" i="9"/>
  <c r="AC143" i="9"/>
  <c r="AD143" i="9" s="1"/>
  <c r="AA144" i="9"/>
  <c r="AF143" i="9"/>
  <c r="Y144" i="9"/>
  <c r="AC143" i="7"/>
  <c r="AD143" i="7" s="1"/>
  <c r="AE143" i="7"/>
  <c r="Z144" i="7"/>
  <c r="Y144" i="7"/>
  <c r="AF144" i="7"/>
  <c r="AC115" i="3"/>
  <c r="AD115" i="3" s="1"/>
  <c r="AE115" i="3"/>
  <c r="Z116" i="3"/>
  <c r="Y116" i="3"/>
  <c r="AF115" i="3"/>
  <c r="AA116" i="3"/>
  <c r="Q117" i="1" l="1"/>
  <c r="S117" i="1"/>
  <c r="Y116" i="1"/>
  <c r="V116" i="1"/>
  <c r="W116" i="1" s="1"/>
  <c r="R117" i="1"/>
  <c r="X116" i="1"/>
  <c r="V144" i="10"/>
  <c r="W144" i="10" s="1"/>
  <c r="R145" i="10"/>
  <c r="X144" i="10"/>
  <c r="S145" i="10"/>
  <c r="Y144" i="10"/>
  <c r="Q145" i="10"/>
  <c r="Q146" i="10" s="1"/>
  <c r="Y145" i="9"/>
  <c r="AF144" i="9"/>
  <c r="AA145" i="9"/>
  <c r="Z145" i="9"/>
  <c r="Y146" i="9" s="1"/>
  <c r="AC144" i="9"/>
  <c r="AD144" i="9" s="1"/>
  <c r="AE144" i="9"/>
  <c r="Y145" i="7"/>
  <c r="AE144" i="7"/>
  <c r="Z145" i="7"/>
  <c r="AC144" i="7"/>
  <c r="AD144" i="7" s="1"/>
  <c r="AA145" i="7"/>
  <c r="AF145" i="7" s="1"/>
  <c r="Y117" i="3"/>
  <c r="AF116" i="3"/>
  <c r="AA117" i="3"/>
  <c r="AC116" i="3"/>
  <c r="AD116" i="3" s="1"/>
  <c r="AE116" i="3"/>
  <c r="Z117" i="3"/>
  <c r="S118" i="1" l="1"/>
  <c r="Y117" i="1"/>
  <c r="V117" i="1"/>
  <c r="W117" i="1" s="1"/>
  <c r="R118" i="1"/>
  <c r="X117" i="1"/>
  <c r="Q118" i="1"/>
  <c r="S146" i="10"/>
  <c r="Y145" i="10"/>
  <c r="V145" i="10"/>
  <c r="W145" i="10" s="1"/>
  <c r="R146" i="10"/>
  <c r="X145" i="10"/>
  <c r="Z146" i="9"/>
  <c r="AE145" i="9"/>
  <c r="AC145" i="9"/>
  <c r="AD145" i="9" s="1"/>
  <c r="AA146" i="9"/>
  <c r="AF145" i="9"/>
  <c r="AE145" i="7"/>
  <c r="Z146" i="7"/>
  <c r="AC145" i="7"/>
  <c r="AD145" i="7" s="1"/>
  <c r="AA146" i="7"/>
  <c r="Y146" i="7"/>
  <c r="Y118" i="3"/>
  <c r="AC117" i="3"/>
  <c r="AD117" i="3" s="1"/>
  <c r="AE117" i="3"/>
  <c r="Z118" i="3"/>
  <c r="AA118" i="3"/>
  <c r="AF117" i="3"/>
  <c r="V118" i="1" l="1"/>
  <c r="W118" i="1" s="1"/>
  <c r="X118" i="1"/>
  <c r="R119" i="1"/>
  <c r="Q119" i="1"/>
  <c r="S119" i="1"/>
  <c r="Y118" i="1"/>
  <c r="S147" i="10"/>
  <c r="Y146" i="10"/>
  <c r="V146" i="10"/>
  <c r="W146" i="10" s="1"/>
  <c r="R147" i="10"/>
  <c r="X146" i="10"/>
  <c r="Q147" i="10"/>
  <c r="Z147" i="9"/>
  <c r="AE146" i="9"/>
  <c r="AC146" i="9"/>
  <c r="AD146" i="9" s="1"/>
  <c r="AA147" i="9"/>
  <c r="AF146" i="9"/>
  <c r="Y147" i="9"/>
  <c r="Y148" i="9" s="1"/>
  <c r="AA147" i="7"/>
  <c r="AF147" i="7" s="1"/>
  <c r="Y147" i="7"/>
  <c r="AF146" i="7"/>
  <c r="Z147" i="7"/>
  <c r="AE146" i="7"/>
  <c r="AC146" i="7"/>
  <c r="AD146" i="7" s="1"/>
  <c r="AC118" i="3"/>
  <c r="AD118" i="3" s="1"/>
  <c r="AE118" i="3"/>
  <c r="Z119" i="3"/>
  <c r="AF118" i="3"/>
  <c r="AA119" i="3"/>
  <c r="Y119" i="3"/>
  <c r="Q120" i="1" l="1"/>
  <c r="V119" i="1"/>
  <c r="W119" i="1" s="1"/>
  <c r="R120" i="1"/>
  <c r="X119" i="1"/>
  <c r="Y119" i="1"/>
  <c r="S120" i="1"/>
  <c r="V147" i="10"/>
  <c r="W147" i="10" s="1"/>
  <c r="R148" i="10"/>
  <c r="X147" i="10"/>
  <c r="Q148" i="10"/>
  <c r="Y147" i="10"/>
  <c r="S148" i="10"/>
  <c r="AA148" i="9"/>
  <c r="AF147" i="9"/>
  <c r="Z148" i="9"/>
  <c r="AE147" i="9"/>
  <c r="AC147" i="9"/>
  <c r="AD147" i="9" s="1"/>
  <c r="Z148" i="7"/>
  <c r="AE147" i="7"/>
  <c r="AC147" i="7"/>
  <c r="AD147" i="7" s="1"/>
  <c r="Y148" i="7"/>
  <c r="AA148" i="7"/>
  <c r="AF148" i="7" s="1"/>
  <c r="Y120" i="3"/>
  <c r="AF119" i="3"/>
  <c r="AA120" i="3"/>
  <c r="AC119" i="3"/>
  <c r="AD119" i="3" s="1"/>
  <c r="AE119" i="3"/>
  <c r="Z120" i="3"/>
  <c r="V120" i="1" l="1"/>
  <c r="W120" i="1" s="1"/>
  <c r="R121" i="1"/>
  <c r="X120" i="1"/>
  <c r="S121" i="1"/>
  <c r="Y120" i="1"/>
  <c r="Q121" i="1"/>
  <c r="S149" i="10"/>
  <c r="Y148" i="10"/>
  <c r="Q149" i="10"/>
  <c r="V148" i="10"/>
  <c r="W148" i="10" s="1"/>
  <c r="R149" i="10"/>
  <c r="X148" i="10"/>
  <c r="Z149" i="9"/>
  <c r="AE148" i="9"/>
  <c r="AC148" i="9"/>
  <c r="AD148" i="9" s="1"/>
  <c r="Y149" i="9"/>
  <c r="Y150" i="9" s="1"/>
  <c r="AA149" i="9"/>
  <c r="AF148" i="9"/>
  <c r="AA149" i="7"/>
  <c r="AF149" i="7" s="1"/>
  <c r="AC148" i="7"/>
  <c r="AD148" i="7" s="1"/>
  <c r="Z149" i="7"/>
  <c r="AE148" i="7"/>
  <c r="Y149" i="7"/>
  <c r="AC120" i="3"/>
  <c r="AD120" i="3" s="1"/>
  <c r="AE120" i="3"/>
  <c r="Z121" i="3"/>
  <c r="AF120" i="3"/>
  <c r="AA121" i="3"/>
  <c r="Y121" i="3"/>
  <c r="Q122" i="1" l="1"/>
  <c r="V121" i="1"/>
  <c r="W121" i="1" s="1"/>
  <c r="R122" i="1"/>
  <c r="X121" i="1"/>
  <c r="S122" i="1"/>
  <c r="Y121" i="1"/>
  <c r="V149" i="10"/>
  <c r="W149" i="10" s="1"/>
  <c r="R150" i="10"/>
  <c r="X149" i="10"/>
  <c r="Q150" i="10"/>
  <c r="Q151" i="10" s="1"/>
  <c r="S150" i="10"/>
  <c r="Y149" i="10"/>
  <c r="AA150" i="9"/>
  <c r="AF149" i="9"/>
  <c r="Z150" i="9"/>
  <c r="AE149" i="9"/>
  <c r="AC149" i="9"/>
  <c r="AD149" i="9" s="1"/>
  <c r="Y150" i="7"/>
  <c r="AC149" i="7"/>
  <c r="AD149" i="7" s="1"/>
  <c r="Z150" i="7"/>
  <c r="AE149" i="7"/>
  <c r="AA150" i="7"/>
  <c r="Y122" i="3"/>
  <c r="AA122" i="3"/>
  <c r="AF121" i="3"/>
  <c r="AC121" i="3"/>
  <c r="AD121" i="3" s="1"/>
  <c r="AE121" i="3"/>
  <c r="Z122" i="3"/>
  <c r="V122" i="1" l="1"/>
  <c r="W122" i="1" s="1"/>
  <c r="X122" i="1"/>
  <c r="R123" i="1"/>
  <c r="S123" i="1"/>
  <c r="Y122" i="1"/>
  <c r="Q123" i="1"/>
  <c r="V150" i="10"/>
  <c r="W150" i="10" s="1"/>
  <c r="R151" i="10"/>
  <c r="X150" i="10"/>
  <c r="Q152" i="10"/>
  <c r="S151" i="10"/>
  <c r="Y150" i="10"/>
  <c r="Z151" i="9"/>
  <c r="AE150" i="9"/>
  <c r="AC150" i="9"/>
  <c r="AD150" i="9" s="1"/>
  <c r="AA151" i="9"/>
  <c r="AF150" i="9"/>
  <c r="Y151" i="9"/>
  <c r="Y152" i="9" s="1"/>
  <c r="Y151" i="7"/>
  <c r="AA151" i="7"/>
  <c r="AF151" i="7" s="1"/>
  <c r="AE150" i="7"/>
  <c r="AC150" i="7"/>
  <c r="AD150" i="7" s="1"/>
  <c r="Z151" i="7"/>
  <c r="AF150" i="7"/>
  <c r="AC122" i="3"/>
  <c r="AD122" i="3" s="1"/>
  <c r="AE122" i="3"/>
  <c r="Z123" i="3"/>
  <c r="Y123" i="3"/>
  <c r="AA123" i="3"/>
  <c r="AF122" i="3"/>
  <c r="V123" i="1" l="1"/>
  <c r="W123" i="1" s="1"/>
  <c r="R124" i="1"/>
  <c r="X123" i="1"/>
  <c r="Y123" i="1"/>
  <c r="S124" i="1"/>
  <c r="Q124" i="1"/>
  <c r="Q125" i="1" s="1"/>
  <c r="V151" i="10"/>
  <c r="W151" i="10" s="1"/>
  <c r="R152" i="10"/>
  <c r="X151" i="10"/>
  <c r="Y151" i="10"/>
  <c r="S152" i="10"/>
  <c r="AA152" i="9"/>
  <c r="AF151" i="9"/>
  <c r="Z152" i="9"/>
  <c r="AE151" i="9"/>
  <c r="AC151" i="9"/>
  <c r="AD151" i="9" s="1"/>
  <c r="AC151" i="7"/>
  <c r="AD151" i="7" s="1"/>
  <c r="Z152" i="7"/>
  <c r="AE151" i="7"/>
  <c r="Y152" i="7"/>
  <c r="AA152" i="7"/>
  <c r="AF152" i="7" s="1"/>
  <c r="AA124" i="3"/>
  <c r="AF123" i="3"/>
  <c r="Y124" i="3"/>
  <c r="AC123" i="3"/>
  <c r="AD123" i="3" s="1"/>
  <c r="Z124" i="3"/>
  <c r="AE123" i="3"/>
  <c r="V124" i="1" l="1"/>
  <c r="W124" i="1" s="1"/>
  <c r="R125" i="1"/>
  <c r="X124" i="1"/>
  <c r="S125" i="1"/>
  <c r="Y124" i="1"/>
  <c r="V152" i="10"/>
  <c r="W152" i="10" s="1"/>
  <c r="R153" i="10"/>
  <c r="X152" i="10"/>
  <c r="S153" i="10"/>
  <c r="Y152" i="10"/>
  <c r="Q153" i="10"/>
  <c r="Q154" i="10" s="1"/>
  <c r="Y153" i="7"/>
  <c r="Z153" i="9"/>
  <c r="AE152" i="9"/>
  <c r="AC152" i="9"/>
  <c r="AD152" i="9" s="1"/>
  <c r="Y153" i="9"/>
  <c r="Y154" i="9" s="1"/>
  <c r="AA153" i="9"/>
  <c r="AF152" i="9"/>
  <c r="AA153" i="7"/>
  <c r="AF153" i="7" s="1"/>
  <c r="Z153" i="7"/>
  <c r="AC152" i="7"/>
  <c r="AD152" i="7" s="1"/>
  <c r="AE152" i="7"/>
  <c r="AC124" i="3"/>
  <c r="AD124" i="3" s="1"/>
  <c r="AE124" i="3"/>
  <c r="Z125" i="3"/>
  <c r="Y125" i="3"/>
  <c r="AF124" i="3"/>
  <c r="AA125" i="3"/>
  <c r="V125" i="1" l="1"/>
  <c r="W125" i="1" s="1"/>
  <c r="R126" i="1"/>
  <c r="X125" i="1"/>
  <c r="S126" i="1"/>
  <c r="Y125" i="1"/>
  <c r="Q126" i="1"/>
  <c r="Q127" i="1" s="1"/>
  <c r="V153" i="10"/>
  <c r="W153" i="10" s="1"/>
  <c r="R154" i="10"/>
  <c r="X153" i="10"/>
  <c r="Y153" i="10"/>
  <c r="S154" i="10"/>
  <c r="AA154" i="9"/>
  <c r="AF153" i="9"/>
  <c r="Z154" i="9"/>
  <c r="AE153" i="9"/>
  <c r="AC153" i="9"/>
  <c r="AD153" i="9" s="1"/>
  <c r="Z154" i="7"/>
  <c r="AC153" i="7"/>
  <c r="AD153" i="7" s="1"/>
  <c r="AE153" i="7"/>
  <c r="AA154" i="7"/>
  <c r="Y154" i="7"/>
  <c r="Y126" i="3"/>
  <c r="AA126" i="3"/>
  <c r="AF125" i="3"/>
  <c r="AC125" i="3"/>
  <c r="AD125" i="3" s="1"/>
  <c r="AE125" i="3"/>
  <c r="Z126" i="3"/>
  <c r="S127" i="1" l="1"/>
  <c r="Y126" i="1"/>
  <c r="V126" i="1"/>
  <c r="W126" i="1" s="1"/>
  <c r="X126" i="1"/>
  <c r="R127" i="1"/>
  <c r="Q128" i="1" s="1"/>
  <c r="V154" i="10"/>
  <c r="W154" i="10" s="1"/>
  <c r="R155" i="10"/>
  <c r="X154" i="10"/>
  <c r="S155" i="10"/>
  <c r="Y154" i="10"/>
  <c r="Q155" i="10"/>
  <c r="Q156" i="10" s="1"/>
  <c r="Z155" i="9"/>
  <c r="AE154" i="9"/>
  <c r="AC154" i="9"/>
  <c r="AD154" i="9" s="1"/>
  <c r="AA155" i="9"/>
  <c r="AF154" i="9"/>
  <c r="Y155" i="9"/>
  <c r="Y156" i="9" s="1"/>
  <c r="Y155" i="7"/>
  <c r="AA155" i="7"/>
  <c r="AF155" i="7" s="1"/>
  <c r="AC154" i="7"/>
  <c r="AD154" i="7" s="1"/>
  <c r="Z155" i="7"/>
  <c r="AE154" i="7"/>
  <c r="AF154" i="7"/>
  <c r="AC126" i="3"/>
  <c r="AD126" i="3" s="1"/>
  <c r="AE126" i="3"/>
  <c r="Z127" i="3"/>
  <c r="AF126" i="3"/>
  <c r="AA127" i="3"/>
  <c r="Y127" i="3"/>
  <c r="V127" i="1" l="1"/>
  <c r="W127" i="1" s="1"/>
  <c r="R128" i="1"/>
  <c r="X127" i="1"/>
  <c r="Y127" i="1"/>
  <c r="S128" i="1"/>
  <c r="Y155" i="10"/>
  <c r="S156" i="10"/>
  <c r="Q157" i="10"/>
  <c r="V155" i="10"/>
  <c r="W155" i="10" s="1"/>
  <c r="R156" i="10"/>
  <c r="X155" i="10"/>
  <c r="AA156" i="9"/>
  <c r="AF155" i="9"/>
  <c r="Z156" i="9"/>
  <c r="AE155" i="9"/>
  <c r="AC155" i="9"/>
  <c r="AD155" i="9" s="1"/>
  <c r="AA156" i="7"/>
  <c r="AF156" i="7" s="1"/>
  <c r="AC155" i="7"/>
  <c r="AD155" i="7" s="1"/>
  <c r="Z156" i="7"/>
  <c r="AE155" i="7"/>
  <c r="Y156" i="7"/>
  <c r="AC127" i="3"/>
  <c r="AD127" i="3" s="1"/>
  <c r="AE127" i="3"/>
  <c r="Z128" i="3"/>
  <c r="Y128" i="3"/>
  <c r="AA128" i="3"/>
  <c r="AF127" i="3"/>
  <c r="V128" i="1" l="1"/>
  <c r="W128" i="1" s="1"/>
  <c r="R129" i="1"/>
  <c r="X128" i="1"/>
  <c r="S129" i="1"/>
  <c r="Y128" i="1"/>
  <c r="Q129" i="1"/>
  <c r="Q130" i="1" s="1"/>
  <c r="S157" i="10"/>
  <c r="Y156" i="10"/>
  <c r="V156" i="10"/>
  <c r="W156" i="10" s="1"/>
  <c r="R157" i="10"/>
  <c r="X156" i="10"/>
  <c r="Z157" i="9"/>
  <c r="AE156" i="9"/>
  <c r="AC156" i="9"/>
  <c r="AD156" i="9" s="1"/>
  <c r="Y157" i="9"/>
  <c r="Y158" i="9" s="1"/>
  <c r="AF156" i="9"/>
  <c r="AA157" i="9"/>
  <c r="AA157" i="7"/>
  <c r="AF157" i="7" s="1"/>
  <c r="Y157" i="7"/>
  <c r="AE156" i="7"/>
  <c r="Z157" i="7"/>
  <c r="AC156" i="7"/>
  <c r="AD156" i="7" s="1"/>
  <c r="Y129" i="3"/>
  <c r="AF128" i="3"/>
  <c r="AA129" i="3"/>
  <c r="AC128" i="3"/>
  <c r="AD128" i="3" s="1"/>
  <c r="AE128" i="3"/>
  <c r="Z129" i="3"/>
  <c r="S130" i="1" l="1"/>
  <c r="Y129" i="1"/>
  <c r="V129" i="1"/>
  <c r="W129" i="1" s="1"/>
  <c r="R130" i="1"/>
  <c r="Q131" i="1" s="1"/>
  <c r="X129" i="1"/>
  <c r="S158" i="10"/>
  <c r="Y157" i="10"/>
  <c r="V157" i="10"/>
  <c r="W157" i="10" s="1"/>
  <c r="R158" i="10"/>
  <c r="X157" i="10"/>
  <c r="Q158" i="10"/>
  <c r="AF157" i="9"/>
  <c r="AA158" i="9"/>
  <c r="AE157" i="9"/>
  <c r="AC157" i="9"/>
  <c r="AD157" i="9" s="1"/>
  <c r="Z158" i="9"/>
  <c r="AC157" i="7"/>
  <c r="AD157" i="7" s="1"/>
  <c r="Z158" i="7"/>
  <c r="AE157" i="7"/>
  <c r="AA158" i="7"/>
  <c r="Y158" i="7"/>
  <c r="Y130" i="3"/>
  <c r="AC129" i="3"/>
  <c r="AD129" i="3" s="1"/>
  <c r="AE129" i="3"/>
  <c r="Z130" i="3"/>
  <c r="AA130" i="3"/>
  <c r="AF129" i="3"/>
  <c r="V130" i="1" l="1"/>
  <c r="W130" i="1" s="1"/>
  <c r="X130" i="1"/>
  <c r="R131" i="1"/>
  <c r="Q132" i="1" s="1"/>
  <c r="S131" i="1"/>
  <c r="Y130" i="1"/>
  <c r="V158" i="10"/>
  <c r="W158" i="10" s="1"/>
  <c r="R159" i="10"/>
  <c r="X158" i="10"/>
  <c r="Q159" i="10"/>
  <c r="Q160" i="10" s="1"/>
  <c r="S159" i="10"/>
  <c r="Y158" i="10"/>
  <c r="AE158" i="9"/>
  <c r="AC158" i="9"/>
  <c r="AD158" i="9" s="1"/>
  <c r="Z159" i="9"/>
  <c r="AA159" i="9"/>
  <c r="AF158" i="9"/>
  <c r="Y159" i="9"/>
  <c r="AA159" i="7"/>
  <c r="AF159" i="7" s="1"/>
  <c r="AF158" i="7"/>
  <c r="AC158" i="7"/>
  <c r="AD158" i="7" s="1"/>
  <c r="Z159" i="7"/>
  <c r="AE158" i="7"/>
  <c r="Y159" i="7"/>
  <c r="AC130" i="3"/>
  <c r="AD130" i="3" s="1"/>
  <c r="AE130" i="3"/>
  <c r="Z131" i="3"/>
  <c r="AA131" i="3"/>
  <c r="AF130" i="3"/>
  <c r="Y131" i="3"/>
  <c r="Y131" i="1" l="1"/>
  <c r="S132" i="1"/>
  <c r="V131" i="1"/>
  <c r="W131" i="1" s="1"/>
  <c r="R132" i="1"/>
  <c r="Q133" i="1" s="1"/>
  <c r="X131" i="1"/>
  <c r="V159" i="10"/>
  <c r="W159" i="10" s="1"/>
  <c r="R160" i="10"/>
  <c r="X159" i="10"/>
  <c r="Q161" i="10"/>
  <c r="Y159" i="10"/>
  <c r="S160" i="10"/>
  <c r="Y160" i="9"/>
  <c r="AC159" i="9"/>
  <c r="AD159" i="9" s="1"/>
  <c r="Z160" i="9"/>
  <c r="Y161" i="9" s="1"/>
  <c r="AE159" i="9"/>
  <c r="AA160" i="9"/>
  <c r="AF159" i="9"/>
  <c r="AE159" i="7"/>
  <c r="AC159" i="7"/>
  <c r="AD159" i="7" s="1"/>
  <c r="Z160" i="7"/>
  <c r="AA160" i="7"/>
  <c r="Y160" i="7"/>
  <c r="Y132" i="3"/>
  <c r="AA132" i="3"/>
  <c r="AF131" i="3"/>
  <c r="AC131" i="3"/>
  <c r="AD131" i="3" s="1"/>
  <c r="Z132" i="3"/>
  <c r="AE131" i="3"/>
  <c r="V132" i="1" l="1"/>
  <c r="W132" i="1" s="1"/>
  <c r="R133" i="1"/>
  <c r="X132" i="1"/>
  <c r="S133" i="1"/>
  <c r="Y132" i="1"/>
  <c r="S161" i="10"/>
  <c r="Y160" i="10"/>
  <c r="V160" i="10"/>
  <c r="W160" i="10" s="1"/>
  <c r="R161" i="10"/>
  <c r="X160" i="10"/>
  <c r="Z161" i="9"/>
  <c r="AE160" i="9"/>
  <c r="AC160" i="9"/>
  <c r="AD160" i="9" s="1"/>
  <c r="AF160" i="9"/>
  <c r="AA161" i="9"/>
  <c r="AA161" i="7"/>
  <c r="AF161" i="7" s="1"/>
  <c r="Z161" i="7"/>
  <c r="AE160" i="7"/>
  <c r="AC160" i="7"/>
  <c r="AD160" i="7" s="1"/>
  <c r="AF160" i="7"/>
  <c r="Y161" i="7"/>
  <c r="AC132" i="3"/>
  <c r="AD132" i="3" s="1"/>
  <c r="AE132" i="3"/>
  <c r="Z133" i="3"/>
  <c r="AF132" i="3"/>
  <c r="AA133" i="3"/>
  <c r="Y133" i="3"/>
  <c r="V133" i="1" l="1"/>
  <c r="W133" i="1" s="1"/>
  <c r="R134" i="1"/>
  <c r="X133" i="1"/>
  <c r="S134" i="1"/>
  <c r="Y133" i="1"/>
  <c r="Q134" i="1"/>
  <c r="Q135" i="1" s="1"/>
  <c r="S162" i="10"/>
  <c r="Y161" i="10"/>
  <c r="V161" i="10"/>
  <c r="W161" i="10" s="1"/>
  <c r="R162" i="10"/>
  <c r="X161" i="10"/>
  <c r="Q162" i="10"/>
  <c r="AE161" i="9"/>
  <c r="AC161" i="9"/>
  <c r="AD161" i="9" s="1"/>
  <c r="Z162" i="9"/>
  <c r="AF161" i="9"/>
  <c r="AA162" i="9"/>
  <c r="Y162" i="9"/>
  <c r="Y162" i="7"/>
  <c r="AA162" i="7"/>
  <c r="AF162" i="7" s="1"/>
  <c r="AE161" i="7"/>
  <c r="AC161" i="7"/>
  <c r="AD161" i="7" s="1"/>
  <c r="Z162" i="7"/>
  <c r="Y134" i="3"/>
  <c r="AA134" i="3"/>
  <c r="AF133" i="3"/>
  <c r="AC133" i="3"/>
  <c r="AD133" i="3" s="1"/>
  <c r="AE133" i="3"/>
  <c r="Z134" i="3"/>
  <c r="S135" i="1" l="1"/>
  <c r="Y134" i="1"/>
  <c r="V134" i="1"/>
  <c r="W134" i="1" s="1"/>
  <c r="X134" i="1"/>
  <c r="R135" i="1"/>
  <c r="Q136" i="1" s="1"/>
  <c r="V162" i="10"/>
  <c r="W162" i="10" s="1"/>
  <c r="R163" i="10"/>
  <c r="X162" i="10"/>
  <c r="Q163" i="10"/>
  <c r="S163" i="10"/>
  <c r="Y162" i="10"/>
  <c r="Y163" i="9"/>
  <c r="AE162" i="9"/>
  <c r="AC162" i="9"/>
  <c r="AD162" i="9" s="1"/>
  <c r="Z163" i="9"/>
  <c r="AA163" i="9"/>
  <c r="AF162" i="9"/>
  <c r="AA163" i="7"/>
  <c r="AF163" i="7" s="1"/>
  <c r="Y163" i="7"/>
  <c r="Z163" i="7"/>
  <c r="AE162" i="7"/>
  <c r="AC162" i="7"/>
  <c r="AD162" i="7" s="1"/>
  <c r="AC134" i="3"/>
  <c r="AD134" i="3" s="1"/>
  <c r="AE134" i="3"/>
  <c r="Z135" i="3"/>
  <c r="AF134" i="3"/>
  <c r="AA135" i="3"/>
  <c r="Y135" i="3"/>
  <c r="V135" i="1" l="1"/>
  <c r="W135" i="1" s="1"/>
  <c r="R136" i="1"/>
  <c r="X135" i="1"/>
  <c r="Y135" i="1"/>
  <c r="S136" i="1"/>
  <c r="V163" i="10"/>
  <c r="W163" i="10" s="1"/>
  <c r="R164" i="10"/>
  <c r="X163" i="10"/>
  <c r="Q164" i="10"/>
  <c r="Q165" i="10" s="1"/>
  <c r="Y163" i="10"/>
  <c r="S164" i="10"/>
  <c r="Y164" i="9"/>
  <c r="AC163" i="9"/>
  <c r="AD163" i="9" s="1"/>
  <c r="Z164" i="9"/>
  <c r="AE163" i="9"/>
  <c r="AA164" i="9"/>
  <c r="AF163" i="9"/>
  <c r="AA164" i="7"/>
  <c r="AF164" i="7" s="1"/>
  <c r="Y164" i="7"/>
  <c r="Z164" i="7"/>
  <c r="AE163" i="7"/>
  <c r="AC163" i="7"/>
  <c r="AD163" i="7" s="1"/>
  <c r="Y136" i="3"/>
  <c r="AA136" i="3"/>
  <c r="AF135" i="3"/>
  <c r="AC135" i="3"/>
  <c r="AD135" i="3" s="1"/>
  <c r="Z136" i="3"/>
  <c r="AE135" i="3"/>
  <c r="V136" i="1" l="1"/>
  <c r="W136" i="1" s="1"/>
  <c r="R137" i="1"/>
  <c r="X136" i="1"/>
  <c r="S137" i="1"/>
  <c r="Y136" i="1"/>
  <c r="Q137" i="1"/>
  <c r="Q138" i="1" s="1"/>
  <c r="V164" i="10"/>
  <c r="W164" i="10" s="1"/>
  <c r="R165" i="10"/>
  <c r="X164" i="10"/>
  <c r="Q166" i="10"/>
  <c r="S165" i="10"/>
  <c r="Y164" i="10"/>
  <c r="Z165" i="9"/>
  <c r="AE164" i="9"/>
  <c r="AC164" i="9"/>
  <c r="AD164" i="9" s="1"/>
  <c r="AF164" i="9"/>
  <c r="AA165" i="9"/>
  <c r="Y165" i="9"/>
  <c r="Z165" i="7"/>
  <c r="AE164" i="7"/>
  <c r="AC164" i="7"/>
  <c r="AD164" i="7" s="1"/>
  <c r="AA165" i="7"/>
  <c r="Y165" i="7"/>
  <c r="AC136" i="3"/>
  <c r="AD136" i="3" s="1"/>
  <c r="AE136" i="3"/>
  <c r="Z137" i="3"/>
  <c r="AF136" i="3"/>
  <c r="AA137" i="3"/>
  <c r="Y137" i="3"/>
  <c r="S138" i="1" l="1"/>
  <c r="Y137" i="1"/>
  <c r="V137" i="1"/>
  <c r="W137" i="1" s="1"/>
  <c r="R138" i="1"/>
  <c r="Q139" i="1" s="1"/>
  <c r="X137" i="1"/>
  <c r="V165" i="10"/>
  <c r="W165" i="10" s="1"/>
  <c r="R166" i="10"/>
  <c r="X165" i="10"/>
  <c r="Q167" i="10"/>
  <c r="S166" i="10"/>
  <c r="Y165" i="10"/>
  <c r="Y166" i="7"/>
  <c r="Y166" i="9"/>
  <c r="AF165" i="9"/>
  <c r="AA166" i="9"/>
  <c r="AE165" i="9"/>
  <c r="AC165" i="9"/>
  <c r="AD165" i="9" s="1"/>
  <c r="Z166" i="9"/>
  <c r="AA166" i="7"/>
  <c r="AF166" i="7" s="1"/>
  <c r="AE165" i="7"/>
  <c r="AC165" i="7"/>
  <c r="AD165" i="7" s="1"/>
  <c r="Z166" i="7"/>
  <c r="AF165" i="7"/>
  <c r="Y138" i="3"/>
  <c r="AA138" i="3"/>
  <c r="AF137" i="3"/>
  <c r="AC137" i="3"/>
  <c r="AD137" i="3" s="1"/>
  <c r="Z138" i="3"/>
  <c r="AE137" i="3"/>
  <c r="V138" i="1" l="1"/>
  <c r="W138" i="1" s="1"/>
  <c r="X138" i="1"/>
  <c r="R139" i="1"/>
  <c r="S139" i="1"/>
  <c r="Y138" i="1"/>
  <c r="V166" i="10"/>
  <c r="W166" i="10" s="1"/>
  <c r="R167" i="10"/>
  <c r="Q168" i="10" s="1"/>
  <c r="X166" i="10"/>
  <c r="S167" i="10"/>
  <c r="Y166" i="10"/>
  <c r="AA167" i="9"/>
  <c r="AF166" i="9"/>
  <c r="AE166" i="9"/>
  <c r="AC166" i="9"/>
  <c r="AD166" i="9" s="1"/>
  <c r="Z167" i="9"/>
  <c r="Y167" i="9"/>
  <c r="Z167" i="7"/>
  <c r="AC166" i="7"/>
  <c r="AD166" i="7" s="1"/>
  <c r="AE166" i="7"/>
  <c r="AA167" i="7"/>
  <c r="Y167" i="7"/>
  <c r="AC138" i="3"/>
  <c r="AD138" i="3" s="1"/>
  <c r="AE138" i="3"/>
  <c r="Z139" i="3"/>
  <c r="Y139" i="3"/>
  <c r="AF138" i="3"/>
  <c r="AA139" i="3"/>
  <c r="V139" i="1" l="1"/>
  <c r="W139" i="1" s="1"/>
  <c r="R140" i="1"/>
  <c r="X139" i="1"/>
  <c r="Y139" i="1"/>
  <c r="S140" i="1"/>
  <c r="Q140" i="1"/>
  <c r="Q141" i="1" s="1"/>
  <c r="V167" i="10"/>
  <c r="W167" i="10" s="1"/>
  <c r="R168" i="10"/>
  <c r="X167" i="10"/>
  <c r="Y167" i="10"/>
  <c r="S168" i="10"/>
  <c r="Y168" i="7"/>
  <c r="Y168" i="9"/>
  <c r="AC167" i="9"/>
  <c r="AD167" i="9" s="1"/>
  <c r="Z168" i="9"/>
  <c r="AE167" i="9"/>
  <c r="AA168" i="9"/>
  <c r="AF167" i="9"/>
  <c r="AA168" i="7"/>
  <c r="AF168" i="7" s="1"/>
  <c r="AF167" i="7"/>
  <c r="Z168" i="7"/>
  <c r="AE167" i="7"/>
  <c r="AC167" i="7"/>
  <c r="AD167" i="7" s="1"/>
  <c r="Y140" i="3"/>
  <c r="AA140" i="3"/>
  <c r="AF139" i="3"/>
  <c r="AC139" i="3"/>
  <c r="AD139" i="3" s="1"/>
  <c r="Z140" i="3"/>
  <c r="Y141" i="3" s="1"/>
  <c r="AE139" i="3"/>
  <c r="S141" i="1" l="1"/>
  <c r="Y140" i="1"/>
  <c r="V140" i="1"/>
  <c r="W140" i="1" s="1"/>
  <c r="R141" i="1"/>
  <c r="X140" i="1"/>
  <c r="V168" i="10"/>
  <c r="W168" i="10" s="1"/>
  <c r="R169" i="10"/>
  <c r="X168" i="10"/>
  <c r="S169" i="10"/>
  <c r="Y168" i="10"/>
  <c r="Q169" i="10"/>
  <c r="Q170" i="10" s="1"/>
  <c r="Z169" i="9"/>
  <c r="AE168" i="9"/>
  <c r="AC168" i="9"/>
  <c r="AD168" i="9" s="1"/>
  <c r="AF168" i="9"/>
  <c r="AA169" i="9"/>
  <c r="Y169" i="9"/>
  <c r="AA169" i="7"/>
  <c r="AF169" i="7" s="1"/>
  <c r="AC168" i="7"/>
  <c r="AD168" i="7" s="1"/>
  <c r="Z169" i="7"/>
  <c r="AE168" i="7"/>
  <c r="Y169" i="7"/>
  <c r="AC140" i="3"/>
  <c r="AD140" i="3" s="1"/>
  <c r="AE140" i="3"/>
  <c r="Z141" i="3"/>
  <c r="AF140" i="3"/>
  <c r="AA141" i="3"/>
  <c r="S142" i="1" l="1"/>
  <c r="Y141" i="1"/>
  <c r="V141" i="1"/>
  <c r="W141" i="1" s="1"/>
  <c r="R142" i="1"/>
  <c r="X141" i="1"/>
  <c r="Q142" i="1"/>
  <c r="S170" i="10"/>
  <c r="Y169" i="10"/>
  <c r="Q171" i="10"/>
  <c r="V169" i="10"/>
  <c r="W169" i="10" s="1"/>
  <c r="R170" i="10"/>
  <c r="X169" i="10"/>
  <c r="Y170" i="9"/>
  <c r="AF169" i="9"/>
  <c r="AA170" i="9"/>
  <c r="AE169" i="9"/>
  <c r="AC169" i="9"/>
  <c r="AD169" i="9" s="1"/>
  <c r="Z170" i="9"/>
  <c r="AA170" i="7"/>
  <c r="AF170" i="7" s="1"/>
  <c r="Y170" i="7"/>
  <c r="AC169" i="7"/>
  <c r="AD169" i="7" s="1"/>
  <c r="Z170" i="7"/>
  <c r="AE169" i="7"/>
  <c r="AA142" i="3"/>
  <c r="AF141" i="3"/>
  <c r="AC141" i="3"/>
  <c r="AD141" i="3" s="1"/>
  <c r="Z142" i="3"/>
  <c r="AE141" i="3"/>
  <c r="Y142" i="3"/>
  <c r="V142" i="1" l="1"/>
  <c r="W142" i="1" s="1"/>
  <c r="X142" i="1"/>
  <c r="R143" i="1"/>
  <c r="Q143" i="1"/>
  <c r="Q144" i="1" s="1"/>
  <c r="S143" i="1"/>
  <c r="Y142" i="1"/>
  <c r="V170" i="10"/>
  <c r="W170" i="10" s="1"/>
  <c r="R171" i="10"/>
  <c r="X170" i="10"/>
  <c r="S171" i="10"/>
  <c r="Y170" i="10"/>
  <c r="AA171" i="9"/>
  <c r="AF170" i="9"/>
  <c r="AE170" i="9"/>
  <c r="AC170" i="9"/>
  <c r="AD170" i="9" s="1"/>
  <c r="Z171" i="9"/>
  <c r="Y171" i="9"/>
  <c r="Z171" i="7"/>
  <c r="AE170" i="7"/>
  <c r="AC170" i="7"/>
  <c r="AD170" i="7" s="1"/>
  <c r="AA171" i="7"/>
  <c r="Y171" i="7"/>
  <c r="AC142" i="3"/>
  <c r="AD142" i="3" s="1"/>
  <c r="AE142" i="3"/>
  <c r="Z143" i="3"/>
  <c r="Y143" i="3"/>
  <c r="AF142" i="3"/>
  <c r="AA143" i="3"/>
  <c r="V143" i="1" l="1"/>
  <c r="W143" i="1" s="1"/>
  <c r="R144" i="1"/>
  <c r="Q145" i="1" s="1"/>
  <c r="X143" i="1"/>
  <c r="Y143" i="1"/>
  <c r="S144" i="1"/>
  <c r="V171" i="10"/>
  <c r="W171" i="10" s="1"/>
  <c r="R172" i="10"/>
  <c r="X171" i="10"/>
  <c r="Y171" i="10"/>
  <c r="S172" i="10"/>
  <c r="Q172" i="10"/>
  <c r="Q173" i="10" s="1"/>
  <c r="Y172" i="7"/>
  <c r="Y172" i="9"/>
  <c r="AC171" i="9"/>
  <c r="AD171" i="9" s="1"/>
  <c r="Z172" i="9"/>
  <c r="AE171" i="9"/>
  <c r="AA172" i="9"/>
  <c r="AF171" i="9"/>
  <c r="AA172" i="7"/>
  <c r="AF172" i="7" s="1"/>
  <c r="AF171" i="7"/>
  <c r="AE171" i="7"/>
  <c r="AC171" i="7"/>
  <c r="AD171" i="7" s="1"/>
  <c r="Z172" i="7"/>
  <c r="Y144" i="3"/>
  <c r="AA144" i="3"/>
  <c r="AF143" i="3"/>
  <c r="AC143" i="3"/>
  <c r="AD143" i="3" s="1"/>
  <c r="Z144" i="3"/>
  <c r="AE143" i="3"/>
  <c r="V144" i="1" l="1"/>
  <c r="W144" i="1" s="1"/>
  <c r="R145" i="1"/>
  <c r="Q146" i="1" s="1"/>
  <c r="X144" i="1"/>
  <c r="S145" i="1"/>
  <c r="Y144" i="1"/>
  <c r="V172" i="10"/>
  <c r="W172" i="10" s="1"/>
  <c r="R173" i="10"/>
  <c r="X172" i="10"/>
  <c r="S173" i="10"/>
  <c r="Y172" i="10"/>
  <c r="Z173" i="9"/>
  <c r="AE172" i="9"/>
  <c r="AC172" i="9"/>
  <c r="AD172" i="9" s="1"/>
  <c r="AF172" i="9"/>
  <c r="AA173" i="9"/>
  <c r="Y173" i="9"/>
  <c r="Y174" i="9" s="1"/>
  <c r="AA173" i="7"/>
  <c r="AF173" i="7" s="1"/>
  <c r="AE172" i="7"/>
  <c r="Y173" i="7"/>
  <c r="AC172" i="7"/>
  <c r="AD172" i="7" s="1"/>
  <c r="Z173" i="7"/>
  <c r="AC144" i="3"/>
  <c r="AD144" i="3" s="1"/>
  <c r="AE144" i="3"/>
  <c r="Z145" i="3"/>
  <c r="AF144" i="3"/>
  <c r="AA145" i="3"/>
  <c r="Y145" i="3"/>
  <c r="S146" i="1" l="1"/>
  <c r="Y145" i="1"/>
  <c r="V145" i="1"/>
  <c r="W145" i="1" s="1"/>
  <c r="R146" i="1"/>
  <c r="Q147" i="1" s="1"/>
  <c r="X145" i="1"/>
  <c r="V173" i="10"/>
  <c r="W173" i="10" s="1"/>
  <c r="R174" i="10"/>
  <c r="X173" i="10"/>
  <c r="S174" i="10"/>
  <c r="Y173" i="10"/>
  <c r="Q174" i="10"/>
  <c r="Q175" i="10" s="1"/>
  <c r="AF173" i="9"/>
  <c r="AA174" i="9"/>
  <c r="AE173" i="9"/>
  <c r="AC173" i="9"/>
  <c r="AD173" i="9" s="1"/>
  <c r="Z174" i="9"/>
  <c r="AC173" i="7"/>
  <c r="AD173" i="7" s="1"/>
  <c r="Z174" i="7"/>
  <c r="AE173" i="7"/>
  <c r="AA174" i="7"/>
  <c r="AF174" i="7" s="1"/>
  <c r="Y174" i="7"/>
  <c r="Y146" i="3"/>
  <c r="AA146" i="3"/>
  <c r="AF145" i="3"/>
  <c r="AC145" i="3"/>
  <c r="AD145" i="3" s="1"/>
  <c r="Z146" i="3"/>
  <c r="AE145" i="3"/>
  <c r="V146" i="1" l="1"/>
  <c r="W146" i="1" s="1"/>
  <c r="X146" i="1"/>
  <c r="R147" i="1"/>
  <c r="S147" i="1"/>
  <c r="Y146" i="1"/>
  <c r="S175" i="10"/>
  <c r="Y174" i="10"/>
  <c r="Q176" i="10"/>
  <c r="V174" i="10"/>
  <c r="W174" i="10" s="1"/>
  <c r="R175" i="10"/>
  <c r="X174" i="10"/>
  <c r="AA175" i="9"/>
  <c r="AF174" i="9"/>
  <c r="AE174" i="9"/>
  <c r="AC174" i="9"/>
  <c r="AD174" i="9" s="1"/>
  <c r="Z175" i="9"/>
  <c r="Y175" i="9"/>
  <c r="AA175" i="7"/>
  <c r="AF175" i="7" s="1"/>
  <c r="Z175" i="7"/>
  <c r="AE174" i="7"/>
  <c r="AC174" i="7"/>
  <c r="AD174" i="7" s="1"/>
  <c r="Y175" i="7"/>
  <c r="AC146" i="3"/>
  <c r="AD146" i="3" s="1"/>
  <c r="AE146" i="3"/>
  <c r="Z147" i="3"/>
  <c r="Y147" i="3"/>
  <c r="AF146" i="3"/>
  <c r="AA147" i="3"/>
  <c r="V147" i="1" l="1"/>
  <c r="W147" i="1" s="1"/>
  <c r="R148" i="1"/>
  <c r="X147" i="1"/>
  <c r="Y147" i="1"/>
  <c r="S148" i="1"/>
  <c r="Q148" i="1"/>
  <c r="Q149" i="1" s="1"/>
  <c r="V175" i="10"/>
  <c r="W175" i="10" s="1"/>
  <c r="R176" i="10"/>
  <c r="X175" i="10"/>
  <c r="Y175" i="10"/>
  <c r="S176" i="10"/>
  <c r="Y176" i="9"/>
  <c r="AC175" i="9"/>
  <c r="AD175" i="9" s="1"/>
  <c r="Z176" i="9"/>
  <c r="AE175" i="9"/>
  <c r="AA176" i="9"/>
  <c r="AF175" i="9"/>
  <c r="AE175" i="7"/>
  <c r="Z176" i="7"/>
  <c r="AC175" i="7"/>
  <c r="AD175" i="7" s="1"/>
  <c r="AA176" i="7"/>
  <c r="Y176" i="7"/>
  <c r="AC147" i="3"/>
  <c r="AD147" i="3" s="1"/>
  <c r="Z148" i="3"/>
  <c r="AE147" i="3"/>
  <c r="Y148" i="3"/>
  <c r="AA148" i="3"/>
  <c r="AF147" i="3"/>
  <c r="V148" i="1" l="1"/>
  <c r="W148" i="1" s="1"/>
  <c r="R149" i="1"/>
  <c r="X148" i="1"/>
  <c r="S149" i="1"/>
  <c r="Y148" i="1"/>
  <c r="R177" i="10"/>
  <c r="X176" i="10"/>
  <c r="V176" i="10"/>
  <c r="W176" i="10" s="1"/>
  <c r="Y176" i="10"/>
  <c r="S177" i="10"/>
  <c r="Q177" i="10"/>
  <c r="Q178" i="10" s="1"/>
  <c r="Z177" i="9"/>
  <c r="AE176" i="9"/>
  <c r="AC176" i="9"/>
  <c r="AD176" i="9" s="1"/>
  <c r="AF176" i="9"/>
  <c r="AA177" i="9"/>
  <c r="Y177" i="9"/>
  <c r="AA177" i="7"/>
  <c r="AF177" i="7" s="1"/>
  <c r="Y177" i="7"/>
  <c r="AF176" i="7"/>
  <c r="AC176" i="7"/>
  <c r="AD176" i="7" s="1"/>
  <c r="Z177" i="7"/>
  <c r="AE176" i="7"/>
  <c r="AC148" i="3"/>
  <c r="AD148" i="3" s="1"/>
  <c r="Z149" i="3"/>
  <c r="AE148" i="3"/>
  <c r="AA149" i="3"/>
  <c r="AF148" i="3"/>
  <c r="Y149" i="3"/>
  <c r="V149" i="1" l="1"/>
  <c r="W149" i="1" s="1"/>
  <c r="R150" i="1"/>
  <c r="X149" i="1"/>
  <c r="S150" i="1"/>
  <c r="Y149" i="1"/>
  <c r="Q150" i="1"/>
  <c r="Q151" i="1" s="1"/>
  <c r="Y177" i="10"/>
  <c r="S178" i="10"/>
  <c r="R178" i="10"/>
  <c r="X177" i="10"/>
  <c r="V177" i="10"/>
  <c r="W177" i="10" s="1"/>
  <c r="AF177" i="9"/>
  <c r="AA178" i="9"/>
  <c r="Y178" i="9"/>
  <c r="Y179" i="9" s="1"/>
  <c r="AE177" i="9"/>
  <c r="AC177" i="9"/>
  <c r="AD177" i="9" s="1"/>
  <c r="Z178" i="9"/>
  <c r="Z178" i="7"/>
  <c r="AC177" i="7"/>
  <c r="AD177" i="7" s="1"/>
  <c r="AE177" i="7"/>
  <c r="Y178" i="7"/>
  <c r="AA178" i="7"/>
  <c r="Y150" i="3"/>
  <c r="AC149" i="3"/>
  <c r="AD149" i="3" s="1"/>
  <c r="Z150" i="3"/>
  <c r="AE149" i="3"/>
  <c r="AA150" i="3"/>
  <c r="AF149" i="3"/>
  <c r="S151" i="1" l="1"/>
  <c r="Y150" i="1"/>
  <c r="V150" i="1"/>
  <c r="W150" i="1" s="1"/>
  <c r="X150" i="1"/>
  <c r="R151" i="1"/>
  <c r="Q152" i="1" s="1"/>
  <c r="R179" i="10"/>
  <c r="X178" i="10"/>
  <c r="V178" i="10"/>
  <c r="W178" i="10" s="1"/>
  <c r="Y178" i="10"/>
  <c r="S179" i="10"/>
  <c r="Q179" i="10"/>
  <c r="Q180" i="10" s="1"/>
  <c r="AE178" i="9"/>
  <c r="AC178" i="9"/>
  <c r="AD178" i="9" s="1"/>
  <c r="Z179" i="9"/>
  <c r="AA179" i="9"/>
  <c r="AF178" i="9"/>
  <c r="AA179" i="7"/>
  <c r="AF179" i="7" s="1"/>
  <c r="Y179" i="7"/>
  <c r="AF178" i="7"/>
  <c r="AC178" i="7"/>
  <c r="AD178" i="7" s="1"/>
  <c r="Z179" i="7"/>
  <c r="AE178" i="7"/>
  <c r="Y151" i="3"/>
  <c r="AA151" i="3"/>
  <c r="AF150" i="3"/>
  <c r="AC150" i="3"/>
  <c r="AD150" i="3" s="1"/>
  <c r="Z151" i="3"/>
  <c r="AE150" i="3"/>
  <c r="V151" i="1" l="1"/>
  <c r="W151" i="1" s="1"/>
  <c r="R152" i="1"/>
  <c r="X151" i="1"/>
  <c r="Y151" i="1"/>
  <c r="S152" i="1"/>
  <c r="Y179" i="10"/>
  <c r="S180" i="10"/>
  <c r="R180" i="10"/>
  <c r="X179" i="10"/>
  <c r="V179" i="10"/>
  <c r="W179" i="10" s="1"/>
  <c r="AC179" i="9"/>
  <c r="AD179" i="9" s="1"/>
  <c r="Z180" i="9"/>
  <c r="AE179" i="9"/>
  <c r="AA180" i="9"/>
  <c r="AF179" i="9"/>
  <c r="Y180" i="9"/>
  <c r="AE179" i="7"/>
  <c r="Z180" i="7"/>
  <c r="AC179" i="7"/>
  <c r="AD179" i="7" s="1"/>
  <c r="AA180" i="7"/>
  <c r="Y180" i="7"/>
  <c r="AC151" i="3"/>
  <c r="AD151" i="3" s="1"/>
  <c r="Z152" i="3"/>
  <c r="AE151" i="3"/>
  <c r="Y152" i="3"/>
  <c r="AA152" i="3"/>
  <c r="AF151" i="3"/>
  <c r="V152" i="1" l="1"/>
  <c r="W152" i="1" s="1"/>
  <c r="R153" i="1"/>
  <c r="X152" i="1"/>
  <c r="S153" i="1"/>
  <c r="Y152" i="1"/>
  <c r="Q153" i="1"/>
  <c r="Q154" i="1" s="1"/>
  <c r="R181" i="10"/>
  <c r="X180" i="10"/>
  <c r="V180" i="10"/>
  <c r="W180" i="10" s="1"/>
  <c r="Y180" i="10"/>
  <c r="S181" i="10"/>
  <c r="Q181" i="10"/>
  <c r="Q182" i="10" s="1"/>
  <c r="Y181" i="9"/>
  <c r="AF180" i="9"/>
  <c r="AA181" i="9"/>
  <c r="Z181" i="9"/>
  <c r="AE180" i="9"/>
  <c r="AC180" i="9"/>
  <c r="AD180" i="9" s="1"/>
  <c r="AA181" i="7"/>
  <c r="AF181" i="7" s="1"/>
  <c r="Y181" i="7"/>
  <c r="AF180" i="7"/>
  <c r="AC180" i="7"/>
  <c r="AD180" i="7" s="1"/>
  <c r="Z181" i="7"/>
  <c r="AE180" i="7"/>
  <c r="Y153" i="3"/>
  <c r="AA153" i="3"/>
  <c r="AF152" i="3"/>
  <c r="AC152" i="3"/>
  <c r="AD152" i="3" s="1"/>
  <c r="Z153" i="3"/>
  <c r="AE152" i="3"/>
  <c r="S154" i="1" l="1"/>
  <c r="Y153" i="1"/>
  <c r="V153" i="1"/>
  <c r="W153" i="1" s="1"/>
  <c r="R154" i="1"/>
  <c r="Q155" i="1" s="1"/>
  <c r="X153" i="1"/>
  <c r="Y181" i="10"/>
  <c r="S182" i="10"/>
  <c r="R182" i="10"/>
  <c r="X181" i="10"/>
  <c r="V181" i="10"/>
  <c r="W181" i="10" s="1"/>
  <c r="AA182" i="7"/>
  <c r="AA182" i="9"/>
  <c r="AF181" i="9"/>
  <c r="Z182" i="9"/>
  <c r="AE181" i="9"/>
  <c r="AC181" i="9"/>
  <c r="AD181" i="9" s="1"/>
  <c r="Y182" i="9"/>
  <c r="Y182" i="7"/>
  <c r="AC181" i="7"/>
  <c r="AD181" i="7" s="1"/>
  <c r="AE181" i="7"/>
  <c r="Z182" i="7"/>
  <c r="AF182" i="7"/>
  <c r="AC153" i="3"/>
  <c r="AD153" i="3" s="1"/>
  <c r="Z154" i="3"/>
  <c r="AE153" i="3"/>
  <c r="Y154" i="3"/>
  <c r="AA154" i="3"/>
  <c r="AF153" i="3"/>
  <c r="V154" i="1" l="1"/>
  <c r="W154" i="1" s="1"/>
  <c r="X154" i="1"/>
  <c r="R155" i="1"/>
  <c r="S155" i="1"/>
  <c r="Y154" i="1"/>
  <c r="R183" i="10"/>
  <c r="X182" i="10"/>
  <c r="V182" i="10"/>
  <c r="W182" i="10" s="1"/>
  <c r="Y182" i="10"/>
  <c r="S183" i="10"/>
  <c r="Q183" i="10"/>
  <c r="Q184" i="10" s="1"/>
  <c r="Z183" i="9"/>
  <c r="AE182" i="9"/>
  <c r="AC182" i="9"/>
  <c r="AD182" i="9" s="1"/>
  <c r="Y183" i="9"/>
  <c r="AA183" i="9"/>
  <c r="AF182" i="9"/>
  <c r="AC182" i="7"/>
  <c r="AD182" i="7" s="1"/>
  <c r="Z183" i="7"/>
  <c r="AE182" i="7"/>
  <c r="AA183" i="7"/>
  <c r="Y183" i="7"/>
  <c r="AA155" i="3"/>
  <c r="AF154" i="3"/>
  <c r="AC154" i="3"/>
  <c r="AD154" i="3" s="1"/>
  <c r="Z155" i="3"/>
  <c r="AE154" i="3"/>
  <c r="Y155" i="3"/>
  <c r="V155" i="1" l="1"/>
  <c r="W155" i="1" s="1"/>
  <c r="R156" i="1"/>
  <c r="X155" i="1"/>
  <c r="Y155" i="1"/>
  <c r="S156" i="1"/>
  <c r="Q156" i="1"/>
  <c r="Q157" i="1" s="1"/>
  <c r="Y183" i="10"/>
  <c r="S184" i="10"/>
  <c r="R184" i="10"/>
  <c r="X183" i="10"/>
  <c r="V183" i="10"/>
  <c r="W183" i="10" s="1"/>
  <c r="Y184" i="9"/>
  <c r="AA184" i="9"/>
  <c r="AF183" i="9"/>
  <c r="Z184" i="9"/>
  <c r="AE183" i="9"/>
  <c r="AC183" i="9"/>
  <c r="AD183" i="9" s="1"/>
  <c r="AA184" i="7"/>
  <c r="AF184" i="7" s="1"/>
  <c r="AF183" i="7"/>
  <c r="AC183" i="7"/>
  <c r="AD183" i="7" s="1"/>
  <c r="Z184" i="7"/>
  <c r="AE183" i="7"/>
  <c r="Y184" i="7"/>
  <c r="Y156" i="3"/>
  <c r="AC155" i="3"/>
  <c r="AD155" i="3" s="1"/>
  <c r="Z156" i="3"/>
  <c r="AE155" i="3"/>
  <c r="AA156" i="3"/>
  <c r="AF155" i="3"/>
  <c r="V156" i="1" l="1"/>
  <c r="W156" i="1" s="1"/>
  <c r="R157" i="1"/>
  <c r="X156" i="1"/>
  <c r="S157" i="1"/>
  <c r="Y156" i="1"/>
  <c r="R185" i="10"/>
  <c r="X184" i="10"/>
  <c r="V184" i="10"/>
  <c r="W184" i="10" s="1"/>
  <c r="Y184" i="10"/>
  <c r="S185" i="10"/>
  <c r="Q185" i="10"/>
  <c r="Q186" i="10" s="1"/>
  <c r="Z185" i="9"/>
  <c r="AE184" i="9"/>
  <c r="AC184" i="9"/>
  <c r="AD184" i="9" s="1"/>
  <c r="AA185" i="9"/>
  <c r="AF184" i="9"/>
  <c r="Y185" i="9"/>
  <c r="Y186" i="9" s="1"/>
  <c r="AE184" i="7"/>
  <c r="AC184" i="7"/>
  <c r="AD184" i="7" s="1"/>
  <c r="Z185" i="7"/>
  <c r="AA185" i="7"/>
  <c r="Y185" i="7"/>
  <c r="AA157" i="3"/>
  <c r="AF156" i="3"/>
  <c r="Z157" i="3"/>
  <c r="AC156" i="3"/>
  <c r="AD156" i="3" s="1"/>
  <c r="AE156" i="3"/>
  <c r="Y157" i="3"/>
  <c r="V157" i="1" l="1"/>
  <c r="W157" i="1" s="1"/>
  <c r="R158" i="1"/>
  <c r="X157" i="1"/>
  <c r="S158" i="1"/>
  <c r="Y157" i="1"/>
  <c r="Q158" i="1"/>
  <c r="Q159" i="1" s="1"/>
  <c r="Y185" i="10"/>
  <c r="S186" i="10"/>
  <c r="R186" i="10"/>
  <c r="X185" i="10"/>
  <c r="V185" i="10"/>
  <c r="W185" i="10" s="1"/>
  <c r="AA186" i="9"/>
  <c r="AF185" i="9"/>
  <c r="Z186" i="9"/>
  <c r="AE185" i="9"/>
  <c r="AC185" i="9"/>
  <c r="AD185" i="9" s="1"/>
  <c r="AA186" i="7"/>
  <c r="AF186" i="7" s="1"/>
  <c r="AC185" i="7"/>
  <c r="AD185" i="7" s="1"/>
  <c r="AE185" i="7"/>
  <c r="Z186" i="7"/>
  <c r="AF185" i="7"/>
  <c r="Y186" i="7"/>
  <c r="Y158" i="3"/>
  <c r="AC157" i="3"/>
  <c r="AD157" i="3" s="1"/>
  <c r="Z158" i="3"/>
  <c r="AE157" i="3"/>
  <c r="AA158" i="3"/>
  <c r="AF157" i="3"/>
  <c r="V158" i="1" l="1"/>
  <c r="W158" i="1" s="1"/>
  <c r="X158" i="1"/>
  <c r="R159" i="1"/>
  <c r="S159" i="1"/>
  <c r="Y158" i="1"/>
  <c r="R187" i="10"/>
  <c r="X186" i="10"/>
  <c r="V186" i="10"/>
  <c r="W186" i="10" s="1"/>
  <c r="Y186" i="10"/>
  <c r="S187" i="10"/>
  <c r="Q187" i="10"/>
  <c r="Q188" i="10" s="1"/>
  <c r="Z187" i="9"/>
  <c r="AE186" i="9"/>
  <c r="AC186" i="9"/>
  <c r="AD186" i="9" s="1"/>
  <c r="AA187" i="9"/>
  <c r="AF186" i="9"/>
  <c r="Y187" i="9"/>
  <c r="Z187" i="7"/>
  <c r="AE186" i="7"/>
  <c r="AC186" i="7"/>
  <c r="AD186" i="7" s="1"/>
  <c r="AA187" i="7"/>
  <c r="Y187" i="7"/>
  <c r="AF158" i="3"/>
  <c r="AA159" i="3"/>
  <c r="Z159" i="3"/>
  <c r="AE158" i="3"/>
  <c r="AC158" i="3"/>
  <c r="AD158" i="3" s="1"/>
  <c r="Y159" i="3"/>
  <c r="R160" i="1" l="1"/>
  <c r="V159" i="1"/>
  <c r="W159" i="1" s="1"/>
  <c r="X159" i="1"/>
  <c r="S160" i="1"/>
  <c r="Y159" i="1"/>
  <c r="Q160" i="1"/>
  <c r="Q161" i="1" s="1"/>
  <c r="Y187" i="10"/>
  <c r="S188" i="10"/>
  <c r="R188" i="10"/>
  <c r="X187" i="10"/>
  <c r="V187" i="10"/>
  <c r="W187" i="10" s="1"/>
  <c r="Y188" i="7"/>
  <c r="AA188" i="9"/>
  <c r="AF187" i="9"/>
  <c r="Y188" i="9"/>
  <c r="Z188" i="9"/>
  <c r="AE187" i="9"/>
  <c r="AC187" i="9"/>
  <c r="AD187" i="9" s="1"/>
  <c r="AA188" i="7"/>
  <c r="AF188" i="7" s="1"/>
  <c r="Z188" i="7"/>
  <c r="AC187" i="7"/>
  <c r="AD187" i="7" s="1"/>
  <c r="AE187" i="7"/>
  <c r="AF187" i="7"/>
  <c r="Y160" i="3"/>
  <c r="AC159" i="3"/>
  <c r="AD159" i="3" s="1"/>
  <c r="Z160" i="3"/>
  <c r="AE159" i="3"/>
  <c r="AA160" i="3"/>
  <c r="AF159" i="3"/>
  <c r="S161" i="1" l="1"/>
  <c r="Y160" i="1"/>
  <c r="R161" i="1"/>
  <c r="X160" i="1"/>
  <c r="V160" i="1"/>
  <c r="W160" i="1" s="1"/>
  <c r="R189" i="10"/>
  <c r="X188" i="10"/>
  <c r="V188" i="10"/>
  <c r="W188" i="10" s="1"/>
  <c r="Y188" i="10"/>
  <c r="S189" i="10"/>
  <c r="Q189" i="10"/>
  <c r="Q190" i="10" s="1"/>
  <c r="Y189" i="9"/>
  <c r="Z189" i="9"/>
  <c r="AE188" i="9"/>
  <c r="AC188" i="9"/>
  <c r="AD188" i="9" s="1"/>
  <c r="AA189" i="9"/>
  <c r="AF188" i="9"/>
  <c r="AC188" i="7"/>
  <c r="AD188" i="7" s="1"/>
  <c r="Z189" i="7"/>
  <c r="AE188" i="7"/>
  <c r="AA189" i="7"/>
  <c r="Y189" i="7"/>
  <c r="AF160" i="3"/>
  <c r="AA161" i="3"/>
  <c r="Z161" i="3"/>
  <c r="AE160" i="3"/>
  <c r="AC160" i="3"/>
  <c r="AD160" i="3" s="1"/>
  <c r="Y161" i="3"/>
  <c r="R162" i="1" l="1"/>
  <c r="X161" i="1"/>
  <c r="V161" i="1"/>
  <c r="W161" i="1" s="1"/>
  <c r="Q162" i="1"/>
  <c r="S162" i="1"/>
  <c r="Y161" i="1"/>
  <c r="Y189" i="10"/>
  <c r="S190" i="10"/>
  <c r="R190" i="10"/>
  <c r="X189" i="10"/>
  <c r="V189" i="10"/>
  <c r="W189" i="10" s="1"/>
  <c r="Y190" i="9"/>
  <c r="Z190" i="9"/>
  <c r="AE189" i="9"/>
  <c r="AC189" i="9"/>
  <c r="AD189" i="9" s="1"/>
  <c r="AA190" i="9"/>
  <c r="AF189" i="9"/>
  <c r="Y191" i="9"/>
  <c r="AA190" i="7"/>
  <c r="AF190" i="7" s="1"/>
  <c r="Z190" i="7"/>
  <c r="AC189" i="7"/>
  <c r="AD189" i="7" s="1"/>
  <c r="AE189" i="7"/>
  <c r="AF189" i="7"/>
  <c r="Y190" i="7"/>
  <c r="Y162" i="3"/>
  <c r="AA162" i="3"/>
  <c r="AF161" i="3"/>
  <c r="AC161" i="3"/>
  <c r="AD161" i="3" s="1"/>
  <c r="Z162" i="3"/>
  <c r="AE161" i="3"/>
  <c r="Q163" i="1" l="1"/>
  <c r="S163" i="1"/>
  <c r="Y162" i="1"/>
  <c r="R163" i="1"/>
  <c r="X162" i="1"/>
  <c r="V162" i="1"/>
  <c r="W162" i="1" s="1"/>
  <c r="R191" i="10"/>
  <c r="X190" i="10"/>
  <c r="V190" i="10"/>
  <c r="W190" i="10" s="1"/>
  <c r="Y190" i="10"/>
  <c r="S191" i="10"/>
  <c r="Q191" i="10"/>
  <c r="Q192" i="10" s="1"/>
  <c r="AA191" i="9"/>
  <c r="AF190" i="9"/>
  <c r="Z191" i="9"/>
  <c r="AE190" i="9"/>
  <c r="AC190" i="9"/>
  <c r="AD190" i="9" s="1"/>
  <c r="AA191" i="7"/>
  <c r="AF191" i="7" s="1"/>
  <c r="Y191" i="7"/>
  <c r="AC190" i="7"/>
  <c r="AD190" i="7" s="1"/>
  <c r="Z191" i="7"/>
  <c r="AE190" i="7"/>
  <c r="Z163" i="3"/>
  <c r="AE162" i="3"/>
  <c r="AC162" i="3"/>
  <c r="AD162" i="3" s="1"/>
  <c r="Y163" i="3"/>
  <c r="AF162" i="3"/>
  <c r="AA163" i="3"/>
  <c r="R164" i="1" l="1"/>
  <c r="X163" i="1"/>
  <c r="V163" i="1"/>
  <c r="W163" i="1" s="1"/>
  <c r="S164" i="1"/>
  <c r="Y163" i="1"/>
  <c r="Q164" i="1"/>
  <c r="Y191" i="10"/>
  <c r="S192" i="10"/>
  <c r="R192" i="10"/>
  <c r="X191" i="10"/>
  <c r="V191" i="10"/>
  <c r="W191" i="10" s="1"/>
  <c r="Z192" i="9"/>
  <c r="AE191" i="9"/>
  <c r="AC191" i="9"/>
  <c r="AD191" i="9" s="1"/>
  <c r="Y192" i="9"/>
  <c r="Y193" i="9" s="1"/>
  <c r="AA192" i="9"/>
  <c r="AF191" i="9"/>
  <c r="AA192" i="7"/>
  <c r="AF192" i="7" s="1"/>
  <c r="AE191" i="7"/>
  <c r="Y192" i="7"/>
  <c r="AC191" i="7"/>
  <c r="AD191" i="7" s="1"/>
  <c r="Z192" i="7"/>
  <c r="Y164" i="3"/>
  <c r="AA164" i="3"/>
  <c r="AF163" i="3"/>
  <c r="AC163" i="3"/>
  <c r="AD163" i="3" s="1"/>
  <c r="Z164" i="3"/>
  <c r="AE163" i="3"/>
  <c r="S165" i="1" l="1"/>
  <c r="Y164" i="1"/>
  <c r="Q165" i="1"/>
  <c r="R165" i="1"/>
  <c r="X164" i="1"/>
  <c r="V164" i="1"/>
  <c r="W164" i="1" s="1"/>
  <c r="R193" i="10"/>
  <c r="X192" i="10"/>
  <c r="V192" i="10"/>
  <c r="W192" i="10" s="1"/>
  <c r="Y192" i="10"/>
  <c r="S193" i="10"/>
  <c r="Q193" i="10"/>
  <c r="Q194" i="10" s="1"/>
  <c r="AA193" i="9"/>
  <c r="AF192" i="9"/>
  <c r="Z193" i="9"/>
  <c r="AE192" i="9"/>
  <c r="AC192" i="9"/>
  <c r="AD192" i="9" s="1"/>
  <c r="AE192" i="7"/>
  <c r="AC192" i="7"/>
  <c r="AD192" i="7" s="1"/>
  <c r="Z193" i="7"/>
  <c r="Y193" i="7"/>
  <c r="AA193" i="7"/>
  <c r="AF193" i="7" s="1"/>
  <c r="Y165" i="3"/>
  <c r="Z165" i="3"/>
  <c r="AE164" i="3"/>
  <c r="AC164" i="3"/>
  <c r="AD164" i="3" s="1"/>
  <c r="AF164" i="3"/>
  <c r="AA165" i="3"/>
  <c r="R166" i="1" l="1"/>
  <c r="X165" i="1"/>
  <c r="V165" i="1"/>
  <c r="W165" i="1" s="1"/>
  <c r="Q166" i="1"/>
  <c r="Q167" i="1" s="1"/>
  <c r="S166" i="1"/>
  <c r="Y165" i="1"/>
  <c r="Y193" i="10"/>
  <c r="S194" i="10"/>
  <c r="R194" i="10"/>
  <c r="X193" i="10"/>
  <c r="V193" i="10"/>
  <c r="W193" i="10" s="1"/>
  <c r="AA194" i="9"/>
  <c r="AF193" i="9"/>
  <c r="Z194" i="9"/>
  <c r="AE193" i="9"/>
  <c r="AC193" i="9"/>
  <c r="AD193" i="9" s="1"/>
  <c r="Y194" i="9"/>
  <c r="Y194" i="7"/>
  <c r="Z194" i="7"/>
  <c r="AE193" i="7"/>
  <c r="AC193" i="7"/>
  <c r="AD193" i="7" s="1"/>
  <c r="AA194" i="7"/>
  <c r="AF194" i="7" s="1"/>
  <c r="AF165" i="3"/>
  <c r="AA166" i="3"/>
  <c r="AC165" i="3"/>
  <c r="AD165" i="3" s="1"/>
  <c r="AE165" i="3"/>
  <c r="Z166" i="3"/>
  <c r="Y166" i="3"/>
  <c r="S167" i="1" l="1"/>
  <c r="Y166" i="1"/>
  <c r="R167" i="1"/>
  <c r="X166" i="1"/>
  <c r="V166" i="1"/>
  <c r="W166" i="1" s="1"/>
  <c r="R195" i="10"/>
  <c r="X194" i="10"/>
  <c r="V194" i="10"/>
  <c r="W194" i="10" s="1"/>
  <c r="Y194" i="10"/>
  <c r="S195" i="10"/>
  <c r="Q195" i="10"/>
  <c r="Q196" i="10" s="1"/>
  <c r="Z195" i="9"/>
  <c r="AE194" i="9"/>
  <c r="AC194" i="9"/>
  <c r="AD194" i="9" s="1"/>
  <c r="Y195" i="9"/>
  <c r="Y196" i="9" s="1"/>
  <c r="AA195" i="9"/>
  <c r="AF194" i="9"/>
  <c r="AC194" i="7"/>
  <c r="AD194" i="7" s="1"/>
  <c r="AE194" i="7"/>
  <c r="Z195" i="7"/>
  <c r="AA195" i="7"/>
  <c r="Y195" i="7"/>
  <c r="Y167" i="3"/>
  <c r="AC166" i="3"/>
  <c r="AD166" i="3" s="1"/>
  <c r="AE166" i="3"/>
  <c r="Z167" i="3"/>
  <c r="AA167" i="3"/>
  <c r="AF166" i="3"/>
  <c r="R168" i="1" l="1"/>
  <c r="X167" i="1"/>
  <c r="V167" i="1"/>
  <c r="W167" i="1" s="1"/>
  <c r="S168" i="1"/>
  <c r="Y167" i="1"/>
  <c r="Q168" i="1"/>
  <c r="Y195" i="10"/>
  <c r="S196" i="10"/>
  <c r="R196" i="10"/>
  <c r="X195" i="10"/>
  <c r="V195" i="10"/>
  <c r="W195" i="10" s="1"/>
  <c r="AA196" i="9"/>
  <c r="AF195" i="9"/>
  <c r="Z196" i="9"/>
  <c r="AE195" i="9"/>
  <c r="AC195" i="9"/>
  <c r="AD195" i="9" s="1"/>
  <c r="AA196" i="7"/>
  <c r="AF196" i="7" s="1"/>
  <c r="Y196" i="7"/>
  <c r="AC195" i="7"/>
  <c r="AD195" i="7" s="1"/>
  <c r="Z196" i="7"/>
  <c r="AE195" i="7"/>
  <c r="AF195" i="7"/>
  <c r="AA168" i="3"/>
  <c r="AF167" i="3"/>
  <c r="AC167" i="3"/>
  <c r="AD167" i="3" s="1"/>
  <c r="AE167" i="3"/>
  <c r="Z168" i="3"/>
  <c r="Y168" i="3"/>
  <c r="S169" i="1" l="1"/>
  <c r="Y168" i="1"/>
  <c r="Q169" i="1"/>
  <c r="R169" i="1"/>
  <c r="X168" i="1"/>
  <c r="V168" i="1"/>
  <c r="W168" i="1" s="1"/>
  <c r="R197" i="10"/>
  <c r="X196" i="10"/>
  <c r="V196" i="10"/>
  <c r="W196" i="10" s="1"/>
  <c r="Y196" i="10"/>
  <c r="S197" i="10"/>
  <c r="Q197" i="10"/>
  <c r="Q198" i="10" s="1"/>
  <c r="Z197" i="9"/>
  <c r="AE196" i="9"/>
  <c r="AC196" i="9"/>
  <c r="AD196" i="9" s="1"/>
  <c r="AA197" i="9"/>
  <c r="AF196" i="9"/>
  <c r="Y197" i="9"/>
  <c r="AC196" i="7"/>
  <c r="AD196" i="7" s="1"/>
  <c r="Z197" i="7"/>
  <c r="AE196" i="7"/>
  <c r="AA197" i="7"/>
  <c r="Y197" i="7"/>
  <c r="Y169" i="3"/>
  <c r="AC168" i="3"/>
  <c r="AD168" i="3" s="1"/>
  <c r="AE168" i="3"/>
  <c r="Z169" i="3"/>
  <c r="AA169" i="3"/>
  <c r="AF168" i="3"/>
  <c r="Q170" i="1" l="1"/>
  <c r="R170" i="1"/>
  <c r="X169" i="1"/>
  <c r="V169" i="1"/>
  <c r="W169" i="1" s="1"/>
  <c r="S170" i="1"/>
  <c r="Y169" i="1"/>
  <c r="Y197" i="10"/>
  <c r="S198" i="10"/>
  <c r="R198" i="10"/>
  <c r="X197" i="10"/>
  <c r="V197" i="10"/>
  <c r="W197" i="10" s="1"/>
  <c r="Y198" i="9"/>
  <c r="AA198" i="9"/>
  <c r="AF197" i="9"/>
  <c r="Z198" i="9"/>
  <c r="AE197" i="9"/>
  <c r="AC197" i="9"/>
  <c r="AD197" i="9" s="1"/>
  <c r="AA198" i="7"/>
  <c r="AF198" i="7" s="1"/>
  <c r="Y198" i="7"/>
  <c r="AF197" i="7"/>
  <c r="AE197" i="7"/>
  <c r="Z198" i="7"/>
  <c r="AC197" i="7"/>
  <c r="AD197" i="7" s="1"/>
  <c r="AA170" i="3"/>
  <c r="AF169" i="3"/>
  <c r="AC169" i="3"/>
  <c r="AD169" i="3" s="1"/>
  <c r="AE169" i="3"/>
  <c r="Z170" i="3"/>
  <c r="Y170" i="3"/>
  <c r="Q171" i="1" l="1"/>
  <c r="S171" i="1"/>
  <c r="Y170" i="1"/>
  <c r="R171" i="1"/>
  <c r="X170" i="1"/>
  <c r="V170" i="1"/>
  <c r="W170" i="1" s="1"/>
  <c r="R199" i="10"/>
  <c r="X198" i="10"/>
  <c r="V198" i="10"/>
  <c r="W198" i="10" s="1"/>
  <c r="Y198" i="10"/>
  <c r="S199" i="10"/>
  <c r="Q199" i="10"/>
  <c r="Q200" i="10" s="1"/>
  <c r="Z199" i="9"/>
  <c r="AE198" i="9"/>
  <c r="AC198" i="9"/>
  <c r="AD198" i="9" s="1"/>
  <c r="AA199" i="9"/>
  <c r="AF198" i="9"/>
  <c r="Y199" i="9"/>
  <c r="AA199" i="7"/>
  <c r="AF199" i="7" s="1"/>
  <c r="Y199" i="7"/>
  <c r="AE198" i="7"/>
  <c r="AC198" i="7"/>
  <c r="AD198" i="7" s="1"/>
  <c r="Z199" i="7"/>
  <c r="Y171" i="3"/>
  <c r="AC170" i="3"/>
  <c r="AD170" i="3" s="1"/>
  <c r="AE170" i="3"/>
  <c r="Z171" i="3"/>
  <c r="AA171" i="3"/>
  <c r="AF170" i="3"/>
  <c r="R172" i="1" l="1"/>
  <c r="X171" i="1"/>
  <c r="V171" i="1"/>
  <c r="W171" i="1" s="1"/>
  <c r="Q172" i="1"/>
  <c r="Q173" i="1" s="1"/>
  <c r="S172" i="1"/>
  <c r="Y171" i="1"/>
  <c r="Y199" i="10"/>
  <c r="S200" i="10"/>
  <c r="R200" i="10"/>
  <c r="X199" i="10"/>
  <c r="V199" i="10"/>
  <c r="W199" i="10" s="1"/>
  <c r="AA200" i="9"/>
  <c r="AF199" i="9"/>
  <c r="Y200" i="9"/>
  <c r="Z200" i="9"/>
  <c r="AE199" i="9"/>
  <c r="AC199" i="9"/>
  <c r="AD199" i="9" s="1"/>
  <c r="AC199" i="7"/>
  <c r="AD199" i="7" s="1"/>
  <c r="Z200" i="7"/>
  <c r="AE199" i="7"/>
  <c r="AA200" i="7"/>
  <c r="Y200" i="7"/>
  <c r="AA172" i="3"/>
  <c r="AF171" i="3"/>
  <c r="AC171" i="3"/>
  <c r="AD171" i="3" s="1"/>
  <c r="AE171" i="3"/>
  <c r="Z172" i="3"/>
  <c r="Y172" i="3"/>
  <c r="S173" i="1" l="1"/>
  <c r="Y172" i="1"/>
  <c r="R173" i="1"/>
  <c r="X172" i="1"/>
  <c r="V172" i="1"/>
  <c r="W172" i="1" s="1"/>
  <c r="R201" i="10"/>
  <c r="X200" i="10"/>
  <c r="V200" i="10"/>
  <c r="W200" i="10" s="1"/>
  <c r="Y200" i="10"/>
  <c r="S201" i="10"/>
  <c r="Q201" i="10"/>
  <c r="Q202" i="10" s="1"/>
  <c r="Y201" i="9"/>
  <c r="Z201" i="9"/>
  <c r="AE200" i="9"/>
  <c r="AC200" i="9"/>
  <c r="AD200" i="9" s="1"/>
  <c r="AA201" i="9"/>
  <c r="AF200" i="9"/>
  <c r="AA201" i="7"/>
  <c r="AF201" i="7" s="1"/>
  <c r="AF200" i="7"/>
  <c r="AC200" i="7"/>
  <c r="AD200" i="7" s="1"/>
  <c r="Z201" i="7"/>
  <c r="AE200" i="7"/>
  <c r="Y201" i="7"/>
  <c r="Y173" i="3"/>
  <c r="AC172" i="3"/>
  <c r="AD172" i="3" s="1"/>
  <c r="Z173" i="3"/>
  <c r="AE172" i="3"/>
  <c r="AA173" i="3"/>
  <c r="AF172" i="3"/>
  <c r="R174" i="1" l="1"/>
  <c r="X173" i="1"/>
  <c r="V173" i="1"/>
  <c r="W173" i="1" s="1"/>
  <c r="S174" i="1"/>
  <c r="Y173" i="1"/>
  <c r="Q174" i="1"/>
  <c r="Y201" i="10"/>
  <c r="S202" i="10"/>
  <c r="R202" i="10"/>
  <c r="X201" i="10"/>
  <c r="V201" i="10"/>
  <c r="W201" i="10" s="1"/>
  <c r="Z202" i="9"/>
  <c r="AE201" i="9"/>
  <c r="AC201" i="9"/>
  <c r="AD201" i="9" s="1"/>
  <c r="AA202" i="9"/>
  <c r="AF201" i="9"/>
  <c r="Y202" i="9"/>
  <c r="AE201" i="7"/>
  <c r="AC201" i="7"/>
  <c r="AD201" i="7" s="1"/>
  <c r="Z202" i="7"/>
  <c r="AA202" i="7"/>
  <c r="Y202" i="7"/>
  <c r="AC173" i="3"/>
  <c r="AD173" i="3" s="1"/>
  <c r="AE173" i="3"/>
  <c r="Z174" i="3"/>
  <c r="AF173" i="3"/>
  <c r="AA174" i="3"/>
  <c r="Y174" i="3"/>
  <c r="S175" i="1" l="1"/>
  <c r="Y174" i="1"/>
  <c r="Q175" i="1"/>
  <c r="R175" i="1"/>
  <c r="X174" i="1"/>
  <c r="V174" i="1"/>
  <c r="W174" i="1" s="1"/>
  <c r="R203" i="10"/>
  <c r="X202" i="10"/>
  <c r="V202" i="10"/>
  <c r="W202" i="10" s="1"/>
  <c r="Y202" i="10"/>
  <c r="S203" i="10"/>
  <c r="Q203" i="10"/>
  <c r="Q204" i="10" s="1"/>
  <c r="Y203" i="9"/>
  <c r="AA203" i="9"/>
  <c r="AF202" i="9"/>
  <c r="Z203" i="9"/>
  <c r="AE202" i="9"/>
  <c r="AC202" i="9"/>
  <c r="AD202" i="9" s="1"/>
  <c r="AA203" i="7"/>
  <c r="AF203" i="7" s="1"/>
  <c r="AC202" i="7"/>
  <c r="AD202" i="7" s="1"/>
  <c r="AE202" i="7"/>
  <c r="Z203" i="7"/>
  <c r="AF202" i="7"/>
  <c r="Y203" i="7"/>
  <c r="Y175" i="3"/>
  <c r="AA175" i="3"/>
  <c r="AF174" i="3"/>
  <c r="AC174" i="3"/>
  <c r="AD174" i="3" s="1"/>
  <c r="AE174" i="3"/>
  <c r="Z175" i="3"/>
  <c r="R176" i="1" l="1"/>
  <c r="X175" i="1"/>
  <c r="V175" i="1"/>
  <c r="W175" i="1" s="1"/>
  <c r="Q176" i="1"/>
  <c r="Q177" i="1" s="1"/>
  <c r="S176" i="1"/>
  <c r="Y175" i="1"/>
  <c r="Y203" i="10"/>
  <c r="S204" i="10"/>
  <c r="R204" i="10"/>
  <c r="X203" i="10"/>
  <c r="V203" i="10"/>
  <c r="W203" i="10" s="1"/>
  <c r="Z204" i="9"/>
  <c r="AE203" i="9"/>
  <c r="AC203" i="9"/>
  <c r="AD203" i="9" s="1"/>
  <c r="AA204" i="9"/>
  <c r="AF203" i="9"/>
  <c r="Y204" i="9"/>
  <c r="Y205" i="9" s="1"/>
  <c r="AA204" i="7"/>
  <c r="AF204" i="7" s="1"/>
  <c r="AE203" i="7"/>
  <c r="AC203" i="7"/>
  <c r="AD203" i="7" s="1"/>
  <c r="Z204" i="7"/>
  <c r="Y204" i="7"/>
  <c r="AC175" i="3"/>
  <c r="AD175" i="3" s="1"/>
  <c r="AE175" i="3"/>
  <c r="Z176" i="3"/>
  <c r="Y176" i="3"/>
  <c r="AA176" i="3"/>
  <c r="AF175" i="3"/>
  <c r="S177" i="1" l="1"/>
  <c r="Y176" i="1"/>
  <c r="R177" i="1"/>
  <c r="Q178" i="1" s="1"/>
  <c r="X176" i="1"/>
  <c r="V176" i="1"/>
  <c r="W176" i="1" s="1"/>
  <c r="R205" i="10"/>
  <c r="X204" i="10"/>
  <c r="V204" i="10"/>
  <c r="W204" i="10" s="1"/>
  <c r="Y204" i="10"/>
  <c r="S205" i="10"/>
  <c r="Q205" i="10"/>
  <c r="Q206" i="10" s="1"/>
  <c r="AA205" i="9"/>
  <c r="AF204" i="9"/>
  <c r="Z205" i="9"/>
  <c r="Y206" i="9" s="1"/>
  <c r="AE204" i="9"/>
  <c r="AC204" i="9"/>
  <c r="AD204" i="9" s="1"/>
  <c r="Y205" i="7"/>
  <c r="AE204" i="7"/>
  <c r="AC204" i="7"/>
  <c r="AD204" i="7" s="1"/>
  <c r="Z205" i="7"/>
  <c r="AA205" i="7"/>
  <c r="Y177" i="3"/>
  <c r="AA177" i="3"/>
  <c r="AF176" i="3"/>
  <c r="AC176" i="3"/>
  <c r="AD176" i="3" s="1"/>
  <c r="AE176" i="3"/>
  <c r="Z177" i="3"/>
  <c r="R178" i="1" l="1"/>
  <c r="X177" i="1"/>
  <c r="V177" i="1"/>
  <c r="W177" i="1" s="1"/>
  <c r="S178" i="1"/>
  <c r="Y177" i="1"/>
  <c r="Y205" i="10"/>
  <c r="S206" i="10"/>
  <c r="R206" i="10"/>
  <c r="X205" i="10"/>
  <c r="V205" i="10"/>
  <c r="W205" i="10" s="1"/>
  <c r="Z206" i="9"/>
  <c r="AE205" i="9"/>
  <c r="AC205" i="9"/>
  <c r="AD205" i="9" s="1"/>
  <c r="AA206" i="9"/>
  <c r="AF205" i="9"/>
  <c r="AA206" i="7"/>
  <c r="AF206" i="7" s="1"/>
  <c r="AE205" i="7"/>
  <c r="AC205" i="7"/>
  <c r="AD205" i="7" s="1"/>
  <c r="Z206" i="7"/>
  <c r="Y206" i="7"/>
  <c r="AF205" i="7"/>
  <c r="AC177" i="3"/>
  <c r="AD177" i="3" s="1"/>
  <c r="AE177" i="3"/>
  <c r="Z178" i="3"/>
  <c r="AF177" i="3"/>
  <c r="AA178" i="3"/>
  <c r="Y178" i="3"/>
  <c r="R179" i="1" l="1"/>
  <c r="X178" i="1"/>
  <c r="V178" i="1"/>
  <c r="W178" i="1" s="1"/>
  <c r="Y178" i="1"/>
  <c r="S179" i="1"/>
  <c r="Q179" i="1"/>
  <c r="R207" i="10"/>
  <c r="X206" i="10"/>
  <c r="V206" i="10"/>
  <c r="W206" i="10" s="1"/>
  <c r="Y206" i="10"/>
  <c r="S207" i="10"/>
  <c r="Q207" i="10"/>
  <c r="Q208" i="10" s="1"/>
  <c r="Z207" i="9"/>
  <c r="AE206" i="9"/>
  <c r="AC206" i="9"/>
  <c r="AD206" i="9" s="1"/>
  <c r="AF206" i="9"/>
  <c r="AA207" i="9"/>
  <c r="Y207" i="9"/>
  <c r="Y207" i="7"/>
  <c r="Z207" i="7"/>
  <c r="AE206" i="7"/>
  <c r="AC206" i="7"/>
  <c r="AD206" i="7" s="1"/>
  <c r="AA207" i="7"/>
  <c r="AC178" i="3"/>
  <c r="AD178" i="3" s="1"/>
  <c r="AE178" i="3"/>
  <c r="Z179" i="3"/>
  <c r="Y179" i="3"/>
  <c r="AA179" i="3"/>
  <c r="AF178" i="3"/>
  <c r="Q180" i="1" l="1"/>
  <c r="S180" i="1"/>
  <c r="Y179" i="1"/>
  <c r="R180" i="1"/>
  <c r="X179" i="1"/>
  <c r="V179" i="1"/>
  <c r="W179" i="1" s="1"/>
  <c r="Y207" i="10"/>
  <c r="S208" i="10"/>
  <c r="R208" i="10"/>
  <c r="X207" i="10"/>
  <c r="V207" i="10"/>
  <c r="W207" i="10" s="1"/>
  <c r="Y208" i="9"/>
  <c r="AF207" i="9"/>
  <c r="AA208" i="9"/>
  <c r="Z208" i="9"/>
  <c r="AE207" i="9"/>
  <c r="AC207" i="9"/>
  <c r="AD207" i="9" s="1"/>
  <c r="AA208" i="7"/>
  <c r="AF208" i="7" s="1"/>
  <c r="AF207" i="7"/>
  <c r="AC207" i="7"/>
  <c r="AD207" i="7" s="1"/>
  <c r="AE207" i="7"/>
  <c r="Z208" i="7"/>
  <c r="Y208" i="7"/>
  <c r="AA180" i="3"/>
  <c r="AF179" i="3"/>
  <c r="Y180" i="3"/>
  <c r="AC179" i="3"/>
  <c r="AD179" i="3" s="1"/>
  <c r="AE179" i="3"/>
  <c r="Z180" i="3"/>
  <c r="R181" i="1" l="1"/>
  <c r="X180" i="1"/>
  <c r="V180" i="1"/>
  <c r="W180" i="1" s="1"/>
  <c r="Y180" i="1"/>
  <c r="S181" i="1"/>
  <c r="Q181" i="1"/>
  <c r="R209" i="10"/>
  <c r="X208" i="10"/>
  <c r="V208" i="10"/>
  <c r="W208" i="10" s="1"/>
  <c r="Y208" i="10"/>
  <c r="S209" i="10"/>
  <c r="Q209" i="10"/>
  <c r="Q210" i="10" s="1"/>
  <c r="Z209" i="9"/>
  <c r="AE208" i="9"/>
  <c r="AC208" i="9"/>
  <c r="AD208" i="9" s="1"/>
  <c r="AF208" i="9"/>
  <c r="AA209" i="9"/>
  <c r="Y209" i="9"/>
  <c r="Y209" i="7"/>
  <c r="Z209" i="7"/>
  <c r="AC208" i="7"/>
  <c r="AD208" i="7" s="1"/>
  <c r="AE208" i="7"/>
  <c r="AA209" i="7"/>
  <c r="AF209" i="7" s="1"/>
  <c r="AC180" i="3"/>
  <c r="AD180" i="3" s="1"/>
  <c r="Z181" i="3"/>
  <c r="AE180" i="3"/>
  <c r="Y181" i="3"/>
  <c r="AA181" i="3"/>
  <c r="AF180" i="3"/>
  <c r="Q182" i="1" l="1"/>
  <c r="S182" i="1"/>
  <c r="Y181" i="1"/>
  <c r="R182" i="1"/>
  <c r="X181" i="1"/>
  <c r="V181" i="1"/>
  <c r="W181" i="1" s="1"/>
  <c r="Y209" i="10"/>
  <c r="S210" i="10"/>
  <c r="R210" i="10"/>
  <c r="X209" i="10"/>
  <c r="V209" i="10"/>
  <c r="W209" i="10" s="1"/>
  <c r="Y210" i="9"/>
  <c r="AF209" i="9"/>
  <c r="AA210" i="9"/>
  <c r="Z210" i="9"/>
  <c r="AE209" i="9"/>
  <c r="AC209" i="9"/>
  <c r="AD209" i="9" s="1"/>
  <c r="AC209" i="7"/>
  <c r="AD209" i="7" s="1"/>
  <c r="AE209" i="7"/>
  <c r="Z210" i="7"/>
  <c r="AA210" i="7"/>
  <c r="AF210" i="7" s="1"/>
  <c r="Y210" i="7"/>
  <c r="Y182" i="3"/>
  <c r="AF181" i="3"/>
  <c r="AA182" i="3"/>
  <c r="AC181" i="3"/>
  <c r="AD181" i="3" s="1"/>
  <c r="AE181" i="3"/>
  <c r="Z182" i="3"/>
  <c r="R183" i="1" l="1"/>
  <c r="X182" i="1"/>
  <c r="V182" i="1"/>
  <c r="W182" i="1" s="1"/>
  <c r="Y182" i="1"/>
  <c r="S183" i="1"/>
  <c r="Q183" i="1"/>
  <c r="R211" i="10"/>
  <c r="X210" i="10"/>
  <c r="V210" i="10"/>
  <c r="W210" i="10" s="1"/>
  <c r="Y210" i="10"/>
  <c r="S211" i="10"/>
  <c r="Q211" i="10"/>
  <c r="Q212" i="10" s="1"/>
  <c r="Z211" i="9"/>
  <c r="AE210" i="9"/>
  <c r="AC210" i="9"/>
  <c r="AD210" i="9" s="1"/>
  <c r="AF210" i="9"/>
  <c r="AA211" i="9"/>
  <c r="Y211" i="9"/>
  <c r="Y212" i="9" s="1"/>
  <c r="AA211" i="7"/>
  <c r="Y211" i="7"/>
  <c r="AE210" i="7"/>
  <c r="Z211" i="7"/>
  <c r="AC210" i="7"/>
  <c r="AD210" i="7" s="1"/>
  <c r="AC182" i="3"/>
  <c r="AD182" i="3" s="1"/>
  <c r="AE182" i="3"/>
  <c r="Z183" i="3"/>
  <c r="AA183" i="3"/>
  <c r="AF182" i="3"/>
  <c r="Y183" i="3"/>
  <c r="Q184" i="1" l="1"/>
  <c r="S184" i="1"/>
  <c r="Y183" i="1"/>
  <c r="R184" i="1"/>
  <c r="X183" i="1"/>
  <c r="V183" i="1"/>
  <c r="W183" i="1" s="1"/>
  <c r="S212" i="10"/>
  <c r="Y211" i="10"/>
  <c r="X211" i="10"/>
  <c r="R212" i="10"/>
  <c r="V211" i="10"/>
  <c r="W211" i="10" s="1"/>
  <c r="AF211" i="9"/>
  <c r="AA212" i="9"/>
  <c r="Z212" i="9"/>
  <c r="AE211" i="9"/>
  <c r="AC211" i="9"/>
  <c r="AD211" i="9" s="1"/>
  <c r="AA212" i="7"/>
  <c r="AF212" i="7" s="1"/>
  <c r="AF211" i="7"/>
  <c r="Y212" i="7"/>
  <c r="AE211" i="7"/>
  <c r="Z212" i="7"/>
  <c r="AC211" i="7"/>
  <c r="AD211" i="7" s="1"/>
  <c r="Y184" i="3"/>
  <c r="AC183" i="3"/>
  <c r="AD183" i="3" s="1"/>
  <c r="AE183" i="3"/>
  <c r="Z184" i="3"/>
  <c r="AA184" i="3"/>
  <c r="AF183" i="3"/>
  <c r="R185" i="1" l="1"/>
  <c r="X184" i="1"/>
  <c r="V184" i="1"/>
  <c r="W184" i="1" s="1"/>
  <c r="Y184" i="1"/>
  <c r="S185" i="1"/>
  <c r="Q185" i="1"/>
  <c r="S213" i="10"/>
  <c r="Y212" i="10"/>
  <c r="V212" i="10"/>
  <c r="W212" i="10" s="1"/>
  <c r="R213" i="10"/>
  <c r="X212" i="10"/>
  <c r="Q213" i="10"/>
  <c r="Z213" i="9"/>
  <c r="AE212" i="9"/>
  <c r="AC212" i="9"/>
  <c r="AD212" i="9" s="1"/>
  <c r="AF212" i="9"/>
  <c r="AA213" i="9"/>
  <c r="Y213" i="9"/>
  <c r="AC212" i="7"/>
  <c r="AD212" i="7" s="1"/>
  <c r="AE212" i="7"/>
  <c r="Z213" i="7"/>
  <c r="AA213" i="7"/>
  <c r="Y213" i="7"/>
  <c r="AA185" i="3"/>
  <c r="AF184" i="3"/>
  <c r="AC184" i="3"/>
  <c r="AD184" i="3" s="1"/>
  <c r="AE184" i="3"/>
  <c r="Z185" i="3"/>
  <c r="Y185" i="3"/>
  <c r="Q186" i="1" l="1"/>
  <c r="S186" i="1"/>
  <c r="Y185" i="1"/>
  <c r="R186" i="1"/>
  <c r="X185" i="1"/>
  <c r="V185" i="1"/>
  <c r="W185" i="1" s="1"/>
  <c r="V213" i="10"/>
  <c r="W213" i="10" s="1"/>
  <c r="R214" i="10"/>
  <c r="X213" i="10"/>
  <c r="Q214" i="10"/>
  <c r="Q215" i="10" s="1"/>
  <c r="Y213" i="10"/>
  <c r="S214" i="10"/>
  <c r="Y214" i="9"/>
  <c r="AF213" i="9"/>
  <c r="AA214" i="9"/>
  <c r="Z214" i="9"/>
  <c r="AE213" i="9"/>
  <c r="AC213" i="9"/>
  <c r="AD213" i="9" s="1"/>
  <c r="AA214" i="7"/>
  <c r="AF214" i="7" s="1"/>
  <c r="AC213" i="7"/>
  <c r="AD213" i="7" s="1"/>
  <c r="AE213" i="7"/>
  <c r="Z214" i="7"/>
  <c r="AF213" i="7"/>
  <c r="Y214" i="7"/>
  <c r="Y186" i="3"/>
  <c r="AC185" i="3"/>
  <c r="AD185" i="3" s="1"/>
  <c r="AE185" i="3"/>
  <c r="Z186" i="3"/>
  <c r="AF185" i="3"/>
  <c r="AA186" i="3"/>
  <c r="R187" i="1" l="1"/>
  <c r="X186" i="1"/>
  <c r="V186" i="1"/>
  <c r="W186" i="1" s="1"/>
  <c r="Y186" i="1"/>
  <c r="S187" i="1"/>
  <c r="Q187" i="1"/>
  <c r="V214" i="10"/>
  <c r="W214" i="10" s="1"/>
  <c r="X214" i="10"/>
  <c r="R215" i="10"/>
  <c r="Y214" i="10"/>
  <c r="S215" i="10"/>
  <c r="Z215" i="9"/>
  <c r="AE214" i="9"/>
  <c r="AC214" i="9"/>
  <c r="AD214" i="9" s="1"/>
  <c r="AF214" i="9"/>
  <c r="AA215" i="9"/>
  <c r="Y215" i="9"/>
  <c r="AE214" i="7"/>
  <c r="AC214" i="7"/>
  <c r="AD214" i="7" s="1"/>
  <c r="Z215" i="7"/>
  <c r="AA215" i="7"/>
  <c r="Y215" i="7"/>
  <c r="AC186" i="3"/>
  <c r="AD186" i="3" s="1"/>
  <c r="AE186" i="3"/>
  <c r="Z187" i="3"/>
  <c r="AA187" i="3"/>
  <c r="AF186" i="3"/>
  <c r="Y187" i="3"/>
  <c r="Q188" i="1" l="1"/>
  <c r="S188" i="1"/>
  <c r="Y187" i="1"/>
  <c r="R188" i="1"/>
  <c r="X187" i="1"/>
  <c r="V187" i="1"/>
  <c r="W187" i="1" s="1"/>
  <c r="V215" i="10"/>
  <c r="W215" i="10" s="1"/>
  <c r="X215" i="10"/>
  <c r="R216" i="10"/>
  <c r="S216" i="10"/>
  <c r="Y215" i="10"/>
  <c r="Q216" i="10"/>
  <c r="Y216" i="9"/>
  <c r="AF215" i="9"/>
  <c r="AA216" i="9"/>
  <c r="Z216" i="9"/>
  <c r="AE215" i="9"/>
  <c r="AC215" i="9"/>
  <c r="AD215" i="9" s="1"/>
  <c r="AA216" i="7"/>
  <c r="AC215" i="7"/>
  <c r="AD215" i="7" s="1"/>
  <c r="Z216" i="7"/>
  <c r="AE215" i="7"/>
  <c r="AF215" i="7"/>
  <c r="Y216" i="7"/>
  <c r="Y188" i="3"/>
  <c r="AC187" i="3"/>
  <c r="AD187" i="3" s="1"/>
  <c r="AE187" i="3"/>
  <c r="Z188" i="3"/>
  <c r="AA188" i="3"/>
  <c r="AF187" i="3"/>
  <c r="Y188" i="1" l="1"/>
  <c r="S189" i="1"/>
  <c r="R189" i="1"/>
  <c r="X188" i="1"/>
  <c r="V188" i="1"/>
  <c r="W188" i="1" s="1"/>
  <c r="Q189" i="1"/>
  <c r="S217" i="10"/>
  <c r="Y216" i="10"/>
  <c r="V216" i="10"/>
  <c r="W216" i="10" s="1"/>
  <c r="R217" i="10"/>
  <c r="X216" i="10"/>
  <c r="Q217" i="10"/>
  <c r="Z217" i="9"/>
  <c r="AE216" i="9"/>
  <c r="AC216" i="9"/>
  <c r="AD216" i="9" s="1"/>
  <c r="AF216" i="9"/>
  <c r="AA217" i="9"/>
  <c r="Y217" i="9"/>
  <c r="Y218" i="9" s="1"/>
  <c r="AA217" i="7"/>
  <c r="AF217" i="7" s="1"/>
  <c r="AF216" i="7"/>
  <c r="AE216" i="7"/>
  <c r="Z217" i="7"/>
  <c r="AC216" i="7"/>
  <c r="AD216" i="7" s="1"/>
  <c r="Y217" i="7"/>
  <c r="Y189" i="3"/>
  <c r="AA189" i="3"/>
  <c r="AF188" i="3"/>
  <c r="AC188" i="3"/>
  <c r="AD188" i="3" s="1"/>
  <c r="Z189" i="3"/>
  <c r="AE188" i="3"/>
  <c r="R190" i="1" l="1"/>
  <c r="X189" i="1"/>
  <c r="V189" i="1"/>
  <c r="W189" i="1" s="1"/>
  <c r="Q190" i="1"/>
  <c r="Q191" i="1" s="1"/>
  <c r="S190" i="1"/>
  <c r="Y189" i="1"/>
  <c r="V217" i="10"/>
  <c r="W217" i="10" s="1"/>
  <c r="R218" i="10"/>
  <c r="X217" i="10"/>
  <c r="Q218" i="10"/>
  <c r="Q219" i="10" s="1"/>
  <c r="Y217" i="10"/>
  <c r="S218" i="10"/>
  <c r="AA218" i="7"/>
  <c r="AF218" i="7" s="1"/>
  <c r="AF217" i="9"/>
  <c r="AA218" i="9"/>
  <c r="Z218" i="9"/>
  <c r="AE217" i="9"/>
  <c r="AC217" i="9"/>
  <c r="AD217" i="9" s="1"/>
  <c r="Y218" i="7"/>
  <c r="Z218" i="7"/>
  <c r="AC217" i="7"/>
  <c r="AD217" i="7" s="1"/>
  <c r="AE217" i="7"/>
  <c r="AC189" i="3"/>
  <c r="AD189" i="3" s="1"/>
  <c r="AE189" i="3"/>
  <c r="Z190" i="3"/>
  <c r="AF189" i="3"/>
  <c r="AA190" i="3"/>
  <c r="Y190" i="3"/>
  <c r="Y190" i="1" l="1"/>
  <c r="S191" i="1"/>
  <c r="R191" i="1"/>
  <c r="X190" i="1"/>
  <c r="V190" i="1"/>
  <c r="W190" i="1" s="1"/>
  <c r="V218" i="10"/>
  <c r="W218" i="10" s="1"/>
  <c r="X218" i="10"/>
  <c r="R219" i="10"/>
  <c r="Y218" i="10"/>
  <c r="S219" i="10"/>
  <c r="Z219" i="9"/>
  <c r="AE218" i="9"/>
  <c r="AC218" i="9"/>
  <c r="AD218" i="9" s="1"/>
  <c r="AF218" i="9"/>
  <c r="AA219" i="9"/>
  <c r="Y219" i="9"/>
  <c r="AE218" i="7"/>
  <c r="AC218" i="7"/>
  <c r="AD218" i="7" s="1"/>
  <c r="Z219" i="7"/>
  <c r="AA219" i="7"/>
  <c r="Y219" i="7"/>
  <c r="Y191" i="3"/>
  <c r="AA191" i="3"/>
  <c r="AF190" i="3"/>
  <c r="AC190" i="3"/>
  <c r="AD190" i="3" s="1"/>
  <c r="AE190" i="3"/>
  <c r="Z191" i="3"/>
  <c r="S192" i="1" l="1"/>
  <c r="Y191" i="1"/>
  <c r="R192" i="1"/>
  <c r="X191" i="1"/>
  <c r="V191" i="1"/>
  <c r="W191" i="1" s="1"/>
  <c r="Q192" i="1"/>
  <c r="V219" i="10"/>
  <c r="W219" i="10" s="1"/>
  <c r="X219" i="10"/>
  <c r="R220" i="10"/>
  <c r="S220" i="10"/>
  <c r="Y219" i="10"/>
  <c r="Q220" i="10"/>
  <c r="Y220" i="9"/>
  <c r="AF219" i="9"/>
  <c r="AA220" i="9"/>
  <c r="Z220" i="9"/>
  <c r="AE219" i="9"/>
  <c r="AC219" i="9"/>
  <c r="AD219" i="9" s="1"/>
  <c r="AA220" i="7"/>
  <c r="AF220" i="7" s="1"/>
  <c r="AC219" i="7"/>
  <c r="AD219" i="7" s="1"/>
  <c r="AE219" i="7"/>
  <c r="Z220" i="7"/>
  <c r="AF219" i="7"/>
  <c r="Y220" i="7"/>
  <c r="AC191" i="3"/>
  <c r="AD191" i="3" s="1"/>
  <c r="AE191" i="3"/>
  <c r="Z192" i="3"/>
  <c r="AA192" i="3"/>
  <c r="AF191" i="3"/>
  <c r="Y192" i="3"/>
  <c r="R193" i="1" l="1"/>
  <c r="X192" i="1"/>
  <c r="V192" i="1"/>
  <c r="W192" i="1" s="1"/>
  <c r="Q193" i="1"/>
  <c r="Y192" i="1"/>
  <c r="S193" i="1"/>
  <c r="S221" i="10"/>
  <c r="Y220" i="10"/>
  <c r="Q221" i="10"/>
  <c r="Q222" i="10" s="1"/>
  <c r="V220" i="10"/>
  <c r="W220" i="10" s="1"/>
  <c r="R221" i="10"/>
  <c r="X220" i="10"/>
  <c r="Z221" i="9"/>
  <c r="AE220" i="9"/>
  <c r="AC220" i="9"/>
  <c r="AD220" i="9" s="1"/>
  <c r="AF220" i="9"/>
  <c r="AA221" i="9"/>
  <c r="Y221" i="9"/>
  <c r="AA221" i="7"/>
  <c r="AF221" i="7" s="1"/>
  <c r="Z221" i="7"/>
  <c r="AC220" i="7"/>
  <c r="AD220" i="7" s="1"/>
  <c r="AE220" i="7"/>
  <c r="Y221" i="7"/>
  <c r="Y193" i="3"/>
  <c r="AA193" i="3"/>
  <c r="AF192" i="3"/>
  <c r="Z193" i="3"/>
  <c r="AE192" i="3"/>
  <c r="AC192" i="3"/>
  <c r="AD192" i="3" s="1"/>
  <c r="Q194" i="1" l="1"/>
  <c r="S194" i="1"/>
  <c r="Y193" i="1"/>
  <c r="R194" i="1"/>
  <c r="X193" i="1"/>
  <c r="V193" i="1"/>
  <c r="W193" i="1" s="1"/>
  <c r="V221" i="10"/>
  <c r="W221" i="10" s="1"/>
  <c r="R222" i="10"/>
  <c r="X221" i="10"/>
  <c r="Y221" i="10"/>
  <c r="S222" i="10"/>
  <c r="Y222" i="9"/>
  <c r="AF221" i="9"/>
  <c r="AA222" i="9"/>
  <c r="Z222" i="9"/>
  <c r="AE221" i="9"/>
  <c r="AC221" i="9"/>
  <c r="AD221" i="9" s="1"/>
  <c r="AA222" i="7"/>
  <c r="Z222" i="7"/>
  <c r="AE221" i="7"/>
  <c r="AC221" i="7"/>
  <c r="AD221" i="7" s="1"/>
  <c r="Y222" i="7"/>
  <c r="AC193" i="3"/>
  <c r="AD193" i="3" s="1"/>
  <c r="AE193" i="3"/>
  <c r="Z194" i="3"/>
  <c r="AA194" i="3"/>
  <c r="AF193" i="3"/>
  <c r="Y194" i="3"/>
  <c r="V194" i="1" l="1"/>
  <c r="W194" i="1" s="1"/>
  <c r="X194" i="1"/>
  <c r="R195" i="1"/>
  <c r="Y194" i="1"/>
  <c r="S195" i="1"/>
  <c r="Q195" i="1"/>
  <c r="V222" i="10"/>
  <c r="W222" i="10" s="1"/>
  <c r="X222" i="10"/>
  <c r="R223" i="10"/>
  <c r="Y222" i="10"/>
  <c r="S223" i="10"/>
  <c r="Q223" i="10"/>
  <c r="Z223" i="9"/>
  <c r="AE222" i="9"/>
  <c r="AC222" i="9"/>
  <c r="AD222" i="9" s="1"/>
  <c r="AF222" i="9"/>
  <c r="AA223" i="9"/>
  <c r="Y223" i="9"/>
  <c r="Y224" i="9" s="1"/>
  <c r="AA223" i="7"/>
  <c r="AF223" i="7" s="1"/>
  <c r="AF222" i="7"/>
  <c r="Y223" i="7"/>
  <c r="AC222" i="7"/>
  <c r="AD222" i="7" s="1"/>
  <c r="Z223" i="7"/>
  <c r="AA224" i="7" s="1"/>
  <c r="AE222" i="7"/>
  <c r="Y195" i="3"/>
  <c r="Z195" i="3"/>
  <c r="AE194" i="3"/>
  <c r="AC194" i="3"/>
  <c r="AD194" i="3" s="1"/>
  <c r="AA195" i="3"/>
  <c r="AF194" i="3"/>
  <c r="V195" i="1" l="1"/>
  <c r="W195" i="1" s="1"/>
  <c r="R196" i="1"/>
  <c r="X195" i="1"/>
  <c r="Q196" i="1"/>
  <c r="Q197" i="1" s="1"/>
  <c r="Y195" i="1"/>
  <c r="S196" i="1"/>
  <c r="Q224" i="10"/>
  <c r="V223" i="10"/>
  <c r="W223" i="10" s="1"/>
  <c r="X223" i="10"/>
  <c r="R224" i="10"/>
  <c r="S224" i="10"/>
  <c r="Y223" i="10"/>
  <c r="AF223" i="9"/>
  <c r="AA224" i="9"/>
  <c r="Z224" i="9"/>
  <c r="AE223" i="9"/>
  <c r="AC223" i="9"/>
  <c r="AD223" i="9" s="1"/>
  <c r="AC223" i="7"/>
  <c r="AD223" i="7" s="1"/>
  <c r="AE223" i="7"/>
  <c r="Z224" i="7"/>
  <c r="Y224" i="7"/>
  <c r="AF224" i="7"/>
  <c r="Y196" i="3"/>
  <c r="AF195" i="3"/>
  <c r="AA196" i="3"/>
  <c r="AC195" i="3"/>
  <c r="AD195" i="3" s="1"/>
  <c r="AE195" i="3"/>
  <c r="Z196" i="3"/>
  <c r="Y196" i="1" l="1"/>
  <c r="S197" i="1"/>
  <c r="V196" i="1"/>
  <c r="W196" i="1" s="1"/>
  <c r="X196" i="1"/>
  <c r="R197" i="1"/>
  <c r="Q198" i="1" s="1"/>
  <c r="V224" i="10"/>
  <c r="W224" i="10" s="1"/>
  <c r="R225" i="10"/>
  <c r="X224" i="10"/>
  <c r="S225" i="10"/>
  <c r="Y224" i="10"/>
  <c r="Q225" i="10"/>
  <c r="Q226" i="10" s="1"/>
  <c r="AE224" i="9"/>
  <c r="Z225" i="9"/>
  <c r="AC224" i="9"/>
  <c r="AD224" i="9" s="1"/>
  <c r="AA225" i="9"/>
  <c r="AF224" i="9"/>
  <c r="Y225" i="9"/>
  <c r="Y225" i="7"/>
  <c r="Z225" i="7"/>
  <c r="AC224" i="7"/>
  <c r="AD224" i="7" s="1"/>
  <c r="AE224" i="7"/>
  <c r="AA225" i="7"/>
  <c r="AF225" i="7" s="1"/>
  <c r="Z197" i="3"/>
  <c r="AE196" i="3"/>
  <c r="AC196" i="3"/>
  <c r="AD196" i="3" s="1"/>
  <c r="AA197" i="3"/>
  <c r="AF196" i="3"/>
  <c r="Y197" i="3"/>
  <c r="S198" i="1" l="1"/>
  <c r="Y197" i="1"/>
  <c r="Q199" i="1"/>
  <c r="V197" i="1"/>
  <c r="W197" i="1" s="1"/>
  <c r="R198" i="1"/>
  <c r="X197" i="1"/>
  <c r="Y225" i="10"/>
  <c r="S226" i="10"/>
  <c r="V225" i="10"/>
  <c r="W225" i="10" s="1"/>
  <c r="R226" i="10"/>
  <c r="X225" i="10"/>
  <c r="AA226" i="9"/>
  <c r="AF225" i="9"/>
  <c r="Z226" i="9"/>
  <c r="AE225" i="9"/>
  <c r="AC225" i="9"/>
  <c r="AD225" i="9" s="1"/>
  <c r="Y226" i="9"/>
  <c r="AC225" i="7"/>
  <c r="AD225" i="7" s="1"/>
  <c r="Z226" i="7"/>
  <c r="AE225" i="7"/>
  <c r="AA226" i="7"/>
  <c r="Y226" i="7"/>
  <c r="Y198" i="3"/>
  <c r="AA198" i="3"/>
  <c r="AF197" i="3"/>
  <c r="AC197" i="3"/>
  <c r="AD197" i="3" s="1"/>
  <c r="AE197" i="3"/>
  <c r="Z198" i="3"/>
  <c r="V198" i="1" l="1"/>
  <c r="W198" i="1" s="1"/>
  <c r="R199" i="1"/>
  <c r="X198" i="1"/>
  <c r="S199" i="1"/>
  <c r="Y198" i="1"/>
  <c r="V226" i="10"/>
  <c r="W226" i="10" s="1"/>
  <c r="X226" i="10"/>
  <c r="R227" i="10"/>
  <c r="Y226" i="10"/>
  <c r="S227" i="10"/>
  <c r="Q227" i="10"/>
  <c r="Y227" i="9"/>
  <c r="Z227" i="9"/>
  <c r="AE226" i="9"/>
  <c r="AC226" i="9"/>
  <c r="AD226" i="9" s="1"/>
  <c r="AF226" i="9"/>
  <c r="AA227" i="9"/>
  <c r="AA227" i="7"/>
  <c r="AF227" i="7" s="1"/>
  <c r="AF226" i="7"/>
  <c r="AE226" i="7"/>
  <c r="Z227" i="7"/>
  <c r="AC226" i="7"/>
  <c r="AD226" i="7" s="1"/>
  <c r="Y227" i="7"/>
  <c r="Z199" i="3"/>
  <c r="AE198" i="3"/>
  <c r="AC198" i="3"/>
  <c r="AD198" i="3" s="1"/>
  <c r="AA199" i="3"/>
  <c r="AF198" i="3"/>
  <c r="Y199" i="3"/>
  <c r="V199" i="1" l="1"/>
  <c r="W199" i="1" s="1"/>
  <c r="X199" i="1"/>
  <c r="R200" i="1"/>
  <c r="S200" i="1"/>
  <c r="Y199" i="1"/>
  <c r="Q200" i="1"/>
  <c r="Q228" i="10"/>
  <c r="V227" i="10"/>
  <c r="W227" i="10" s="1"/>
  <c r="R228" i="10"/>
  <c r="X227" i="10"/>
  <c r="Y227" i="10"/>
  <c r="S228" i="10"/>
  <c r="Y228" i="9"/>
  <c r="AA228" i="9"/>
  <c r="AF227" i="9"/>
  <c r="AE227" i="9"/>
  <c r="Z228" i="9"/>
  <c r="AC227" i="9"/>
  <c r="AD227" i="9" s="1"/>
  <c r="AA228" i="7"/>
  <c r="AF228" i="7" s="1"/>
  <c r="Y228" i="7"/>
  <c r="AC227" i="7"/>
  <c r="AD227" i="7" s="1"/>
  <c r="AE227" i="7"/>
  <c r="Z228" i="7"/>
  <c r="Y200" i="3"/>
  <c r="AA200" i="3"/>
  <c r="AF199" i="3"/>
  <c r="AC199" i="3"/>
  <c r="AD199" i="3" s="1"/>
  <c r="AE199" i="3"/>
  <c r="Z200" i="3"/>
  <c r="V200" i="1" l="1"/>
  <c r="W200" i="1" s="1"/>
  <c r="R201" i="1"/>
  <c r="X200" i="1"/>
  <c r="Y200" i="1"/>
  <c r="S201" i="1"/>
  <c r="Q201" i="1"/>
  <c r="S229" i="10"/>
  <c r="Y228" i="10"/>
  <c r="V228" i="10"/>
  <c r="W228" i="10" s="1"/>
  <c r="R229" i="10"/>
  <c r="X228" i="10"/>
  <c r="Q229" i="10"/>
  <c r="AA229" i="9"/>
  <c r="AF228" i="9"/>
  <c r="AC228" i="9"/>
  <c r="AD228" i="9" s="1"/>
  <c r="AE228" i="9"/>
  <c r="Z229" i="9"/>
  <c r="Y229" i="9"/>
  <c r="Y230" i="9" s="1"/>
  <c r="Z229" i="7"/>
  <c r="AC228" i="7"/>
  <c r="AD228" i="7" s="1"/>
  <c r="AE228" i="7"/>
  <c r="AA229" i="7"/>
  <c r="Y229" i="7"/>
  <c r="Z201" i="3"/>
  <c r="AE200" i="3"/>
  <c r="AC200" i="3"/>
  <c r="AD200" i="3" s="1"/>
  <c r="AF200" i="3"/>
  <c r="AA201" i="3"/>
  <c r="Y201" i="3"/>
  <c r="Q202" i="1" l="1"/>
  <c r="V201" i="1"/>
  <c r="W201" i="1" s="1"/>
  <c r="R202" i="1"/>
  <c r="X201" i="1"/>
  <c r="S202" i="1"/>
  <c r="Y201" i="1"/>
  <c r="V229" i="10"/>
  <c r="W229" i="10" s="1"/>
  <c r="R230" i="10"/>
  <c r="X229" i="10"/>
  <c r="Q230" i="10"/>
  <c r="Q231" i="10" s="1"/>
  <c r="Y229" i="10"/>
  <c r="S230" i="10"/>
  <c r="Z230" i="9"/>
  <c r="AE229" i="9"/>
  <c r="AC229" i="9"/>
  <c r="AD229" i="9" s="1"/>
  <c r="AF229" i="9"/>
  <c r="AA230" i="9"/>
  <c r="AA230" i="7"/>
  <c r="AF230" i="7" s="1"/>
  <c r="AE229" i="7"/>
  <c r="Z230" i="7"/>
  <c r="AC229" i="7"/>
  <c r="AD229" i="7" s="1"/>
  <c r="Y230" i="7"/>
  <c r="AF229" i="7"/>
  <c r="Y202" i="3"/>
  <c r="AF201" i="3"/>
  <c r="AA202" i="3"/>
  <c r="AC201" i="3"/>
  <c r="AD201" i="3" s="1"/>
  <c r="Z202" i="3"/>
  <c r="AE201" i="3"/>
  <c r="V202" i="1" l="1"/>
  <c r="W202" i="1" s="1"/>
  <c r="R203" i="1"/>
  <c r="X202" i="1"/>
  <c r="S203" i="1"/>
  <c r="Y202" i="1"/>
  <c r="Q203" i="1"/>
  <c r="Q204" i="1" s="1"/>
  <c r="V230" i="10"/>
  <c r="W230" i="10" s="1"/>
  <c r="R231" i="10"/>
  <c r="X230" i="10"/>
  <c r="S231" i="10"/>
  <c r="Y230" i="10"/>
  <c r="Z231" i="9"/>
  <c r="AE230" i="9"/>
  <c r="AC230" i="9"/>
  <c r="AD230" i="9" s="1"/>
  <c r="AF230" i="9"/>
  <c r="AA231" i="9"/>
  <c r="Y231" i="9"/>
  <c r="Y232" i="9" s="1"/>
  <c r="Y231" i="7"/>
  <c r="AE230" i="7"/>
  <c r="Z231" i="7"/>
  <c r="AC230" i="7"/>
  <c r="AD230" i="7" s="1"/>
  <c r="AA231" i="7"/>
  <c r="AF231" i="7" s="1"/>
  <c r="AE202" i="3"/>
  <c r="AC202" i="3"/>
  <c r="AD202" i="3" s="1"/>
  <c r="Z203" i="3"/>
  <c r="AF202" i="3"/>
  <c r="AA203" i="3"/>
  <c r="Y203" i="3"/>
  <c r="V203" i="1" l="1"/>
  <c r="W203" i="1" s="1"/>
  <c r="X203" i="1"/>
  <c r="R204" i="1"/>
  <c r="S204" i="1"/>
  <c r="Y203" i="1"/>
  <c r="V231" i="10"/>
  <c r="W231" i="10" s="1"/>
  <c r="R232" i="10"/>
  <c r="X231" i="10"/>
  <c r="Y231" i="10"/>
  <c r="S232" i="10"/>
  <c r="Q232" i="10"/>
  <c r="Q233" i="10" s="1"/>
  <c r="AA232" i="9"/>
  <c r="AF231" i="9"/>
  <c r="AE231" i="9"/>
  <c r="Z232" i="9"/>
  <c r="AC231" i="9"/>
  <c r="AD231" i="9" s="1"/>
  <c r="Y232" i="7"/>
  <c r="AA232" i="7"/>
  <c r="AF232" i="7" s="1"/>
  <c r="AC231" i="7"/>
  <c r="AD231" i="7" s="1"/>
  <c r="Z232" i="7"/>
  <c r="AE231" i="7"/>
  <c r="Y204" i="3"/>
  <c r="AF203" i="3"/>
  <c r="AA204" i="3"/>
  <c r="AC203" i="3"/>
  <c r="AD203" i="3" s="1"/>
  <c r="AE203" i="3"/>
  <c r="Z204" i="3"/>
  <c r="V204" i="1" l="1"/>
  <c r="W204" i="1" s="1"/>
  <c r="R205" i="1"/>
  <c r="X204" i="1"/>
  <c r="Y204" i="1"/>
  <c r="S205" i="1"/>
  <c r="Q205" i="1"/>
  <c r="Q206" i="1" s="1"/>
  <c r="V232" i="10"/>
  <c r="W232" i="10" s="1"/>
  <c r="R233" i="10"/>
  <c r="X232" i="10"/>
  <c r="Q234" i="10"/>
  <c r="S233" i="10"/>
  <c r="Y232" i="10"/>
  <c r="AA233" i="9"/>
  <c r="AF232" i="9"/>
  <c r="AC232" i="9"/>
  <c r="AD232" i="9" s="1"/>
  <c r="AE232" i="9"/>
  <c r="Z233" i="9"/>
  <c r="Y233" i="9"/>
  <c r="Y234" i="9" s="1"/>
  <c r="Z233" i="7"/>
  <c r="AC232" i="7"/>
  <c r="AD232" i="7" s="1"/>
  <c r="AE232" i="7"/>
  <c r="AA233" i="7"/>
  <c r="AF233" i="7" s="1"/>
  <c r="Y233" i="7"/>
  <c r="Y205" i="3"/>
  <c r="AA205" i="3"/>
  <c r="AF204" i="3"/>
  <c r="AE204" i="3"/>
  <c r="Z205" i="3"/>
  <c r="AC204" i="3"/>
  <c r="AD204" i="3" s="1"/>
  <c r="V205" i="1" l="1"/>
  <c r="W205" i="1" s="1"/>
  <c r="R206" i="1"/>
  <c r="X205" i="1"/>
  <c r="S206" i="1"/>
  <c r="Y205" i="1"/>
  <c r="V233" i="10"/>
  <c r="W233" i="10" s="1"/>
  <c r="R234" i="10"/>
  <c r="X233" i="10"/>
  <c r="Y233" i="10"/>
  <c r="S234" i="10"/>
  <c r="Z234" i="9"/>
  <c r="AE233" i="9"/>
  <c r="AC233" i="9"/>
  <c r="AD233" i="9" s="1"/>
  <c r="AA234" i="9"/>
  <c r="AF233" i="9"/>
  <c r="Y234" i="7"/>
  <c r="AA234" i="7"/>
  <c r="AF234" i="7" s="1"/>
  <c r="Z234" i="7"/>
  <c r="AC233" i="7"/>
  <c r="AD233" i="7" s="1"/>
  <c r="AE233" i="7"/>
  <c r="AC205" i="3"/>
  <c r="AD205" i="3" s="1"/>
  <c r="Z206" i="3"/>
  <c r="AE205" i="3"/>
  <c r="AF205" i="3"/>
  <c r="AA206" i="3"/>
  <c r="Y206" i="3"/>
  <c r="V206" i="1" l="1"/>
  <c r="W206" i="1" s="1"/>
  <c r="R207" i="1"/>
  <c r="X206" i="1"/>
  <c r="S207" i="1"/>
  <c r="Y206" i="1"/>
  <c r="Q207" i="1"/>
  <c r="Q208" i="1" s="1"/>
  <c r="V234" i="10"/>
  <c r="W234" i="10" s="1"/>
  <c r="R235" i="10"/>
  <c r="X234" i="10"/>
  <c r="S235" i="10"/>
  <c r="Y234" i="10"/>
  <c r="Q235" i="10"/>
  <c r="Q236" i="10" s="1"/>
  <c r="Z235" i="9"/>
  <c r="AE234" i="9"/>
  <c r="AC234" i="9"/>
  <c r="AD234" i="9" s="1"/>
  <c r="AF234" i="9"/>
  <c r="AA235" i="9"/>
  <c r="Y235" i="9"/>
  <c r="Y236" i="9" s="1"/>
  <c r="Y235" i="7"/>
  <c r="AC234" i="7"/>
  <c r="AD234" i="7" s="1"/>
  <c r="Z235" i="7"/>
  <c r="AE234" i="7"/>
  <c r="AA235" i="7"/>
  <c r="Y207" i="3"/>
  <c r="AF206" i="3"/>
  <c r="AA207" i="3"/>
  <c r="AE206" i="3"/>
  <c r="AC206" i="3"/>
  <c r="AD206" i="3" s="1"/>
  <c r="Z207" i="3"/>
  <c r="S208" i="1" l="1"/>
  <c r="Y207" i="1"/>
  <c r="Q209" i="1"/>
  <c r="V207" i="1"/>
  <c r="W207" i="1" s="1"/>
  <c r="X207" i="1"/>
  <c r="R208" i="1"/>
  <c r="Y235" i="10"/>
  <c r="S236" i="10"/>
  <c r="V235" i="10"/>
  <c r="W235" i="10" s="1"/>
  <c r="R236" i="10"/>
  <c r="X235" i="10"/>
  <c r="AA236" i="9"/>
  <c r="AF235" i="9"/>
  <c r="AE235" i="9"/>
  <c r="Z236" i="9"/>
  <c r="AC235" i="9"/>
  <c r="AD235" i="9" s="1"/>
  <c r="AA236" i="7"/>
  <c r="AF236" i="7" s="1"/>
  <c r="Y236" i="7"/>
  <c r="Z236" i="7"/>
  <c r="AE235" i="7"/>
  <c r="AC235" i="7"/>
  <c r="AD235" i="7" s="1"/>
  <c r="AF235" i="7"/>
  <c r="AC207" i="3"/>
  <c r="AD207" i="3" s="1"/>
  <c r="AE207" i="3"/>
  <c r="Z208" i="3"/>
  <c r="AF207" i="3"/>
  <c r="AA208" i="3"/>
  <c r="Y208" i="3"/>
  <c r="V208" i="1" l="1"/>
  <c r="W208" i="1" s="1"/>
  <c r="R209" i="1"/>
  <c r="X208" i="1"/>
  <c r="Y208" i="1"/>
  <c r="S209" i="1"/>
  <c r="V236" i="10"/>
  <c r="W236" i="10" s="1"/>
  <c r="R237" i="10"/>
  <c r="X236" i="10"/>
  <c r="S237" i="10"/>
  <c r="Y236" i="10"/>
  <c r="Q237" i="10"/>
  <c r="AF236" i="9"/>
  <c r="AA237" i="9"/>
  <c r="AC236" i="9"/>
  <c r="AD236" i="9" s="1"/>
  <c r="Z237" i="9"/>
  <c r="AE236" i="9"/>
  <c r="Y237" i="9"/>
  <c r="AE236" i="7"/>
  <c r="AC236" i="7"/>
  <c r="AD236" i="7" s="1"/>
  <c r="Z237" i="7"/>
  <c r="AA237" i="7"/>
  <c r="Y237" i="7"/>
  <c r="Y209" i="3"/>
  <c r="AF208" i="3"/>
  <c r="AA209" i="3"/>
  <c r="AE208" i="3"/>
  <c r="Z209" i="3"/>
  <c r="AC208" i="3"/>
  <c r="AD208" i="3" s="1"/>
  <c r="V209" i="1" l="1"/>
  <c r="W209" i="1" s="1"/>
  <c r="R210" i="1"/>
  <c r="X209" i="1"/>
  <c r="S210" i="1"/>
  <c r="Y209" i="1"/>
  <c r="Q210" i="1"/>
  <c r="Y237" i="10"/>
  <c r="S238" i="10"/>
  <c r="V237" i="10"/>
  <c r="W237" i="10" s="1"/>
  <c r="R238" i="10"/>
  <c r="X237" i="10"/>
  <c r="Q238" i="10"/>
  <c r="AE237" i="9"/>
  <c r="Z238" i="9"/>
  <c r="AC237" i="9"/>
  <c r="AD237" i="9" s="1"/>
  <c r="AF237" i="9"/>
  <c r="AA238" i="9"/>
  <c r="Y238" i="9"/>
  <c r="AA238" i="7"/>
  <c r="AF238" i="7" s="1"/>
  <c r="AE237" i="7"/>
  <c r="AC237" i="7"/>
  <c r="AD237" i="7" s="1"/>
  <c r="Z238" i="7"/>
  <c r="AF237" i="7"/>
  <c r="Y238" i="7"/>
  <c r="AC209" i="3"/>
  <c r="AD209" i="3" s="1"/>
  <c r="AE209" i="3"/>
  <c r="Z210" i="3"/>
  <c r="Y210" i="3"/>
  <c r="AA210" i="3"/>
  <c r="AF209" i="3"/>
  <c r="S211" i="1" l="1"/>
  <c r="Y210" i="1"/>
  <c r="V210" i="1"/>
  <c r="W210" i="1" s="1"/>
  <c r="R211" i="1"/>
  <c r="X210" i="1"/>
  <c r="Q211" i="1"/>
  <c r="V238" i="10"/>
  <c r="W238" i="10" s="1"/>
  <c r="R239" i="10"/>
  <c r="X238" i="10"/>
  <c r="S239" i="10"/>
  <c r="Y238" i="10"/>
  <c r="Q239" i="10"/>
  <c r="Q240" i="10" s="1"/>
  <c r="AC238" i="9"/>
  <c r="AD238" i="9" s="1"/>
  <c r="Z239" i="9"/>
  <c r="AE238" i="9"/>
  <c r="Y239" i="9"/>
  <c r="AA239" i="9"/>
  <c r="AF238" i="9"/>
  <c r="Y239" i="7"/>
  <c r="AC238" i="7"/>
  <c r="AD238" i="7" s="1"/>
  <c r="Z239" i="7"/>
  <c r="AE238" i="7"/>
  <c r="AA239" i="7"/>
  <c r="AF239" i="7" s="1"/>
  <c r="Y211" i="3"/>
  <c r="AF210" i="3"/>
  <c r="AA211" i="3"/>
  <c r="Z211" i="3"/>
  <c r="AC210" i="3"/>
  <c r="AD210" i="3" s="1"/>
  <c r="AE210" i="3"/>
  <c r="Q212" i="1" l="1"/>
  <c r="V211" i="1"/>
  <c r="W211" i="1" s="1"/>
  <c r="X211" i="1"/>
  <c r="R212" i="1"/>
  <c r="S212" i="1"/>
  <c r="Y211" i="1"/>
  <c r="Y239" i="10"/>
  <c r="S240" i="10"/>
  <c r="V239" i="10"/>
  <c r="W239" i="10" s="1"/>
  <c r="R240" i="10"/>
  <c r="X239" i="10"/>
  <c r="Y240" i="9"/>
  <c r="Z240" i="9"/>
  <c r="AE239" i="9"/>
  <c r="AC239" i="9"/>
  <c r="AD239" i="9" s="1"/>
  <c r="AF239" i="9"/>
  <c r="AA240" i="9"/>
  <c r="AE239" i="7"/>
  <c r="AC239" i="7"/>
  <c r="AD239" i="7" s="1"/>
  <c r="Z240" i="7"/>
  <c r="AA240" i="7"/>
  <c r="Y240" i="7"/>
  <c r="AC211" i="3"/>
  <c r="AD211" i="3" s="1"/>
  <c r="AE211" i="3"/>
  <c r="Z212" i="3"/>
  <c r="Y212" i="3"/>
  <c r="AF211" i="3"/>
  <c r="AA212" i="3"/>
  <c r="V212" i="1" l="1"/>
  <c r="W212" i="1" s="1"/>
  <c r="R213" i="1"/>
  <c r="X212" i="1"/>
  <c r="Y212" i="1"/>
  <c r="S213" i="1"/>
  <c r="Q213" i="1"/>
  <c r="V240" i="10"/>
  <c r="W240" i="10" s="1"/>
  <c r="R241" i="10"/>
  <c r="X240" i="10"/>
  <c r="S241" i="10"/>
  <c r="Y240" i="10"/>
  <c r="Q241" i="10"/>
  <c r="Q242" i="10" s="1"/>
  <c r="AC240" i="9"/>
  <c r="AD240" i="9" s="1"/>
  <c r="AE240" i="9"/>
  <c r="Z241" i="9"/>
  <c r="AA241" i="9"/>
  <c r="AF240" i="9"/>
  <c r="Y241" i="9"/>
  <c r="AA241" i="7"/>
  <c r="AF241" i="7" s="1"/>
  <c r="AE240" i="7"/>
  <c r="Z241" i="7"/>
  <c r="AC240" i="7"/>
  <c r="AD240" i="7" s="1"/>
  <c r="AF240" i="7"/>
  <c r="Y241" i="7"/>
  <c r="Y213" i="3"/>
  <c r="AE212" i="3"/>
  <c r="Z213" i="3"/>
  <c r="AC212" i="3"/>
  <c r="AD212" i="3" s="1"/>
  <c r="AF212" i="3"/>
  <c r="AA213" i="3"/>
  <c r="Q214" i="1" l="1"/>
  <c r="V213" i="1"/>
  <c r="W213" i="1" s="1"/>
  <c r="R214" i="1"/>
  <c r="X213" i="1"/>
  <c r="S214" i="1"/>
  <c r="Y213" i="1"/>
  <c r="Y241" i="10"/>
  <c r="S242" i="10"/>
  <c r="V241" i="10"/>
  <c r="W241" i="10" s="1"/>
  <c r="R242" i="10"/>
  <c r="X241" i="10"/>
  <c r="AA242" i="7"/>
  <c r="AF242" i="7" s="1"/>
  <c r="Y242" i="9"/>
  <c r="AA242" i="9"/>
  <c r="AF241" i="9"/>
  <c r="AC241" i="9"/>
  <c r="AD241" i="9" s="1"/>
  <c r="AE241" i="9"/>
  <c r="Z242" i="9"/>
  <c r="Y243" i="9" s="1"/>
  <c r="Z242" i="7"/>
  <c r="AE241" i="7"/>
  <c r="AC241" i="7"/>
  <c r="AD241" i="7" s="1"/>
  <c r="Y242" i="7"/>
  <c r="Y214" i="3"/>
  <c r="AF213" i="3"/>
  <c r="AA214" i="3"/>
  <c r="AC213" i="3"/>
  <c r="AD213" i="3" s="1"/>
  <c r="AE213" i="3"/>
  <c r="Z214" i="3"/>
  <c r="V214" i="1" l="1"/>
  <c r="W214" i="1" s="1"/>
  <c r="R215" i="1"/>
  <c r="X214" i="1"/>
  <c r="S215" i="1"/>
  <c r="Y214" i="1"/>
  <c r="Q215" i="1"/>
  <c r="Q216" i="1" s="1"/>
  <c r="V242" i="10"/>
  <c r="W242" i="10" s="1"/>
  <c r="R243" i="10"/>
  <c r="X242" i="10"/>
  <c r="S243" i="10"/>
  <c r="Y242" i="10"/>
  <c r="Q243" i="10"/>
  <c r="Q244" i="10" s="1"/>
  <c r="AA243" i="7"/>
  <c r="AF243" i="7" s="1"/>
  <c r="AC242" i="9"/>
  <c r="AD242" i="9" s="1"/>
  <c r="Z243" i="9"/>
  <c r="AE242" i="9"/>
  <c r="AA243" i="9"/>
  <c r="AF242" i="9"/>
  <c r="Y243" i="7"/>
  <c r="Z243" i="7"/>
  <c r="AA244" i="7" s="1"/>
  <c r="AE242" i="7"/>
  <c r="AC242" i="7"/>
  <c r="AD242" i="7" s="1"/>
  <c r="AE214" i="3"/>
  <c r="Z215" i="3"/>
  <c r="AC214" i="3"/>
  <c r="AD214" i="3" s="1"/>
  <c r="AF214" i="3"/>
  <c r="AA215" i="3"/>
  <c r="Y215" i="3"/>
  <c r="S216" i="1" l="1"/>
  <c r="Y215" i="1"/>
  <c r="Q217" i="1"/>
  <c r="V215" i="1"/>
  <c r="W215" i="1" s="1"/>
  <c r="X215" i="1"/>
  <c r="R216" i="1"/>
  <c r="Y243" i="10"/>
  <c r="S244" i="10"/>
  <c r="V243" i="10"/>
  <c r="W243" i="10" s="1"/>
  <c r="R244" i="10"/>
  <c r="X243" i="10"/>
  <c r="AC243" i="9"/>
  <c r="AD243" i="9" s="1"/>
  <c r="Z244" i="9"/>
  <c r="AE243" i="9"/>
  <c r="AA244" i="9"/>
  <c r="AF243" i="9"/>
  <c r="Y244" i="9"/>
  <c r="Z244" i="7"/>
  <c r="AA245" i="7" s="1"/>
  <c r="AE243" i="7"/>
  <c r="AC243" i="7"/>
  <c r="AD243" i="7" s="1"/>
  <c r="Y244" i="7"/>
  <c r="AF244" i="7"/>
  <c r="Y216" i="3"/>
  <c r="AA216" i="3"/>
  <c r="AF215" i="3"/>
  <c r="AC215" i="3"/>
  <c r="AD215" i="3" s="1"/>
  <c r="Z216" i="3"/>
  <c r="AE215" i="3"/>
  <c r="Y216" i="1" l="1"/>
  <c r="S217" i="1"/>
  <c r="V216" i="1"/>
  <c r="W216" i="1" s="1"/>
  <c r="R217" i="1"/>
  <c r="X216" i="1"/>
  <c r="V244" i="10"/>
  <c r="W244" i="10" s="1"/>
  <c r="R245" i="10"/>
  <c r="X244" i="10"/>
  <c r="Q245" i="10"/>
  <c r="Q246" i="10" s="1"/>
  <c r="S245" i="10"/>
  <c r="Y244" i="10"/>
  <c r="Y245" i="9"/>
  <c r="AA245" i="9"/>
  <c r="AF244" i="9"/>
  <c r="AC244" i="9"/>
  <c r="AD244" i="9" s="1"/>
  <c r="AE244" i="9"/>
  <c r="Z245" i="9"/>
  <c r="Y246" i="9" s="1"/>
  <c r="Y245" i="7"/>
  <c r="AC244" i="7"/>
  <c r="AD244" i="7" s="1"/>
  <c r="Z245" i="7"/>
  <c r="AE244" i="7"/>
  <c r="AF245" i="7"/>
  <c r="AC216" i="3"/>
  <c r="AD216" i="3" s="1"/>
  <c r="Z217" i="3"/>
  <c r="AE216" i="3"/>
  <c r="Y217" i="3"/>
  <c r="AF216" i="3"/>
  <c r="AA217" i="3"/>
  <c r="V217" i="1" l="1"/>
  <c r="W217" i="1" s="1"/>
  <c r="R218" i="1"/>
  <c r="X217" i="1"/>
  <c r="Q218" i="1"/>
  <c r="Q219" i="1" s="1"/>
  <c r="S218" i="1"/>
  <c r="Y217" i="1"/>
  <c r="V245" i="10"/>
  <c r="W245" i="10" s="1"/>
  <c r="R246" i="10"/>
  <c r="X245" i="10"/>
  <c r="Y245" i="10"/>
  <c r="S246" i="10"/>
  <c r="AC245" i="9"/>
  <c r="AD245" i="9" s="1"/>
  <c r="AE245" i="9"/>
  <c r="Z246" i="9"/>
  <c r="AA246" i="9"/>
  <c r="AF245" i="9"/>
  <c r="Y246" i="7"/>
  <c r="AA246" i="7"/>
  <c r="AF246" i="7" s="1"/>
  <c r="AE245" i="7"/>
  <c r="AC245" i="7"/>
  <c r="AD245" i="7" s="1"/>
  <c r="Z246" i="7"/>
  <c r="AC217" i="3"/>
  <c r="AD217" i="3" s="1"/>
  <c r="AE217" i="3"/>
  <c r="Z218" i="3"/>
  <c r="AF217" i="3"/>
  <c r="AA218" i="3"/>
  <c r="Y218" i="3"/>
  <c r="V218" i="1" l="1"/>
  <c r="W218" i="1" s="1"/>
  <c r="R219" i="1"/>
  <c r="Q220" i="1" s="1"/>
  <c r="X218" i="1"/>
  <c r="S219" i="1"/>
  <c r="Y218" i="1"/>
  <c r="V246" i="10"/>
  <c r="W246" i="10" s="1"/>
  <c r="R247" i="10"/>
  <c r="X246" i="10"/>
  <c r="S247" i="10"/>
  <c r="Y246" i="10"/>
  <c r="Q247" i="10"/>
  <c r="Q248" i="10" s="1"/>
  <c r="AC246" i="9"/>
  <c r="AD246" i="9" s="1"/>
  <c r="Z247" i="9"/>
  <c r="AE246" i="9"/>
  <c r="AA247" i="9"/>
  <c r="AF246" i="9"/>
  <c r="Y247" i="9"/>
  <c r="AA247" i="7"/>
  <c r="AF247" i="7" s="1"/>
  <c r="AC246" i="7"/>
  <c r="AD246" i="7" s="1"/>
  <c r="Z247" i="7"/>
  <c r="AE246" i="7"/>
  <c r="Y247" i="7"/>
  <c r="Y219" i="3"/>
  <c r="AA219" i="3"/>
  <c r="AF218" i="3"/>
  <c r="AE218" i="3"/>
  <c r="AC218" i="3"/>
  <c r="AD218" i="3" s="1"/>
  <c r="Z219" i="3"/>
  <c r="V219" i="1" l="1"/>
  <c r="W219" i="1" s="1"/>
  <c r="X219" i="1"/>
  <c r="R220" i="1"/>
  <c r="S220" i="1"/>
  <c r="Y219" i="1"/>
  <c r="Y247" i="10"/>
  <c r="S248" i="10"/>
  <c r="V247" i="10"/>
  <c r="W247" i="10" s="1"/>
  <c r="R248" i="10"/>
  <c r="X247" i="10"/>
  <c r="Y248" i="9"/>
  <c r="AA248" i="9"/>
  <c r="AF247" i="9"/>
  <c r="AC247" i="9"/>
  <c r="AD247" i="9" s="1"/>
  <c r="Z248" i="9"/>
  <c r="AE247" i="9"/>
  <c r="Y248" i="7"/>
  <c r="Z248" i="7"/>
  <c r="AE247" i="7"/>
  <c r="AC247" i="7"/>
  <c r="AD247" i="7" s="1"/>
  <c r="AA248" i="7"/>
  <c r="AE219" i="3"/>
  <c r="AC219" i="3"/>
  <c r="AD219" i="3" s="1"/>
  <c r="Z220" i="3"/>
  <c r="Y220" i="3"/>
  <c r="AA220" i="3"/>
  <c r="AF219" i="3"/>
  <c r="V220" i="1" l="1"/>
  <c r="W220" i="1" s="1"/>
  <c r="R221" i="1"/>
  <c r="X220" i="1"/>
  <c r="Y220" i="1"/>
  <c r="S221" i="1"/>
  <c r="Q221" i="1"/>
  <c r="V248" i="10"/>
  <c r="W248" i="10" s="1"/>
  <c r="R249" i="10"/>
  <c r="X248" i="10"/>
  <c r="S249" i="10"/>
  <c r="Y248" i="10"/>
  <c r="Q249" i="10"/>
  <c r="Q250" i="10" s="1"/>
  <c r="AC248" i="9"/>
  <c r="AD248" i="9" s="1"/>
  <c r="AE248" i="9"/>
  <c r="Z249" i="9"/>
  <c r="Y249" i="9"/>
  <c r="Y250" i="9" s="1"/>
  <c r="AA249" i="9"/>
  <c r="AF248" i="9"/>
  <c r="AA249" i="7"/>
  <c r="AF249" i="7" s="1"/>
  <c r="AF248" i="7"/>
  <c r="AE248" i="7"/>
  <c r="AC248" i="7"/>
  <c r="AD248" i="7" s="1"/>
  <c r="Z249" i="7"/>
  <c r="Y249" i="7"/>
  <c r="Y221" i="3"/>
  <c r="AA221" i="3"/>
  <c r="AF220" i="3"/>
  <c r="AC220" i="3"/>
  <c r="AD220" i="3" s="1"/>
  <c r="AE220" i="3"/>
  <c r="Z221" i="3"/>
  <c r="Q222" i="1" l="1"/>
  <c r="V221" i="1"/>
  <c r="W221" i="1" s="1"/>
  <c r="R222" i="1"/>
  <c r="X221" i="1"/>
  <c r="S222" i="1"/>
  <c r="Y221" i="1"/>
  <c r="Y249" i="10"/>
  <c r="S250" i="10"/>
  <c r="V249" i="10"/>
  <c r="W249" i="10" s="1"/>
  <c r="R250" i="10"/>
  <c r="X249" i="10"/>
  <c r="AA250" i="7"/>
  <c r="AF250" i="7" s="1"/>
  <c r="AC249" i="9"/>
  <c r="AD249" i="9" s="1"/>
  <c r="AE249" i="9"/>
  <c r="Z250" i="9"/>
  <c r="AA250" i="9"/>
  <c r="AF249" i="9"/>
  <c r="Y250" i="7"/>
  <c r="AE249" i="7"/>
  <c r="AC249" i="7"/>
  <c r="AD249" i="7" s="1"/>
  <c r="Z250" i="7"/>
  <c r="AE221" i="3"/>
  <c r="Z222" i="3"/>
  <c r="AC221" i="3"/>
  <c r="AD221" i="3" s="1"/>
  <c r="AF221" i="3"/>
  <c r="AA222" i="3"/>
  <c r="Y222" i="3"/>
  <c r="V222" i="1" l="1"/>
  <c r="W222" i="1" s="1"/>
  <c r="R223" i="1"/>
  <c r="X222" i="1"/>
  <c r="S223" i="1"/>
  <c r="Y222" i="1"/>
  <c r="Q223" i="1"/>
  <c r="V250" i="10"/>
  <c r="W250" i="10" s="1"/>
  <c r="R251" i="10"/>
  <c r="X250" i="10"/>
  <c r="S251" i="10"/>
  <c r="Y250" i="10"/>
  <c r="Q251" i="10"/>
  <c r="Q252" i="10" s="1"/>
  <c r="AC250" i="9"/>
  <c r="AD250" i="9" s="1"/>
  <c r="Z251" i="9"/>
  <c r="AE250" i="9"/>
  <c r="AA251" i="9"/>
  <c r="AF250" i="9"/>
  <c r="Y251" i="9"/>
  <c r="AC250" i="7"/>
  <c r="AD250" i="7" s="1"/>
  <c r="Z251" i="7"/>
  <c r="AE250" i="7"/>
  <c r="AA251" i="7"/>
  <c r="Y251" i="7"/>
  <c r="Y223" i="3"/>
  <c r="AF222" i="3"/>
  <c r="AA223" i="3"/>
  <c r="AC222" i="3"/>
  <c r="AD222" i="3" s="1"/>
  <c r="AE222" i="3"/>
  <c r="Z223" i="3"/>
  <c r="Q224" i="1" l="1"/>
  <c r="V223" i="1"/>
  <c r="W223" i="1" s="1"/>
  <c r="X223" i="1"/>
  <c r="R224" i="1"/>
  <c r="S224" i="1"/>
  <c r="Y223" i="1"/>
  <c r="Y251" i="10"/>
  <c r="S252" i="10"/>
  <c r="V251" i="10"/>
  <c r="W251" i="10" s="1"/>
  <c r="R252" i="10"/>
  <c r="X251" i="10"/>
  <c r="Y252" i="9"/>
  <c r="AA252" i="9"/>
  <c r="AF251" i="9"/>
  <c r="AC251" i="9"/>
  <c r="AD251" i="9" s="1"/>
  <c r="Z252" i="9"/>
  <c r="Y253" i="9" s="1"/>
  <c r="AE251" i="9"/>
  <c r="AA252" i="7"/>
  <c r="AF252" i="7" s="1"/>
  <c r="Y252" i="7"/>
  <c r="AF251" i="7"/>
  <c r="AE251" i="7"/>
  <c r="AC251" i="7"/>
  <c r="AD251" i="7" s="1"/>
  <c r="Z252" i="7"/>
  <c r="Z224" i="3"/>
  <c r="AE223" i="3"/>
  <c r="AC223" i="3"/>
  <c r="AD223" i="3" s="1"/>
  <c r="AF223" i="3"/>
  <c r="AA224" i="3"/>
  <c r="Y224" i="3"/>
  <c r="V224" i="1" l="1"/>
  <c r="W224" i="1" s="1"/>
  <c r="R225" i="1"/>
  <c r="X224" i="1"/>
  <c r="Y224" i="1"/>
  <c r="S225" i="1"/>
  <c r="Q225" i="1"/>
  <c r="Q226" i="1" s="1"/>
  <c r="V252" i="10"/>
  <c r="W252" i="10" s="1"/>
  <c r="R253" i="10"/>
  <c r="X252" i="10"/>
  <c r="S253" i="10"/>
  <c r="Y252" i="10"/>
  <c r="Q253" i="10"/>
  <c r="Q254" i="10" s="1"/>
  <c r="AC252" i="9"/>
  <c r="AD252" i="9" s="1"/>
  <c r="AE252" i="9"/>
  <c r="Z253" i="9"/>
  <c r="AA253" i="9"/>
  <c r="AF252" i="9"/>
  <c r="AA253" i="7"/>
  <c r="AF253" i="7" s="1"/>
  <c r="AC252" i="7"/>
  <c r="AD252" i="7" s="1"/>
  <c r="Z253" i="7"/>
  <c r="AE252" i="7"/>
  <c r="Y253" i="7"/>
  <c r="Y225" i="3"/>
  <c r="AF224" i="3"/>
  <c r="AA225" i="3"/>
  <c r="AC224" i="3"/>
  <c r="AD224" i="3" s="1"/>
  <c r="Z225" i="3"/>
  <c r="AE224" i="3"/>
  <c r="R226" i="1" l="1"/>
  <c r="Q227" i="1" s="1"/>
  <c r="V225" i="1"/>
  <c r="W225" i="1" s="1"/>
  <c r="X225" i="1"/>
  <c r="S226" i="1"/>
  <c r="Y225" i="1"/>
  <c r="Y253" i="10"/>
  <c r="S254" i="10"/>
  <c r="V253" i="10"/>
  <c r="W253" i="10" s="1"/>
  <c r="R254" i="10"/>
  <c r="X253" i="10"/>
  <c r="AC253" i="9"/>
  <c r="AD253" i="9" s="1"/>
  <c r="AE253" i="9"/>
  <c r="Z254" i="9"/>
  <c r="AA254" i="9"/>
  <c r="AF253" i="9"/>
  <c r="Y254" i="9"/>
  <c r="Y254" i="7"/>
  <c r="AC253" i="7"/>
  <c r="AD253" i="7" s="1"/>
  <c r="AE253" i="7"/>
  <c r="Z254" i="7"/>
  <c r="AA254" i="7"/>
  <c r="AF254" i="7" s="1"/>
  <c r="Z226" i="3"/>
  <c r="AE225" i="3"/>
  <c r="AC225" i="3"/>
  <c r="AD225" i="3" s="1"/>
  <c r="AF225" i="3"/>
  <c r="AA226" i="3"/>
  <c r="Y226" i="3"/>
  <c r="S227" i="1" l="1"/>
  <c r="Y226" i="1"/>
  <c r="R227" i="1"/>
  <c r="X226" i="1"/>
  <c r="V226" i="1"/>
  <c r="W226" i="1" s="1"/>
  <c r="V254" i="10"/>
  <c r="W254" i="10" s="1"/>
  <c r="R255" i="10"/>
  <c r="X254" i="10"/>
  <c r="S255" i="10"/>
  <c r="Y254" i="10"/>
  <c r="Q255" i="10"/>
  <c r="Q256" i="10" s="1"/>
  <c r="AC254" i="9"/>
  <c r="AD254" i="9" s="1"/>
  <c r="Z255" i="9"/>
  <c r="AE254" i="9"/>
  <c r="AA255" i="9"/>
  <c r="AF254" i="9"/>
  <c r="Y255" i="9"/>
  <c r="AE254" i="7"/>
  <c r="AC254" i="7"/>
  <c r="AD254" i="7" s="1"/>
  <c r="Z255" i="7"/>
  <c r="AA255" i="7"/>
  <c r="AF255" i="7" s="1"/>
  <c r="Y255" i="7"/>
  <c r="Y227" i="3"/>
  <c r="AF226" i="3"/>
  <c r="AA227" i="3"/>
  <c r="AC226" i="3"/>
  <c r="AD226" i="3" s="1"/>
  <c r="Z227" i="3"/>
  <c r="AE226" i="3"/>
  <c r="R228" i="1" l="1"/>
  <c r="X227" i="1"/>
  <c r="V227" i="1"/>
  <c r="W227" i="1" s="1"/>
  <c r="Q228" i="1"/>
  <c r="S228" i="1"/>
  <c r="Y227" i="1"/>
  <c r="Y255" i="10"/>
  <c r="S256" i="10"/>
  <c r="V255" i="10"/>
  <c r="W255" i="10" s="1"/>
  <c r="R256" i="10"/>
  <c r="X255" i="10"/>
  <c r="Y256" i="9"/>
  <c r="AA256" i="9"/>
  <c r="AF255" i="9"/>
  <c r="AC255" i="9"/>
  <c r="AD255" i="9" s="1"/>
  <c r="Z256" i="9"/>
  <c r="Y257" i="9" s="1"/>
  <c r="AE255" i="9"/>
  <c r="AA256" i="7"/>
  <c r="AF256" i="7" s="1"/>
  <c r="Y256" i="7"/>
  <c r="AE255" i="7"/>
  <c r="AC255" i="7"/>
  <c r="AD255" i="7" s="1"/>
  <c r="Z256" i="7"/>
  <c r="AE227" i="3"/>
  <c r="AC227" i="3"/>
  <c r="AD227" i="3" s="1"/>
  <c r="Z228" i="3"/>
  <c r="AF227" i="3"/>
  <c r="AA228" i="3"/>
  <c r="Y228" i="3"/>
  <c r="Q229" i="1" l="1"/>
  <c r="S229" i="1"/>
  <c r="Y228" i="1"/>
  <c r="R229" i="1"/>
  <c r="X228" i="1"/>
  <c r="V228" i="1"/>
  <c r="W228" i="1" s="1"/>
  <c r="V256" i="10"/>
  <c r="W256" i="10" s="1"/>
  <c r="R257" i="10"/>
  <c r="X256" i="10"/>
  <c r="S257" i="10"/>
  <c r="Y256" i="10"/>
  <c r="Q257" i="10"/>
  <c r="Q258" i="10" s="1"/>
  <c r="AC256" i="9"/>
  <c r="AD256" i="9" s="1"/>
  <c r="AE256" i="9"/>
  <c r="Z257" i="9"/>
  <c r="AA257" i="9"/>
  <c r="AF256" i="9"/>
  <c r="AC256" i="7"/>
  <c r="AD256" i="7" s="1"/>
  <c r="Z257" i="7"/>
  <c r="AE256" i="7"/>
  <c r="AA257" i="7"/>
  <c r="Y257" i="7"/>
  <c r="Y229" i="3"/>
  <c r="AF228" i="3"/>
  <c r="AA229" i="3"/>
  <c r="AC228" i="3"/>
  <c r="AD228" i="3" s="1"/>
  <c r="AE228" i="3"/>
  <c r="Z229" i="3"/>
  <c r="R230" i="1" l="1"/>
  <c r="X229" i="1"/>
  <c r="V229" i="1"/>
  <c r="W229" i="1" s="1"/>
  <c r="S230" i="1"/>
  <c r="Y229" i="1"/>
  <c r="Q230" i="1"/>
  <c r="Y257" i="10"/>
  <c r="S258" i="10"/>
  <c r="V257" i="10"/>
  <c r="W257" i="10" s="1"/>
  <c r="R258" i="10"/>
  <c r="X257" i="10"/>
  <c r="AC257" i="9"/>
  <c r="AD257" i="9" s="1"/>
  <c r="AE257" i="9"/>
  <c r="Z258" i="9"/>
  <c r="AA258" i="9"/>
  <c r="AF257" i="9"/>
  <c r="Y258" i="9"/>
  <c r="AA258" i="7"/>
  <c r="AF258" i="7" s="1"/>
  <c r="Y258" i="7"/>
  <c r="AF257" i="7"/>
  <c r="AE257" i="7"/>
  <c r="Z258" i="7"/>
  <c r="AC257" i="7"/>
  <c r="AD257" i="7" s="1"/>
  <c r="AC229" i="3"/>
  <c r="AD229" i="3" s="1"/>
  <c r="Z230" i="3"/>
  <c r="AE229" i="3"/>
  <c r="AF229" i="3"/>
  <c r="AA230" i="3"/>
  <c r="Y230" i="3"/>
  <c r="Q231" i="1" l="1"/>
  <c r="S231" i="1"/>
  <c r="Y230" i="1"/>
  <c r="R231" i="1"/>
  <c r="X230" i="1"/>
  <c r="V230" i="1"/>
  <c r="W230" i="1" s="1"/>
  <c r="V258" i="10"/>
  <c r="W258" i="10" s="1"/>
  <c r="R259" i="10"/>
  <c r="X258" i="10"/>
  <c r="S259" i="10"/>
  <c r="Y258" i="10"/>
  <c r="Q259" i="10"/>
  <c r="Q260" i="10" s="1"/>
  <c r="Y259" i="9"/>
  <c r="AA259" i="9"/>
  <c r="AF258" i="9"/>
  <c r="AC258" i="9"/>
  <c r="AD258" i="9" s="1"/>
  <c r="Z259" i="9"/>
  <c r="AE258" i="9"/>
  <c r="AC258" i="7"/>
  <c r="AD258" i="7" s="1"/>
  <c r="AE258" i="7"/>
  <c r="Z259" i="7"/>
  <c r="AA259" i="7"/>
  <c r="Y259" i="7"/>
  <c r="Y231" i="3"/>
  <c r="AA231" i="3"/>
  <c r="AF230" i="3"/>
  <c r="AC230" i="3"/>
  <c r="AD230" i="3" s="1"/>
  <c r="AE230" i="3"/>
  <c r="Z231" i="3"/>
  <c r="R232" i="1" l="1"/>
  <c r="X231" i="1"/>
  <c r="V231" i="1"/>
  <c r="W231" i="1" s="1"/>
  <c r="Q232" i="1"/>
  <c r="Q233" i="1" s="1"/>
  <c r="S232" i="1"/>
  <c r="Y231" i="1"/>
  <c r="Y259" i="10"/>
  <c r="S260" i="10"/>
  <c r="V259" i="10"/>
  <c r="W259" i="10" s="1"/>
  <c r="R260" i="10"/>
  <c r="X259" i="10"/>
  <c r="AC259" i="9"/>
  <c r="AD259" i="9" s="1"/>
  <c r="Z260" i="9"/>
  <c r="AE259" i="9"/>
  <c r="Y260" i="9"/>
  <c r="Y261" i="9" s="1"/>
  <c r="AA260" i="9"/>
  <c r="AF259" i="9"/>
  <c r="AA260" i="7"/>
  <c r="Y260" i="7"/>
  <c r="AE259" i="7"/>
  <c r="AC259" i="7"/>
  <c r="AD259" i="7" s="1"/>
  <c r="Z260" i="7"/>
  <c r="AF259" i="7"/>
  <c r="AC231" i="3"/>
  <c r="AD231" i="3" s="1"/>
  <c r="Z232" i="3"/>
  <c r="AE231" i="3"/>
  <c r="AF231" i="3"/>
  <c r="AA232" i="3"/>
  <c r="Y232" i="3"/>
  <c r="S233" i="1" l="1"/>
  <c r="Y232" i="1"/>
  <c r="R233" i="1"/>
  <c r="Q234" i="1" s="1"/>
  <c r="X232" i="1"/>
  <c r="V232" i="1"/>
  <c r="W232" i="1" s="1"/>
  <c r="V260" i="10"/>
  <c r="W260" i="10" s="1"/>
  <c r="R261" i="10"/>
  <c r="X260" i="10"/>
  <c r="S261" i="10"/>
  <c r="Y260" i="10"/>
  <c r="Q261" i="10"/>
  <c r="Q262" i="10" s="1"/>
  <c r="AC260" i="9"/>
  <c r="AD260" i="9" s="1"/>
  <c r="AE260" i="9"/>
  <c r="Z261" i="9"/>
  <c r="AA261" i="9"/>
  <c r="AF260" i="9"/>
  <c r="AA261" i="7"/>
  <c r="AF261" i="7" s="1"/>
  <c r="AF260" i="7"/>
  <c r="AC260" i="7"/>
  <c r="AD260" i="7" s="1"/>
  <c r="Z261" i="7"/>
  <c r="AE260" i="7"/>
  <c r="Y261" i="7"/>
  <c r="Y233" i="3"/>
  <c r="AF232" i="3"/>
  <c r="AA233" i="3"/>
  <c r="AC232" i="3"/>
  <c r="AD232" i="3" s="1"/>
  <c r="Z233" i="3"/>
  <c r="AE232" i="3"/>
  <c r="R234" i="1" l="1"/>
  <c r="Q235" i="1" s="1"/>
  <c r="X233" i="1"/>
  <c r="V233" i="1"/>
  <c r="W233" i="1" s="1"/>
  <c r="S234" i="1"/>
  <c r="Y233" i="1"/>
  <c r="S262" i="10"/>
  <c r="Y261" i="10"/>
  <c r="R262" i="10"/>
  <c r="V261" i="10"/>
  <c r="W261" i="10" s="1"/>
  <c r="X261" i="10"/>
  <c r="AC261" i="9"/>
  <c r="AD261" i="9" s="1"/>
  <c r="AE261" i="9"/>
  <c r="Z262" i="9"/>
  <c r="AA262" i="9"/>
  <c r="AF261" i="9"/>
  <c r="Y262" i="9"/>
  <c r="AA262" i="7"/>
  <c r="AF262" i="7" s="1"/>
  <c r="Y262" i="7"/>
  <c r="AC261" i="7"/>
  <c r="AD261" i="7" s="1"/>
  <c r="Z262" i="7"/>
  <c r="AE261" i="7"/>
  <c r="AE233" i="3"/>
  <c r="Z234" i="3"/>
  <c r="AC233" i="3"/>
  <c r="AD233" i="3" s="1"/>
  <c r="Y234" i="3"/>
  <c r="AA234" i="3"/>
  <c r="AF233" i="3"/>
  <c r="S235" i="1" l="1"/>
  <c r="Y234" i="1"/>
  <c r="R235" i="1"/>
  <c r="X234" i="1"/>
  <c r="V234" i="1"/>
  <c r="W234" i="1" s="1"/>
  <c r="R263" i="10"/>
  <c r="X262" i="10"/>
  <c r="V262" i="10"/>
  <c r="W262" i="10" s="1"/>
  <c r="Q263" i="10"/>
  <c r="Q264" i="10" s="1"/>
  <c r="S263" i="10"/>
  <c r="Y262" i="10"/>
  <c r="AA263" i="9"/>
  <c r="AF262" i="9"/>
  <c r="AC262" i="9"/>
  <c r="AD262" i="9" s="1"/>
  <c r="Z263" i="9"/>
  <c r="AE262" i="9"/>
  <c r="Y263" i="9"/>
  <c r="AC262" i="7"/>
  <c r="AD262" i="7" s="1"/>
  <c r="AE262" i="7"/>
  <c r="Z263" i="7"/>
  <c r="AA263" i="7"/>
  <c r="Y263" i="7"/>
  <c r="Y235" i="3"/>
  <c r="AA235" i="3"/>
  <c r="AF234" i="3"/>
  <c r="AC234" i="3"/>
  <c r="AD234" i="3" s="1"/>
  <c r="AE234" i="3"/>
  <c r="Z235" i="3"/>
  <c r="R236" i="1" l="1"/>
  <c r="X235" i="1"/>
  <c r="V235" i="1"/>
  <c r="W235" i="1" s="1"/>
  <c r="Q236" i="1"/>
  <c r="Q237" i="1" s="1"/>
  <c r="S236" i="1"/>
  <c r="Y235" i="1"/>
  <c r="S264" i="10"/>
  <c r="Y263" i="10"/>
  <c r="R264" i="10"/>
  <c r="X263" i="10"/>
  <c r="V263" i="10"/>
  <c r="W263" i="10" s="1"/>
  <c r="AC263" i="9"/>
  <c r="AD263" i="9" s="1"/>
  <c r="Z264" i="9"/>
  <c r="AE263" i="9"/>
  <c r="Y264" i="9"/>
  <c r="AA264" i="9"/>
  <c r="AF263" i="9"/>
  <c r="AA264" i="7"/>
  <c r="AF264" i="7" s="1"/>
  <c r="AC263" i="7"/>
  <c r="AD263" i="7" s="1"/>
  <c r="AE263" i="7"/>
  <c r="Z264" i="7"/>
  <c r="AF263" i="7"/>
  <c r="Y264" i="7"/>
  <c r="AE235" i="3"/>
  <c r="Z236" i="3"/>
  <c r="AC235" i="3"/>
  <c r="AD235" i="3" s="1"/>
  <c r="AA236" i="3"/>
  <c r="AF235" i="3"/>
  <c r="Y236" i="3"/>
  <c r="S237" i="1" l="1"/>
  <c r="Y236" i="1"/>
  <c r="R237" i="1"/>
  <c r="X236" i="1"/>
  <c r="V236" i="1"/>
  <c r="W236" i="1" s="1"/>
  <c r="R265" i="10"/>
  <c r="X264" i="10"/>
  <c r="V264" i="10"/>
  <c r="W264" i="10" s="1"/>
  <c r="S265" i="10"/>
  <c r="Y264" i="10"/>
  <c r="Q265" i="10"/>
  <c r="Q266" i="10" s="1"/>
  <c r="Y265" i="9"/>
  <c r="AC264" i="9"/>
  <c r="AD264" i="9" s="1"/>
  <c r="AE264" i="9"/>
  <c r="Z265" i="9"/>
  <c r="AA265" i="9"/>
  <c r="AF264" i="9"/>
  <c r="Y265" i="7"/>
  <c r="Z265" i="7"/>
  <c r="AC264" i="7"/>
  <c r="AD264" i="7" s="1"/>
  <c r="AE264" i="7"/>
  <c r="AA265" i="7"/>
  <c r="AF265" i="7" s="1"/>
  <c r="Y237" i="3"/>
  <c r="AA237" i="3"/>
  <c r="AF236" i="3"/>
  <c r="AC236" i="3"/>
  <c r="AD236" i="3" s="1"/>
  <c r="Z237" i="3"/>
  <c r="AE236" i="3"/>
  <c r="R238" i="1" l="1"/>
  <c r="X237" i="1"/>
  <c r="V237" i="1"/>
  <c r="W237" i="1" s="1"/>
  <c r="S238" i="1"/>
  <c r="Y237" i="1"/>
  <c r="Q238" i="1"/>
  <c r="S266" i="10"/>
  <c r="Y265" i="10"/>
  <c r="R266" i="10"/>
  <c r="X265" i="10"/>
  <c r="V265" i="10"/>
  <c r="W265" i="10" s="1"/>
  <c r="AC265" i="9"/>
  <c r="AD265" i="9" s="1"/>
  <c r="AE265" i="9"/>
  <c r="Z266" i="9"/>
  <c r="AA266" i="9"/>
  <c r="AF265" i="9"/>
  <c r="Y266" i="9"/>
  <c r="AA266" i="7"/>
  <c r="AF266" i="7" s="1"/>
  <c r="AC265" i="7"/>
  <c r="AD265" i="7" s="1"/>
  <c r="Z266" i="7"/>
  <c r="AE265" i="7"/>
  <c r="Y266" i="7"/>
  <c r="Y238" i="3"/>
  <c r="AE237" i="3"/>
  <c r="AC237" i="3"/>
  <c r="AD237" i="3" s="1"/>
  <c r="Z238" i="3"/>
  <c r="AF237" i="3"/>
  <c r="AA238" i="3"/>
  <c r="S239" i="1" l="1"/>
  <c r="Y238" i="1"/>
  <c r="Q239" i="1"/>
  <c r="R239" i="1"/>
  <c r="X238" i="1"/>
  <c r="V238" i="1"/>
  <c r="W238" i="1" s="1"/>
  <c r="R267" i="10"/>
  <c r="X266" i="10"/>
  <c r="V266" i="10"/>
  <c r="W266" i="10" s="1"/>
  <c r="Q267" i="10"/>
  <c r="Q268" i="10" s="1"/>
  <c r="S267" i="10"/>
  <c r="Y266" i="10"/>
  <c r="AA267" i="9"/>
  <c r="AF266" i="9"/>
  <c r="AC266" i="9"/>
  <c r="AD266" i="9" s="1"/>
  <c r="Z267" i="9"/>
  <c r="AE266" i="9"/>
  <c r="Y267" i="9"/>
  <c r="AA267" i="7"/>
  <c r="AF267" i="7" s="1"/>
  <c r="Y267" i="7"/>
  <c r="AE266" i="7"/>
  <c r="AC266" i="7"/>
  <c r="AD266" i="7" s="1"/>
  <c r="Z267" i="7"/>
  <c r="Y239" i="3"/>
  <c r="AF238" i="3"/>
  <c r="AA239" i="3"/>
  <c r="AC238" i="3"/>
  <c r="AD238" i="3" s="1"/>
  <c r="Z239" i="3"/>
  <c r="AE238" i="3"/>
  <c r="R240" i="1" l="1"/>
  <c r="X239" i="1"/>
  <c r="V239" i="1"/>
  <c r="W239" i="1" s="1"/>
  <c r="Q240" i="1"/>
  <c r="Q241" i="1" s="1"/>
  <c r="S240" i="1"/>
  <c r="Y239" i="1"/>
  <c r="S268" i="10"/>
  <c r="Y267" i="10"/>
  <c r="R268" i="10"/>
  <c r="X267" i="10"/>
  <c r="V267" i="10"/>
  <c r="W267" i="10" s="1"/>
  <c r="AC267" i="9"/>
  <c r="AD267" i="9" s="1"/>
  <c r="Z268" i="9"/>
  <c r="AE267" i="9"/>
  <c r="Y268" i="9"/>
  <c r="Y269" i="9" s="1"/>
  <c r="AA268" i="9"/>
  <c r="AF267" i="9"/>
  <c r="AC267" i="7"/>
  <c r="AD267" i="7" s="1"/>
  <c r="Z268" i="7"/>
  <c r="AE267" i="7"/>
  <c r="AA268" i="7"/>
  <c r="Y268" i="7"/>
  <c r="Z240" i="3"/>
  <c r="AE239" i="3"/>
  <c r="AC239" i="3"/>
  <c r="AD239" i="3" s="1"/>
  <c r="Y240" i="3"/>
  <c r="AF239" i="3"/>
  <c r="AA240" i="3"/>
  <c r="S241" i="1" l="1"/>
  <c r="Y240" i="1"/>
  <c r="R241" i="1"/>
  <c r="X240" i="1"/>
  <c r="V240" i="1"/>
  <c r="W240" i="1" s="1"/>
  <c r="R269" i="10"/>
  <c r="X268" i="10"/>
  <c r="V268" i="10"/>
  <c r="W268" i="10" s="1"/>
  <c r="S269" i="10"/>
  <c r="Y268" i="10"/>
  <c r="Q269" i="10"/>
  <c r="Q270" i="10" s="1"/>
  <c r="AC268" i="9"/>
  <c r="AD268" i="9" s="1"/>
  <c r="AE268" i="9"/>
  <c r="Z269" i="9"/>
  <c r="AA269" i="9"/>
  <c r="AF268" i="9"/>
  <c r="AA269" i="7"/>
  <c r="AF269" i="7" s="1"/>
  <c r="Y269" i="7"/>
  <c r="AF268" i="7"/>
  <c r="AC268" i="7"/>
  <c r="AD268" i="7" s="1"/>
  <c r="Z269" i="7"/>
  <c r="AE268" i="7"/>
  <c r="Y241" i="3"/>
  <c r="AF240" i="3"/>
  <c r="AA241" i="3"/>
  <c r="AC240" i="3"/>
  <c r="AD240" i="3" s="1"/>
  <c r="Z241" i="3"/>
  <c r="AE240" i="3"/>
  <c r="R242" i="1" l="1"/>
  <c r="X241" i="1"/>
  <c r="V241" i="1"/>
  <c r="W241" i="1" s="1"/>
  <c r="S242" i="1"/>
  <c r="Y241" i="1"/>
  <c r="Q242" i="1"/>
  <c r="S270" i="10"/>
  <c r="Y269" i="10"/>
  <c r="R270" i="10"/>
  <c r="X269" i="10"/>
  <c r="V269" i="10"/>
  <c r="W269" i="10" s="1"/>
  <c r="AC269" i="9"/>
  <c r="AD269" i="9" s="1"/>
  <c r="AE269" i="9"/>
  <c r="Z270" i="9"/>
  <c r="AA270" i="9"/>
  <c r="AF269" i="9"/>
  <c r="Y270" i="9"/>
  <c r="Y270" i="7"/>
  <c r="AC269" i="7"/>
  <c r="AD269" i="7" s="1"/>
  <c r="AE269" i="7"/>
  <c r="Z270" i="7"/>
  <c r="AA270" i="7"/>
  <c r="AF270" i="7" s="1"/>
  <c r="Z242" i="3"/>
  <c r="AE241" i="3"/>
  <c r="AC241" i="3"/>
  <c r="AD241" i="3" s="1"/>
  <c r="Y242" i="3"/>
  <c r="AF241" i="3"/>
  <c r="AA242" i="3"/>
  <c r="V242" i="1" l="1"/>
  <c r="W242" i="1" s="1"/>
  <c r="X242" i="1"/>
  <c r="R243" i="1"/>
  <c r="Y242" i="1"/>
  <c r="S243" i="1"/>
  <c r="Q243" i="1"/>
  <c r="R271" i="10"/>
  <c r="X270" i="10"/>
  <c r="V270" i="10"/>
  <c r="W270" i="10" s="1"/>
  <c r="Q271" i="10"/>
  <c r="Q272" i="10" s="1"/>
  <c r="S271" i="10"/>
  <c r="Y270" i="10"/>
  <c r="Y271" i="9"/>
  <c r="AA271" i="9"/>
  <c r="AF270" i="9"/>
  <c r="AC270" i="9"/>
  <c r="AD270" i="9" s="1"/>
  <c r="Z271" i="9"/>
  <c r="AE270" i="9"/>
  <c r="AA271" i="7"/>
  <c r="AF271" i="7" s="1"/>
  <c r="AC270" i="7"/>
  <c r="AD270" i="7" s="1"/>
  <c r="Z271" i="7"/>
  <c r="AE270" i="7"/>
  <c r="Y271" i="7"/>
  <c r="Y243" i="3"/>
  <c r="AA243" i="3"/>
  <c r="AF242" i="3"/>
  <c r="AC242" i="3"/>
  <c r="AD242" i="3" s="1"/>
  <c r="Z243" i="3"/>
  <c r="AE242" i="3"/>
  <c r="S244" i="1" l="1"/>
  <c r="Y243" i="1"/>
  <c r="V243" i="1"/>
  <c r="W243" i="1" s="1"/>
  <c r="R244" i="1"/>
  <c r="X243" i="1"/>
  <c r="Q244" i="1"/>
  <c r="S272" i="10"/>
  <c r="Y271" i="10"/>
  <c r="R272" i="10"/>
  <c r="X271" i="10"/>
  <c r="V271" i="10"/>
  <c r="W271" i="10" s="1"/>
  <c r="AC271" i="9"/>
  <c r="AD271" i="9" s="1"/>
  <c r="Z272" i="9"/>
  <c r="AE271" i="9"/>
  <c r="Y272" i="9"/>
  <c r="Y273" i="9" s="1"/>
  <c r="AA272" i="9"/>
  <c r="AF271" i="9"/>
  <c r="Y272" i="7"/>
  <c r="AE271" i="7"/>
  <c r="AC271" i="7"/>
  <c r="AD271" i="7" s="1"/>
  <c r="Z272" i="7"/>
  <c r="AA272" i="7"/>
  <c r="AC243" i="3"/>
  <c r="AD243" i="3" s="1"/>
  <c r="Z244" i="3"/>
  <c r="AE243" i="3"/>
  <c r="Y244" i="3"/>
  <c r="AF243" i="3"/>
  <c r="AA244" i="3"/>
  <c r="V244" i="1" l="1"/>
  <c r="W244" i="1" s="1"/>
  <c r="X244" i="1"/>
  <c r="R245" i="1"/>
  <c r="Q245" i="1"/>
  <c r="Q246" i="1" s="1"/>
  <c r="S245" i="1"/>
  <c r="Y244" i="1"/>
  <c r="R273" i="10"/>
  <c r="X272" i="10"/>
  <c r="V272" i="10"/>
  <c r="W272" i="10" s="1"/>
  <c r="S273" i="10"/>
  <c r="Y272" i="10"/>
  <c r="Q273" i="10"/>
  <c r="Q274" i="10" s="1"/>
  <c r="AC272" i="9"/>
  <c r="AD272" i="9" s="1"/>
  <c r="AE272" i="9"/>
  <c r="Z273" i="9"/>
  <c r="AA273" i="9"/>
  <c r="AF272" i="9"/>
  <c r="AA273" i="7"/>
  <c r="AF273" i="7" s="1"/>
  <c r="Y273" i="7"/>
  <c r="AC272" i="7"/>
  <c r="AD272" i="7" s="1"/>
  <c r="Z273" i="7"/>
  <c r="AE272" i="7"/>
  <c r="AF272" i="7"/>
  <c r="Y245" i="3"/>
  <c r="AF244" i="3"/>
  <c r="AA245" i="3"/>
  <c r="Z245" i="3"/>
  <c r="AE244" i="3"/>
  <c r="AC244" i="3"/>
  <c r="AD244" i="3" s="1"/>
  <c r="V245" i="1" l="1"/>
  <c r="W245" i="1" s="1"/>
  <c r="R246" i="1"/>
  <c r="X245" i="1"/>
  <c r="Y245" i="1"/>
  <c r="S246" i="1"/>
  <c r="Y273" i="10"/>
  <c r="S274" i="10"/>
  <c r="Q275" i="10"/>
  <c r="X273" i="10"/>
  <c r="V273" i="10"/>
  <c r="W273" i="10" s="1"/>
  <c r="R274" i="10"/>
  <c r="AC273" i="9"/>
  <c r="AD273" i="9" s="1"/>
  <c r="AE273" i="9"/>
  <c r="Z274" i="9"/>
  <c r="AA274" i="9"/>
  <c r="AF273" i="9"/>
  <c r="Y274" i="9"/>
  <c r="AA274" i="7"/>
  <c r="AF274" i="7" s="1"/>
  <c r="AC273" i="7"/>
  <c r="AD273" i="7" s="1"/>
  <c r="Z274" i="7"/>
  <c r="Y274" i="7"/>
  <c r="AE273" i="7"/>
  <c r="Y246" i="3"/>
  <c r="AC245" i="3"/>
  <c r="AD245" i="3" s="1"/>
  <c r="AE245" i="3"/>
  <c r="Z246" i="3"/>
  <c r="AA246" i="3"/>
  <c r="AF245" i="3"/>
  <c r="V246" i="1" l="1"/>
  <c r="W246" i="1" s="1"/>
  <c r="R247" i="1"/>
  <c r="X246" i="1"/>
  <c r="S247" i="1"/>
  <c r="Y246" i="1"/>
  <c r="Q247" i="1"/>
  <c r="Q248" i="1" s="1"/>
  <c r="S275" i="10"/>
  <c r="Y274" i="10"/>
  <c r="X274" i="10"/>
  <c r="V274" i="10"/>
  <c r="W274" i="10" s="1"/>
  <c r="R275" i="10"/>
  <c r="AA275" i="9"/>
  <c r="AF274" i="9"/>
  <c r="AC274" i="9"/>
  <c r="AD274" i="9" s="1"/>
  <c r="Z275" i="9"/>
  <c r="AE274" i="9"/>
  <c r="Y275" i="9"/>
  <c r="AA275" i="7"/>
  <c r="AF275" i="7" s="1"/>
  <c r="Y275" i="7"/>
  <c r="AC274" i="7"/>
  <c r="AD274" i="7" s="1"/>
  <c r="Z275" i="7"/>
  <c r="AE274" i="7"/>
  <c r="AE246" i="3"/>
  <c r="AC246" i="3"/>
  <c r="AD246" i="3" s="1"/>
  <c r="Z247" i="3"/>
  <c r="AA247" i="3"/>
  <c r="AF246" i="3"/>
  <c r="Y247" i="3"/>
  <c r="S248" i="1" l="1"/>
  <c r="Y247" i="1"/>
  <c r="Q249" i="1"/>
  <c r="V247" i="1"/>
  <c r="W247" i="1" s="1"/>
  <c r="R248" i="1"/>
  <c r="X247" i="1"/>
  <c r="V275" i="10"/>
  <c r="W275" i="10" s="1"/>
  <c r="R276" i="10"/>
  <c r="X275" i="10"/>
  <c r="S276" i="10"/>
  <c r="Y275" i="10"/>
  <c r="Q276" i="10"/>
  <c r="Q277" i="10" s="1"/>
  <c r="AC275" i="9"/>
  <c r="AD275" i="9" s="1"/>
  <c r="Z276" i="9"/>
  <c r="AE275" i="9"/>
  <c r="Y276" i="9"/>
  <c r="Y277" i="9" s="1"/>
  <c r="AA276" i="9"/>
  <c r="AF275" i="9"/>
  <c r="AC275" i="7"/>
  <c r="AD275" i="7" s="1"/>
  <c r="Z276" i="7"/>
  <c r="AE275" i="7"/>
  <c r="AA276" i="7"/>
  <c r="Y276" i="7"/>
  <c r="Y248" i="3"/>
  <c r="AC247" i="3"/>
  <c r="AD247" i="3" s="1"/>
  <c r="Z248" i="3"/>
  <c r="AE247" i="3"/>
  <c r="AF247" i="3"/>
  <c r="AA248" i="3"/>
  <c r="V248" i="1" l="1"/>
  <c r="W248" i="1" s="1"/>
  <c r="X248" i="1"/>
  <c r="R249" i="1"/>
  <c r="Q250" i="1" s="1"/>
  <c r="S249" i="1"/>
  <c r="Y248" i="1"/>
  <c r="Y276" i="10"/>
  <c r="S277" i="10"/>
  <c r="R277" i="10"/>
  <c r="X276" i="10"/>
  <c r="V276" i="10"/>
  <c r="W276" i="10" s="1"/>
  <c r="AC276" i="9"/>
  <c r="AD276" i="9" s="1"/>
  <c r="AE276" i="9"/>
  <c r="Z277" i="9"/>
  <c r="AA277" i="9"/>
  <c r="AF276" i="9"/>
  <c r="AA277" i="7"/>
  <c r="AF277" i="7" s="1"/>
  <c r="AF276" i="7"/>
  <c r="AC276" i="7"/>
  <c r="AD276" i="7" s="1"/>
  <c r="Z277" i="7"/>
  <c r="AE276" i="7"/>
  <c r="Y277" i="7"/>
  <c r="AF248" i="3"/>
  <c r="AA249" i="3"/>
  <c r="AE248" i="3"/>
  <c r="Z249" i="3"/>
  <c r="AC248" i="3"/>
  <c r="AD248" i="3" s="1"/>
  <c r="Y249" i="3"/>
  <c r="Y249" i="1" l="1"/>
  <c r="S250" i="1"/>
  <c r="V249" i="1"/>
  <c r="W249" i="1" s="1"/>
  <c r="R250" i="1"/>
  <c r="X249" i="1"/>
  <c r="S278" i="10"/>
  <c r="Y277" i="10"/>
  <c r="V277" i="10"/>
  <c r="W277" i="10" s="1"/>
  <c r="R278" i="10"/>
  <c r="X277" i="10"/>
  <c r="Q278" i="10"/>
  <c r="Z278" i="9"/>
  <c r="AC277" i="9"/>
  <c r="AD277" i="9" s="1"/>
  <c r="AE277" i="9"/>
  <c r="AF277" i="9"/>
  <c r="AA278" i="9"/>
  <c r="Y278" i="9"/>
  <c r="Y279" i="9" s="1"/>
  <c r="AA278" i="7"/>
  <c r="AF278" i="7" s="1"/>
  <c r="Y278" i="7"/>
  <c r="AC277" i="7"/>
  <c r="AD277" i="7" s="1"/>
  <c r="Z278" i="7"/>
  <c r="AE277" i="7"/>
  <c r="Y250" i="3"/>
  <c r="AC249" i="3"/>
  <c r="AD249" i="3" s="1"/>
  <c r="AE249" i="3"/>
  <c r="Z250" i="3"/>
  <c r="AA250" i="3"/>
  <c r="AF249" i="3"/>
  <c r="V250" i="1" l="1"/>
  <c r="W250" i="1" s="1"/>
  <c r="R251" i="1"/>
  <c r="X250" i="1"/>
  <c r="Q251" i="1"/>
  <c r="S251" i="1"/>
  <c r="Y250" i="1"/>
  <c r="V278" i="10"/>
  <c r="W278" i="10" s="1"/>
  <c r="R279" i="10"/>
  <c r="X278" i="10"/>
  <c r="Q279" i="10"/>
  <c r="Q280" i="10" s="1"/>
  <c r="Y278" i="10"/>
  <c r="S279" i="10"/>
  <c r="AA279" i="9"/>
  <c r="AF278" i="9"/>
  <c r="AE278" i="9"/>
  <c r="Z279" i="9"/>
  <c r="AC278" i="9"/>
  <c r="AD278" i="9" s="1"/>
  <c r="AC278" i="7"/>
  <c r="AD278" i="7" s="1"/>
  <c r="Z279" i="7"/>
  <c r="AE278" i="7"/>
  <c r="AA279" i="7"/>
  <c r="Y279" i="7"/>
  <c r="AC250" i="3"/>
  <c r="AD250" i="3" s="1"/>
  <c r="AE250" i="3"/>
  <c r="Z251" i="3"/>
  <c r="Y251" i="3"/>
  <c r="AF250" i="3"/>
  <c r="AA251" i="3"/>
  <c r="Q252" i="1" l="1"/>
  <c r="V251" i="1"/>
  <c r="W251" i="1" s="1"/>
  <c r="R252" i="1"/>
  <c r="X251" i="1"/>
  <c r="S252" i="1"/>
  <c r="Y251" i="1"/>
  <c r="V279" i="10"/>
  <c r="W279" i="10" s="1"/>
  <c r="R280" i="10"/>
  <c r="X279" i="10"/>
  <c r="S280" i="10"/>
  <c r="Y279" i="10"/>
  <c r="AA280" i="9"/>
  <c r="AF279" i="9"/>
  <c r="AC279" i="9"/>
  <c r="AD279" i="9" s="1"/>
  <c r="Z280" i="9"/>
  <c r="AE279" i="9"/>
  <c r="Y280" i="9"/>
  <c r="AA280" i="7"/>
  <c r="AF280" i="7" s="1"/>
  <c r="Y280" i="7"/>
  <c r="AF279" i="7"/>
  <c r="AC279" i="7"/>
  <c r="AD279" i="7" s="1"/>
  <c r="Z280" i="7"/>
  <c r="AE279" i="7"/>
  <c r="Y252" i="3"/>
  <c r="AF251" i="3"/>
  <c r="AA252" i="3"/>
  <c r="AC251" i="3"/>
  <c r="AD251" i="3" s="1"/>
  <c r="AE251" i="3"/>
  <c r="Z252" i="3"/>
  <c r="V252" i="1" l="1"/>
  <c r="W252" i="1" s="1"/>
  <c r="X252" i="1"/>
  <c r="R253" i="1"/>
  <c r="S253" i="1"/>
  <c r="Y252" i="1"/>
  <c r="Q253" i="1"/>
  <c r="V280" i="10"/>
  <c r="W280" i="10" s="1"/>
  <c r="R281" i="10"/>
  <c r="X280" i="10"/>
  <c r="S281" i="10"/>
  <c r="Y280" i="10"/>
  <c r="Q281" i="10"/>
  <c r="Q282" i="10" s="1"/>
  <c r="AC280" i="9"/>
  <c r="AD280" i="9" s="1"/>
  <c r="Z281" i="9"/>
  <c r="AE280" i="9"/>
  <c r="Y281" i="9"/>
  <c r="AA281" i="9"/>
  <c r="AF280" i="9"/>
  <c r="AC280" i="7"/>
  <c r="AD280" i="7" s="1"/>
  <c r="Z281" i="7"/>
  <c r="AE280" i="7"/>
  <c r="AA281" i="7"/>
  <c r="AF281" i="7" s="1"/>
  <c r="Y281" i="7"/>
  <c r="Y253" i="3"/>
  <c r="Z253" i="3"/>
  <c r="AE252" i="3"/>
  <c r="AC252" i="3"/>
  <c r="AD252" i="3" s="1"/>
  <c r="AF252" i="3"/>
  <c r="AA253" i="3"/>
  <c r="V253" i="1" l="1"/>
  <c r="W253" i="1" s="1"/>
  <c r="R254" i="1"/>
  <c r="X253" i="1"/>
  <c r="Y253" i="1"/>
  <c r="S254" i="1"/>
  <c r="Q254" i="1"/>
  <c r="Q255" i="1" s="1"/>
  <c r="S282" i="10"/>
  <c r="Y281" i="10"/>
  <c r="R282" i="10"/>
  <c r="V281" i="10"/>
  <c r="W281" i="10" s="1"/>
  <c r="X281" i="10"/>
  <c r="Y282" i="9"/>
  <c r="AC281" i="9"/>
  <c r="AD281" i="9" s="1"/>
  <c r="Z282" i="9"/>
  <c r="AE281" i="9"/>
  <c r="AA282" i="9"/>
  <c r="AF281" i="9"/>
  <c r="AA282" i="7"/>
  <c r="Y282" i="7"/>
  <c r="AE281" i="7"/>
  <c r="AC281" i="7"/>
  <c r="AD281" i="7" s="1"/>
  <c r="Z282" i="7"/>
  <c r="Y254" i="3"/>
  <c r="AF253" i="3"/>
  <c r="AA254" i="3"/>
  <c r="AC253" i="3"/>
  <c r="AD253" i="3" s="1"/>
  <c r="Z254" i="3"/>
  <c r="AE253" i="3"/>
  <c r="V254" i="1" l="1"/>
  <c r="W254" i="1" s="1"/>
  <c r="R255" i="1"/>
  <c r="X254" i="1"/>
  <c r="Q256" i="1"/>
  <c r="S255" i="1"/>
  <c r="Y254" i="1"/>
  <c r="X282" i="10"/>
  <c r="R283" i="10"/>
  <c r="V282" i="10"/>
  <c r="W282" i="10" s="1"/>
  <c r="Q283" i="10"/>
  <c r="Q284" i="10" s="1"/>
  <c r="S283" i="10"/>
  <c r="Y282" i="10"/>
  <c r="AC282" i="9"/>
  <c r="AD282" i="9" s="1"/>
  <c r="Z283" i="9"/>
  <c r="AE282" i="9"/>
  <c r="AA283" i="9"/>
  <c r="AF282" i="9"/>
  <c r="Y283" i="9"/>
  <c r="AA283" i="7"/>
  <c r="AF283" i="7" s="1"/>
  <c r="AF282" i="7"/>
  <c r="Y283" i="7"/>
  <c r="AE282" i="7"/>
  <c r="Z283" i="7"/>
  <c r="AC282" i="7"/>
  <c r="AD282" i="7" s="1"/>
  <c r="Y255" i="3"/>
  <c r="Z255" i="3"/>
  <c r="AE254" i="3"/>
  <c r="AC254" i="3"/>
  <c r="AD254" i="3" s="1"/>
  <c r="AA255" i="3"/>
  <c r="AF254" i="3"/>
  <c r="V255" i="1" l="1"/>
  <c r="W255" i="1" s="1"/>
  <c r="R256" i="1"/>
  <c r="Q257" i="1" s="1"/>
  <c r="X255" i="1"/>
  <c r="S256" i="1"/>
  <c r="Y255" i="1"/>
  <c r="R284" i="10"/>
  <c r="V283" i="10"/>
  <c r="W283" i="10" s="1"/>
  <c r="X283" i="10"/>
  <c r="S284" i="10"/>
  <c r="Y283" i="10"/>
  <c r="AF283" i="9"/>
  <c r="AA284" i="9"/>
  <c r="AC283" i="9"/>
  <c r="AD283" i="9" s="1"/>
  <c r="Z284" i="9"/>
  <c r="AE283" i="9"/>
  <c r="Y284" i="9"/>
  <c r="Y284" i="7"/>
  <c r="AA284" i="7"/>
  <c r="AF284" i="7" s="1"/>
  <c r="AC283" i="7"/>
  <c r="AD283" i="7" s="1"/>
  <c r="AE283" i="7"/>
  <c r="Z284" i="7"/>
  <c r="Y256" i="3"/>
  <c r="AF255" i="3"/>
  <c r="AA256" i="3"/>
  <c r="AC255" i="3"/>
  <c r="AD255" i="3" s="1"/>
  <c r="Z256" i="3"/>
  <c r="AE255" i="3"/>
  <c r="S257" i="1" l="1"/>
  <c r="Y256" i="1"/>
  <c r="V256" i="1"/>
  <c r="W256" i="1" s="1"/>
  <c r="X256" i="1"/>
  <c r="R257" i="1"/>
  <c r="Q258" i="1"/>
  <c r="X284" i="10"/>
  <c r="R285" i="10"/>
  <c r="V284" i="10"/>
  <c r="W284" i="10" s="1"/>
  <c r="S285" i="10"/>
  <c r="Y284" i="10"/>
  <c r="Q285" i="10"/>
  <c r="AC284" i="9"/>
  <c r="AD284" i="9" s="1"/>
  <c r="Z285" i="9"/>
  <c r="AE284" i="9"/>
  <c r="AA285" i="9"/>
  <c r="AF284" i="9"/>
  <c r="Y285" i="9"/>
  <c r="AE284" i="7"/>
  <c r="Z285" i="7"/>
  <c r="AC284" i="7"/>
  <c r="AD284" i="7" s="1"/>
  <c r="AA285" i="7"/>
  <c r="Y285" i="7"/>
  <c r="AC256" i="3"/>
  <c r="AD256" i="3" s="1"/>
  <c r="Z257" i="3"/>
  <c r="AE256" i="3"/>
  <c r="AA257" i="3"/>
  <c r="AF256" i="3"/>
  <c r="Y257" i="3"/>
  <c r="V257" i="1" l="1"/>
  <c r="W257" i="1" s="1"/>
  <c r="R258" i="1"/>
  <c r="X257" i="1"/>
  <c r="Y257" i="1"/>
  <c r="S258" i="1"/>
  <c r="S286" i="10"/>
  <c r="Y285" i="10"/>
  <c r="R286" i="10"/>
  <c r="V285" i="10"/>
  <c r="W285" i="10" s="1"/>
  <c r="X285" i="10"/>
  <c r="Q286" i="10"/>
  <c r="Y286" i="9"/>
  <c r="AF285" i="9"/>
  <c r="AA286" i="9"/>
  <c r="AC285" i="9"/>
  <c r="AD285" i="9" s="1"/>
  <c r="Z286" i="9"/>
  <c r="AE285" i="9"/>
  <c r="AA286" i="7"/>
  <c r="AF286" i="7" s="1"/>
  <c r="Z286" i="7"/>
  <c r="AE285" i="7"/>
  <c r="AC285" i="7"/>
  <c r="AD285" i="7" s="1"/>
  <c r="AF285" i="7"/>
  <c r="Y286" i="7"/>
  <c r="Y258" i="3"/>
  <c r="AC257" i="3"/>
  <c r="AD257" i="3" s="1"/>
  <c r="AE257" i="3"/>
  <c r="Z258" i="3"/>
  <c r="AA258" i="3"/>
  <c r="AF257" i="3"/>
  <c r="S259" i="1" l="1"/>
  <c r="Y258" i="1"/>
  <c r="V258" i="1"/>
  <c r="W258" i="1" s="1"/>
  <c r="R259" i="1"/>
  <c r="X258" i="1"/>
  <c r="Q259" i="1"/>
  <c r="X286" i="10"/>
  <c r="R287" i="10"/>
  <c r="V286" i="10"/>
  <c r="W286" i="10" s="1"/>
  <c r="Q287" i="10"/>
  <c r="Q288" i="10" s="1"/>
  <c r="S287" i="10"/>
  <c r="Y286" i="10"/>
  <c r="AC286" i="9"/>
  <c r="AD286" i="9" s="1"/>
  <c r="Z287" i="9"/>
  <c r="AE286" i="9"/>
  <c r="AA287" i="9"/>
  <c r="AF286" i="9"/>
  <c r="Y287" i="9"/>
  <c r="AA287" i="7"/>
  <c r="AF287" i="7" s="1"/>
  <c r="Y287" i="7"/>
  <c r="AC286" i="7"/>
  <c r="AD286" i="7" s="1"/>
  <c r="AE286" i="7"/>
  <c r="Z287" i="7"/>
  <c r="AC258" i="3"/>
  <c r="AD258" i="3" s="1"/>
  <c r="AE258" i="3"/>
  <c r="Z259" i="3"/>
  <c r="Y259" i="3"/>
  <c r="AF258" i="3"/>
  <c r="AA259" i="3"/>
  <c r="V259" i="1" l="1"/>
  <c r="W259" i="1" s="1"/>
  <c r="R260" i="1"/>
  <c r="X259" i="1"/>
  <c r="Q260" i="1"/>
  <c r="Q261" i="1" s="1"/>
  <c r="S260" i="1"/>
  <c r="Y259" i="1"/>
  <c r="R288" i="10"/>
  <c r="V287" i="10"/>
  <c r="W287" i="10" s="1"/>
  <c r="X287" i="10"/>
  <c r="S288" i="10"/>
  <c r="Y287" i="10"/>
  <c r="AA288" i="9"/>
  <c r="AF287" i="9"/>
  <c r="AC287" i="9"/>
  <c r="AD287" i="9" s="1"/>
  <c r="Z288" i="9"/>
  <c r="AE287" i="9"/>
  <c r="Y288" i="9"/>
  <c r="Y288" i="7"/>
  <c r="Z288" i="7"/>
  <c r="AC287" i="7"/>
  <c r="AD287" i="7" s="1"/>
  <c r="AE287" i="7"/>
  <c r="AA288" i="7"/>
  <c r="AF288" i="7" s="1"/>
  <c r="Y260" i="3"/>
  <c r="AA260" i="3"/>
  <c r="AF259" i="3"/>
  <c r="AC259" i="3"/>
  <c r="AD259" i="3" s="1"/>
  <c r="AE259" i="3"/>
  <c r="Z260" i="3"/>
  <c r="V260" i="1" l="1"/>
  <c r="W260" i="1" s="1"/>
  <c r="X260" i="1"/>
  <c r="R261" i="1"/>
  <c r="Q262" i="1" s="1"/>
  <c r="S261" i="1"/>
  <c r="Y260" i="1"/>
  <c r="X288" i="10"/>
  <c r="R289" i="10"/>
  <c r="V288" i="10"/>
  <c r="W288" i="10" s="1"/>
  <c r="S289" i="10"/>
  <c r="Y288" i="10"/>
  <c r="Q289" i="10"/>
  <c r="Q290" i="10" s="1"/>
  <c r="Y289" i="9"/>
  <c r="AC288" i="9"/>
  <c r="AD288" i="9" s="1"/>
  <c r="Z289" i="9"/>
  <c r="AE288" i="9"/>
  <c r="AA289" i="9"/>
  <c r="AF288" i="9"/>
  <c r="AE288" i="7"/>
  <c r="AC288" i="7"/>
  <c r="AD288" i="7" s="1"/>
  <c r="Z289" i="7"/>
  <c r="AA289" i="7"/>
  <c r="Y289" i="7"/>
  <c r="Z261" i="3"/>
  <c r="AE260" i="3"/>
  <c r="AC260" i="3"/>
  <c r="AD260" i="3" s="1"/>
  <c r="Y261" i="3"/>
  <c r="AA261" i="3"/>
  <c r="AF260" i="3"/>
  <c r="V261" i="1" l="1"/>
  <c r="W261" i="1" s="1"/>
  <c r="R262" i="1"/>
  <c r="X261" i="1"/>
  <c r="Y261" i="1"/>
  <c r="S262" i="1"/>
  <c r="S290" i="10"/>
  <c r="Y289" i="10"/>
  <c r="R290" i="10"/>
  <c r="V289" i="10"/>
  <c r="W289" i="10" s="1"/>
  <c r="X289" i="10"/>
  <c r="Y290" i="9"/>
  <c r="AC289" i="9"/>
  <c r="AD289" i="9" s="1"/>
  <c r="Z290" i="9"/>
  <c r="AE289" i="9"/>
  <c r="AA290" i="9"/>
  <c r="AF289" i="9"/>
  <c r="AA290" i="7"/>
  <c r="AF290" i="7" s="1"/>
  <c r="AF289" i="7"/>
  <c r="AE289" i="7"/>
  <c r="Z290" i="7"/>
  <c r="AC289" i="7"/>
  <c r="AD289" i="7" s="1"/>
  <c r="Y290" i="7"/>
  <c r="AF261" i="3"/>
  <c r="AA262" i="3"/>
  <c r="Y262" i="3"/>
  <c r="AC261" i="3"/>
  <c r="AD261" i="3" s="1"/>
  <c r="Z262" i="3"/>
  <c r="AE261" i="3"/>
  <c r="V262" i="1" l="1"/>
  <c r="W262" i="1" s="1"/>
  <c r="R263" i="1"/>
  <c r="X262" i="1"/>
  <c r="S263" i="1"/>
  <c r="Y262" i="1"/>
  <c r="Q263" i="1"/>
  <c r="Q264" i="1" s="1"/>
  <c r="X290" i="10"/>
  <c r="R291" i="10"/>
  <c r="V290" i="10"/>
  <c r="W290" i="10" s="1"/>
  <c r="Q291" i="10"/>
  <c r="Q292" i="10" s="1"/>
  <c r="S291" i="10"/>
  <c r="Y290" i="10"/>
  <c r="AC290" i="9"/>
  <c r="AD290" i="9" s="1"/>
  <c r="Z291" i="9"/>
  <c r="AE290" i="9"/>
  <c r="AA291" i="9"/>
  <c r="AF290" i="9"/>
  <c r="Y291" i="9"/>
  <c r="AC290" i="7"/>
  <c r="AD290" i="7" s="1"/>
  <c r="Z291" i="7"/>
  <c r="AE290" i="7"/>
  <c r="AA291" i="7"/>
  <c r="Y291" i="7"/>
  <c r="AC262" i="3"/>
  <c r="AD262" i="3" s="1"/>
  <c r="AE262" i="3"/>
  <c r="Z263" i="3"/>
  <c r="Y263" i="3"/>
  <c r="AA263" i="3"/>
  <c r="AF262" i="3"/>
  <c r="S264" i="1" l="1"/>
  <c r="Y263" i="1"/>
  <c r="Q265" i="1"/>
  <c r="V263" i="1"/>
  <c r="W263" i="1" s="1"/>
  <c r="R264" i="1"/>
  <c r="X263" i="1"/>
  <c r="R292" i="10"/>
  <c r="V291" i="10"/>
  <c r="W291" i="10" s="1"/>
  <c r="X291" i="10"/>
  <c r="S292" i="10"/>
  <c r="Y291" i="10"/>
  <c r="Y292" i="9"/>
  <c r="AF291" i="9"/>
  <c r="AA292" i="9"/>
  <c r="AC291" i="9"/>
  <c r="AD291" i="9" s="1"/>
  <c r="Z292" i="9"/>
  <c r="Y293" i="9" s="1"/>
  <c r="AE291" i="9"/>
  <c r="AA292" i="7"/>
  <c r="AF292" i="7" s="1"/>
  <c r="AF291" i="7"/>
  <c r="Z292" i="7"/>
  <c r="AC291" i="7"/>
  <c r="AD291" i="7" s="1"/>
  <c r="AE291" i="7"/>
  <c r="Y292" i="7"/>
  <c r="Y264" i="3"/>
  <c r="AF263" i="3"/>
  <c r="AA264" i="3"/>
  <c r="AC263" i="3"/>
  <c r="AD263" i="3" s="1"/>
  <c r="Z264" i="3"/>
  <c r="AE263" i="3"/>
  <c r="V264" i="1" l="1"/>
  <c r="W264" i="1" s="1"/>
  <c r="X264" i="1"/>
  <c r="R265" i="1"/>
  <c r="S265" i="1"/>
  <c r="Y264" i="1"/>
  <c r="X292" i="10"/>
  <c r="R293" i="10"/>
  <c r="V292" i="10"/>
  <c r="W292" i="10" s="1"/>
  <c r="S293" i="10"/>
  <c r="Y292" i="10"/>
  <c r="Q293" i="10"/>
  <c r="AC292" i="9"/>
  <c r="AD292" i="9" s="1"/>
  <c r="Z293" i="9"/>
  <c r="AE292" i="9"/>
  <c r="AA293" i="9"/>
  <c r="AF292" i="9"/>
  <c r="AA293" i="7"/>
  <c r="AF293" i="7" s="1"/>
  <c r="Y293" i="7"/>
  <c r="Z293" i="7"/>
  <c r="AC292" i="7"/>
  <c r="AD292" i="7" s="1"/>
  <c r="AE292" i="7"/>
  <c r="Y265" i="3"/>
  <c r="Z265" i="3"/>
  <c r="AE264" i="3"/>
  <c r="AC264" i="3"/>
  <c r="AD264" i="3" s="1"/>
  <c r="AF264" i="3"/>
  <c r="AA265" i="3"/>
  <c r="V265" i="1" l="1"/>
  <c r="W265" i="1" s="1"/>
  <c r="R266" i="1"/>
  <c r="X265" i="1"/>
  <c r="Y265" i="1"/>
  <c r="S266" i="1"/>
  <c r="Q266" i="1"/>
  <c r="S294" i="10"/>
  <c r="Y293" i="10"/>
  <c r="R294" i="10"/>
  <c r="V293" i="10"/>
  <c r="W293" i="10" s="1"/>
  <c r="X293" i="10"/>
  <c r="Q294" i="10"/>
  <c r="AF293" i="9"/>
  <c r="AA294" i="9"/>
  <c r="AC293" i="9"/>
  <c r="AD293" i="9" s="1"/>
  <c r="Z294" i="9"/>
  <c r="AE293" i="9"/>
  <c r="Y294" i="9"/>
  <c r="AE293" i="7"/>
  <c r="AC293" i="7"/>
  <c r="AD293" i="7" s="1"/>
  <c r="Z294" i="7"/>
  <c r="AA294" i="7"/>
  <c r="Y294" i="7"/>
  <c r="AC265" i="3"/>
  <c r="AD265" i="3" s="1"/>
  <c r="Z266" i="3"/>
  <c r="AE265" i="3"/>
  <c r="AF265" i="3"/>
  <c r="AA266" i="3"/>
  <c r="Y266" i="3"/>
  <c r="Q267" i="1" l="1"/>
  <c r="V266" i="1"/>
  <c r="W266" i="1" s="1"/>
  <c r="R267" i="1"/>
  <c r="X266" i="1"/>
  <c r="S267" i="1"/>
  <c r="Y266" i="1"/>
  <c r="X294" i="10"/>
  <c r="R295" i="10"/>
  <c r="V294" i="10"/>
  <c r="W294" i="10" s="1"/>
  <c r="Q295" i="10"/>
  <c r="Q296" i="10" s="1"/>
  <c r="S295" i="10"/>
  <c r="Y294" i="10"/>
  <c r="AC294" i="9"/>
  <c r="AD294" i="9" s="1"/>
  <c r="Z295" i="9"/>
  <c r="AE294" i="9"/>
  <c r="Y295" i="9"/>
  <c r="AA295" i="9"/>
  <c r="AF294" i="9"/>
  <c r="AA295" i="7"/>
  <c r="AF295" i="7" s="1"/>
  <c r="AF294" i="7"/>
  <c r="AE294" i="7"/>
  <c r="Z295" i="7"/>
  <c r="AC294" i="7"/>
  <c r="AD294" i="7" s="1"/>
  <c r="Y295" i="7"/>
  <c r="Y267" i="3"/>
  <c r="AF266" i="3"/>
  <c r="AA267" i="3"/>
  <c r="Z267" i="3"/>
  <c r="AE266" i="3"/>
  <c r="AC266" i="3"/>
  <c r="AD266" i="3" s="1"/>
  <c r="V267" i="1" l="1"/>
  <c r="W267" i="1" s="1"/>
  <c r="R268" i="1"/>
  <c r="X267" i="1"/>
  <c r="S268" i="1"/>
  <c r="Y267" i="1"/>
  <c r="Q268" i="1"/>
  <c r="R296" i="10"/>
  <c r="V295" i="10"/>
  <c r="W295" i="10" s="1"/>
  <c r="X295" i="10"/>
  <c r="S296" i="10"/>
  <c r="Y295" i="10"/>
  <c r="Y296" i="9"/>
  <c r="AA296" i="9"/>
  <c r="AF295" i="9"/>
  <c r="AC295" i="9"/>
  <c r="AD295" i="9" s="1"/>
  <c r="Z296" i="9"/>
  <c r="AE295" i="9"/>
  <c r="Z296" i="7"/>
  <c r="AE295" i="7"/>
  <c r="AC295" i="7"/>
  <c r="AD295" i="7" s="1"/>
  <c r="AA296" i="7"/>
  <c r="Y296" i="7"/>
  <c r="Y268" i="3"/>
  <c r="AC267" i="3"/>
  <c r="AD267" i="3" s="1"/>
  <c r="AE267" i="3"/>
  <c r="Z268" i="3"/>
  <c r="AF267" i="3"/>
  <c r="AA268" i="3"/>
  <c r="Q269" i="1" l="1"/>
  <c r="S269" i="1"/>
  <c r="Y268" i="1"/>
  <c r="V268" i="1"/>
  <c r="W268" i="1" s="1"/>
  <c r="X268" i="1"/>
  <c r="R269" i="1"/>
  <c r="Q270" i="1" s="1"/>
  <c r="X296" i="10"/>
  <c r="R297" i="10"/>
  <c r="V296" i="10"/>
  <c r="W296" i="10" s="1"/>
  <c r="S297" i="10"/>
  <c r="Y296" i="10"/>
  <c r="Q297" i="10"/>
  <c r="AA297" i="9"/>
  <c r="AF296" i="9"/>
  <c r="AC296" i="9"/>
  <c r="AD296" i="9" s="1"/>
  <c r="Z297" i="9"/>
  <c r="AE296" i="9"/>
  <c r="Y297" i="9"/>
  <c r="Y297" i="7"/>
  <c r="AA297" i="7"/>
  <c r="AF297" i="7" s="1"/>
  <c r="Z297" i="7"/>
  <c r="AC296" i="7"/>
  <c r="AD296" i="7" s="1"/>
  <c r="AE296" i="7"/>
  <c r="AF296" i="7"/>
  <c r="AF268" i="3"/>
  <c r="AA269" i="3"/>
  <c r="Z269" i="3"/>
  <c r="AC268" i="3"/>
  <c r="AD268" i="3" s="1"/>
  <c r="AE268" i="3"/>
  <c r="Y269" i="3"/>
  <c r="V269" i="1" l="1"/>
  <c r="W269" i="1" s="1"/>
  <c r="R270" i="1"/>
  <c r="Q271" i="1" s="1"/>
  <c r="X269" i="1"/>
  <c r="Y269" i="1"/>
  <c r="S270" i="1"/>
  <c r="S298" i="10"/>
  <c r="Y297" i="10"/>
  <c r="R298" i="10"/>
  <c r="V297" i="10"/>
  <c r="W297" i="10" s="1"/>
  <c r="X297" i="10"/>
  <c r="Q298" i="10"/>
  <c r="Y298" i="9"/>
  <c r="AC297" i="9"/>
  <c r="AD297" i="9" s="1"/>
  <c r="Z298" i="9"/>
  <c r="AE297" i="9"/>
  <c r="AA298" i="9"/>
  <c r="AF297" i="9"/>
  <c r="Y298" i="7"/>
  <c r="AA298" i="7"/>
  <c r="AF298" i="7" s="1"/>
  <c r="AE297" i="7"/>
  <c r="Z298" i="7"/>
  <c r="AC297" i="7"/>
  <c r="AD297" i="7" s="1"/>
  <c r="Y270" i="3"/>
  <c r="AC269" i="3"/>
  <c r="AD269" i="3" s="1"/>
  <c r="Z270" i="3"/>
  <c r="AE269" i="3"/>
  <c r="AF269" i="3"/>
  <c r="AA270" i="3"/>
  <c r="V270" i="1" l="1"/>
  <c r="W270" i="1" s="1"/>
  <c r="R271" i="1"/>
  <c r="X270" i="1"/>
  <c r="S271" i="1"/>
  <c r="Y270" i="1"/>
  <c r="X298" i="10"/>
  <c r="R299" i="10"/>
  <c r="V298" i="10"/>
  <c r="W298" i="10" s="1"/>
  <c r="Q299" i="10"/>
  <c r="Q300" i="10" s="1"/>
  <c r="S299" i="10"/>
  <c r="Y298" i="10"/>
  <c r="Y299" i="7"/>
  <c r="AC298" i="9"/>
  <c r="AD298" i="9" s="1"/>
  <c r="Z299" i="9"/>
  <c r="AE298" i="9"/>
  <c r="Y299" i="9"/>
  <c r="Y300" i="9" s="1"/>
  <c r="AA299" i="9"/>
  <c r="AF298" i="9"/>
  <c r="AE298" i="7"/>
  <c r="AC298" i="7"/>
  <c r="AD298" i="7" s="1"/>
  <c r="Z299" i="7"/>
  <c r="AA299" i="7"/>
  <c r="AF299" i="7" s="1"/>
  <c r="Z271" i="3"/>
  <c r="AE270" i="3"/>
  <c r="AC270" i="3"/>
  <c r="AD270" i="3" s="1"/>
  <c r="AF270" i="3"/>
  <c r="AA271" i="3"/>
  <c r="Y271" i="3"/>
  <c r="V271" i="1" l="1"/>
  <c r="W271" i="1" s="1"/>
  <c r="R272" i="1"/>
  <c r="X271" i="1"/>
  <c r="S272" i="1"/>
  <c r="Y271" i="1"/>
  <c r="Q272" i="1"/>
  <c r="Q273" i="1" s="1"/>
  <c r="R300" i="10"/>
  <c r="V299" i="10"/>
  <c r="W299" i="10" s="1"/>
  <c r="X299" i="10"/>
  <c r="S300" i="10"/>
  <c r="Y299" i="10"/>
  <c r="AC299" i="9"/>
  <c r="AD299" i="9" s="1"/>
  <c r="Z300" i="9"/>
  <c r="AE299" i="9"/>
  <c r="Y301" i="9"/>
  <c r="AF299" i="9"/>
  <c r="AA300" i="9"/>
  <c r="AC299" i="7"/>
  <c r="AD299" i="7" s="1"/>
  <c r="AE299" i="7"/>
  <c r="Z300" i="7"/>
  <c r="AA300" i="7"/>
  <c r="Y300" i="7"/>
  <c r="Y272" i="3"/>
  <c r="AF271" i="3"/>
  <c r="AA272" i="3"/>
  <c r="AC271" i="3"/>
  <c r="AD271" i="3" s="1"/>
  <c r="AE271" i="3"/>
  <c r="Z272" i="3"/>
  <c r="S273" i="1" l="1"/>
  <c r="Y272" i="1"/>
  <c r="V272" i="1"/>
  <c r="W272" i="1" s="1"/>
  <c r="X272" i="1"/>
  <c r="R273" i="1"/>
  <c r="Q274" i="1" s="1"/>
  <c r="X300" i="10"/>
  <c r="R301" i="10"/>
  <c r="V300" i="10"/>
  <c r="W300" i="10" s="1"/>
  <c r="S301" i="10"/>
  <c r="Y300" i="10"/>
  <c r="Q301" i="10"/>
  <c r="AA301" i="9"/>
  <c r="AF300" i="9"/>
  <c r="Y302" i="9"/>
  <c r="AC300" i="9"/>
  <c r="AD300" i="9" s="1"/>
  <c r="Z301" i="9"/>
  <c r="AE300" i="9"/>
  <c r="AA301" i="7"/>
  <c r="AF301" i="7" s="1"/>
  <c r="Y301" i="7"/>
  <c r="AF300" i="7"/>
  <c r="Z301" i="7"/>
  <c r="AC300" i="7"/>
  <c r="AD300" i="7" s="1"/>
  <c r="AE300" i="7"/>
  <c r="Y273" i="3"/>
  <c r="Z273" i="3"/>
  <c r="AC272" i="3"/>
  <c r="AD272" i="3" s="1"/>
  <c r="AE272" i="3"/>
  <c r="AF272" i="3"/>
  <c r="AA273" i="3"/>
  <c r="V273" i="1" l="1"/>
  <c r="W273" i="1" s="1"/>
  <c r="R274" i="1"/>
  <c r="X273" i="1"/>
  <c r="Y273" i="1"/>
  <c r="S274" i="1"/>
  <c r="S302" i="10"/>
  <c r="Y301" i="10"/>
  <c r="R302" i="10"/>
  <c r="V301" i="10"/>
  <c r="W301" i="10" s="1"/>
  <c r="X301" i="10"/>
  <c r="Q302" i="10"/>
  <c r="AC301" i="9"/>
  <c r="AD301" i="9" s="1"/>
  <c r="Z302" i="9"/>
  <c r="AE301" i="9"/>
  <c r="AF301" i="9"/>
  <c r="AA302" i="9"/>
  <c r="AE301" i="7"/>
  <c r="AC301" i="7"/>
  <c r="AD301" i="7" s="1"/>
  <c r="Z302" i="7"/>
  <c r="Y302" i="7"/>
  <c r="AA302" i="7"/>
  <c r="AF302" i="7" s="1"/>
  <c r="Y274" i="3"/>
  <c r="AF273" i="3"/>
  <c r="AA274" i="3"/>
  <c r="AC273" i="3"/>
  <c r="AD273" i="3" s="1"/>
  <c r="Z274" i="3"/>
  <c r="AE273" i="3"/>
  <c r="V274" i="1" l="1"/>
  <c r="W274" i="1" s="1"/>
  <c r="R275" i="1"/>
  <c r="X274" i="1"/>
  <c r="S275" i="1"/>
  <c r="Y274" i="1"/>
  <c r="Q275" i="1"/>
  <c r="Q276" i="1" s="1"/>
  <c r="X302" i="10"/>
  <c r="R303" i="10"/>
  <c r="V302" i="10"/>
  <c r="W302" i="10" s="1"/>
  <c r="Q303" i="10"/>
  <c r="Q304" i="10" s="1"/>
  <c r="S303" i="10"/>
  <c r="Y302" i="10"/>
  <c r="AC302" i="9"/>
  <c r="AD302" i="9" s="1"/>
  <c r="Z303" i="9"/>
  <c r="AE302" i="9"/>
  <c r="AA303" i="9"/>
  <c r="AF302" i="9"/>
  <c r="Y303" i="9"/>
  <c r="Y303" i="7"/>
  <c r="AA303" i="7"/>
  <c r="AF303" i="7" s="1"/>
  <c r="Z303" i="7"/>
  <c r="AE302" i="7"/>
  <c r="AC302" i="7"/>
  <c r="AD302" i="7" s="1"/>
  <c r="Z275" i="3"/>
  <c r="AE274" i="3"/>
  <c r="AC274" i="3"/>
  <c r="AD274" i="3" s="1"/>
  <c r="Y275" i="3"/>
  <c r="AF274" i="3"/>
  <c r="AA275" i="3"/>
  <c r="S276" i="1" l="1"/>
  <c r="Y275" i="1"/>
  <c r="V275" i="1"/>
  <c r="W275" i="1" s="1"/>
  <c r="R276" i="1"/>
  <c r="X275" i="1"/>
  <c r="R304" i="10"/>
  <c r="V303" i="10"/>
  <c r="W303" i="10" s="1"/>
  <c r="X303" i="10"/>
  <c r="S304" i="10"/>
  <c r="Y303" i="10"/>
  <c r="AA304" i="9"/>
  <c r="AF303" i="9"/>
  <c r="AC303" i="9"/>
  <c r="AD303" i="9" s="1"/>
  <c r="Z304" i="9"/>
  <c r="AE303" i="9"/>
  <c r="Y304" i="9"/>
  <c r="Y304" i="7"/>
  <c r="Z304" i="7"/>
  <c r="AC303" i="7"/>
  <c r="AD303" i="7" s="1"/>
  <c r="AE303" i="7"/>
  <c r="AA304" i="7"/>
  <c r="AF275" i="3"/>
  <c r="AA276" i="3"/>
  <c r="Y276" i="3"/>
  <c r="AC275" i="3"/>
  <c r="AD275" i="3" s="1"/>
  <c r="AE275" i="3"/>
  <c r="Z276" i="3"/>
  <c r="V276" i="1" l="1"/>
  <c r="W276" i="1" s="1"/>
  <c r="X276" i="1"/>
  <c r="R277" i="1"/>
  <c r="Q277" i="1"/>
  <c r="S277" i="1"/>
  <c r="Y276" i="1"/>
  <c r="X304" i="10"/>
  <c r="R305" i="10"/>
  <c r="V304" i="10"/>
  <c r="W304" i="10" s="1"/>
  <c r="S305" i="10"/>
  <c r="Y304" i="10"/>
  <c r="Q305" i="10"/>
  <c r="AC304" i="9"/>
  <c r="AD304" i="9" s="1"/>
  <c r="Z305" i="9"/>
  <c r="AE304" i="9"/>
  <c r="Y305" i="9"/>
  <c r="Y306" i="9" s="1"/>
  <c r="AA305" i="9"/>
  <c r="AF304" i="9"/>
  <c r="Y305" i="7"/>
  <c r="AA305" i="7"/>
  <c r="AF305" i="7" s="1"/>
  <c r="AF304" i="7"/>
  <c r="AC304" i="7"/>
  <c r="AD304" i="7" s="1"/>
  <c r="AE304" i="7"/>
  <c r="Z305" i="7"/>
  <c r="Y277" i="3"/>
  <c r="Z277" i="3"/>
  <c r="AC276" i="3"/>
  <c r="AD276" i="3" s="1"/>
  <c r="AE276" i="3"/>
  <c r="AF276" i="3"/>
  <c r="AA277" i="3"/>
  <c r="Q278" i="1" l="1"/>
  <c r="Y277" i="1"/>
  <c r="S278" i="1"/>
  <c r="V277" i="1"/>
  <c r="W277" i="1" s="1"/>
  <c r="R278" i="1"/>
  <c r="X277" i="1"/>
  <c r="S306" i="10"/>
  <c r="Y305" i="10"/>
  <c r="R306" i="10"/>
  <c r="V305" i="10"/>
  <c r="W305" i="10" s="1"/>
  <c r="X305" i="10"/>
  <c r="Q306" i="10"/>
  <c r="AC305" i="9"/>
  <c r="AD305" i="9" s="1"/>
  <c r="Z306" i="9"/>
  <c r="AE305" i="9"/>
  <c r="AA306" i="9"/>
  <c r="AF305" i="9"/>
  <c r="AA306" i="7"/>
  <c r="Z306" i="7"/>
  <c r="AE305" i="7"/>
  <c r="AC305" i="7"/>
  <c r="AD305" i="7" s="1"/>
  <c r="Y306" i="7"/>
  <c r="Y278" i="3"/>
  <c r="AF277" i="3"/>
  <c r="AA278" i="3"/>
  <c r="AC277" i="3"/>
  <c r="AD277" i="3" s="1"/>
  <c r="Z278" i="3"/>
  <c r="AE277" i="3"/>
  <c r="V278" i="1" l="1"/>
  <c r="W278" i="1" s="1"/>
  <c r="R279" i="1"/>
  <c r="X278" i="1"/>
  <c r="Q279" i="1"/>
  <c r="S279" i="1"/>
  <c r="Y278" i="1"/>
  <c r="R307" i="10"/>
  <c r="X306" i="10"/>
  <c r="V306" i="10"/>
  <c r="W306" i="10" s="1"/>
  <c r="Q307" i="10"/>
  <c r="Q308" i="10" s="1"/>
  <c r="S307" i="10"/>
  <c r="Y306" i="10"/>
  <c r="AC306" i="9"/>
  <c r="AD306" i="9" s="1"/>
  <c r="Z307" i="9"/>
  <c r="AE306" i="9"/>
  <c r="AA307" i="9"/>
  <c r="AF306" i="9"/>
  <c r="Y307" i="9"/>
  <c r="AA307" i="7"/>
  <c r="AF307" i="7" s="1"/>
  <c r="AF306" i="7"/>
  <c r="Y307" i="7"/>
  <c r="AE306" i="7"/>
  <c r="AC306" i="7"/>
  <c r="AD306" i="7" s="1"/>
  <c r="Z307" i="7"/>
  <c r="Z279" i="3"/>
  <c r="AE278" i="3"/>
  <c r="AC278" i="3"/>
  <c r="AD278" i="3" s="1"/>
  <c r="Y279" i="3"/>
  <c r="AF278" i="3"/>
  <c r="AA279" i="3"/>
  <c r="Q280" i="1" l="1"/>
  <c r="S280" i="1"/>
  <c r="Y279" i="1"/>
  <c r="V279" i="1"/>
  <c r="W279" i="1" s="1"/>
  <c r="R280" i="1"/>
  <c r="X279" i="1"/>
  <c r="S308" i="10"/>
  <c r="Y307" i="10"/>
  <c r="X307" i="10"/>
  <c r="V307" i="10"/>
  <c r="W307" i="10" s="1"/>
  <c r="R308" i="10"/>
  <c r="AF307" i="9"/>
  <c r="AA308" i="9"/>
  <c r="AC307" i="9"/>
  <c r="AD307" i="9" s="1"/>
  <c r="Z308" i="9"/>
  <c r="AE307" i="9"/>
  <c r="Y308" i="9"/>
  <c r="AC307" i="7"/>
  <c r="AD307" i="7" s="1"/>
  <c r="Z308" i="7"/>
  <c r="AE307" i="7"/>
  <c r="AA308" i="7"/>
  <c r="Y308" i="7"/>
  <c r="AF279" i="3"/>
  <c r="AA280" i="3"/>
  <c r="Y280" i="3"/>
  <c r="AC279" i="3"/>
  <c r="AD279" i="3" s="1"/>
  <c r="AE279" i="3"/>
  <c r="Z280" i="3"/>
  <c r="V280" i="1" l="1"/>
  <c r="W280" i="1" s="1"/>
  <c r="X280" i="1"/>
  <c r="R281" i="1"/>
  <c r="Q281" i="1"/>
  <c r="Q282" i="1" s="1"/>
  <c r="S281" i="1"/>
  <c r="Y280" i="1"/>
  <c r="R309" i="10"/>
  <c r="X308" i="10"/>
  <c r="V308" i="10"/>
  <c r="W308" i="10" s="1"/>
  <c r="S309" i="10"/>
  <c r="Y308" i="10"/>
  <c r="Q309" i="10"/>
  <c r="Q310" i="10" s="1"/>
  <c r="Y309" i="9"/>
  <c r="AC308" i="9"/>
  <c r="AD308" i="9" s="1"/>
  <c r="Z309" i="9"/>
  <c r="AE308" i="9"/>
  <c r="AA309" i="9"/>
  <c r="AF308" i="9"/>
  <c r="AA309" i="7"/>
  <c r="AF309" i="7" s="1"/>
  <c r="AF308" i="7"/>
  <c r="Y309" i="7"/>
  <c r="Z309" i="7"/>
  <c r="AE308" i="7"/>
  <c r="AC308" i="7"/>
  <c r="AD308" i="7" s="1"/>
  <c r="Y281" i="3"/>
  <c r="Z281" i="3"/>
  <c r="AC280" i="3"/>
  <c r="AD280" i="3" s="1"/>
  <c r="AE280" i="3"/>
  <c r="AF280" i="3"/>
  <c r="AA281" i="3"/>
  <c r="V281" i="1" l="1"/>
  <c r="W281" i="1" s="1"/>
  <c r="R282" i="1"/>
  <c r="X281" i="1"/>
  <c r="Y281" i="1"/>
  <c r="S282" i="1"/>
  <c r="S310" i="10"/>
  <c r="Y309" i="10"/>
  <c r="X309" i="10"/>
  <c r="V309" i="10"/>
  <c r="W309" i="10" s="1"/>
  <c r="R310" i="10"/>
  <c r="Y310" i="9"/>
  <c r="AC309" i="9"/>
  <c r="AD309" i="9" s="1"/>
  <c r="Z310" i="9"/>
  <c r="AE309" i="9"/>
  <c r="AF309" i="9"/>
  <c r="AA310" i="9"/>
  <c r="AA310" i="7"/>
  <c r="AF310" i="7" s="1"/>
  <c r="AE309" i="7"/>
  <c r="AC309" i="7"/>
  <c r="AD309" i="7" s="1"/>
  <c r="Z310" i="7"/>
  <c r="Y310" i="7"/>
  <c r="Y282" i="3"/>
  <c r="AF281" i="3"/>
  <c r="AA282" i="3"/>
  <c r="AC281" i="3"/>
  <c r="AD281" i="3" s="1"/>
  <c r="Z282" i="3"/>
  <c r="AE281" i="3"/>
  <c r="V282" i="1" l="1"/>
  <c r="W282" i="1" s="1"/>
  <c r="R283" i="1"/>
  <c r="X282" i="1"/>
  <c r="S283" i="1"/>
  <c r="Y282" i="1"/>
  <c r="Q283" i="1"/>
  <c r="Q284" i="1" s="1"/>
  <c r="R311" i="10"/>
  <c r="X310" i="10"/>
  <c r="V310" i="10"/>
  <c r="W310" i="10" s="1"/>
  <c r="Q311" i="10"/>
  <c r="Q312" i="10" s="1"/>
  <c r="S311" i="10"/>
  <c r="Y310" i="10"/>
  <c r="AC310" i="9"/>
  <c r="AD310" i="9" s="1"/>
  <c r="Z311" i="9"/>
  <c r="AE310" i="9"/>
  <c r="AA311" i="9"/>
  <c r="AF310" i="9"/>
  <c r="Y311" i="9"/>
  <c r="Y311" i="7"/>
  <c r="Z311" i="7"/>
  <c r="AE310" i="7"/>
  <c r="AC310" i="7"/>
  <c r="AD310" i="7" s="1"/>
  <c r="AA311" i="7"/>
  <c r="Y283" i="3"/>
  <c r="Z283" i="3"/>
  <c r="AE282" i="3"/>
  <c r="AC282" i="3"/>
  <c r="AD282" i="3" s="1"/>
  <c r="AF282" i="3"/>
  <c r="AA283" i="3"/>
  <c r="S284" i="1" l="1"/>
  <c r="Y283" i="1"/>
  <c r="V283" i="1"/>
  <c r="W283" i="1" s="1"/>
  <c r="R284" i="1"/>
  <c r="X283" i="1"/>
  <c r="S312" i="10"/>
  <c r="Y311" i="10"/>
  <c r="X311" i="10"/>
  <c r="V311" i="10"/>
  <c r="W311" i="10" s="1"/>
  <c r="R312" i="10"/>
  <c r="Y312" i="9"/>
  <c r="AA312" i="9"/>
  <c r="AF311" i="9"/>
  <c r="AC311" i="9"/>
  <c r="AD311" i="9" s="1"/>
  <c r="Z312" i="9"/>
  <c r="AE311" i="9"/>
  <c r="Y312" i="7"/>
  <c r="AA312" i="7"/>
  <c r="AF312" i="7" s="1"/>
  <c r="AF311" i="7"/>
  <c r="AE311" i="7"/>
  <c r="AC311" i="7"/>
  <c r="AD311" i="7" s="1"/>
  <c r="Z312" i="7"/>
  <c r="AF283" i="3"/>
  <c r="AA284" i="3"/>
  <c r="AC283" i="3"/>
  <c r="AD283" i="3" s="1"/>
  <c r="AE283" i="3"/>
  <c r="Z284" i="3"/>
  <c r="Y284" i="3"/>
  <c r="S285" i="1" l="1"/>
  <c r="Y284" i="1"/>
  <c r="V284" i="1"/>
  <c r="W284" i="1" s="1"/>
  <c r="X284" i="1"/>
  <c r="R285" i="1"/>
  <c r="Q285" i="1"/>
  <c r="Q286" i="1" s="1"/>
  <c r="R313" i="10"/>
  <c r="X312" i="10"/>
  <c r="V312" i="10"/>
  <c r="W312" i="10" s="1"/>
  <c r="S313" i="10"/>
  <c r="Y312" i="10"/>
  <c r="Q313" i="10"/>
  <c r="Q314" i="10" s="1"/>
  <c r="AA313" i="9"/>
  <c r="AF312" i="9"/>
  <c r="AC312" i="9"/>
  <c r="AD312" i="9" s="1"/>
  <c r="Z313" i="9"/>
  <c r="AE312" i="9"/>
  <c r="Y313" i="9"/>
  <c r="AA313" i="7"/>
  <c r="AF313" i="7" s="1"/>
  <c r="AC312" i="7"/>
  <c r="AD312" i="7" s="1"/>
  <c r="Z313" i="7"/>
  <c r="Y313" i="7"/>
  <c r="AE312" i="7"/>
  <c r="Y285" i="3"/>
  <c r="Z285" i="3"/>
  <c r="AC284" i="3"/>
  <c r="AD284" i="3" s="1"/>
  <c r="AE284" i="3"/>
  <c r="AF284" i="3"/>
  <c r="AA285" i="3"/>
  <c r="V285" i="1" l="1"/>
  <c r="W285" i="1" s="1"/>
  <c r="R286" i="1"/>
  <c r="X285" i="1"/>
  <c r="Y285" i="1"/>
  <c r="S286" i="1"/>
  <c r="S314" i="10"/>
  <c r="Y313" i="10"/>
  <c r="Q315" i="10"/>
  <c r="X313" i="10"/>
  <c r="V313" i="10"/>
  <c r="W313" i="10" s="1"/>
  <c r="R314" i="10"/>
  <c r="Y314" i="9"/>
  <c r="AC313" i="9"/>
  <c r="AD313" i="9" s="1"/>
  <c r="Z314" i="9"/>
  <c r="Y315" i="9" s="1"/>
  <c r="AE313" i="9"/>
  <c r="AA314" i="9"/>
  <c r="AF313" i="9"/>
  <c r="AA314" i="7"/>
  <c r="AF314" i="7" s="1"/>
  <c r="Y314" i="7"/>
  <c r="AC313" i="7"/>
  <c r="AD313" i="7" s="1"/>
  <c r="Z314" i="7"/>
  <c r="AE313" i="7"/>
  <c r="AF285" i="3"/>
  <c r="AA286" i="3"/>
  <c r="AC285" i="3"/>
  <c r="AD285" i="3" s="1"/>
  <c r="Z286" i="3"/>
  <c r="AE285" i="3"/>
  <c r="Y286" i="3"/>
  <c r="R287" i="1" l="1"/>
  <c r="V286" i="1"/>
  <c r="W286" i="1" s="1"/>
  <c r="X286" i="1"/>
  <c r="S287" i="1"/>
  <c r="Y286" i="1"/>
  <c r="Q287" i="1"/>
  <c r="R315" i="10"/>
  <c r="X314" i="10"/>
  <c r="V314" i="10"/>
  <c r="W314" i="10" s="1"/>
  <c r="Q316" i="10"/>
  <c r="S315" i="10"/>
  <c r="Y314" i="10"/>
  <c r="AA315" i="7"/>
  <c r="AF315" i="7" s="1"/>
  <c r="AA315" i="9"/>
  <c r="AF314" i="9"/>
  <c r="AC314" i="9"/>
  <c r="AD314" i="9" s="1"/>
  <c r="Z315" i="9"/>
  <c r="AE314" i="9"/>
  <c r="AC314" i="7"/>
  <c r="AD314" i="7" s="1"/>
  <c r="Z315" i="7"/>
  <c r="AE314" i="7"/>
  <c r="Y315" i="7"/>
  <c r="Y287" i="3"/>
  <c r="Z287" i="3"/>
  <c r="AE286" i="3"/>
  <c r="AC286" i="3"/>
  <c r="AD286" i="3" s="1"/>
  <c r="AF286" i="3"/>
  <c r="AA287" i="3"/>
  <c r="S288" i="1" l="1"/>
  <c r="Y287" i="1"/>
  <c r="Q288" i="1"/>
  <c r="V287" i="1"/>
  <c r="W287" i="1" s="1"/>
  <c r="X287" i="1"/>
  <c r="R288" i="1"/>
  <c r="S316" i="10"/>
  <c r="Y315" i="10"/>
  <c r="R316" i="10"/>
  <c r="X315" i="10"/>
  <c r="V315" i="10"/>
  <c r="W315" i="10" s="1"/>
  <c r="AF315" i="9"/>
  <c r="AA316" i="9"/>
  <c r="Z316" i="9"/>
  <c r="AE315" i="9"/>
  <c r="AC315" i="9"/>
  <c r="AD315" i="9" s="1"/>
  <c r="Y316" i="9"/>
  <c r="Y316" i="7"/>
  <c r="AC315" i="7"/>
  <c r="AD315" i="7" s="1"/>
  <c r="Z316" i="7"/>
  <c r="AE315" i="7"/>
  <c r="AA316" i="7"/>
  <c r="AF316" i="7" s="1"/>
  <c r="AF287" i="3"/>
  <c r="AA288" i="3"/>
  <c r="AC287" i="3"/>
  <c r="AD287" i="3" s="1"/>
  <c r="AE287" i="3"/>
  <c r="Z288" i="3"/>
  <c r="Y288" i="3"/>
  <c r="Q289" i="1" l="1"/>
  <c r="V288" i="1"/>
  <c r="W288" i="1" s="1"/>
  <c r="X288" i="1"/>
  <c r="R289" i="1"/>
  <c r="S289" i="1"/>
  <c r="Y288" i="1"/>
  <c r="R317" i="10"/>
  <c r="V316" i="10"/>
  <c r="W316" i="10" s="1"/>
  <c r="X316" i="10"/>
  <c r="S317" i="10"/>
  <c r="Y316" i="10"/>
  <c r="Q317" i="10"/>
  <c r="Q318" i="10" s="1"/>
  <c r="Y317" i="9"/>
  <c r="Y318" i="9" s="1"/>
  <c r="AF316" i="9"/>
  <c r="AA317" i="9"/>
  <c r="Z317" i="9"/>
  <c r="AE316" i="9"/>
  <c r="AC316" i="9"/>
  <c r="AD316" i="9" s="1"/>
  <c r="AC316" i="7"/>
  <c r="AD316" i="7" s="1"/>
  <c r="Z317" i="7"/>
  <c r="AE316" i="7"/>
  <c r="AA317" i="7"/>
  <c r="Y317" i="7"/>
  <c r="Y289" i="3"/>
  <c r="Z289" i="3"/>
  <c r="AC288" i="3"/>
  <c r="AD288" i="3" s="1"/>
  <c r="AE288" i="3"/>
  <c r="AF288" i="3"/>
  <c r="AA289" i="3"/>
  <c r="V289" i="1" l="1"/>
  <c r="W289" i="1" s="1"/>
  <c r="X289" i="1"/>
  <c r="R290" i="1"/>
  <c r="S290" i="1"/>
  <c r="Y289" i="1"/>
  <c r="Q290" i="1"/>
  <c r="S318" i="10"/>
  <c r="Y317" i="10"/>
  <c r="R318" i="10"/>
  <c r="X317" i="10"/>
  <c r="V317" i="10"/>
  <c r="W317" i="10" s="1"/>
  <c r="AF317" i="9"/>
  <c r="AA318" i="9"/>
  <c r="Z318" i="9"/>
  <c r="AE317" i="9"/>
  <c r="AC317" i="9"/>
  <c r="AD317" i="9" s="1"/>
  <c r="AA318" i="7"/>
  <c r="AF318" i="7" s="1"/>
  <c r="AE317" i="7"/>
  <c r="Z318" i="7"/>
  <c r="AC317" i="7"/>
  <c r="AD317" i="7" s="1"/>
  <c r="AF317" i="7"/>
  <c r="Y318" i="7"/>
  <c r="Y290" i="3"/>
  <c r="AF289" i="3"/>
  <c r="AA290" i="3"/>
  <c r="Z290" i="3"/>
  <c r="AC289" i="3"/>
  <c r="AD289" i="3" s="1"/>
  <c r="AE289" i="3"/>
  <c r="V290" i="1" l="1"/>
  <c r="W290" i="1" s="1"/>
  <c r="X290" i="1"/>
  <c r="R291" i="1"/>
  <c r="Q291" i="1"/>
  <c r="Q292" i="1" s="1"/>
  <c r="S291" i="1"/>
  <c r="Y290" i="1"/>
  <c r="R319" i="10"/>
  <c r="X318" i="10"/>
  <c r="V318" i="10"/>
  <c r="W318" i="10" s="1"/>
  <c r="Q319" i="10"/>
  <c r="Q320" i="10" s="1"/>
  <c r="S319" i="10"/>
  <c r="Y318" i="10"/>
  <c r="Z319" i="9"/>
  <c r="AE318" i="9"/>
  <c r="AC318" i="9"/>
  <c r="AD318" i="9" s="1"/>
  <c r="Y319" i="9"/>
  <c r="Y320" i="9" s="1"/>
  <c r="AF318" i="9"/>
  <c r="AA319" i="9"/>
  <c r="AC318" i="7"/>
  <c r="AD318" i="7" s="1"/>
  <c r="Z319" i="7"/>
  <c r="AE318" i="7"/>
  <c r="AA319" i="7"/>
  <c r="Y319" i="7"/>
  <c r="AE290" i="3"/>
  <c r="Z291" i="3"/>
  <c r="AC290" i="3"/>
  <c r="AD290" i="3" s="1"/>
  <c r="AA291" i="3"/>
  <c r="AF290" i="3"/>
  <c r="Y291" i="3"/>
  <c r="V291" i="1" l="1"/>
  <c r="W291" i="1" s="1"/>
  <c r="X291" i="1"/>
  <c r="R292" i="1"/>
  <c r="S292" i="1"/>
  <c r="Y291" i="1"/>
  <c r="S320" i="10"/>
  <c r="Y319" i="10"/>
  <c r="R320" i="10"/>
  <c r="V319" i="10"/>
  <c r="W319" i="10" s="1"/>
  <c r="X319" i="10"/>
  <c r="AF319" i="9"/>
  <c r="AA320" i="9"/>
  <c r="Z320" i="9"/>
  <c r="Y321" i="9" s="1"/>
  <c r="AE319" i="9"/>
  <c r="AC319" i="9"/>
  <c r="AD319" i="9" s="1"/>
  <c r="AA320" i="7"/>
  <c r="AF320" i="7" s="1"/>
  <c r="AC319" i="7"/>
  <c r="AD319" i="7" s="1"/>
  <c r="AE319" i="7"/>
  <c r="Z320" i="7"/>
  <c r="AF319" i="7"/>
  <c r="Y320" i="7"/>
  <c r="Y292" i="3"/>
  <c r="AE291" i="3"/>
  <c r="AC291" i="3"/>
  <c r="AD291" i="3" s="1"/>
  <c r="Z292" i="3"/>
  <c r="AF291" i="3"/>
  <c r="AA292" i="3"/>
  <c r="V292" i="1" l="1"/>
  <c r="W292" i="1" s="1"/>
  <c r="X292" i="1"/>
  <c r="R293" i="1"/>
  <c r="S293" i="1"/>
  <c r="Y292" i="1"/>
  <c r="Q293" i="1"/>
  <c r="R321" i="10"/>
  <c r="X320" i="10"/>
  <c r="V320" i="10"/>
  <c r="W320" i="10" s="1"/>
  <c r="S321" i="10"/>
  <c r="Y320" i="10"/>
  <c r="Q321" i="10"/>
  <c r="Q322" i="10" s="1"/>
  <c r="Z321" i="9"/>
  <c r="Y322" i="9" s="1"/>
  <c r="AE320" i="9"/>
  <c r="AC320" i="9"/>
  <c r="AD320" i="9" s="1"/>
  <c r="AF320" i="9"/>
  <c r="AA321" i="9"/>
  <c r="AC320" i="7"/>
  <c r="AD320" i="7" s="1"/>
  <c r="AE320" i="7"/>
  <c r="Z321" i="7"/>
  <c r="AA321" i="7"/>
  <c r="Y321" i="7"/>
  <c r="Y293" i="3"/>
  <c r="AA293" i="3"/>
  <c r="AF292" i="3"/>
  <c r="Z293" i="3"/>
  <c r="AC292" i="3"/>
  <c r="AD292" i="3" s="1"/>
  <c r="AE292" i="3"/>
  <c r="S294" i="1" l="1"/>
  <c r="Y293" i="1"/>
  <c r="V293" i="1"/>
  <c r="W293" i="1" s="1"/>
  <c r="X293" i="1"/>
  <c r="R294" i="1"/>
  <c r="Q294" i="1"/>
  <c r="S322" i="10"/>
  <c r="Y321" i="10"/>
  <c r="R322" i="10"/>
  <c r="X321" i="10"/>
  <c r="V321" i="10"/>
  <c r="W321" i="10" s="1"/>
  <c r="AF321" i="9"/>
  <c r="AA322" i="9"/>
  <c r="Z322" i="9"/>
  <c r="AE321" i="9"/>
  <c r="AC321" i="9"/>
  <c r="AD321" i="9" s="1"/>
  <c r="AA322" i="7"/>
  <c r="AF322" i="7" s="1"/>
  <c r="AC321" i="7"/>
  <c r="AD321" i="7" s="1"/>
  <c r="Z322" i="7"/>
  <c r="AE321" i="7"/>
  <c r="AF321" i="7"/>
  <c r="Y322" i="7"/>
  <c r="AF293" i="3"/>
  <c r="AA294" i="3"/>
  <c r="AC293" i="3"/>
  <c r="AD293" i="3" s="1"/>
  <c r="AE293" i="3"/>
  <c r="Z294" i="3"/>
  <c r="Y294" i="3"/>
  <c r="Q295" i="1" l="1"/>
  <c r="V294" i="1"/>
  <c r="W294" i="1" s="1"/>
  <c r="X294" i="1"/>
  <c r="R295" i="1"/>
  <c r="S295" i="1"/>
  <c r="Y294" i="1"/>
  <c r="R323" i="10"/>
  <c r="X322" i="10"/>
  <c r="V322" i="10"/>
  <c r="W322" i="10" s="1"/>
  <c r="Q323" i="10"/>
  <c r="Q324" i="10" s="1"/>
  <c r="S323" i="10"/>
  <c r="Y322" i="10"/>
  <c r="AC322" i="9"/>
  <c r="AD322" i="9" s="1"/>
  <c r="Z323" i="9"/>
  <c r="AE322" i="9"/>
  <c r="AA323" i="9"/>
  <c r="AF322" i="9"/>
  <c r="Y323" i="9"/>
  <c r="AA323" i="7"/>
  <c r="AF323" i="7" s="1"/>
  <c r="AE322" i="7"/>
  <c r="AC322" i="7"/>
  <c r="AD322" i="7" s="1"/>
  <c r="Z323" i="7"/>
  <c r="Y323" i="7"/>
  <c r="Y295" i="3"/>
  <c r="AC294" i="3"/>
  <c r="AD294" i="3" s="1"/>
  <c r="Z295" i="3"/>
  <c r="AE294" i="3"/>
  <c r="AF294" i="3"/>
  <c r="AA295" i="3"/>
  <c r="V295" i="1" l="1"/>
  <c r="W295" i="1" s="1"/>
  <c r="X295" i="1"/>
  <c r="R296" i="1"/>
  <c r="S296" i="1"/>
  <c r="Y295" i="1"/>
  <c r="Q296" i="1"/>
  <c r="S324" i="10"/>
  <c r="Y323" i="10"/>
  <c r="R324" i="10"/>
  <c r="X323" i="10"/>
  <c r="V323" i="10"/>
  <c r="W323" i="10" s="1"/>
  <c r="Y324" i="9"/>
  <c r="AC323" i="9"/>
  <c r="AD323" i="9" s="1"/>
  <c r="Z324" i="9"/>
  <c r="Y325" i="9" s="1"/>
  <c r="AE323" i="9"/>
  <c r="AA324" i="9"/>
  <c r="AF323" i="9"/>
  <c r="Y324" i="7"/>
  <c r="AC323" i="7"/>
  <c r="AD323" i="7" s="1"/>
  <c r="Z324" i="7"/>
  <c r="AE323" i="7"/>
  <c r="AA324" i="7"/>
  <c r="AA296" i="3"/>
  <c r="AF295" i="3"/>
  <c r="AE295" i="3"/>
  <c r="Z296" i="3"/>
  <c r="AC295" i="3"/>
  <c r="AD295" i="3" s="1"/>
  <c r="Y296" i="3"/>
  <c r="V296" i="1" l="1"/>
  <c r="W296" i="1" s="1"/>
  <c r="X296" i="1"/>
  <c r="R297" i="1"/>
  <c r="S297" i="1"/>
  <c r="Y296" i="1"/>
  <c r="Q297" i="1"/>
  <c r="R325" i="10"/>
  <c r="V324" i="10"/>
  <c r="W324" i="10" s="1"/>
  <c r="X324" i="10"/>
  <c r="S325" i="10"/>
  <c r="Y324" i="10"/>
  <c r="Q325" i="10"/>
  <c r="Q326" i="10" s="1"/>
  <c r="AA325" i="9"/>
  <c r="AF324" i="9"/>
  <c r="AC324" i="9"/>
  <c r="AD324" i="9" s="1"/>
  <c r="Z325" i="9"/>
  <c r="Y326" i="9" s="1"/>
  <c r="AE324" i="9"/>
  <c r="AA325" i="7"/>
  <c r="AF325" i="7" s="1"/>
  <c r="AF324" i="7"/>
  <c r="Z325" i="7"/>
  <c r="AE324" i="7"/>
  <c r="AC324" i="7"/>
  <c r="AD324" i="7" s="1"/>
  <c r="Y325" i="7"/>
  <c r="Y297" i="3"/>
  <c r="AE296" i="3"/>
  <c r="AC296" i="3"/>
  <c r="AD296" i="3" s="1"/>
  <c r="Z297" i="3"/>
  <c r="AF296" i="3"/>
  <c r="AA297" i="3"/>
  <c r="V297" i="1" l="1"/>
  <c r="W297" i="1" s="1"/>
  <c r="X297" i="1"/>
  <c r="R298" i="1"/>
  <c r="Q298" i="1"/>
  <c r="Q299" i="1" s="1"/>
  <c r="S298" i="1"/>
  <c r="Y297" i="1"/>
  <c r="S326" i="10"/>
  <c r="Y325" i="10"/>
  <c r="R326" i="10"/>
  <c r="X325" i="10"/>
  <c r="V325" i="10"/>
  <c r="W325" i="10" s="1"/>
  <c r="AC325" i="9"/>
  <c r="AD325" i="9" s="1"/>
  <c r="Z326" i="9"/>
  <c r="AE325" i="9"/>
  <c r="AA326" i="9"/>
  <c r="AF325" i="9"/>
  <c r="AA326" i="7"/>
  <c r="AF326" i="7" s="1"/>
  <c r="Y326" i="7"/>
  <c r="Z326" i="7"/>
  <c r="AC325" i="7"/>
  <c r="AD325" i="7" s="1"/>
  <c r="AE325" i="7"/>
  <c r="AF297" i="3"/>
  <c r="AA298" i="3"/>
  <c r="Z298" i="3"/>
  <c r="AC297" i="3"/>
  <c r="AD297" i="3" s="1"/>
  <c r="AE297" i="3"/>
  <c r="Y298" i="3"/>
  <c r="V298" i="1" l="1"/>
  <c r="W298" i="1" s="1"/>
  <c r="X298" i="1"/>
  <c r="R299" i="1"/>
  <c r="Q300" i="1" s="1"/>
  <c r="S299" i="1"/>
  <c r="Y298" i="1"/>
  <c r="R327" i="10"/>
  <c r="X326" i="10"/>
  <c r="V326" i="10"/>
  <c r="W326" i="10" s="1"/>
  <c r="Q327" i="10"/>
  <c r="Q328" i="10" s="1"/>
  <c r="S327" i="10"/>
  <c r="Y326" i="10"/>
  <c r="AC326" i="9"/>
  <c r="AD326" i="9" s="1"/>
  <c r="Z327" i="9"/>
  <c r="AE326" i="9"/>
  <c r="AA327" i="9"/>
  <c r="AF326" i="9"/>
  <c r="Y327" i="9"/>
  <c r="AA327" i="7"/>
  <c r="AF327" i="7" s="1"/>
  <c r="AE326" i="7"/>
  <c r="AC326" i="7"/>
  <c r="AD326" i="7" s="1"/>
  <c r="Z327" i="7"/>
  <c r="Y327" i="7"/>
  <c r="Y299" i="3"/>
  <c r="AA299" i="3"/>
  <c r="AF298" i="3"/>
  <c r="AE298" i="3"/>
  <c r="Z299" i="3"/>
  <c r="AC298" i="3"/>
  <c r="AD298" i="3" s="1"/>
  <c r="S300" i="1" l="1"/>
  <c r="Y299" i="1"/>
  <c r="Q301" i="1"/>
  <c r="V299" i="1"/>
  <c r="W299" i="1" s="1"/>
  <c r="X299" i="1"/>
  <c r="R300" i="1"/>
  <c r="S328" i="10"/>
  <c r="Y327" i="10"/>
  <c r="R328" i="10"/>
  <c r="V327" i="10"/>
  <c r="W327" i="10" s="1"/>
  <c r="X327" i="10"/>
  <c r="AC327" i="9"/>
  <c r="AD327" i="9" s="1"/>
  <c r="Z328" i="9"/>
  <c r="AE327" i="9"/>
  <c r="AF327" i="9"/>
  <c r="AA328" i="9"/>
  <c r="Y328" i="9"/>
  <c r="Y328" i="7"/>
  <c r="Z328" i="7"/>
  <c r="AC327" i="7"/>
  <c r="AD327" i="7" s="1"/>
  <c r="AE327" i="7"/>
  <c r="AA328" i="7"/>
  <c r="AF328" i="7" s="1"/>
  <c r="Z300" i="3"/>
  <c r="AE299" i="3"/>
  <c r="AC299" i="3"/>
  <c r="AD299" i="3" s="1"/>
  <c r="Y300" i="3"/>
  <c r="AA300" i="3"/>
  <c r="AF299" i="3"/>
  <c r="V300" i="1" l="1"/>
  <c r="W300" i="1" s="1"/>
  <c r="R301" i="1"/>
  <c r="X300" i="1"/>
  <c r="Y300" i="1"/>
  <c r="S301" i="1"/>
  <c r="R329" i="10"/>
  <c r="X328" i="10"/>
  <c r="V328" i="10"/>
  <c r="W328" i="10" s="1"/>
  <c r="S329" i="10"/>
  <c r="Y328" i="10"/>
  <c r="Q329" i="10"/>
  <c r="Q330" i="10" s="1"/>
  <c r="Y329" i="9"/>
  <c r="AC328" i="9"/>
  <c r="AD328" i="9" s="1"/>
  <c r="Z329" i="9"/>
  <c r="AE328" i="9"/>
  <c r="AA329" i="9"/>
  <c r="AF328" i="9"/>
  <c r="Z329" i="7"/>
  <c r="AC328" i="7"/>
  <c r="AD328" i="7" s="1"/>
  <c r="AE328" i="7"/>
  <c r="AA329" i="7"/>
  <c r="Y329" i="7"/>
  <c r="Y301" i="3"/>
  <c r="AF300" i="3"/>
  <c r="AA301" i="3"/>
  <c r="Z301" i="3"/>
  <c r="AC300" i="3"/>
  <c r="AD300" i="3" s="1"/>
  <c r="AE300" i="3"/>
  <c r="V301" i="1" l="1"/>
  <c r="W301" i="1" s="1"/>
  <c r="X301" i="1"/>
  <c r="R302" i="1"/>
  <c r="S302" i="1"/>
  <c r="Y301" i="1"/>
  <c r="Q302" i="1"/>
  <c r="S330" i="10"/>
  <c r="Y329" i="10"/>
  <c r="R330" i="10"/>
  <c r="X329" i="10"/>
  <c r="V329" i="10"/>
  <c r="W329" i="10" s="1"/>
  <c r="Y330" i="7"/>
  <c r="AC329" i="9"/>
  <c r="AD329" i="9" s="1"/>
  <c r="Z330" i="9"/>
  <c r="AE329" i="9"/>
  <c r="AF329" i="9"/>
  <c r="AA330" i="9"/>
  <c r="Y330" i="9"/>
  <c r="AA330" i="7"/>
  <c r="AF330" i="7" s="1"/>
  <c r="AF329" i="7"/>
  <c r="Z330" i="7"/>
  <c r="AC329" i="7"/>
  <c r="AD329" i="7" s="1"/>
  <c r="AE329" i="7"/>
  <c r="Z302" i="3"/>
  <c r="AE301" i="3"/>
  <c r="AC301" i="3"/>
  <c r="AD301" i="3" s="1"/>
  <c r="AF301" i="3"/>
  <c r="AA302" i="3"/>
  <c r="Y302" i="3"/>
  <c r="V302" i="1" l="1"/>
  <c r="W302" i="1" s="1"/>
  <c r="R303" i="1"/>
  <c r="X302" i="1"/>
  <c r="Y302" i="1"/>
  <c r="S303" i="1"/>
  <c r="Q303" i="1"/>
  <c r="R331" i="10"/>
  <c r="X330" i="10"/>
  <c r="V330" i="10"/>
  <c r="W330" i="10" s="1"/>
  <c r="Q331" i="10"/>
  <c r="Q332" i="10" s="1"/>
  <c r="S331" i="10"/>
  <c r="Y330" i="10"/>
  <c r="Y331" i="9"/>
  <c r="AC330" i="9"/>
  <c r="AD330" i="9" s="1"/>
  <c r="Z331" i="9"/>
  <c r="AE330" i="9"/>
  <c r="AA331" i="9"/>
  <c r="AF330" i="9"/>
  <c r="AE330" i="7"/>
  <c r="Y331" i="7"/>
  <c r="AC330" i="7"/>
  <c r="AD330" i="7" s="1"/>
  <c r="Z331" i="7"/>
  <c r="AA331" i="7"/>
  <c r="AF331" i="7" s="1"/>
  <c r="Y303" i="3"/>
  <c r="AF302" i="3"/>
  <c r="AA303" i="3"/>
  <c r="AC302" i="3"/>
  <c r="AD302" i="3" s="1"/>
  <c r="AE302" i="3"/>
  <c r="Z303" i="3"/>
  <c r="Q304" i="1" l="1"/>
  <c r="V303" i="1"/>
  <c r="W303" i="1" s="1"/>
  <c r="X303" i="1"/>
  <c r="R304" i="1"/>
  <c r="S304" i="1"/>
  <c r="Y303" i="1"/>
  <c r="S332" i="10"/>
  <c r="Y331" i="10"/>
  <c r="R332" i="10"/>
  <c r="X331" i="10"/>
  <c r="V331" i="10"/>
  <c r="W331" i="10" s="1"/>
  <c r="AE331" i="9"/>
  <c r="Z332" i="9"/>
  <c r="AC331" i="9"/>
  <c r="AD331" i="9" s="1"/>
  <c r="AA332" i="9"/>
  <c r="AF331" i="9"/>
  <c r="Y332" i="9"/>
  <c r="Y333" i="9" s="1"/>
  <c r="AE331" i="7"/>
  <c r="Z332" i="7"/>
  <c r="AC331" i="7"/>
  <c r="AD331" i="7" s="1"/>
  <c r="Y332" i="7"/>
  <c r="AA332" i="7"/>
  <c r="Z304" i="3"/>
  <c r="AE303" i="3"/>
  <c r="AC303" i="3"/>
  <c r="AD303" i="3" s="1"/>
  <c r="AF303" i="3"/>
  <c r="AA304" i="3"/>
  <c r="Y304" i="3"/>
  <c r="V304" i="1" l="1"/>
  <c r="W304" i="1" s="1"/>
  <c r="R305" i="1"/>
  <c r="X304" i="1"/>
  <c r="Y304" i="1"/>
  <c r="S305" i="1"/>
  <c r="Q305" i="1"/>
  <c r="Q306" i="1" s="1"/>
  <c r="R333" i="10"/>
  <c r="V332" i="10"/>
  <c r="W332" i="10" s="1"/>
  <c r="X332" i="10"/>
  <c r="S333" i="10"/>
  <c r="Y332" i="10"/>
  <c r="Q333" i="10"/>
  <c r="Q334" i="10" s="1"/>
  <c r="AA333" i="9"/>
  <c r="AF332" i="9"/>
  <c r="Z333" i="9"/>
  <c r="AC332" i="9"/>
  <c r="AD332" i="9" s="1"/>
  <c r="AE332" i="9"/>
  <c r="Y333" i="7"/>
  <c r="AA333" i="7"/>
  <c r="AF333" i="7" s="1"/>
  <c r="AF332" i="7"/>
  <c r="Z333" i="7"/>
  <c r="AC332" i="7"/>
  <c r="AD332" i="7" s="1"/>
  <c r="AE332" i="7"/>
  <c r="Y305" i="3"/>
  <c r="AF304" i="3"/>
  <c r="AA305" i="3"/>
  <c r="Z305" i="3"/>
  <c r="AC304" i="3"/>
  <c r="AD304" i="3" s="1"/>
  <c r="AE304" i="3"/>
  <c r="V305" i="1" l="1"/>
  <c r="W305" i="1" s="1"/>
  <c r="X305" i="1"/>
  <c r="R306" i="1"/>
  <c r="S306" i="1"/>
  <c r="Y305" i="1"/>
  <c r="S334" i="10"/>
  <c r="Y333" i="10"/>
  <c r="R334" i="10"/>
  <c r="X333" i="10"/>
  <c r="V333" i="10"/>
  <c r="W333" i="10" s="1"/>
  <c r="Z334" i="9"/>
  <c r="AC333" i="9"/>
  <c r="AD333" i="9" s="1"/>
  <c r="AE333" i="9"/>
  <c r="Y334" i="9"/>
  <c r="Y335" i="9" s="1"/>
  <c r="AA334" i="9"/>
  <c r="AF333" i="9"/>
  <c r="Z334" i="7"/>
  <c r="AC333" i="7"/>
  <c r="AD333" i="7" s="1"/>
  <c r="AE333" i="7"/>
  <c r="AA334" i="7"/>
  <c r="AF334" i="7" s="1"/>
  <c r="Y334" i="7"/>
  <c r="AA306" i="3"/>
  <c r="AF305" i="3"/>
  <c r="Z306" i="3"/>
  <c r="AE305" i="3"/>
  <c r="AC305" i="3"/>
  <c r="AD305" i="3" s="1"/>
  <c r="Y306" i="3"/>
  <c r="V306" i="1" l="1"/>
  <c r="W306" i="1" s="1"/>
  <c r="R307" i="1"/>
  <c r="X306" i="1"/>
  <c r="Y306" i="1"/>
  <c r="S307" i="1"/>
  <c r="Q307" i="1"/>
  <c r="Q308" i="1" s="1"/>
  <c r="R335" i="10"/>
  <c r="X334" i="10"/>
  <c r="V334" i="10"/>
  <c r="W334" i="10" s="1"/>
  <c r="Q335" i="10"/>
  <c r="Q336" i="10" s="1"/>
  <c r="S335" i="10"/>
  <c r="Y334" i="10"/>
  <c r="Y335" i="7"/>
  <c r="AA335" i="9"/>
  <c r="AF334" i="9"/>
  <c r="AE334" i="9"/>
  <c r="Z335" i="9"/>
  <c r="AC334" i="9"/>
  <c r="AD334" i="9" s="1"/>
  <c r="AA335" i="7"/>
  <c r="AF335" i="7" s="1"/>
  <c r="AE334" i="7"/>
  <c r="AC334" i="7"/>
  <c r="AD334" i="7" s="1"/>
  <c r="Z335" i="7"/>
  <c r="Y307" i="3"/>
  <c r="Z307" i="3"/>
  <c r="AE306" i="3"/>
  <c r="AC306" i="3"/>
  <c r="AD306" i="3" s="1"/>
  <c r="AA307" i="3"/>
  <c r="AF306" i="3"/>
  <c r="S308" i="1" l="1"/>
  <c r="Y307" i="1"/>
  <c r="V307" i="1"/>
  <c r="W307" i="1" s="1"/>
  <c r="X307" i="1"/>
  <c r="R308" i="1"/>
  <c r="Q309" i="1" s="1"/>
  <c r="S336" i="10"/>
  <c r="Y335" i="10"/>
  <c r="R336" i="10"/>
  <c r="V335" i="10"/>
  <c r="W335" i="10" s="1"/>
  <c r="X335" i="10"/>
  <c r="AA336" i="9"/>
  <c r="AF335" i="9"/>
  <c r="AE335" i="9"/>
  <c r="Z336" i="9"/>
  <c r="AC335" i="9"/>
  <c r="AD335" i="9" s="1"/>
  <c r="Y336" i="9"/>
  <c r="AA336" i="7"/>
  <c r="AF336" i="7" s="1"/>
  <c r="AC335" i="7"/>
  <c r="AD335" i="7" s="1"/>
  <c r="Y336" i="7"/>
  <c r="AE335" i="7"/>
  <c r="Z336" i="7"/>
  <c r="AF307" i="3"/>
  <c r="AA308" i="3"/>
  <c r="Z308" i="3"/>
  <c r="AE307" i="3"/>
  <c r="AC307" i="3"/>
  <c r="AD307" i="3" s="1"/>
  <c r="Y308" i="3"/>
  <c r="V308" i="1" l="1"/>
  <c r="W308" i="1" s="1"/>
  <c r="R309" i="1"/>
  <c r="X308" i="1"/>
  <c r="Y308" i="1"/>
  <c r="S309" i="1"/>
  <c r="R337" i="10"/>
  <c r="X336" i="10"/>
  <c r="V336" i="10"/>
  <c r="W336" i="10" s="1"/>
  <c r="S337" i="10"/>
  <c r="Y336" i="10"/>
  <c r="Q337" i="10"/>
  <c r="Q338" i="10" s="1"/>
  <c r="Y337" i="9"/>
  <c r="Z337" i="9"/>
  <c r="Y338" i="9" s="1"/>
  <c r="AC336" i="9"/>
  <c r="AD336" i="9" s="1"/>
  <c r="AE336" i="9"/>
  <c r="AA337" i="9"/>
  <c r="AF336" i="9"/>
  <c r="Y337" i="7"/>
  <c r="Z337" i="7"/>
  <c r="AC336" i="7"/>
  <c r="AD336" i="7" s="1"/>
  <c r="AE336" i="7"/>
  <c r="AA337" i="7"/>
  <c r="Y309" i="3"/>
  <c r="AF308" i="3"/>
  <c r="AA309" i="3"/>
  <c r="Z309" i="3"/>
  <c r="AE308" i="3"/>
  <c r="AC308" i="3"/>
  <c r="AD308" i="3" s="1"/>
  <c r="V309" i="1" l="1"/>
  <c r="W309" i="1" s="1"/>
  <c r="X309" i="1"/>
  <c r="R310" i="1"/>
  <c r="S310" i="1"/>
  <c r="Y309" i="1"/>
  <c r="Q310" i="1"/>
  <c r="S338" i="10"/>
  <c r="Y337" i="10"/>
  <c r="R338" i="10"/>
  <c r="X337" i="10"/>
  <c r="V337" i="10"/>
  <c r="W337" i="10" s="1"/>
  <c r="AA338" i="9"/>
  <c r="AF337" i="9"/>
  <c r="Z338" i="9"/>
  <c r="Y339" i="9" s="1"/>
  <c r="AC337" i="9"/>
  <c r="AD337" i="9" s="1"/>
  <c r="AE337" i="9"/>
  <c r="AA338" i="7"/>
  <c r="AF338" i="7" s="1"/>
  <c r="AF337" i="7"/>
  <c r="AC337" i="7"/>
  <c r="AD337" i="7" s="1"/>
  <c r="AE337" i="7"/>
  <c r="Z338" i="7"/>
  <c r="Y338" i="7"/>
  <c r="AA310" i="3"/>
  <c r="AF309" i="3"/>
  <c r="AE309" i="3"/>
  <c r="Z310" i="3"/>
  <c r="AC309" i="3"/>
  <c r="AD309" i="3" s="1"/>
  <c r="Y310" i="3"/>
  <c r="V310" i="1" l="1"/>
  <c r="W310" i="1" s="1"/>
  <c r="R311" i="1"/>
  <c r="X310" i="1"/>
  <c r="Y310" i="1"/>
  <c r="S311" i="1"/>
  <c r="Q311" i="1"/>
  <c r="Q312" i="1" s="1"/>
  <c r="R339" i="10"/>
  <c r="X338" i="10"/>
  <c r="V338" i="10"/>
  <c r="W338" i="10" s="1"/>
  <c r="Q339" i="10"/>
  <c r="Q340" i="10" s="1"/>
  <c r="Y338" i="10"/>
  <c r="S339" i="10"/>
  <c r="AA339" i="7"/>
  <c r="AF339" i="7" s="1"/>
  <c r="AC338" i="9"/>
  <c r="AD338" i="9" s="1"/>
  <c r="Z339" i="9"/>
  <c r="Y340" i="9" s="1"/>
  <c r="AE338" i="9"/>
  <c r="AA339" i="9"/>
  <c r="AF338" i="9"/>
  <c r="Y339" i="7"/>
  <c r="Z339" i="7"/>
  <c r="AA340" i="7" s="1"/>
  <c r="AC338" i="7"/>
  <c r="AD338" i="7" s="1"/>
  <c r="AE338" i="7"/>
  <c r="Y311" i="3"/>
  <c r="AC310" i="3"/>
  <c r="AD310" i="3" s="1"/>
  <c r="Z311" i="3"/>
  <c r="AE310" i="3"/>
  <c r="AA311" i="3"/>
  <c r="AF310" i="3"/>
  <c r="V311" i="1" l="1"/>
  <c r="W311" i="1" s="1"/>
  <c r="X311" i="1"/>
  <c r="R312" i="1"/>
  <c r="S312" i="1"/>
  <c r="Y311" i="1"/>
  <c r="S340" i="10"/>
  <c r="Y339" i="10"/>
  <c r="V339" i="10"/>
  <c r="W339" i="10" s="1"/>
  <c r="X339" i="10"/>
  <c r="R340" i="10"/>
  <c r="AC339" i="9"/>
  <c r="AD339" i="9" s="1"/>
  <c r="AE339" i="9"/>
  <c r="Z340" i="9"/>
  <c r="AF339" i="9"/>
  <c r="AA340" i="9"/>
  <c r="AC339" i="7"/>
  <c r="AD339" i="7" s="1"/>
  <c r="AE339" i="7"/>
  <c r="Z340" i="7"/>
  <c r="AA341" i="7" s="1"/>
  <c r="Y340" i="7"/>
  <c r="AF340" i="7"/>
  <c r="AC311" i="3"/>
  <c r="AD311" i="3" s="1"/>
  <c r="Z312" i="3"/>
  <c r="AE311" i="3"/>
  <c r="AA312" i="3"/>
  <c r="AF311" i="3"/>
  <c r="Y312" i="3"/>
  <c r="V312" i="1" l="1"/>
  <c r="W312" i="1" s="1"/>
  <c r="R313" i="1"/>
  <c r="X312" i="1"/>
  <c r="Y312" i="1"/>
  <c r="S313" i="1"/>
  <c r="Q313" i="1"/>
  <c r="Q314" i="1" s="1"/>
  <c r="R341" i="10"/>
  <c r="X340" i="10"/>
  <c r="V340" i="10"/>
  <c r="W340" i="10" s="1"/>
  <c r="Y340" i="10"/>
  <c r="S341" i="10"/>
  <c r="Q341" i="10"/>
  <c r="Q342" i="10" s="1"/>
  <c r="AC340" i="9"/>
  <c r="AD340" i="9" s="1"/>
  <c r="AE340" i="9"/>
  <c r="Z341" i="9"/>
  <c r="AF340" i="9"/>
  <c r="AA341" i="9"/>
  <c r="Y341" i="9"/>
  <c r="Y341" i="7"/>
  <c r="AE340" i="7"/>
  <c r="Z341" i="7"/>
  <c r="AC340" i="7"/>
  <c r="AD340" i="7" s="1"/>
  <c r="AF341" i="7"/>
  <c r="Y313" i="3"/>
  <c r="AC312" i="3"/>
  <c r="AD312" i="3" s="1"/>
  <c r="Z313" i="3"/>
  <c r="AE312" i="3"/>
  <c r="AA313" i="3"/>
  <c r="AF312" i="3"/>
  <c r="V313" i="1" l="1"/>
  <c r="W313" i="1" s="1"/>
  <c r="X313" i="1"/>
  <c r="R314" i="1"/>
  <c r="S314" i="1"/>
  <c r="Y313" i="1"/>
  <c r="Y341" i="10"/>
  <c r="S342" i="10"/>
  <c r="V341" i="10"/>
  <c r="W341" i="10" s="1"/>
  <c r="R342" i="10"/>
  <c r="X341" i="10"/>
  <c r="Y342" i="9"/>
  <c r="AC341" i="9"/>
  <c r="AD341" i="9" s="1"/>
  <c r="Z342" i="9"/>
  <c r="AE341" i="9"/>
  <c r="AA342" i="9"/>
  <c r="AF341" i="9"/>
  <c r="AC341" i="7"/>
  <c r="AD341" i="7" s="1"/>
  <c r="AE341" i="7"/>
  <c r="Z342" i="7"/>
  <c r="AA342" i="7"/>
  <c r="Y342" i="7"/>
  <c r="AA314" i="3"/>
  <c r="AF313" i="3"/>
  <c r="AC313" i="3"/>
  <c r="AD313" i="3" s="1"/>
  <c r="Z314" i="3"/>
  <c r="AE313" i="3"/>
  <c r="Y314" i="3"/>
  <c r="V314" i="1" l="1"/>
  <c r="W314" i="1" s="1"/>
  <c r="R315" i="1"/>
  <c r="X314" i="1"/>
  <c r="Y314" i="1"/>
  <c r="S315" i="1"/>
  <c r="Q315" i="1"/>
  <c r="S343" i="10"/>
  <c r="Y342" i="10"/>
  <c r="X342" i="10"/>
  <c r="R343" i="10"/>
  <c r="V342" i="10"/>
  <c r="W342" i="10" s="1"/>
  <c r="Q343" i="10"/>
  <c r="Y343" i="9"/>
  <c r="AA343" i="9"/>
  <c r="AF342" i="9"/>
  <c r="AC342" i="9"/>
  <c r="AD342" i="9" s="1"/>
  <c r="Z343" i="9"/>
  <c r="Y344" i="9" s="1"/>
  <c r="AE342" i="9"/>
  <c r="AA343" i="7"/>
  <c r="AF343" i="7" s="1"/>
  <c r="AF342" i="7"/>
  <c r="AE342" i="7"/>
  <c r="Z343" i="7"/>
  <c r="AC342" i="7"/>
  <c r="AD342" i="7" s="1"/>
  <c r="Y343" i="7"/>
  <c r="Y315" i="3"/>
  <c r="AC314" i="3"/>
  <c r="AD314" i="3" s="1"/>
  <c r="AE314" i="3"/>
  <c r="Z315" i="3"/>
  <c r="AA315" i="3"/>
  <c r="AF314" i="3"/>
  <c r="Q316" i="1" l="1"/>
  <c r="V315" i="1"/>
  <c r="W315" i="1" s="1"/>
  <c r="X315" i="1"/>
  <c r="R316" i="1"/>
  <c r="S316" i="1"/>
  <c r="Y315" i="1"/>
  <c r="V343" i="10"/>
  <c r="W343" i="10" s="1"/>
  <c r="X343" i="10"/>
  <c r="R344" i="10"/>
  <c r="Q344" i="10"/>
  <c r="Q345" i="10" s="1"/>
  <c r="S344" i="10"/>
  <c r="Y343" i="10"/>
  <c r="AC343" i="9"/>
  <c r="AD343" i="9" s="1"/>
  <c r="AE343" i="9"/>
  <c r="Z344" i="9"/>
  <c r="Y345" i="9" s="1"/>
  <c r="AF343" i="9"/>
  <c r="AA344" i="9"/>
  <c r="AE343" i="7"/>
  <c r="AC343" i="7"/>
  <c r="AD343" i="7" s="1"/>
  <c r="Z344" i="7"/>
  <c r="AA344" i="7"/>
  <c r="AF344" i="7" s="1"/>
  <c r="Y344" i="7"/>
  <c r="Y316" i="3"/>
  <c r="AA316" i="3"/>
  <c r="AF315" i="3"/>
  <c r="AC315" i="3"/>
  <c r="AD315" i="3" s="1"/>
  <c r="Z316" i="3"/>
  <c r="AE315" i="3"/>
  <c r="V316" i="1" l="1"/>
  <c r="W316" i="1" s="1"/>
  <c r="R317" i="1"/>
  <c r="X316" i="1"/>
  <c r="Y316" i="1"/>
  <c r="S317" i="1"/>
  <c r="Q317" i="1"/>
  <c r="Q318" i="1" s="1"/>
  <c r="R345" i="10"/>
  <c r="X344" i="10"/>
  <c r="V344" i="10"/>
  <c r="W344" i="10" s="1"/>
  <c r="S345" i="10"/>
  <c r="Y344" i="10"/>
  <c r="AC344" i="9"/>
  <c r="AD344" i="9" s="1"/>
  <c r="AE344" i="9"/>
  <c r="Z345" i="9"/>
  <c r="Y346" i="9" s="1"/>
  <c r="AF344" i="9"/>
  <c r="AA345" i="9"/>
  <c r="AA345" i="7"/>
  <c r="AF345" i="7" s="1"/>
  <c r="AE344" i="7"/>
  <c r="Z345" i="7"/>
  <c r="AC344" i="7"/>
  <c r="AD344" i="7" s="1"/>
  <c r="Y345" i="7"/>
  <c r="AA317" i="3"/>
  <c r="AF316" i="3"/>
  <c r="AC316" i="3"/>
  <c r="AD316" i="3" s="1"/>
  <c r="AE316" i="3"/>
  <c r="Z317" i="3"/>
  <c r="Y317" i="3"/>
  <c r="V317" i="1" l="1"/>
  <c r="W317" i="1" s="1"/>
  <c r="X317" i="1"/>
  <c r="R318" i="1"/>
  <c r="S318" i="1"/>
  <c r="Y317" i="1"/>
  <c r="V345" i="10"/>
  <c r="W345" i="10" s="1"/>
  <c r="R346" i="10"/>
  <c r="X345" i="10"/>
  <c r="Y345" i="10"/>
  <c r="S346" i="10"/>
  <c r="Q346" i="10"/>
  <c r="Q347" i="10" s="1"/>
  <c r="AC345" i="9"/>
  <c r="AD345" i="9" s="1"/>
  <c r="Z346" i="9"/>
  <c r="AE345" i="9"/>
  <c r="AA346" i="9"/>
  <c r="AF345" i="9"/>
  <c r="AA346" i="7"/>
  <c r="AF346" i="7" s="1"/>
  <c r="Z346" i="7"/>
  <c r="AE345" i="7"/>
  <c r="AC345" i="7"/>
  <c r="AD345" i="7" s="1"/>
  <c r="Y346" i="7"/>
  <c r="Y318" i="3"/>
  <c r="AC317" i="3"/>
  <c r="AD317" i="3" s="1"/>
  <c r="Z318" i="3"/>
  <c r="AE317" i="3"/>
  <c r="AA318" i="3"/>
  <c r="AF317" i="3"/>
  <c r="V318" i="1" l="1"/>
  <c r="W318" i="1" s="1"/>
  <c r="R319" i="1"/>
  <c r="X318" i="1"/>
  <c r="Y318" i="1"/>
  <c r="S319" i="1"/>
  <c r="Q319" i="1"/>
  <c r="X346" i="10"/>
  <c r="R347" i="10"/>
  <c r="V346" i="10"/>
  <c r="W346" i="10" s="1"/>
  <c r="S347" i="10"/>
  <c r="Y346" i="10"/>
  <c r="AC346" i="9"/>
  <c r="AD346" i="9" s="1"/>
  <c r="Z347" i="9"/>
  <c r="AE346" i="9"/>
  <c r="AA347" i="9"/>
  <c r="AF346" i="9"/>
  <c r="Y347" i="9"/>
  <c r="AA347" i="7"/>
  <c r="AF347" i="7" s="1"/>
  <c r="Y347" i="7"/>
  <c r="Z347" i="7"/>
  <c r="AC346" i="7"/>
  <c r="AD346" i="7" s="1"/>
  <c r="AE346" i="7"/>
  <c r="AC318" i="3"/>
  <c r="AD318" i="3" s="1"/>
  <c r="AE318" i="3"/>
  <c r="Z319" i="3"/>
  <c r="AA319" i="3"/>
  <c r="AF318" i="3"/>
  <c r="Y319" i="3"/>
  <c r="Q320" i="1" l="1"/>
  <c r="V319" i="1"/>
  <c r="W319" i="1" s="1"/>
  <c r="X319" i="1"/>
  <c r="R320" i="1"/>
  <c r="S320" i="1"/>
  <c r="Y319" i="1"/>
  <c r="V347" i="10"/>
  <c r="W347" i="10" s="1"/>
  <c r="R348" i="10"/>
  <c r="X347" i="10"/>
  <c r="S348" i="10"/>
  <c r="Y347" i="10"/>
  <c r="Q348" i="10"/>
  <c r="Q349" i="10" s="1"/>
  <c r="Y348" i="9"/>
  <c r="AF347" i="9"/>
  <c r="AA348" i="9"/>
  <c r="AC347" i="9"/>
  <c r="AD347" i="9" s="1"/>
  <c r="AE347" i="9"/>
  <c r="Z348" i="9"/>
  <c r="Y349" i="9" s="1"/>
  <c r="AE347" i="7"/>
  <c r="AC347" i="7"/>
  <c r="AD347" i="7" s="1"/>
  <c r="Z348" i="7"/>
  <c r="AA348" i="7"/>
  <c r="Y348" i="7"/>
  <c r="Y320" i="3"/>
  <c r="AA320" i="3"/>
  <c r="AF319" i="3"/>
  <c r="AC319" i="3"/>
  <c r="AD319" i="3" s="1"/>
  <c r="Z320" i="3"/>
  <c r="AE319" i="3"/>
  <c r="V320" i="1" l="1"/>
  <c r="W320" i="1" s="1"/>
  <c r="R321" i="1"/>
  <c r="X320" i="1"/>
  <c r="Y320" i="1"/>
  <c r="S321" i="1"/>
  <c r="Q321" i="1"/>
  <c r="Y348" i="10"/>
  <c r="S349" i="10"/>
  <c r="R349" i="10"/>
  <c r="X348" i="10"/>
  <c r="V348" i="10"/>
  <c r="W348" i="10" s="1"/>
  <c r="AC348" i="9"/>
  <c r="AD348" i="9" s="1"/>
  <c r="AE348" i="9"/>
  <c r="Z349" i="9"/>
  <c r="AA349" i="9"/>
  <c r="AF348" i="9"/>
  <c r="AA349" i="7"/>
  <c r="AF349" i="7" s="1"/>
  <c r="AF348" i="7"/>
  <c r="AC348" i="7"/>
  <c r="AD348" i="7" s="1"/>
  <c r="AE348" i="7"/>
  <c r="Z349" i="7"/>
  <c r="Y349" i="7"/>
  <c r="AC320" i="3"/>
  <c r="AD320" i="3" s="1"/>
  <c r="Z321" i="3"/>
  <c r="AE320" i="3"/>
  <c r="Y321" i="3"/>
  <c r="AA321" i="3"/>
  <c r="AF320" i="3"/>
  <c r="Q322" i="1" l="1"/>
  <c r="V321" i="1"/>
  <c r="W321" i="1" s="1"/>
  <c r="X321" i="1"/>
  <c r="R322" i="1"/>
  <c r="S322" i="1"/>
  <c r="Y321" i="1"/>
  <c r="V349" i="10"/>
  <c r="W349" i="10" s="1"/>
  <c r="R350" i="10"/>
  <c r="X349" i="10"/>
  <c r="Q350" i="10"/>
  <c r="Q351" i="10" s="1"/>
  <c r="Y349" i="10"/>
  <c r="S350" i="10"/>
  <c r="AC349" i="9"/>
  <c r="AD349" i="9" s="1"/>
  <c r="Z350" i="9"/>
  <c r="AE349" i="9"/>
  <c r="AA350" i="9"/>
  <c r="AF349" i="9"/>
  <c r="Y350" i="9"/>
  <c r="Z350" i="7"/>
  <c r="AE349" i="7"/>
  <c r="AC349" i="7"/>
  <c r="AD349" i="7" s="1"/>
  <c r="AA350" i="7"/>
  <c r="Y350" i="7"/>
  <c r="AA322" i="3"/>
  <c r="AF321" i="3"/>
  <c r="AC321" i="3"/>
  <c r="AD321" i="3" s="1"/>
  <c r="Z322" i="3"/>
  <c r="AE321" i="3"/>
  <c r="Y322" i="3"/>
  <c r="V322" i="1" l="1"/>
  <c r="W322" i="1" s="1"/>
  <c r="R323" i="1"/>
  <c r="X322" i="1"/>
  <c r="Y322" i="1"/>
  <c r="S323" i="1"/>
  <c r="Q323" i="1"/>
  <c r="Q324" i="1" s="1"/>
  <c r="S351" i="10"/>
  <c r="Y350" i="10"/>
  <c r="X350" i="10"/>
  <c r="R351" i="10"/>
  <c r="V350" i="10"/>
  <c r="W350" i="10" s="1"/>
  <c r="Y351" i="7"/>
  <c r="AA351" i="9"/>
  <c r="AF350" i="9"/>
  <c r="AC350" i="9"/>
  <c r="AD350" i="9" s="1"/>
  <c r="Z351" i="9"/>
  <c r="AE350" i="9"/>
  <c r="Y351" i="9"/>
  <c r="AA351" i="7"/>
  <c r="AF351" i="7" s="1"/>
  <c r="AF350" i="7"/>
  <c r="Z351" i="7"/>
  <c r="AE350" i="7"/>
  <c r="AC350" i="7"/>
  <c r="AD350" i="7" s="1"/>
  <c r="Y323" i="3"/>
  <c r="AC322" i="3"/>
  <c r="AD322" i="3" s="1"/>
  <c r="Z323" i="3"/>
  <c r="AE322" i="3"/>
  <c r="AA323" i="3"/>
  <c r="AF322" i="3"/>
  <c r="V323" i="1" l="1"/>
  <c r="W323" i="1" s="1"/>
  <c r="X323" i="1"/>
  <c r="R324" i="1"/>
  <c r="S324" i="1"/>
  <c r="Y323" i="1"/>
  <c r="S352" i="10"/>
  <c r="Y351" i="10"/>
  <c r="V351" i="10"/>
  <c r="W351" i="10" s="1"/>
  <c r="X351" i="10"/>
  <c r="R352" i="10"/>
  <c r="Q352" i="10"/>
  <c r="Q353" i="10" s="1"/>
  <c r="Y352" i="9"/>
  <c r="AC351" i="9"/>
  <c r="AD351" i="9" s="1"/>
  <c r="Z352" i="9"/>
  <c r="Y353" i="9" s="1"/>
  <c r="AE351" i="9"/>
  <c r="AF351" i="9"/>
  <c r="AA352" i="9"/>
  <c r="AE351" i="7"/>
  <c r="AC351" i="7"/>
  <c r="AD351" i="7" s="1"/>
  <c r="Y352" i="7"/>
  <c r="Z352" i="7"/>
  <c r="AA352" i="7"/>
  <c r="AF352" i="7" s="1"/>
  <c r="AA324" i="3"/>
  <c r="AF323" i="3"/>
  <c r="AC323" i="3"/>
  <c r="AD323" i="3" s="1"/>
  <c r="Z324" i="3"/>
  <c r="AE323" i="3"/>
  <c r="Y324" i="3"/>
  <c r="V324" i="1" l="1"/>
  <c r="W324" i="1" s="1"/>
  <c r="R325" i="1"/>
  <c r="X324" i="1"/>
  <c r="S325" i="1"/>
  <c r="Y324" i="1"/>
  <c r="Q325" i="1"/>
  <c r="Q326" i="1" s="1"/>
  <c r="R353" i="10"/>
  <c r="X352" i="10"/>
  <c r="V352" i="10"/>
  <c r="W352" i="10" s="1"/>
  <c r="S353" i="10"/>
  <c r="Y352" i="10"/>
  <c r="AC352" i="9"/>
  <c r="AD352" i="9" s="1"/>
  <c r="AE352" i="9"/>
  <c r="Z353" i="9"/>
  <c r="Y354" i="9" s="1"/>
  <c r="AA353" i="9"/>
  <c r="AF352" i="9"/>
  <c r="Z353" i="7"/>
  <c r="AE352" i="7"/>
  <c r="AC352" i="7"/>
  <c r="AD352" i="7" s="1"/>
  <c r="AA353" i="7"/>
  <c r="Y353" i="7"/>
  <c r="Y325" i="3"/>
  <c r="AC324" i="3"/>
  <c r="AD324" i="3" s="1"/>
  <c r="AE324" i="3"/>
  <c r="Z325" i="3"/>
  <c r="AA325" i="3"/>
  <c r="AF324" i="3"/>
  <c r="S326" i="1" l="1"/>
  <c r="Y325" i="1"/>
  <c r="V325" i="1"/>
  <c r="W325" i="1" s="1"/>
  <c r="R326" i="1"/>
  <c r="Q327" i="1" s="1"/>
  <c r="X325" i="1"/>
  <c r="V353" i="10"/>
  <c r="W353" i="10" s="1"/>
  <c r="R354" i="10"/>
  <c r="X353" i="10"/>
  <c r="Y353" i="10"/>
  <c r="S354" i="10"/>
  <c r="Q354" i="10"/>
  <c r="Q355" i="10" s="1"/>
  <c r="AC353" i="9"/>
  <c r="AD353" i="9" s="1"/>
  <c r="Z354" i="9"/>
  <c r="AE353" i="9"/>
  <c r="AA354" i="9"/>
  <c r="AF353" i="9"/>
  <c r="Y354" i="7"/>
  <c r="AA354" i="7"/>
  <c r="AF354" i="7" s="1"/>
  <c r="AF353" i="7"/>
  <c r="Z354" i="7"/>
  <c r="AE353" i="7"/>
  <c r="AC353" i="7"/>
  <c r="AD353" i="7" s="1"/>
  <c r="AA326" i="3"/>
  <c r="AF325" i="3"/>
  <c r="AC325" i="3"/>
  <c r="AD325" i="3" s="1"/>
  <c r="Z326" i="3"/>
  <c r="AE325" i="3"/>
  <c r="Y326" i="3"/>
  <c r="V326" i="1" l="1"/>
  <c r="W326" i="1" s="1"/>
  <c r="X326" i="1"/>
  <c r="R327" i="1"/>
  <c r="S327" i="1"/>
  <c r="Y326" i="1"/>
  <c r="X354" i="10"/>
  <c r="R355" i="10"/>
  <c r="V354" i="10"/>
  <c r="W354" i="10" s="1"/>
  <c r="S355" i="10"/>
  <c r="Y354" i="10"/>
  <c r="AF354" i="9"/>
  <c r="AA355" i="9"/>
  <c r="AC354" i="9"/>
  <c r="AD354" i="9" s="1"/>
  <c r="Z355" i="9"/>
  <c r="AE354" i="9"/>
  <c r="Y355" i="9"/>
  <c r="AE354" i="7"/>
  <c r="AC354" i="7"/>
  <c r="AD354" i="7" s="1"/>
  <c r="Z355" i="7"/>
  <c r="Y355" i="7"/>
  <c r="AA355" i="7"/>
  <c r="AF355" i="7" s="1"/>
  <c r="Y327" i="3"/>
  <c r="AC326" i="3"/>
  <c r="AD326" i="3" s="1"/>
  <c r="AE326" i="3"/>
  <c r="Z327" i="3"/>
  <c r="AA327" i="3"/>
  <c r="AF326" i="3"/>
  <c r="V327" i="1" l="1"/>
  <c r="W327" i="1" s="1"/>
  <c r="X327" i="1"/>
  <c r="R328" i="1"/>
  <c r="S328" i="1"/>
  <c r="Y327" i="1"/>
  <c r="Q328" i="1"/>
  <c r="V355" i="10"/>
  <c r="W355" i="10" s="1"/>
  <c r="R356" i="10"/>
  <c r="X355" i="10"/>
  <c r="S356" i="10"/>
  <c r="Y355" i="10"/>
  <c r="Q356" i="10"/>
  <c r="Q357" i="10" s="1"/>
  <c r="AC355" i="9"/>
  <c r="AD355" i="9" s="1"/>
  <c r="AE355" i="9"/>
  <c r="Z356" i="9"/>
  <c r="Y356" i="9"/>
  <c r="Y357" i="9" s="1"/>
  <c r="AF355" i="9"/>
  <c r="AA356" i="9"/>
  <c r="Y356" i="7"/>
  <c r="AE355" i="7"/>
  <c r="AC355" i="7"/>
  <c r="AD355" i="7" s="1"/>
  <c r="Z356" i="7"/>
  <c r="AA356" i="7"/>
  <c r="AF356" i="7" s="1"/>
  <c r="Y328" i="3"/>
  <c r="AA328" i="3"/>
  <c r="AF327" i="3"/>
  <c r="AC327" i="3"/>
  <c r="AD327" i="3" s="1"/>
  <c r="Z328" i="3"/>
  <c r="AE327" i="3"/>
  <c r="V328" i="1" l="1"/>
  <c r="W328" i="1" s="1"/>
  <c r="X328" i="1"/>
  <c r="R329" i="1"/>
  <c r="Q329" i="1"/>
  <c r="S329" i="1"/>
  <c r="Y328" i="1"/>
  <c r="Y356" i="10"/>
  <c r="S357" i="10"/>
  <c r="R357" i="10"/>
  <c r="X356" i="10"/>
  <c r="V356" i="10"/>
  <c r="W356" i="10" s="1"/>
  <c r="AC356" i="9"/>
  <c r="AD356" i="9" s="1"/>
  <c r="AE356" i="9"/>
  <c r="Z357" i="9"/>
  <c r="AA357" i="9"/>
  <c r="AF356" i="9"/>
  <c r="Z357" i="7"/>
  <c r="AE356" i="7"/>
  <c r="AC356" i="7"/>
  <c r="AD356" i="7" s="1"/>
  <c r="AA357" i="7"/>
  <c r="Y357" i="7"/>
  <c r="AC328" i="3"/>
  <c r="AD328" i="3" s="1"/>
  <c r="AE328" i="3"/>
  <c r="Z329" i="3"/>
  <c r="AA329" i="3"/>
  <c r="AF328" i="3"/>
  <c r="Y329" i="3"/>
  <c r="V329" i="1" l="1"/>
  <c r="W329" i="1" s="1"/>
  <c r="X329" i="1"/>
  <c r="R330" i="1"/>
  <c r="Q330" i="1"/>
  <c r="S330" i="1"/>
  <c r="Y329" i="1"/>
  <c r="V357" i="10"/>
  <c r="W357" i="10" s="1"/>
  <c r="R358" i="10"/>
  <c r="X357" i="10"/>
  <c r="Q358" i="10"/>
  <c r="Q359" i="10" s="1"/>
  <c r="Y357" i="10"/>
  <c r="S358" i="10"/>
  <c r="AC357" i="9"/>
  <c r="AD357" i="9" s="1"/>
  <c r="Z358" i="9"/>
  <c r="AE357" i="9"/>
  <c r="AA358" i="9"/>
  <c r="AF357" i="9"/>
  <c r="Y358" i="9"/>
  <c r="Y358" i="7"/>
  <c r="AA358" i="7"/>
  <c r="AF358" i="7" s="1"/>
  <c r="AF357" i="7"/>
  <c r="Z358" i="7"/>
  <c r="AE357" i="7"/>
  <c r="AC357" i="7"/>
  <c r="AD357" i="7" s="1"/>
  <c r="Y330" i="3"/>
  <c r="AA330" i="3"/>
  <c r="AF329" i="3"/>
  <c r="AC329" i="3"/>
  <c r="AD329" i="3" s="1"/>
  <c r="Z330" i="3"/>
  <c r="AE329" i="3"/>
  <c r="Q331" i="1" l="1"/>
  <c r="Q332" i="1"/>
  <c r="V330" i="1"/>
  <c r="W330" i="1" s="1"/>
  <c r="X330" i="1"/>
  <c r="R331" i="1"/>
  <c r="S331" i="1"/>
  <c r="Y330" i="1"/>
  <c r="S359" i="10"/>
  <c r="Y358" i="10"/>
  <c r="X358" i="10"/>
  <c r="R359" i="10"/>
  <c r="V358" i="10"/>
  <c r="W358" i="10" s="1"/>
  <c r="Y359" i="9"/>
  <c r="AF358" i="9"/>
  <c r="AA359" i="9"/>
  <c r="Y360" i="9"/>
  <c r="AC358" i="9"/>
  <c r="AD358" i="9" s="1"/>
  <c r="Z359" i="9"/>
  <c r="AE358" i="9"/>
  <c r="Y359" i="7"/>
  <c r="Z359" i="7"/>
  <c r="AE358" i="7"/>
  <c r="AC358" i="7"/>
  <c r="AD358" i="7" s="1"/>
  <c r="AA359" i="7"/>
  <c r="AF359" i="7" s="1"/>
  <c r="AC330" i="3"/>
  <c r="AD330" i="3" s="1"/>
  <c r="Z331" i="3"/>
  <c r="AE330" i="3"/>
  <c r="Y331" i="3"/>
  <c r="AA331" i="3"/>
  <c r="AF330" i="3"/>
  <c r="S332" i="1" l="1"/>
  <c r="Y331" i="1"/>
  <c r="V331" i="1"/>
  <c r="W331" i="1" s="1"/>
  <c r="X331" i="1"/>
  <c r="R332" i="1"/>
  <c r="Q333" i="1" s="1"/>
  <c r="S360" i="10"/>
  <c r="Y359" i="10"/>
  <c r="V359" i="10"/>
  <c r="W359" i="10" s="1"/>
  <c r="R360" i="10"/>
  <c r="X359" i="10"/>
  <c r="Q360" i="10"/>
  <c r="AF359" i="9"/>
  <c r="AA360" i="9"/>
  <c r="AC359" i="9"/>
  <c r="AD359" i="9" s="1"/>
  <c r="AE359" i="9"/>
  <c r="Z360" i="9"/>
  <c r="AA360" i="7"/>
  <c r="AF360" i="7" s="1"/>
  <c r="AE359" i="7"/>
  <c r="AC359" i="7"/>
  <c r="AD359" i="7" s="1"/>
  <c r="Z360" i="7"/>
  <c r="Y360" i="7"/>
  <c r="Y332" i="3"/>
  <c r="AA332" i="3"/>
  <c r="AF331" i="3"/>
  <c r="AC331" i="3"/>
  <c r="AD331" i="3" s="1"/>
  <c r="Z332" i="3"/>
  <c r="AE331" i="3"/>
  <c r="V332" i="1" l="1"/>
  <c r="W332" i="1" s="1"/>
  <c r="X332" i="1"/>
  <c r="R333" i="1"/>
  <c r="S333" i="1"/>
  <c r="Y332" i="1"/>
  <c r="R361" i="10"/>
  <c r="X360" i="10"/>
  <c r="V360" i="10"/>
  <c r="W360" i="10" s="1"/>
  <c r="Q361" i="10"/>
  <c r="Q362" i="10" s="1"/>
  <c r="Y360" i="10"/>
  <c r="S361" i="10"/>
  <c r="AA361" i="9"/>
  <c r="AF360" i="9"/>
  <c r="AC360" i="9"/>
  <c r="AD360" i="9" s="1"/>
  <c r="AE360" i="9"/>
  <c r="Z361" i="9"/>
  <c r="Y361" i="9"/>
  <c r="Y361" i="7"/>
  <c r="Z361" i="7"/>
  <c r="AE360" i="7"/>
  <c r="AC360" i="7"/>
  <c r="AD360" i="7" s="1"/>
  <c r="AA361" i="7"/>
  <c r="AF361" i="7" s="1"/>
  <c r="Y333" i="3"/>
  <c r="AC332" i="3"/>
  <c r="AD332" i="3" s="1"/>
  <c r="Z333" i="3"/>
  <c r="AE332" i="3"/>
  <c r="AA333" i="3"/>
  <c r="AF332" i="3"/>
  <c r="V333" i="1" l="1"/>
  <c r="W333" i="1" s="1"/>
  <c r="X333" i="1"/>
  <c r="R334" i="1"/>
  <c r="S334" i="1"/>
  <c r="Y333" i="1"/>
  <c r="Q334" i="1"/>
  <c r="Y361" i="10"/>
  <c r="S362" i="10"/>
  <c r="X361" i="10"/>
  <c r="V361" i="10"/>
  <c r="W361" i="10" s="1"/>
  <c r="R362" i="10"/>
  <c r="AA362" i="9"/>
  <c r="AF361" i="9"/>
  <c r="AC361" i="9"/>
  <c r="AD361" i="9" s="1"/>
  <c r="Z362" i="9"/>
  <c r="AE361" i="9"/>
  <c r="Y362" i="9"/>
  <c r="AE361" i="7"/>
  <c r="AC361" i="7"/>
  <c r="AD361" i="7" s="1"/>
  <c r="Z362" i="7"/>
  <c r="AA362" i="7"/>
  <c r="AF362" i="7" s="1"/>
  <c r="Y362" i="7"/>
  <c r="AA334" i="3"/>
  <c r="AF333" i="3"/>
  <c r="AC333" i="3"/>
  <c r="AD333" i="3" s="1"/>
  <c r="Z334" i="3"/>
  <c r="AE333" i="3"/>
  <c r="Y334" i="3"/>
  <c r="S335" i="1" l="1"/>
  <c r="Y334" i="1"/>
  <c r="V334" i="1"/>
  <c r="W334" i="1" s="1"/>
  <c r="X334" i="1"/>
  <c r="R335" i="1"/>
  <c r="Q335" i="1"/>
  <c r="S363" i="10"/>
  <c r="Y362" i="10"/>
  <c r="X362" i="10"/>
  <c r="V362" i="10"/>
  <c r="W362" i="10" s="1"/>
  <c r="R363" i="10"/>
  <c r="Q363" i="10"/>
  <c r="Q364" i="10" s="1"/>
  <c r="Y363" i="9"/>
  <c r="AF362" i="9"/>
  <c r="AA363" i="9"/>
  <c r="AC362" i="9"/>
  <c r="AD362" i="9" s="1"/>
  <c r="Z363" i="9"/>
  <c r="AE362" i="9"/>
  <c r="AA363" i="7"/>
  <c r="AF363" i="7" s="1"/>
  <c r="Z363" i="7"/>
  <c r="AE362" i="7"/>
  <c r="AC362" i="7"/>
  <c r="AD362" i="7" s="1"/>
  <c r="Y363" i="7"/>
  <c r="Y335" i="3"/>
  <c r="AC334" i="3"/>
  <c r="AD334" i="3" s="1"/>
  <c r="AE334" i="3"/>
  <c r="Z335" i="3"/>
  <c r="AA335" i="3"/>
  <c r="AF334" i="3"/>
  <c r="Q336" i="1" l="1"/>
  <c r="V335" i="1"/>
  <c r="W335" i="1" s="1"/>
  <c r="X335" i="1"/>
  <c r="R336" i="1"/>
  <c r="S336" i="1"/>
  <c r="Y335" i="1"/>
  <c r="V363" i="10"/>
  <c r="W363" i="10" s="1"/>
  <c r="R364" i="10"/>
  <c r="X363" i="10"/>
  <c r="S364" i="10"/>
  <c r="Y363" i="10"/>
  <c r="AC363" i="9"/>
  <c r="AD363" i="9" s="1"/>
  <c r="AE363" i="9"/>
  <c r="Z364" i="9"/>
  <c r="Y364" i="9"/>
  <c r="AF363" i="9"/>
  <c r="AA364" i="9"/>
  <c r="Z364" i="7"/>
  <c r="AE363" i="7"/>
  <c r="AC363" i="7"/>
  <c r="AD363" i="7" s="1"/>
  <c r="AA364" i="7"/>
  <c r="Y364" i="7"/>
  <c r="AA336" i="3"/>
  <c r="AF335" i="3"/>
  <c r="AC335" i="3"/>
  <c r="AD335" i="3" s="1"/>
  <c r="Z336" i="3"/>
  <c r="AE335" i="3"/>
  <c r="Y336" i="3"/>
  <c r="Q337" i="1" l="1"/>
  <c r="S337" i="1"/>
  <c r="Y336" i="1"/>
  <c r="V336" i="1"/>
  <c r="W336" i="1" s="1"/>
  <c r="X336" i="1"/>
  <c r="R337" i="1"/>
  <c r="R365" i="10"/>
  <c r="X364" i="10"/>
  <c r="V364" i="10"/>
  <c r="W364" i="10" s="1"/>
  <c r="S365" i="10"/>
  <c r="Y364" i="10"/>
  <c r="Q365" i="10"/>
  <c r="Q366" i="10" s="1"/>
  <c r="Y365" i="9"/>
  <c r="AC364" i="9"/>
  <c r="AD364" i="9" s="1"/>
  <c r="AE364" i="9"/>
  <c r="Z365" i="9"/>
  <c r="AA365" i="9"/>
  <c r="AF364" i="9"/>
  <c r="Y365" i="7"/>
  <c r="AA365" i="7"/>
  <c r="AF365" i="7" s="1"/>
  <c r="AF364" i="7"/>
  <c r="Z365" i="7"/>
  <c r="AE364" i="7"/>
  <c r="AC364" i="7"/>
  <c r="AD364" i="7" s="1"/>
  <c r="Y337" i="3"/>
  <c r="AC336" i="3"/>
  <c r="AD336" i="3" s="1"/>
  <c r="AE336" i="3"/>
  <c r="Z337" i="3"/>
  <c r="AA337" i="3"/>
  <c r="AF336" i="3"/>
  <c r="S338" i="1" l="1"/>
  <c r="Y337" i="1"/>
  <c r="V337" i="1"/>
  <c r="W337" i="1" s="1"/>
  <c r="X337" i="1"/>
  <c r="R338" i="1"/>
  <c r="Q338" i="1"/>
  <c r="S366" i="10"/>
  <c r="Y366" i="10" s="1"/>
  <c r="Y365" i="10"/>
  <c r="V365" i="10"/>
  <c r="W365" i="10" s="1"/>
  <c r="R366" i="10"/>
  <c r="X365" i="10"/>
  <c r="AC365" i="9"/>
  <c r="AD365" i="9" s="1"/>
  <c r="Z366" i="9"/>
  <c r="AE365" i="9"/>
  <c r="AA366" i="9"/>
  <c r="AF366" i="9" s="1"/>
  <c r="AF365" i="9"/>
  <c r="Y366" i="9"/>
  <c r="AA366" i="7"/>
  <c r="AF366" i="7" s="1"/>
  <c r="Z366" i="7"/>
  <c r="AE365" i="7"/>
  <c r="Y366" i="7"/>
  <c r="AC365" i="7"/>
  <c r="AD365" i="7" s="1"/>
  <c r="AA338" i="3"/>
  <c r="AF337" i="3"/>
  <c r="AC337" i="3"/>
  <c r="AD337" i="3" s="1"/>
  <c r="Z338" i="3"/>
  <c r="AE337" i="3"/>
  <c r="Y338" i="3"/>
  <c r="Q339" i="1" l="1"/>
  <c r="V338" i="1"/>
  <c r="W338" i="1" s="1"/>
  <c r="X338" i="1"/>
  <c r="R339" i="1"/>
  <c r="S339" i="1"/>
  <c r="Y338" i="1"/>
  <c r="X366" i="10"/>
  <c r="V366" i="10"/>
  <c r="W366" i="10" s="1"/>
  <c r="AE366" i="9"/>
  <c r="AC366" i="9"/>
  <c r="AD366" i="9" s="1"/>
  <c r="AE366" i="7"/>
  <c r="AC366" i="7"/>
  <c r="AD366" i="7" s="1"/>
  <c r="Y339" i="3"/>
  <c r="AC338" i="3"/>
  <c r="AD338" i="3" s="1"/>
  <c r="AE338" i="3"/>
  <c r="Z339" i="3"/>
  <c r="AA339" i="3"/>
  <c r="AF338" i="3"/>
  <c r="Q340" i="1" l="1"/>
  <c r="S340" i="1"/>
  <c r="Y339" i="1"/>
  <c r="V339" i="1"/>
  <c r="W339" i="1" s="1"/>
  <c r="X339" i="1"/>
  <c r="R340" i="1"/>
  <c r="AC339" i="3"/>
  <c r="AD339" i="3" s="1"/>
  <c r="Z340" i="3"/>
  <c r="AE339" i="3"/>
  <c r="AA340" i="3"/>
  <c r="AF339" i="3"/>
  <c r="Y340" i="3"/>
  <c r="V340" i="1" l="1"/>
  <c r="W340" i="1" s="1"/>
  <c r="X340" i="1"/>
  <c r="R341" i="1"/>
  <c r="S341" i="1"/>
  <c r="Y340" i="1"/>
  <c r="Q341" i="1"/>
  <c r="Y341" i="3"/>
  <c r="AC340" i="3"/>
  <c r="AD340" i="3" s="1"/>
  <c r="AE340" i="3"/>
  <c r="Z341" i="3"/>
  <c r="AA341" i="3"/>
  <c r="AF340" i="3"/>
  <c r="S342" i="1" l="1"/>
  <c r="Y341" i="1"/>
  <c r="V341" i="1"/>
  <c r="W341" i="1" s="1"/>
  <c r="X341" i="1"/>
  <c r="R342" i="1"/>
  <c r="Q342" i="1"/>
  <c r="Y342" i="3"/>
  <c r="AA342" i="3"/>
  <c r="AF341" i="3"/>
  <c r="AC341" i="3"/>
  <c r="AD341" i="3" s="1"/>
  <c r="Z342" i="3"/>
  <c r="AE341" i="3"/>
  <c r="Q343" i="1" l="1"/>
  <c r="V342" i="1"/>
  <c r="W342" i="1" s="1"/>
  <c r="X342" i="1"/>
  <c r="R343" i="1"/>
  <c r="S343" i="1"/>
  <c r="Y342" i="1"/>
  <c r="AC342" i="3"/>
  <c r="AD342" i="3" s="1"/>
  <c r="Z343" i="3"/>
  <c r="AE342" i="3"/>
  <c r="AA343" i="3"/>
  <c r="AF342" i="3"/>
  <c r="Y343" i="3"/>
  <c r="Q344" i="1" l="1"/>
  <c r="S344" i="1"/>
  <c r="Y343" i="1"/>
  <c r="V343" i="1"/>
  <c r="W343" i="1" s="1"/>
  <c r="X343" i="1"/>
  <c r="R344" i="1"/>
  <c r="Q345" i="1" s="1"/>
  <c r="Y344" i="3"/>
  <c r="AC343" i="3"/>
  <c r="AD343" i="3" s="1"/>
  <c r="Z344" i="3"/>
  <c r="AE343" i="3"/>
  <c r="AA344" i="3"/>
  <c r="AF343" i="3"/>
  <c r="V344" i="1" l="1"/>
  <c r="W344" i="1" s="1"/>
  <c r="X344" i="1"/>
  <c r="R345" i="1"/>
  <c r="S345" i="1"/>
  <c r="Y344" i="1"/>
  <c r="AA345" i="3"/>
  <c r="AF344" i="3"/>
  <c r="AC344" i="3"/>
  <c r="AD344" i="3" s="1"/>
  <c r="Z345" i="3"/>
  <c r="AE344" i="3"/>
  <c r="Y345" i="3"/>
  <c r="V345" i="1" l="1"/>
  <c r="W345" i="1" s="1"/>
  <c r="X345" i="1"/>
  <c r="R346" i="1"/>
  <c r="S346" i="1"/>
  <c r="Y345" i="1"/>
  <c r="Q346" i="1"/>
  <c r="Y346" i="3"/>
  <c r="AC345" i="3"/>
  <c r="AD345" i="3" s="1"/>
  <c r="Z346" i="3"/>
  <c r="AE345" i="3"/>
  <c r="AA346" i="3"/>
  <c r="AF345" i="3"/>
  <c r="V346" i="1" l="1"/>
  <c r="W346" i="1" s="1"/>
  <c r="X346" i="1"/>
  <c r="R347" i="1"/>
  <c r="S347" i="1"/>
  <c r="Y346" i="1"/>
  <c r="Q347" i="1"/>
  <c r="AA347" i="3"/>
  <c r="AF346" i="3"/>
  <c r="AC346" i="3"/>
  <c r="AD346" i="3" s="1"/>
  <c r="AE346" i="3"/>
  <c r="Z347" i="3"/>
  <c r="Y347" i="3"/>
  <c r="S348" i="1" l="1"/>
  <c r="Y347" i="1"/>
  <c r="V347" i="1"/>
  <c r="W347" i="1" s="1"/>
  <c r="X347" i="1"/>
  <c r="R348" i="1"/>
  <c r="Q348" i="1"/>
  <c r="Y348" i="3"/>
  <c r="AC347" i="3"/>
  <c r="AD347" i="3" s="1"/>
  <c r="Z348" i="3"/>
  <c r="AE347" i="3"/>
  <c r="AA348" i="3"/>
  <c r="AF347" i="3"/>
  <c r="Q349" i="1" l="1"/>
  <c r="V348" i="1"/>
  <c r="W348" i="1" s="1"/>
  <c r="X348" i="1"/>
  <c r="R349" i="1"/>
  <c r="S349" i="1"/>
  <c r="Y348" i="1"/>
  <c r="AC348" i="3"/>
  <c r="AD348" i="3" s="1"/>
  <c r="AE348" i="3"/>
  <c r="Z349" i="3"/>
  <c r="AA349" i="3"/>
  <c r="AF348" i="3"/>
  <c r="Y349" i="3"/>
  <c r="Q350" i="1" l="1"/>
  <c r="S350" i="1"/>
  <c r="Y349" i="1"/>
  <c r="V349" i="1"/>
  <c r="W349" i="1" s="1"/>
  <c r="X349" i="1"/>
  <c r="R350" i="1"/>
  <c r="Q351" i="1" s="1"/>
  <c r="Y350" i="3"/>
  <c r="AA350" i="3"/>
  <c r="AF349" i="3"/>
  <c r="AC349" i="3"/>
  <c r="AD349" i="3" s="1"/>
  <c r="Z350" i="3"/>
  <c r="AE349" i="3"/>
  <c r="V350" i="1" l="1"/>
  <c r="W350" i="1" s="1"/>
  <c r="X350" i="1"/>
  <c r="R351" i="1"/>
  <c r="S351" i="1"/>
  <c r="Y350" i="1"/>
  <c r="AC350" i="3"/>
  <c r="AD350" i="3" s="1"/>
  <c r="Z351" i="3"/>
  <c r="AE350" i="3"/>
  <c r="Y351" i="3"/>
  <c r="AA351" i="3"/>
  <c r="AF350" i="3"/>
  <c r="V351" i="1" l="1"/>
  <c r="W351" i="1" s="1"/>
  <c r="X351" i="1"/>
  <c r="R352" i="1"/>
  <c r="S352" i="1"/>
  <c r="Y351" i="1"/>
  <c r="Q352" i="1"/>
  <c r="Y352" i="3"/>
  <c r="AA352" i="3"/>
  <c r="AF351" i="3"/>
  <c r="AC351" i="3"/>
  <c r="AD351" i="3" s="1"/>
  <c r="Z352" i="3"/>
  <c r="AE351" i="3"/>
  <c r="S353" i="1" l="1"/>
  <c r="Y352" i="1"/>
  <c r="V352" i="1"/>
  <c r="W352" i="1" s="1"/>
  <c r="R353" i="1"/>
  <c r="X352" i="1"/>
  <c r="Q353" i="1"/>
  <c r="Y353" i="3"/>
  <c r="AC352" i="3"/>
  <c r="AD352" i="3" s="1"/>
  <c r="Z353" i="3"/>
  <c r="AE352" i="3"/>
  <c r="AA353" i="3"/>
  <c r="AF352" i="3"/>
  <c r="V353" i="1" l="1"/>
  <c r="W353" i="1" s="1"/>
  <c r="R354" i="1"/>
  <c r="X353" i="1"/>
  <c r="Q354" i="1"/>
  <c r="Q355" i="1" s="1"/>
  <c r="S354" i="1"/>
  <c r="Y353" i="1"/>
  <c r="AA354" i="3"/>
  <c r="AF353" i="3"/>
  <c r="AC353" i="3"/>
  <c r="AD353" i="3" s="1"/>
  <c r="Z354" i="3"/>
  <c r="AE353" i="3"/>
  <c r="Y354" i="3"/>
  <c r="V354" i="1" l="1"/>
  <c r="W354" i="1" s="1"/>
  <c r="R355" i="1"/>
  <c r="Q356" i="1" s="1"/>
  <c r="X354" i="1"/>
  <c r="S355" i="1"/>
  <c r="Y354" i="1"/>
  <c r="Y355" i="3"/>
  <c r="AC354" i="3"/>
  <c r="AD354" i="3" s="1"/>
  <c r="Z355" i="3"/>
  <c r="AE354" i="3"/>
  <c r="AA355" i="3"/>
  <c r="AF354" i="3"/>
  <c r="S356" i="1" l="1"/>
  <c r="Y355" i="1"/>
  <c r="V355" i="1"/>
  <c r="W355" i="1" s="1"/>
  <c r="R356" i="1"/>
  <c r="X355" i="1"/>
  <c r="AA356" i="3"/>
  <c r="AF355" i="3"/>
  <c r="AC355" i="3"/>
  <c r="AD355" i="3" s="1"/>
  <c r="Z356" i="3"/>
  <c r="AE355" i="3"/>
  <c r="Y356" i="3"/>
  <c r="S357" i="1" l="1"/>
  <c r="Y356" i="1"/>
  <c r="V356" i="1"/>
  <c r="W356" i="1" s="1"/>
  <c r="R357" i="1"/>
  <c r="X356" i="1"/>
  <c r="Q357" i="1"/>
  <c r="Y357" i="3"/>
  <c r="AA357" i="3"/>
  <c r="AF356" i="3"/>
  <c r="AC356" i="3"/>
  <c r="AD356" i="3" s="1"/>
  <c r="Z357" i="3"/>
  <c r="AE356" i="3"/>
  <c r="S358" i="1" l="1"/>
  <c r="Y357" i="1"/>
  <c r="V357" i="1"/>
  <c r="W357" i="1" s="1"/>
  <c r="R358" i="1"/>
  <c r="X357" i="1"/>
  <c r="Q358" i="1"/>
  <c r="Y358" i="3"/>
  <c r="AC357" i="3"/>
  <c r="AD357" i="3" s="1"/>
  <c r="Z358" i="3"/>
  <c r="AE357" i="3"/>
  <c r="AA358" i="3"/>
  <c r="AF357" i="3"/>
  <c r="V358" i="1" l="1"/>
  <c r="W358" i="1" s="1"/>
  <c r="R359" i="1"/>
  <c r="X358" i="1"/>
  <c r="Q359" i="1"/>
  <c r="Q360" i="1" s="1"/>
  <c r="S359" i="1"/>
  <c r="Y358" i="1"/>
  <c r="AA359" i="3"/>
  <c r="AF358" i="3"/>
  <c r="AC358" i="3"/>
  <c r="AD358" i="3" s="1"/>
  <c r="Z359" i="3"/>
  <c r="AE358" i="3"/>
  <c r="Y359" i="3"/>
  <c r="V359" i="1" l="1"/>
  <c r="W359" i="1" s="1"/>
  <c r="R360" i="1"/>
  <c r="X359" i="1"/>
  <c r="S360" i="1"/>
  <c r="Y359" i="1"/>
  <c r="Y360" i="3"/>
  <c r="AC359" i="3"/>
  <c r="AD359" i="3" s="1"/>
  <c r="Z360" i="3"/>
  <c r="AE359" i="3"/>
  <c r="AA360" i="3"/>
  <c r="AF359" i="3"/>
  <c r="V360" i="1" l="1"/>
  <c r="W360" i="1" s="1"/>
  <c r="R361" i="1"/>
  <c r="X360" i="1"/>
  <c r="S361" i="1"/>
  <c r="Y360" i="1"/>
  <c r="Q361" i="1"/>
  <c r="Q362" i="1" s="1"/>
  <c r="AA361" i="3"/>
  <c r="AF360" i="3"/>
  <c r="AC360" i="3"/>
  <c r="AD360" i="3" s="1"/>
  <c r="Z361" i="3"/>
  <c r="AE360" i="3"/>
  <c r="Y361" i="3"/>
  <c r="S362" i="1" l="1"/>
  <c r="Y361" i="1"/>
  <c r="V361" i="1"/>
  <c r="W361" i="1" s="1"/>
  <c r="R362" i="1"/>
  <c r="Q363" i="1" s="1"/>
  <c r="X361" i="1"/>
  <c r="Y362" i="3"/>
  <c r="AC361" i="3"/>
  <c r="AD361" i="3" s="1"/>
  <c r="Z362" i="3"/>
  <c r="AE361" i="3"/>
  <c r="AA362" i="3"/>
  <c r="AF361" i="3"/>
  <c r="V362" i="1" l="1"/>
  <c r="W362" i="1" s="1"/>
  <c r="R363" i="1"/>
  <c r="X362" i="1"/>
  <c r="S363" i="1"/>
  <c r="Y362" i="1"/>
  <c r="AA363" i="3"/>
  <c r="AF362" i="3"/>
  <c r="AC362" i="3"/>
  <c r="AD362" i="3" s="1"/>
  <c r="Z363" i="3"/>
  <c r="AE362" i="3"/>
  <c r="Y363" i="3"/>
  <c r="V363" i="1" l="1"/>
  <c r="W363" i="1" s="1"/>
  <c r="R364" i="1"/>
  <c r="X363" i="1"/>
  <c r="S364" i="1"/>
  <c r="Y363" i="1"/>
  <c r="Q364" i="1"/>
  <c r="Q365" i="1" s="1"/>
  <c r="Y364" i="3"/>
  <c r="AC363" i="3"/>
  <c r="AD363" i="3" s="1"/>
  <c r="Z364" i="3"/>
  <c r="AE363" i="3"/>
  <c r="AA364" i="3"/>
  <c r="AF363" i="3"/>
  <c r="V364" i="1" l="1"/>
  <c r="W364" i="1" s="1"/>
  <c r="R365" i="1"/>
  <c r="Q366" i="1" s="1"/>
  <c r="X364" i="1"/>
  <c r="S365" i="1"/>
  <c r="Y364" i="1"/>
  <c r="AC364" i="3"/>
  <c r="AD364" i="3" s="1"/>
  <c r="Z365" i="3"/>
  <c r="AE364" i="3"/>
  <c r="AA365" i="3"/>
  <c r="AF364" i="3"/>
  <c r="Y365" i="3"/>
  <c r="S366" i="1" l="1"/>
  <c r="Y366" i="1" s="1"/>
  <c r="Y365" i="1"/>
  <c r="V365" i="1"/>
  <c r="W365" i="1" s="1"/>
  <c r="R366" i="1"/>
  <c r="X365" i="1"/>
  <c r="Y366" i="3"/>
  <c r="AC365" i="3"/>
  <c r="AD365" i="3" s="1"/>
  <c r="Z366" i="3"/>
  <c r="AE365" i="3"/>
  <c r="AA366" i="3"/>
  <c r="AF366" i="3" s="1"/>
  <c r="AF365" i="3"/>
  <c r="V366" i="1" l="1"/>
  <c r="W366" i="1" s="1"/>
  <c r="X366" i="1"/>
  <c r="AC366" i="3"/>
  <c r="AD366" i="3" s="1"/>
  <c r="AE3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Penuliar, Michael</author>
  </authors>
  <commentList>
    <comment ref="B49" authorId="0" shapeId="0" xr:uid="{943DB633-0D6B-4B29-AC77-096269CD186F}">
      <text>
        <r>
          <rPr>
            <b/>
            <sz val="9"/>
            <color indexed="81"/>
            <rFont val="Tahoma"/>
            <family val="2"/>
          </rPr>
          <t>Penuliar, Michael:</t>
        </r>
        <r>
          <rPr>
            <sz val="9"/>
            <color indexed="81"/>
            <rFont val="Tahoma"/>
            <family val="2"/>
          </rPr>
          <t xml:space="preserve">
https://gov.texas.gov/news/post/governor-abbott-announces-phase-one-to-open-texas-establishes-statewide-minimum-standard-health-protocols</t>
        </r>
      </text>
    </comment>
    <comment ref="B66" authorId="0" shapeId="0" xr:uid="{EEA08679-3610-42EE-B653-14FC4DC6FB44}">
      <text>
        <r>
          <rPr>
            <b/>
            <sz val="9"/>
            <color indexed="81"/>
            <rFont val="Tahoma"/>
            <family val="2"/>
          </rPr>
          <t xml:space="preserve">Penuliar, Michael </t>
        </r>
        <r>
          <rPr>
            <sz val="9"/>
            <color indexed="81"/>
            <rFont val="Tahoma"/>
            <family val="2"/>
          </rPr>
          <t>https://gov.texas.gov/news/post/governor-abbott-announces-phase-two-to-open-texas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Penuliar, Michael</author>
  </authors>
  <commentList>
    <comment ref="B49" authorId="0" shapeId="0" xr:uid="{A615DC8D-FECF-438F-B193-8499E2FF931C}">
      <text>
        <r>
          <rPr>
            <b/>
            <sz val="9"/>
            <color indexed="81"/>
            <rFont val="Tahoma"/>
            <family val="2"/>
          </rPr>
          <t>Penuliar, Michael:</t>
        </r>
        <r>
          <rPr>
            <sz val="9"/>
            <color indexed="81"/>
            <rFont val="Tahoma"/>
            <family val="2"/>
          </rPr>
          <t xml:space="preserve">
https://gov.texas.gov/news/post/governor-abbott-announces-phase-one-to-open-texas-establishes-statewide-minimum-standard-health-protocols</t>
        </r>
      </text>
    </comment>
    <comment ref="B66" authorId="0" shapeId="0" xr:uid="{6901D647-AD08-4234-BD0C-C4CB369A8CA2}">
      <text>
        <r>
          <rPr>
            <b/>
            <sz val="9"/>
            <color indexed="81"/>
            <rFont val="Tahoma"/>
            <family val="2"/>
          </rPr>
          <t xml:space="preserve">Penuliar, Michael </t>
        </r>
        <r>
          <rPr>
            <sz val="9"/>
            <color indexed="81"/>
            <rFont val="Tahoma"/>
            <family val="2"/>
          </rPr>
          <t>https://gov.texas.gov/news/post/governor-abbott-announces-phase-two-to-open-texas</t>
        </r>
      </text>
    </comment>
  </commentList>
</comments>
</file>

<file path=xl/sharedStrings.xml><?xml version="1.0" encoding="utf-8"?>
<sst xmlns="http://schemas.openxmlformats.org/spreadsheetml/2006/main" count="313" uniqueCount="73">
  <si>
    <t>Date</t>
  </si>
  <si>
    <t>Duration of Infectiousness (d)</t>
  </si>
  <si>
    <t>Susceptible</t>
  </si>
  <si>
    <t>Infected</t>
  </si>
  <si>
    <t>Recovered</t>
  </si>
  <si>
    <t># Needing ICU care</t>
  </si>
  <si>
    <t>Deaths</t>
  </si>
  <si>
    <t>Starting Numbers</t>
  </si>
  <si>
    <t>S</t>
  </si>
  <si>
    <t>I</t>
  </si>
  <si>
    <t>R</t>
  </si>
  <si>
    <t>(β) - S infected/day</t>
  </si>
  <si>
    <t>(ϒ) - Recovered/day</t>
  </si>
  <si>
    <t>Hospitalization rate</t>
  </si>
  <si>
    <t>ICU rate</t>
  </si>
  <si>
    <t>Death Rate</t>
  </si>
  <si>
    <t>Hospitalizations</t>
  </si>
  <si>
    <t>Beds Available</t>
  </si>
  <si>
    <t xml:space="preserve">Hosp Beds </t>
  </si>
  <si>
    <t>Metrics</t>
  </si>
  <si>
    <t>Social Distancing Level</t>
  </si>
  <si>
    <t>Declares premptive public disaster, limits public gatherings to 200</t>
  </si>
  <si>
    <t>Close non-essential businesses</t>
  </si>
  <si>
    <t>Lag after SAH and school closures</t>
  </si>
  <si>
    <t>SAH order</t>
  </si>
  <si>
    <t>Actual Active Cases</t>
  </si>
  <si>
    <t>Cumulative Cases</t>
  </si>
  <si>
    <t>Actual Recovered Cases</t>
  </si>
  <si>
    <t>Actual deaths</t>
  </si>
  <si>
    <t>Actual Hospitalized Patients</t>
  </si>
  <si>
    <t>Recession, continues closed businesses, lack of income</t>
  </si>
  <si>
    <t>Gyms reopen</t>
  </si>
  <si>
    <t>Pct Change - Active</t>
  </si>
  <si>
    <t xml:space="preserve">Pct Chg Active - 7day </t>
  </si>
  <si>
    <t>Active x5</t>
  </si>
  <si>
    <t>% Chg in I</t>
  </si>
  <si>
    <t>Accelerating decline in actives</t>
  </si>
  <si>
    <t>SD Notes; events; observations</t>
  </si>
  <si>
    <r>
      <t>InfectionRate (</t>
    </r>
    <r>
      <rPr>
        <b/>
        <sz val="11"/>
        <color theme="1"/>
        <rFont val="Calibri"/>
        <family val="2"/>
      </rPr>
      <t>β)</t>
    </r>
  </si>
  <si>
    <r>
      <t>Removal Rate (</t>
    </r>
    <r>
      <rPr>
        <b/>
        <sz val="11"/>
        <color theme="1"/>
        <rFont val="Calibri"/>
        <family val="2"/>
      </rPr>
      <t>ϒ)</t>
    </r>
  </si>
  <si>
    <t>SD Lvls</t>
  </si>
  <si>
    <t>R0</t>
  </si>
  <si>
    <t>75% Reopen</t>
  </si>
  <si>
    <t>True R0 Est</t>
  </si>
  <si>
    <t>https://www.cebm.net/covid-19/when-will-it-be-over-an-introduction-to-viral-reproduction-numbers-r0-and-re/</t>
  </si>
  <si>
    <t>SAH order not renewed</t>
  </si>
  <si>
    <t>Certain businesses allowed to reopen with guidelines</t>
  </si>
  <si>
    <t>New Confirmed Cases</t>
  </si>
  <si>
    <t>SD % chg</t>
  </si>
  <si>
    <t>β – γ = Case pct chg</t>
  </si>
  <si>
    <t>7-day Avg - Actual Hosp Pts</t>
  </si>
  <si>
    <t>Memorial Day</t>
  </si>
  <si>
    <t>Certain businesses allowed to reopen with guidelines; TX phase 1</t>
  </si>
  <si>
    <t>https://grufity.com/blogs/1591622538151/Texas-counties-see-steep-rise-in-cases-after-reopening</t>
  </si>
  <si>
    <t>ln(active)</t>
  </si>
  <si>
    <t>Time</t>
  </si>
  <si>
    <t>Active dt</t>
  </si>
  <si>
    <t>EO - related to closure</t>
  </si>
  <si>
    <t>EO - related to opening; Gyms reopen</t>
  </si>
  <si>
    <t>EO - related to opening</t>
  </si>
  <si>
    <t>BARS CLOSE, Restaurants scaled back to 50% cap - GA Exec Order</t>
  </si>
  <si>
    <t>Cumulatve dt</t>
  </si>
  <si>
    <t>ln(cumulative</t>
  </si>
  <si>
    <t>R0 7day avg</t>
  </si>
  <si>
    <t>1 Line</t>
  </si>
  <si>
    <t>Recovery Time</t>
  </si>
  <si>
    <t>7 (reopen)</t>
  </si>
  <si>
    <t>8 (tbd)</t>
  </si>
  <si>
    <t>5 (reopen)</t>
  </si>
  <si>
    <t>6 (tbd)</t>
  </si>
  <si>
    <t>Infection Duration (d)</t>
  </si>
  <si>
    <t>True R0 7day avg</t>
  </si>
  <si>
    <t>Cumulative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</si>
</sst>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43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0" fontId="0" fillId="0" borderId="0" xfId="0" applyNumberFormat="1"/>
    <xf numFmtId="0" fontId="3" fillId="2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10" fontId="0" fillId="0" borderId="0" xfId="2" applyNumberFormat="1" applyFont="1" applyBorder="1"/>
    <xf numFmtId="165" fontId="0" fillId="0" borderId="0" xfId="0" applyNumberFormat="1"/>
    <xf numFmtId="2" fontId="0" fillId="0" borderId="1" xfId="1" applyNumberFormat="1" applyFont="1" applyBorder="1"/>
    <xf numFmtId="43" fontId="0" fillId="0" borderId="1" xfId="1" applyNumberFormat="1" applyFont="1" applyBorder="1"/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wrapText="1"/>
    </xf>
    <xf numFmtId="0" fontId="2" fillId="5" borderId="3" xfId="0" applyFont="1" applyFill="1" applyBorder="1"/>
    <xf numFmtId="4" fontId="2" fillId="2" borderId="3" xfId="0" applyNumberFormat="1" applyFont="1" applyFill="1" applyBorder="1" applyAlignment="1">
      <alignment horizontal="center" vertical="center" wrapText="1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2" fillId="2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2" fillId="3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/>
    <xf numFmtId="3" fontId="2" fillId="5" borderId="5" xfId="0" applyNumberFormat="1" applyFont="1" applyFill="1" applyBorder="1" applyAlignment="1">
      <alignment horizontal="center" vertical="center" wrapText="1"/>
    </xf>
    <xf numFmtId="0" fontId="5" fillId="0" borderId="0" xfId="3"/>
    <xf numFmtId="1" fontId="0" fillId="0" borderId="1" xfId="0" applyNumberFormat="1" applyBorder="1"/>
    <xf numFmtId="3" fontId="2" fillId="3" borderId="6" xfId="0" applyNumberFormat="1" applyFont="1" applyFill="1" applyBorder="1" applyAlignment="1">
      <alignment horizontal="center" vertical="center" wrapText="1"/>
    </xf>
    <xf numFmtId="9" fontId="2" fillId="3" borderId="6" xfId="2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2" fontId="0" fillId="0" borderId="6" xfId="2" applyNumberFormat="1" applyFont="1" applyBorder="1" applyAlignment="1">
      <alignment horizontal="center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10" fontId="0" fillId="0" borderId="0" xfId="0" applyNumberFormat="1" applyBorder="1"/>
    <xf numFmtId="0" fontId="0" fillId="0" borderId="6" xfId="0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2" fontId="0" fillId="0" borderId="6" xfId="2" applyNumberFormat="1" applyFont="1" applyFill="1" applyBorder="1" applyAlignment="1">
      <alignment horizontal="center"/>
    </xf>
    <xf numFmtId="164" fontId="0" fillId="0" borderId="0" xfId="0" applyNumberFormat="1"/>
    <xf numFmtId="3" fontId="2" fillId="5" borderId="3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43" fontId="0" fillId="0" borderId="0" xfId="1" applyNumberFormat="1" applyFont="1" applyBorder="1"/>
    <xf numFmtId="0" fontId="0" fillId="0" borderId="0" xfId="0" applyBorder="1"/>
    <xf numFmtId="0" fontId="2" fillId="6" borderId="0" xfId="0" applyFont="1" applyFill="1"/>
    <xf numFmtId="0" fontId="3" fillId="7" borderId="6" xfId="0" applyFont="1" applyFill="1" applyBorder="1" applyAlignment="1">
      <alignment horizontal="center"/>
    </xf>
    <xf numFmtId="165" fontId="3" fillId="7" borderId="6" xfId="0" applyNumberFormat="1" applyFont="1" applyFill="1" applyBorder="1" applyAlignment="1">
      <alignment horizontal="center"/>
    </xf>
    <xf numFmtId="10" fontId="3" fillId="7" borderId="6" xfId="2" applyNumberFormat="1" applyFont="1" applyFill="1" applyBorder="1" applyAlignment="1">
      <alignment horizontal="center"/>
    </xf>
    <xf numFmtId="2" fontId="3" fillId="7" borderId="6" xfId="2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Border="1"/>
    <xf numFmtId="4" fontId="2" fillId="3" borderId="0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4" fontId="0" fillId="2" borderId="0" xfId="0" applyNumberFormat="1" applyFill="1" applyBorder="1"/>
    <xf numFmtId="1" fontId="0" fillId="2" borderId="0" xfId="0" applyNumberFormat="1" applyFill="1" applyBorder="1"/>
    <xf numFmtId="0" fontId="0" fillId="2" borderId="0" xfId="0" applyNumberFormat="1" applyFill="1"/>
    <xf numFmtId="0" fontId="0" fillId="2" borderId="0" xfId="0" applyNumberFormat="1" applyFill="1" applyBorder="1"/>
    <xf numFmtId="10" fontId="0" fillId="2" borderId="0" xfId="2" applyNumberFormat="1" applyFont="1" applyFill="1" applyBorder="1"/>
    <xf numFmtId="0" fontId="0" fillId="0" borderId="0" xfId="0" applyNumberFormat="1" applyFill="1"/>
    <xf numFmtId="10" fontId="0" fillId="0" borderId="0" xfId="2" applyNumberFormat="1" applyFont="1" applyFill="1" applyBorder="1"/>
    <xf numFmtId="2" fontId="0" fillId="0" borderId="0" xfId="0" applyNumberFormat="1" applyBorder="1"/>
    <xf numFmtId="166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4" fontId="2" fillId="3" borderId="3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Actives (x5)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Current'!$K$1</c:f>
              <c:strCache>
                <c:ptCount val="1"/>
                <c:pt idx="0">
                  <c:v>Active 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  <c:pt idx="94">
                  <c:v>1990</c:v>
                </c:pt>
                <c:pt idx="95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90C-8B86-05930FD93888}"/>
            </c:ext>
          </c:extLst>
        </c:ser>
        <c:ser>
          <c:idx val="1"/>
          <c:order val="1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2-490C-8B86-05930FD9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1"/>
        <c:lblOffset val="100"/>
        <c:baseTimeUnit val="days"/>
      </c:dateAx>
      <c:valAx>
        <c:axId val="8592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Cumulatve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Reopen'!$K$1</c:f>
              <c:strCache>
                <c:ptCount val="1"/>
                <c:pt idx="0">
                  <c:v>Cumulatve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Reopen'!$C$4:$C$146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</c:numCache>
            </c:numRef>
          </c:cat>
          <c:val>
            <c:numRef>
              <c:f>'SIR 75% Reopen'!$K$2:$K$146</c:f>
              <c:numCache>
                <c:formatCode>#,##0.00</c:formatCode>
                <c:ptCount val="145"/>
                <c:pt idx="8">
                  <c:v>2.3619218439631933</c:v>
                </c:pt>
                <c:pt idx="9">
                  <c:v>2.5132149210983283</c:v>
                </c:pt>
                <c:pt idx="10">
                  <c:v>2.4819005656396769</c:v>
                </c:pt>
                <c:pt idx="11">
                  <c:v>2.9208704571908681</c:v>
                </c:pt>
                <c:pt idx="12">
                  <c:v>3.5443248798904441</c:v>
                </c:pt>
                <c:pt idx="13">
                  <c:v>3.0347873932450646</c:v>
                </c:pt>
                <c:pt idx="14">
                  <c:v>2.6852021442202876</c:v>
                </c:pt>
                <c:pt idx="15">
                  <c:v>2.531352481681389</c:v>
                </c:pt>
                <c:pt idx="16">
                  <c:v>2.3682454984733803</c:v>
                </c:pt>
                <c:pt idx="17">
                  <c:v>2.364106186084542</c:v>
                </c:pt>
                <c:pt idx="18">
                  <c:v>2.5910307448164946</c:v>
                </c:pt>
                <c:pt idx="19">
                  <c:v>3.4411151755029596</c:v>
                </c:pt>
                <c:pt idx="20">
                  <c:v>4.2373377973230415</c:v>
                </c:pt>
                <c:pt idx="21">
                  <c:v>6.1636890183125246</c:v>
                </c:pt>
                <c:pt idx="22">
                  <c:v>7.1141305442031975</c:v>
                </c:pt>
                <c:pt idx="23">
                  <c:v>7.2372687631238799</c:v>
                </c:pt>
                <c:pt idx="24">
                  <c:v>7.3595820010274666</c:v>
                </c:pt>
                <c:pt idx="25">
                  <c:v>7.7728386356200181</c:v>
                </c:pt>
                <c:pt idx="26">
                  <c:v>7.7314709356561844</c:v>
                </c:pt>
                <c:pt idx="27">
                  <c:v>7.6516933195934147</c:v>
                </c:pt>
                <c:pt idx="28">
                  <c:v>7.9364320571569884</c:v>
                </c:pt>
                <c:pt idx="29">
                  <c:v>8.1385005330225315</c:v>
                </c:pt>
                <c:pt idx="30">
                  <c:v>9.172486992552205</c:v>
                </c:pt>
                <c:pt idx="31">
                  <c:v>9.3583557135013447</c:v>
                </c:pt>
                <c:pt idx="32">
                  <c:v>9.1735960626293771</c:v>
                </c:pt>
                <c:pt idx="33">
                  <c:v>10.151428325117724</c:v>
                </c:pt>
                <c:pt idx="34">
                  <c:v>11.923199848489757</c:v>
                </c:pt>
                <c:pt idx="35">
                  <c:v>12.976307962195966</c:v>
                </c:pt>
                <c:pt idx="36">
                  <c:v>15.431425719506393</c:v>
                </c:pt>
                <c:pt idx="37">
                  <c:v>20.920241528721238</c:v>
                </c:pt>
                <c:pt idx="38">
                  <c:v>25.119581315010677</c:v>
                </c:pt>
                <c:pt idx="39">
                  <c:v>24.444407796744478</c:v>
                </c:pt>
                <c:pt idx="40">
                  <c:v>25.113497700949615</c:v>
                </c:pt>
                <c:pt idx="41">
                  <c:v>28.032846561377035</c:v>
                </c:pt>
                <c:pt idx="42">
                  <c:v>34.854038675047441</c:v>
                </c:pt>
                <c:pt idx="43">
                  <c:v>44.15042493169053</c:v>
                </c:pt>
                <c:pt idx="44">
                  <c:v>58.666089282827876</c:v>
                </c:pt>
                <c:pt idx="45">
                  <c:v>70.152615658861052</c:v>
                </c:pt>
                <c:pt idx="46">
                  <c:v>58.788958972072464</c:v>
                </c:pt>
                <c:pt idx="47">
                  <c:v>45.302713516680818</c:v>
                </c:pt>
                <c:pt idx="48">
                  <c:v>39.665165154189538</c:v>
                </c:pt>
                <c:pt idx="49">
                  <c:v>39.728192387268443</c:v>
                </c:pt>
                <c:pt idx="50">
                  <c:v>41.953390171726241</c:v>
                </c:pt>
                <c:pt idx="51">
                  <c:v>49.466804181233407</c:v>
                </c:pt>
                <c:pt idx="52">
                  <c:v>60.152579702269662</c:v>
                </c:pt>
                <c:pt idx="53">
                  <c:v>59.602147110145964</c:v>
                </c:pt>
                <c:pt idx="54">
                  <c:v>62.824827240239742</c:v>
                </c:pt>
                <c:pt idx="55">
                  <c:v>65.608650437428111</c:v>
                </c:pt>
                <c:pt idx="56">
                  <c:v>75.617884973347046</c:v>
                </c:pt>
                <c:pt idx="57">
                  <c:v>84.411293618535026</c:v>
                </c:pt>
                <c:pt idx="58">
                  <c:v>87.370714823281915</c:v>
                </c:pt>
                <c:pt idx="59">
                  <c:v>90.093435741492442</c:v>
                </c:pt>
                <c:pt idx="60">
                  <c:v>81.769957958064509</c:v>
                </c:pt>
                <c:pt idx="61">
                  <c:v>87.275771596715657</c:v>
                </c:pt>
                <c:pt idx="62">
                  <c:v>93.3644713313127</c:v>
                </c:pt>
                <c:pt idx="63">
                  <c:v>118.33112029447813</c:v>
                </c:pt>
                <c:pt idx="64">
                  <c:v>138.60068755400289</c:v>
                </c:pt>
                <c:pt idx="65">
                  <c:v>130.48154004151246</c:v>
                </c:pt>
                <c:pt idx="66">
                  <c:v>112.36793677968947</c:v>
                </c:pt>
                <c:pt idx="67">
                  <c:v>80.070103823475719</c:v>
                </c:pt>
                <c:pt idx="68">
                  <c:v>65.644528883327823</c:v>
                </c:pt>
                <c:pt idx="69">
                  <c:v>58.325692203592887</c:v>
                </c:pt>
                <c:pt idx="70">
                  <c:v>62.256768092634765</c:v>
                </c:pt>
                <c:pt idx="71">
                  <c:v>72.891815477183201</c:v>
                </c:pt>
                <c:pt idx="72">
                  <c:v>86.746526724892519</c:v>
                </c:pt>
                <c:pt idx="73">
                  <c:v>105.6167578437697</c:v>
                </c:pt>
                <c:pt idx="74">
                  <c:v>115.83105279854864</c:v>
                </c:pt>
                <c:pt idx="75">
                  <c:v>108.99007529924435</c:v>
                </c:pt>
                <c:pt idx="76">
                  <c:v>101.9155875057176</c:v>
                </c:pt>
                <c:pt idx="77">
                  <c:v>110.07033542158632</c:v>
                </c:pt>
                <c:pt idx="78">
                  <c:v>101.86860316862801</c:v>
                </c:pt>
                <c:pt idx="79">
                  <c:v>96.557754994677339</c:v>
                </c:pt>
                <c:pt idx="80">
                  <c:v>103.72853654497786</c:v>
                </c:pt>
                <c:pt idx="81">
                  <c:v>95.985680244281639</c:v>
                </c:pt>
                <c:pt idx="82">
                  <c:v>73.32384679613827</c:v>
                </c:pt>
                <c:pt idx="83">
                  <c:v>62.943625339792504</c:v>
                </c:pt>
                <c:pt idx="84">
                  <c:v>62.183667165854295</c:v>
                </c:pt>
                <c:pt idx="85">
                  <c:v>56.403073875059491</c:v>
                </c:pt>
                <c:pt idx="86">
                  <c:v>59.162114747928186</c:v>
                </c:pt>
                <c:pt idx="87">
                  <c:v>63.041687308643716</c:v>
                </c:pt>
                <c:pt idx="88">
                  <c:v>59.49156608126804</c:v>
                </c:pt>
                <c:pt idx="89">
                  <c:v>46.772346773101432</c:v>
                </c:pt>
                <c:pt idx="90">
                  <c:v>34.514545029569881</c:v>
                </c:pt>
                <c:pt idx="91">
                  <c:v>30.162334131894198</c:v>
                </c:pt>
                <c:pt idx="92">
                  <c:v>25.472331128294105</c:v>
                </c:pt>
                <c:pt idx="93">
                  <c:v>20.945581130253849</c:v>
                </c:pt>
                <c:pt idx="94">
                  <c:v>16.521484646873791</c:v>
                </c:pt>
                <c:pt idx="95">
                  <c:v>12.895303352973079</c:v>
                </c:pt>
                <c:pt idx="96">
                  <c:v>10.956979511001245</c:v>
                </c:pt>
                <c:pt idx="97">
                  <c:v>9.7146863077392407</c:v>
                </c:pt>
                <c:pt idx="98">
                  <c:v>10.078215549644133</c:v>
                </c:pt>
                <c:pt idx="99">
                  <c:v>10.889407851969258</c:v>
                </c:pt>
                <c:pt idx="100">
                  <c:v>11.193180869633292</c:v>
                </c:pt>
                <c:pt idx="101">
                  <c:v>11.218518423027289</c:v>
                </c:pt>
                <c:pt idx="102">
                  <c:v>10.432950285653556</c:v>
                </c:pt>
                <c:pt idx="103">
                  <c:v>9.8290911297544117</c:v>
                </c:pt>
                <c:pt idx="104">
                  <c:v>9.7592143864922729</c:v>
                </c:pt>
                <c:pt idx="105">
                  <c:v>11.065380339783607</c:v>
                </c:pt>
                <c:pt idx="106">
                  <c:v>13.696168758310238</c:v>
                </c:pt>
                <c:pt idx="107">
                  <c:v>14.859330368217673</c:v>
                </c:pt>
                <c:pt idx="108">
                  <c:v>14.505663774178258</c:v>
                </c:pt>
                <c:pt idx="109">
                  <c:v>13.165932156056959</c:v>
                </c:pt>
                <c:pt idx="110">
                  <c:v>12.080923209055475</c:v>
                </c:pt>
                <c:pt idx="111">
                  <c:v>11.817688575767507</c:v>
                </c:pt>
                <c:pt idx="112">
                  <c:v>13.174640037884046</c:v>
                </c:pt>
                <c:pt idx="113">
                  <c:v>17.176913543323128</c:v>
                </c:pt>
                <c:pt idx="114">
                  <c:v>21.206311153434235</c:v>
                </c:pt>
                <c:pt idx="115">
                  <c:v>21.819764233963188</c:v>
                </c:pt>
                <c:pt idx="116">
                  <c:v>19.834042060316861</c:v>
                </c:pt>
                <c:pt idx="117">
                  <c:v>17.739282932557273</c:v>
                </c:pt>
                <c:pt idx="118">
                  <c:v>15.855728904367837</c:v>
                </c:pt>
                <c:pt idx="119">
                  <c:v>16.091220661799181</c:v>
                </c:pt>
                <c:pt idx="120">
                  <c:v>18.369952735327288</c:v>
                </c:pt>
                <c:pt idx="121">
                  <c:v>21.579373803215777</c:v>
                </c:pt>
                <c:pt idx="122">
                  <c:v>23.77915811474055</c:v>
                </c:pt>
                <c:pt idx="123">
                  <c:v>24.712353147086176</c:v>
                </c:pt>
                <c:pt idx="124">
                  <c:v>25.008224662364668</c:v>
                </c:pt>
                <c:pt idx="125">
                  <c:v>23.69472964001449</c:v>
                </c:pt>
                <c:pt idx="126">
                  <c:v>24.845596273086631</c:v>
                </c:pt>
                <c:pt idx="127">
                  <c:v>28.123400254067743</c:v>
                </c:pt>
                <c:pt idx="128">
                  <c:v>32.092693699022199</c:v>
                </c:pt>
                <c:pt idx="129">
                  <c:v>35.069223256164676</c:v>
                </c:pt>
                <c:pt idx="130">
                  <c:v>35.152064104430025</c:v>
                </c:pt>
                <c:pt idx="131">
                  <c:v>35.493439940155419</c:v>
                </c:pt>
                <c:pt idx="132">
                  <c:v>34.908779576412975</c:v>
                </c:pt>
                <c:pt idx="133">
                  <c:v>36.698839913329536</c:v>
                </c:pt>
                <c:pt idx="134">
                  <c:v>41.844387049150839</c:v>
                </c:pt>
                <c:pt idx="135">
                  <c:v>45.530674424842722</c:v>
                </c:pt>
                <c:pt idx="136">
                  <c:v>47.921630507071917</c:v>
                </c:pt>
                <c:pt idx="137">
                  <c:v>45.831042640116323</c:v>
                </c:pt>
                <c:pt idx="138">
                  <c:v>43.656756972485852</c:v>
                </c:pt>
                <c:pt idx="139">
                  <c:v>45.66545279144281</c:v>
                </c:pt>
                <c:pt idx="140">
                  <c:v>49.487073057648018</c:v>
                </c:pt>
                <c:pt idx="141">
                  <c:v>57.489350098535105</c:v>
                </c:pt>
                <c:pt idx="142">
                  <c:v>60.120987617970705</c:v>
                </c:pt>
                <c:pt idx="143">
                  <c:v>63.807423966725167</c:v>
                </c:pt>
                <c:pt idx="144">
                  <c:v>55.097270816857986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8-406B-9F7F-B30DFF8B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5887"/>
        <c:axId val="1938164719"/>
      </c:lineChart>
      <c:dateAx>
        <c:axId val="50486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4719"/>
        <c:crosses val="autoZero"/>
        <c:auto val="1"/>
        <c:lblOffset val="100"/>
        <c:baseTimeUnit val="days"/>
      </c:dateAx>
      <c:valAx>
        <c:axId val="19381647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R0 7day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Reopen'!$G$27:$G$146</c:f>
              <c:numCache>
                <c:formatCode>0.00</c:formatCode>
                <c:ptCount val="120"/>
                <c:pt idx="0">
                  <c:v>4.7842320261437914</c:v>
                </c:pt>
                <c:pt idx="1">
                  <c:v>4.7633986928104575</c:v>
                </c:pt>
                <c:pt idx="2">
                  <c:v>3.1160784313725491</c:v>
                </c:pt>
                <c:pt idx="3">
                  <c:v>3.1160784313725491</c:v>
                </c:pt>
                <c:pt idx="4">
                  <c:v>2.3160784313725489</c:v>
                </c:pt>
                <c:pt idx="5">
                  <c:v>2.3866666666666667</c:v>
                </c:pt>
                <c:pt idx="6">
                  <c:v>3.3166666666666664</c:v>
                </c:pt>
                <c:pt idx="7">
                  <c:v>3.6166666666666663</c:v>
                </c:pt>
                <c:pt idx="8">
                  <c:v>3.3166666666666673</c:v>
                </c:pt>
                <c:pt idx="9">
                  <c:v>3.3166666666666673</c:v>
                </c:pt>
                <c:pt idx="10">
                  <c:v>3.3166666666666673</c:v>
                </c:pt>
                <c:pt idx="11">
                  <c:v>2.9931372549019608</c:v>
                </c:pt>
                <c:pt idx="12">
                  <c:v>3.0531372549019613</c:v>
                </c:pt>
                <c:pt idx="13">
                  <c:v>1.4698039215686274</c:v>
                </c:pt>
                <c:pt idx="14">
                  <c:v>1.2698039215686274</c:v>
                </c:pt>
                <c:pt idx="15">
                  <c:v>1.2227450980392156</c:v>
                </c:pt>
                <c:pt idx="16">
                  <c:v>1.2227450980392156</c:v>
                </c:pt>
                <c:pt idx="17">
                  <c:v>1.2227450980392156</c:v>
                </c:pt>
                <c:pt idx="18">
                  <c:v>1.2129411764705882</c:v>
                </c:pt>
                <c:pt idx="19">
                  <c:v>0.97601809954751118</c:v>
                </c:pt>
                <c:pt idx="20">
                  <c:v>0.82185143288084461</c:v>
                </c:pt>
                <c:pt idx="21">
                  <c:v>0.83518476621417792</c:v>
                </c:pt>
                <c:pt idx="22">
                  <c:v>0.77636123680241331</c:v>
                </c:pt>
                <c:pt idx="23">
                  <c:v>0.77636123680241331</c:v>
                </c:pt>
                <c:pt idx="24">
                  <c:v>0.77636123680241331</c:v>
                </c:pt>
                <c:pt idx="25">
                  <c:v>0.70969457013574666</c:v>
                </c:pt>
                <c:pt idx="26">
                  <c:v>0.76897058823529407</c:v>
                </c:pt>
                <c:pt idx="27">
                  <c:v>0.80192513368983964</c:v>
                </c:pt>
                <c:pt idx="28">
                  <c:v>0.54919786096256673</c:v>
                </c:pt>
                <c:pt idx="29">
                  <c:v>0.46936592818945766</c:v>
                </c:pt>
                <c:pt idx="30">
                  <c:v>0.46936592818945766</c:v>
                </c:pt>
                <c:pt idx="31">
                  <c:v>0.46936592818945766</c:v>
                </c:pt>
                <c:pt idx="32">
                  <c:v>0.56936592818945753</c:v>
                </c:pt>
                <c:pt idx="33">
                  <c:v>0.5870129870129871</c:v>
                </c:pt>
                <c:pt idx="34">
                  <c:v>0.4987012987012987</c:v>
                </c:pt>
                <c:pt idx="35">
                  <c:v>0.44142857142857145</c:v>
                </c:pt>
                <c:pt idx="36">
                  <c:v>0.44936507936507936</c:v>
                </c:pt>
                <c:pt idx="37">
                  <c:v>0.44936507936507936</c:v>
                </c:pt>
                <c:pt idx="38">
                  <c:v>0.44936507936507936</c:v>
                </c:pt>
                <c:pt idx="39">
                  <c:v>0.30492063492063493</c:v>
                </c:pt>
                <c:pt idx="40">
                  <c:v>0.32492063492063494</c:v>
                </c:pt>
                <c:pt idx="41">
                  <c:v>0.39634920634920634</c:v>
                </c:pt>
                <c:pt idx="42">
                  <c:v>0.6013492063492063</c:v>
                </c:pt>
                <c:pt idx="43">
                  <c:v>0.65412698412698411</c:v>
                </c:pt>
                <c:pt idx="44">
                  <c:v>0.65412698412698411</c:v>
                </c:pt>
                <c:pt idx="45">
                  <c:v>0.65412698412698411</c:v>
                </c:pt>
                <c:pt idx="46">
                  <c:v>0.74821428571428572</c:v>
                </c:pt>
                <c:pt idx="47">
                  <c:v>0.73282967032967028</c:v>
                </c:pt>
                <c:pt idx="48">
                  <c:v>0.65544871794871795</c:v>
                </c:pt>
                <c:pt idx="49">
                  <c:v>0.4188415750915751</c:v>
                </c:pt>
                <c:pt idx="50">
                  <c:v>1.325091575091575</c:v>
                </c:pt>
                <c:pt idx="51">
                  <c:v>1.6600732600732599</c:v>
                </c:pt>
                <c:pt idx="52">
                  <c:v>1.6600732600732599</c:v>
                </c:pt>
                <c:pt idx="53">
                  <c:v>1.6333943833943831</c:v>
                </c:pt>
                <c:pt idx="54">
                  <c:v>1.5714285714285714</c:v>
                </c:pt>
                <c:pt idx="55">
                  <c:v>1.549206349206349</c:v>
                </c:pt>
                <c:pt idx="56">
                  <c:v>3.6444444444444444</c:v>
                </c:pt>
                <c:pt idx="57">
                  <c:v>3.2694444444444444</c:v>
                </c:pt>
                <c:pt idx="58">
                  <c:v>3.3233333333333333</c:v>
                </c:pt>
                <c:pt idx="59">
                  <c:v>3.3233333333333333</c:v>
                </c:pt>
                <c:pt idx="60">
                  <c:v>3.3833333333333337</c:v>
                </c:pt>
                <c:pt idx="61">
                  <c:v>3.45</c:v>
                </c:pt>
                <c:pt idx="62">
                  <c:v>3.9433333333333338</c:v>
                </c:pt>
                <c:pt idx="63">
                  <c:v>1.5741025641025641</c:v>
                </c:pt>
                <c:pt idx="64">
                  <c:v>2.1441025641025639</c:v>
                </c:pt>
                <c:pt idx="65">
                  <c:v>7.4534188034188036</c:v>
                </c:pt>
                <c:pt idx="66">
                  <c:v>7.4534188034188036</c:v>
                </c:pt>
                <c:pt idx="67">
                  <c:v>7.5388354700854698</c:v>
                </c:pt>
                <c:pt idx="68">
                  <c:v>8.5851317663817657</c:v>
                </c:pt>
                <c:pt idx="69">
                  <c:v>8.9323539886039889</c:v>
                </c:pt>
                <c:pt idx="70">
                  <c:v>10.490046296296297</c:v>
                </c:pt>
                <c:pt idx="71">
                  <c:v>10.47337962962963</c:v>
                </c:pt>
                <c:pt idx="72">
                  <c:v>5.7680555555555557</c:v>
                </c:pt>
                <c:pt idx="73">
                  <c:v>5.7680555555555557</c:v>
                </c:pt>
                <c:pt idx="74">
                  <c:v>6.7555555555555555</c:v>
                </c:pt>
                <c:pt idx="75">
                  <c:v>5.9490196078431374</c:v>
                </c:pt>
                <c:pt idx="76">
                  <c:v>5.7603099304237828</c:v>
                </c:pt>
                <c:pt idx="77">
                  <c:v>4.0730083431221953</c:v>
                </c:pt>
                <c:pt idx="78">
                  <c:v>3.5453160354298872</c:v>
                </c:pt>
                <c:pt idx="79">
                  <c:v>3.5453160354298872</c:v>
                </c:pt>
                <c:pt idx="80">
                  <c:v>3.5453160354298872</c:v>
                </c:pt>
                <c:pt idx="81">
                  <c:v>2.2881731782870305</c:v>
                </c:pt>
                <c:pt idx="82">
                  <c:v>3.1631535704438933</c:v>
                </c:pt>
                <c:pt idx="83">
                  <c:v>2.6248935508935509</c:v>
                </c:pt>
                <c:pt idx="84">
                  <c:v>2.6916069029010208</c:v>
                </c:pt>
                <c:pt idx="85">
                  <c:v>2.8991240132416602</c:v>
                </c:pt>
                <c:pt idx="86">
                  <c:v>2.8991240132416602</c:v>
                </c:pt>
                <c:pt idx="87">
                  <c:v>2.8991240132416602</c:v>
                </c:pt>
                <c:pt idx="88">
                  <c:v>2.7106356105004896</c:v>
                </c:pt>
                <c:pt idx="89">
                  <c:v>1.8542467216116012</c:v>
                </c:pt>
                <c:pt idx="90">
                  <c:v>2.7004588428237222</c:v>
                </c:pt>
                <c:pt idx="91">
                  <c:v>2.3758153490625813</c:v>
                </c:pt>
                <c:pt idx="92">
                  <c:v>3.4585470160921701</c:v>
                </c:pt>
                <c:pt idx="93">
                  <c:v>5.8821225134101418</c:v>
                </c:pt>
                <c:pt idx="94">
                  <c:v>5.3015595569489529</c:v>
                </c:pt>
                <c:pt idx="95">
                  <c:v>5.3552174707602349</c:v>
                </c:pt>
                <c:pt idx="96">
                  <c:v>4.9540366732379724</c:v>
                </c:pt>
                <c:pt idx="97">
                  <c:v>4.4739124496354883</c:v>
                </c:pt>
                <c:pt idx="98">
                  <c:v>7.2965778794437757</c:v>
                </c:pt>
                <c:pt idx="99">
                  <c:v>6.2742118377572798</c:v>
                </c:pt>
                <c:pt idx="100">
                  <c:v>5.6456404091858525</c:v>
                </c:pt>
                <c:pt idx="101">
                  <c:v>6.2835501743531914</c:v>
                </c:pt>
                <c:pt idx="102">
                  <c:v>6.5192272576865244</c:v>
                </c:pt>
                <c:pt idx="103">
                  <c:v>6.5249231111052355</c:v>
                </c:pt>
                <c:pt idx="104">
                  <c:v>6.556636666092448</c:v>
                </c:pt>
                <c:pt idx="105">
                  <c:v>3.3607492202050024</c:v>
                </c:pt>
                <c:pt idx="106">
                  <c:v>3.2903968073320073</c:v>
                </c:pt>
                <c:pt idx="107">
                  <c:v>1.1731554280216627</c:v>
                </c:pt>
                <c:pt idx="108">
                  <c:v>1.4605882504735945</c:v>
                </c:pt>
                <c:pt idx="109">
                  <c:v>1.344941991970193</c:v>
                </c:pt>
                <c:pt idx="110">
                  <c:v>1.323756969288554</c:v>
                </c:pt>
                <c:pt idx="111">
                  <c:v>1.2304018494628459</c:v>
                </c:pt>
                <c:pt idx="112">
                  <c:v>1.2679198869808836</c:v>
                </c:pt>
                <c:pt idx="113">
                  <c:v>1.2838701818987037</c:v>
                </c:pt>
                <c:pt idx="114">
                  <c:v>1.4415056498789993</c:v>
                </c:pt>
                <c:pt idx="115">
                  <c:v>6.557907766281116</c:v>
                </c:pt>
                <c:pt idx="116">
                  <c:v>6.4836189598494522</c:v>
                </c:pt>
                <c:pt idx="117">
                  <c:v>6.4838159136309645</c:v>
                </c:pt>
                <c:pt idx="118">
                  <c:v>6.4316666140723395</c:v>
                </c:pt>
                <c:pt idx="119">
                  <c:v>6.3128576869927358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7-4FCF-B4A4-B1FBD2156C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Reopen'!$H$26:$H$136</c:f>
              <c:numCache>
                <c:formatCode>0.00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7-4FCF-B4A4-B1FBD215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776"/>
        <c:axId val="106147439"/>
      </c:lineChart>
      <c:dateAx>
        <c:axId val="2016805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439"/>
        <c:crosses val="autoZero"/>
        <c:auto val="1"/>
        <c:lblOffset val="100"/>
        <c:baseTimeUnit val="days"/>
      </c:dateAx>
      <c:valAx>
        <c:axId val="10614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 75% Reopen'!$S$2:$S$63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0-406D-A329-D84CA28FBE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Reopen'!$Z$2:$Z$63</c:f>
              <c:numCache>
                <c:formatCode>#,##0.00</c:formatCode>
                <c:ptCount val="62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1490.154881929192</c:v>
                </c:pt>
                <c:pt idx="42">
                  <c:v>1466.7300666075398</c:v>
                </c:pt>
                <c:pt idx="43">
                  <c:v>1443.6672049303752</c:v>
                </c:pt>
                <c:pt idx="44">
                  <c:v>1420.9609025242939</c:v>
                </c:pt>
                <c:pt idx="45">
                  <c:v>1398.605839093115</c:v>
                </c:pt>
                <c:pt idx="46">
                  <c:v>1376.5967676062048</c:v>
                </c:pt>
                <c:pt idx="47">
                  <c:v>1354.9285134885713</c:v>
                </c:pt>
                <c:pt idx="48">
                  <c:v>1333.5959738130366</c:v>
                </c:pt>
                <c:pt idx="49">
                  <c:v>1312.5941164947624</c:v>
                </c:pt>
                <c:pt idx="50">
                  <c:v>1291.9179794884071</c:v>
                </c:pt>
                <c:pt idx="51">
                  <c:v>1271.5626699881693</c:v>
                </c:pt>
                <c:pt idx="52">
                  <c:v>1251.5233636309631</c:v>
                </c:pt>
                <c:pt idx="53">
                  <c:v>1231.7953037029613</c:v>
                </c:pt>
                <c:pt idx="54">
                  <c:v>1200.1840695931839</c:v>
                </c:pt>
                <c:pt idx="55">
                  <c:v>1169.3821818680378</c:v>
                </c:pt>
                <c:pt idx="56">
                  <c:v>1139.3690144613317</c:v>
                </c:pt>
                <c:pt idx="57">
                  <c:v>1110.1244620887214</c:v>
                </c:pt>
                <c:pt idx="58">
                  <c:v>1081.6289273472003</c:v>
                </c:pt>
                <c:pt idx="59">
                  <c:v>1053.8633081213741</c:v>
                </c:pt>
                <c:pt idx="60">
                  <c:v>1026.8089852898941</c:v>
                </c:pt>
                <c:pt idx="61">
                  <c:v>1000.4478107255268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0-406D-A329-D84CA28F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61184"/>
        <c:axId val="401517232"/>
      </c:lineChart>
      <c:catAx>
        <c:axId val="14353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7232"/>
        <c:crosses val="autoZero"/>
        <c:auto val="1"/>
        <c:lblAlgn val="ctr"/>
        <c:lblOffset val="100"/>
        <c:noMultiLvlLbl val="0"/>
      </c:catAx>
      <c:valAx>
        <c:axId val="401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Cumulatve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 - End 6-13 (2)'!$K$1</c:f>
              <c:strCache>
                <c:ptCount val="1"/>
                <c:pt idx="0">
                  <c:v>Cumulatve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(2)'!$C$4:$C$146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</c:numCache>
            </c:numRef>
          </c:cat>
          <c:val>
            <c:numRef>
              <c:f>'SIR 75% Reopen - End 6-13 (2)'!$K$2:$K$146</c:f>
              <c:numCache>
                <c:formatCode>#,##0.00</c:formatCode>
                <c:ptCount val="145"/>
                <c:pt idx="8">
                  <c:v>2.3619218439631933</c:v>
                </c:pt>
                <c:pt idx="9">
                  <c:v>2.5132149210983283</c:v>
                </c:pt>
                <c:pt idx="10">
                  <c:v>2.4819005656396769</c:v>
                </c:pt>
                <c:pt idx="11">
                  <c:v>2.9208704571908681</c:v>
                </c:pt>
                <c:pt idx="12">
                  <c:v>3.5443248798904441</c:v>
                </c:pt>
                <c:pt idx="13">
                  <c:v>3.0347873932450646</c:v>
                </c:pt>
                <c:pt idx="14">
                  <c:v>2.6852021442202876</c:v>
                </c:pt>
                <c:pt idx="15">
                  <c:v>2.531352481681389</c:v>
                </c:pt>
                <c:pt idx="16">
                  <c:v>2.3682454984733803</c:v>
                </c:pt>
                <c:pt idx="17">
                  <c:v>2.364106186084542</c:v>
                </c:pt>
                <c:pt idx="18">
                  <c:v>2.5910307448164946</c:v>
                </c:pt>
                <c:pt idx="19">
                  <c:v>3.4411151755029596</c:v>
                </c:pt>
                <c:pt idx="20">
                  <c:v>4.2373377973230415</c:v>
                </c:pt>
                <c:pt idx="21">
                  <c:v>6.1636890183125246</c:v>
                </c:pt>
                <c:pt idx="22">
                  <c:v>7.1141305442031975</c:v>
                </c:pt>
                <c:pt idx="23">
                  <c:v>7.2372687631238799</c:v>
                </c:pt>
                <c:pt idx="24">
                  <c:v>7.3595820010274666</c:v>
                </c:pt>
                <c:pt idx="25">
                  <c:v>7.7728386356200181</c:v>
                </c:pt>
                <c:pt idx="26">
                  <c:v>7.7314709356561844</c:v>
                </c:pt>
                <c:pt idx="27">
                  <c:v>7.6516933195934147</c:v>
                </c:pt>
                <c:pt idx="28">
                  <c:v>7.9364320571569884</c:v>
                </c:pt>
                <c:pt idx="29">
                  <c:v>8.1385005330225315</c:v>
                </c:pt>
                <c:pt idx="30">
                  <c:v>9.172486992552205</c:v>
                </c:pt>
                <c:pt idx="31">
                  <c:v>9.3583557135013447</c:v>
                </c:pt>
                <c:pt idx="32">
                  <c:v>9.1735960626293771</c:v>
                </c:pt>
                <c:pt idx="33">
                  <c:v>10.151428325117724</c:v>
                </c:pt>
                <c:pt idx="34">
                  <c:v>11.923199848489757</c:v>
                </c:pt>
                <c:pt idx="35">
                  <c:v>12.976307962195966</c:v>
                </c:pt>
                <c:pt idx="36">
                  <c:v>15.431425719506393</c:v>
                </c:pt>
                <c:pt idx="37">
                  <c:v>20.920241528721238</c:v>
                </c:pt>
                <c:pt idx="38">
                  <c:v>25.119581315010677</c:v>
                </c:pt>
                <c:pt idx="39">
                  <c:v>24.444407796744478</c:v>
                </c:pt>
                <c:pt idx="40">
                  <c:v>25.113497700949615</c:v>
                </c:pt>
                <c:pt idx="41">
                  <c:v>28.032846561377035</c:v>
                </c:pt>
                <c:pt idx="42">
                  <c:v>34.854038675047441</c:v>
                </c:pt>
                <c:pt idx="43">
                  <c:v>44.15042493169053</c:v>
                </c:pt>
                <c:pt idx="44">
                  <c:v>58.666089282827876</c:v>
                </c:pt>
                <c:pt idx="45">
                  <c:v>70.152615658861052</c:v>
                </c:pt>
                <c:pt idx="46">
                  <c:v>58.788958972072464</c:v>
                </c:pt>
                <c:pt idx="47">
                  <c:v>45.302713516680818</c:v>
                </c:pt>
                <c:pt idx="48">
                  <c:v>39.665165154189538</c:v>
                </c:pt>
                <c:pt idx="49">
                  <c:v>39.728192387268443</c:v>
                </c:pt>
                <c:pt idx="50">
                  <c:v>41.953390171726241</c:v>
                </c:pt>
                <c:pt idx="51">
                  <c:v>49.466804181233407</c:v>
                </c:pt>
                <c:pt idx="52">
                  <c:v>60.152579702269662</c:v>
                </c:pt>
                <c:pt idx="53">
                  <c:v>59.602147110145964</c:v>
                </c:pt>
                <c:pt idx="54">
                  <c:v>62.824827240239742</c:v>
                </c:pt>
                <c:pt idx="55">
                  <c:v>65.608650437428111</c:v>
                </c:pt>
                <c:pt idx="56">
                  <c:v>75.617884973347046</c:v>
                </c:pt>
                <c:pt idx="57">
                  <c:v>84.411293618535026</c:v>
                </c:pt>
                <c:pt idx="58">
                  <c:v>87.370714823281915</c:v>
                </c:pt>
                <c:pt idx="59">
                  <c:v>90.093435741492442</c:v>
                </c:pt>
                <c:pt idx="60">
                  <c:v>81.769957958064509</c:v>
                </c:pt>
                <c:pt idx="61">
                  <c:v>87.275771596715657</c:v>
                </c:pt>
                <c:pt idx="62">
                  <c:v>93.3644713313127</c:v>
                </c:pt>
                <c:pt idx="63">
                  <c:v>118.33112029447813</c:v>
                </c:pt>
                <c:pt idx="64">
                  <c:v>138.60068755400289</c:v>
                </c:pt>
                <c:pt idx="65">
                  <c:v>130.48154004151246</c:v>
                </c:pt>
                <c:pt idx="66">
                  <c:v>112.36793677968947</c:v>
                </c:pt>
                <c:pt idx="67">
                  <c:v>80.070103823475719</c:v>
                </c:pt>
                <c:pt idx="68">
                  <c:v>65.644528883327823</c:v>
                </c:pt>
                <c:pt idx="69">
                  <c:v>58.325692203592887</c:v>
                </c:pt>
                <c:pt idx="70">
                  <c:v>62.256768092634765</c:v>
                </c:pt>
                <c:pt idx="71">
                  <c:v>72.891815477183201</c:v>
                </c:pt>
                <c:pt idx="72">
                  <c:v>86.746526724892519</c:v>
                </c:pt>
                <c:pt idx="73">
                  <c:v>105.6167578437697</c:v>
                </c:pt>
                <c:pt idx="74">
                  <c:v>115.83105279854864</c:v>
                </c:pt>
                <c:pt idx="75">
                  <c:v>108.99007529924435</c:v>
                </c:pt>
                <c:pt idx="76">
                  <c:v>101.9155875057176</c:v>
                </c:pt>
                <c:pt idx="77">
                  <c:v>110.07033542158632</c:v>
                </c:pt>
                <c:pt idx="78">
                  <c:v>101.86860316862801</c:v>
                </c:pt>
                <c:pt idx="79">
                  <c:v>96.557754994677339</c:v>
                </c:pt>
                <c:pt idx="80">
                  <c:v>103.72853654497786</c:v>
                </c:pt>
                <c:pt idx="81">
                  <c:v>95.985680244281639</c:v>
                </c:pt>
                <c:pt idx="82">
                  <c:v>73.32384679613827</c:v>
                </c:pt>
                <c:pt idx="83">
                  <c:v>62.943625339792504</c:v>
                </c:pt>
                <c:pt idx="84">
                  <c:v>62.183667165854295</c:v>
                </c:pt>
                <c:pt idx="85">
                  <c:v>56.403073875059491</c:v>
                </c:pt>
                <c:pt idx="86">
                  <c:v>59.162114747928186</c:v>
                </c:pt>
                <c:pt idx="87">
                  <c:v>63.041687308643716</c:v>
                </c:pt>
                <c:pt idx="88">
                  <c:v>59.49156608126804</c:v>
                </c:pt>
                <c:pt idx="89">
                  <c:v>46.772346773101432</c:v>
                </c:pt>
                <c:pt idx="90">
                  <c:v>34.514545029569881</c:v>
                </c:pt>
                <c:pt idx="91">
                  <c:v>30.162334131894198</c:v>
                </c:pt>
                <c:pt idx="92">
                  <c:v>25.472331128294105</c:v>
                </c:pt>
                <c:pt idx="93">
                  <c:v>20.945581130253849</c:v>
                </c:pt>
                <c:pt idx="94">
                  <c:v>16.521484646873791</c:v>
                </c:pt>
                <c:pt idx="95">
                  <c:v>12.895303352973079</c:v>
                </c:pt>
                <c:pt idx="96">
                  <c:v>10.956979511001245</c:v>
                </c:pt>
                <c:pt idx="97">
                  <c:v>9.7146863077392407</c:v>
                </c:pt>
                <c:pt idx="98">
                  <c:v>10.078215549644133</c:v>
                </c:pt>
                <c:pt idx="99">
                  <c:v>10.889407851969258</c:v>
                </c:pt>
                <c:pt idx="100">
                  <c:v>11.193180869633292</c:v>
                </c:pt>
                <c:pt idx="101">
                  <c:v>11.218518423027289</c:v>
                </c:pt>
                <c:pt idx="102">
                  <c:v>10.432950285653556</c:v>
                </c:pt>
                <c:pt idx="103">
                  <c:v>9.8290911297544117</c:v>
                </c:pt>
                <c:pt idx="104">
                  <c:v>9.7592143864922729</c:v>
                </c:pt>
                <c:pt idx="105">
                  <c:v>11.065380339783607</c:v>
                </c:pt>
                <c:pt idx="106">
                  <c:v>13.696168758310238</c:v>
                </c:pt>
                <c:pt idx="107">
                  <c:v>14.859330368217673</c:v>
                </c:pt>
                <c:pt idx="108">
                  <c:v>14.505663774178258</c:v>
                </c:pt>
                <c:pt idx="109">
                  <c:v>13.165932156056959</c:v>
                </c:pt>
                <c:pt idx="110">
                  <c:v>12.080923209055475</c:v>
                </c:pt>
                <c:pt idx="111">
                  <c:v>11.817688575767507</c:v>
                </c:pt>
                <c:pt idx="112">
                  <c:v>13.174640037884046</c:v>
                </c:pt>
                <c:pt idx="113">
                  <c:v>17.176913543323128</c:v>
                </c:pt>
                <c:pt idx="114">
                  <c:v>21.206311153434235</c:v>
                </c:pt>
                <c:pt idx="115">
                  <c:v>21.819764233963188</c:v>
                </c:pt>
                <c:pt idx="116">
                  <c:v>19.834042060316861</c:v>
                </c:pt>
                <c:pt idx="117">
                  <c:v>17.739282932557273</c:v>
                </c:pt>
                <c:pt idx="118">
                  <c:v>15.855728904367837</c:v>
                </c:pt>
                <c:pt idx="119">
                  <c:v>16.091220661799181</c:v>
                </c:pt>
                <c:pt idx="120">
                  <c:v>18.369952735327288</c:v>
                </c:pt>
                <c:pt idx="121">
                  <c:v>21.579373803215777</c:v>
                </c:pt>
                <c:pt idx="122">
                  <c:v>23.77915811474055</c:v>
                </c:pt>
                <c:pt idx="123">
                  <c:v>24.712353147086176</c:v>
                </c:pt>
                <c:pt idx="124">
                  <c:v>25.008224662364668</c:v>
                </c:pt>
                <c:pt idx="125">
                  <c:v>23.69472964001449</c:v>
                </c:pt>
                <c:pt idx="126">
                  <c:v>24.845596273086631</c:v>
                </c:pt>
                <c:pt idx="127">
                  <c:v>28.123400254067743</c:v>
                </c:pt>
                <c:pt idx="128">
                  <c:v>32.092693699022199</c:v>
                </c:pt>
                <c:pt idx="129">
                  <c:v>35.069223256164676</c:v>
                </c:pt>
                <c:pt idx="130">
                  <c:v>35.152064104430025</c:v>
                </c:pt>
                <c:pt idx="131">
                  <c:v>35.493439940155419</c:v>
                </c:pt>
                <c:pt idx="132">
                  <c:v>34.908779576412975</c:v>
                </c:pt>
                <c:pt idx="133">
                  <c:v>36.698839913329536</c:v>
                </c:pt>
                <c:pt idx="134">
                  <c:v>41.844387049150839</c:v>
                </c:pt>
                <c:pt idx="135">
                  <c:v>45.530674424842722</c:v>
                </c:pt>
                <c:pt idx="136">
                  <c:v>47.921630507071917</c:v>
                </c:pt>
                <c:pt idx="137">
                  <c:v>45.831042640116323</c:v>
                </c:pt>
                <c:pt idx="138">
                  <c:v>43.656756972485852</c:v>
                </c:pt>
                <c:pt idx="139">
                  <c:v>45.66545279144281</c:v>
                </c:pt>
                <c:pt idx="140">
                  <c:v>49.487073057648018</c:v>
                </c:pt>
                <c:pt idx="141">
                  <c:v>57.489350098535105</c:v>
                </c:pt>
                <c:pt idx="142">
                  <c:v>60.120987617970705</c:v>
                </c:pt>
                <c:pt idx="143">
                  <c:v>63.807423966725167</c:v>
                </c:pt>
                <c:pt idx="144">
                  <c:v>55.097270816857986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C-453A-8B1E-6FA6D39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5887"/>
        <c:axId val="1938164719"/>
      </c:lineChart>
      <c:dateAx>
        <c:axId val="50486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4719"/>
        <c:crosses val="autoZero"/>
        <c:auto val="1"/>
        <c:lblOffset val="100"/>
        <c:baseTimeUnit val="days"/>
      </c:dateAx>
      <c:valAx>
        <c:axId val="19381647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R0 7day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End 6-13 (2)'!$G$27:$G$146</c:f>
              <c:numCache>
                <c:formatCode>0.00</c:formatCode>
                <c:ptCount val="120"/>
                <c:pt idx="0">
                  <c:v>4.7842320261437914</c:v>
                </c:pt>
                <c:pt idx="1">
                  <c:v>4.7633986928104575</c:v>
                </c:pt>
                <c:pt idx="2">
                  <c:v>3.1160784313725491</c:v>
                </c:pt>
                <c:pt idx="3">
                  <c:v>3.1160784313725491</c:v>
                </c:pt>
                <c:pt idx="4">
                  <c:v>2.3160784313725489</c:v>
                </c:pt>
                <c:pt idx="5">
                  <c:v>2.3866666666666667</c:v>
                </c:pt>
                <c:pt idx="6">
                  <c:v>3.3166666666666664</c:v>
                </c:pt>
                <c:pt idx="7">
                  <c:v>3.6166666666666663</c:v>
                </c:pt>
                <c:pt idx="8">
                  <c:v>3.3166666666666673</c:v>
                </c:pt>
                <c:pt idx="9">
                  <c:v>3.3166666666666673</c:v>
                </c:pt>
                <c:pt idx="10">
                  <c:v>3.3166666666666673</c:v>
                </c:pt>
                <c:pt idx="11">
                  <c:v>2.9931372549019608</c:v>
                </c:pt>
                <c:pt idx="12">
                  <c:v>3.0531372549019613</c:v>
                </c:pt>
                <c:pt idx="13">
                  <c:v>1.4698039215686274</c:v>
                </c:pt>
                <c:pt idx="14">
                  <c:v>1.2698039215686274</c:v>
                </c:pt>
                <c:pt idx="15">
                  <c:v>1.2227450980392156</c:v>
                </c:pt>
                <c:pt idx="16">
                  <c:v>1.2227450980392156</c:v>
                </c:pt>
                <c:pt idx="17">
                  <c:v>1.2227450980392156</c:v>
                </c:pt>
                <c:pt idx="18">
                  <c:v>1.2129411764705882</c:v>
                </c:pt>
                <c:pt idx="19">
                  <c:v>0.97601809954751118</c:v>
                </c:pt>
                <c:pt idx="20">
                  <c:v>0.82185143288084461</c:v>
                </c:pt>
                <c:pt idx="21">
                  <c:v>0.83518476621417792</c:v>
                </c:pt>
                <c:pt idx="22">
                  <c:v>0.77636123680241331</c:v>
                </c:pt>
                <c:pt idx="23">
                  <c:v>0.77636123680241331</c:v>
                </c:pt>
                <c:pt idx="24">
                  <c:v>0.77636123680241331</c:v>
                </c:pt>
                <c:pt idx="25">
                  <c:v>0.70969457013574666</c:v>
                </c:pt>
                <c:pt idx="26">
                  <c:v>0.76897058823529407</c:v>
                </c:pt>
                <c:pt idx="27">
                  <c:v>0.80192513368983964</c:v>
                </c:pt>
                <c:pt idx="28">
                  <c:v>0.54919786096256673</c:v>
                </c:pt>
                <c:pt idx="29">
                  <c:v>0.46936592818945766</c:v>
                </c:pt>
                <c:pt idx="30">
                  <c:v>0.46936592818945766</c:v>
                </c:pt>
                <c:pt idx="31">
                  <c:v>0.46936592818945766</c:v>
                </c:pt>
                <c:pt idx="32">
                  <c:v>0.56936592818945753</c:v>
                </c:pt>
                <c:pt idx="33">
                  <c:v>0.5870129870129871</c:v>
                </c:pt>
                <c:pt idx="34">
                  <c:v>0.4987012987012987</c:v>
                </c:pt>
                <c:pt idx="35">
                  <c:v>0.44142857142857145</c:v>
                </c:pt>
                <c:pt idx="36">
                  <c:v>0.44936507936507936</c:v>
                </c:pt>
                <c:pt idx="37">
                  <c:v>0.44936507936507936</c:v>
                </c:pt>
                <c:pt idx="38">
                  <c:v>0.44936507936507936</c:v>
                </c:pt>
                <c:pt idx="39">
                  <c:v>0.30492063492063493</c:v>
                </c:pt>
                <c:pt idx="40">
                  <c:v>0.32492063492063494</c:v>
                </c:pt>
                <c:pt idx="41">
                  <c:v>0.39634920634920634</c:v>
                </c:pt>
                <c:pt idx="42">
                  <c:v>0.6013492063492063</c:v>
                </c:pt>
                <c:pt idx="43">
                  <c:v>0.65412698412698411</c:v>
                </c:pt>
                <c:pt idx="44">
                  <c:v>0.65412698412698411</c:v>
                </c:pt>
                <c:pt idx="45">
                  <c:v>0.65412698412698411</c:v>
                </c:pt>
                <c:pt idx="46">
                  <c:v>0.74821428571428572</c:v>
                </c:pt>
                <c:pt idx="47">
                  <c:v>0.73282967032967028</c:v>
                </c:pt>
                <c:pt idx="48">
                  <c:v>0.65544871794871795</c:v>
                </c:pt>
                <c:pt idx="49">
                  <c:v>0.4188415750915751</c:v>
                </c:pt>
                <c:pt idx="50">
                  <c:v>1.325091575091575</c:v>
                </c:pt>
                <c:pt idx="51">
                  <c:v>1.6600732600732599</c:v>
                </c:pt>
                <c:pt idx="52">
                  <c:v>1.6600732600732599</c:v>
                </c:pt>
                <c:pt idx="53">
                  <c:v>1.6333943833943831</c:v>
                </c:pt>
                <c:pt idx="54">
                  <c:v>1.5714285714285714</c:v>
                </c:pt>
                <c:pt idx="55">
                  <c:v>1.549206349206349</c:v>
                </c:pt>
                <c:pt idx="56">
                  <c:v>3.6444444444444444</c:v>
                </c:pt>
                <c:pt idx="57">
                  <c:v>3.2694444444444444</c:v>
                </c:pt>
                <c:pt idx="58">
                  <c:v>3.3233333333333333</c:v>
                </c:pt>
                <c:pt idx="59">
                  <c:v>3.3233333333333333</c:v>
                </c:pt>
                <c:pt idx="60">
                  <c:v>3.3833333333333337</c:v>
                </c:pt>
                <c:pt idx="61">
                  <c:v>3.45</c:v>
                </c:pt>
                <c:pt idx="62">
                  <c:v>3.9433333333333338</c:v>
                </c:pt>
                <c:pt idx="63">
                  <c:v>1.5741025641025641</c:v>
                </c:pt>
                <c:pt idx="64">
                  <c:v>2.1441025641025639</c:v>
                </c:pt>
                <c:pt idx="65">
                  <c:v>7.4534188034188036</c:v>
                </c:pt>
                <c:pt idx="66">
                  <c:v>7.4534188034188036</c:v>
                </c:pt>
                <c:pt idx="67">
                  <c:v>7.5388354700854698</c:v>
                </c:pt>
                <c:pt idx="68">
                  <c:v>8.5851317663817657</c:v>
                </c:pt>
                <c:pt idx="69">
                  <c:v>8.9323539886039889</c:v>
                </c:pt>
                <c:pt idx="70">
                  <c:v>10.490046296296297</c:v>
                </c:pt>
                <c:pt idx="71">
                  <c:v>10.47337962962963</c:v>
                </c:pt>
                <c:pt idx="72">
                  <c:v>5.7680555555555557</c:v>
                </c:pt>
                <c:pt idx="73">
                  <c:v>5.7680555555555557</c:v>
                </c:pt>
                <c:pt idx="74">
                  <c:v>6.7555555555555555</c:v>
                </c:pt>
                <c:pt idx="75">
                  <c:v>5.9490196078431374</c:v>
                </c:pt>
                <c:pt idx="76">
                  <c:v>5.7603099304237828</c:v>
                </c:pt>
                <c:pt idx="77">
                  <c:v>4.0730083431221953</c:v>
                </c:pt>
                <c:pt idx="78">
                  <c:v>3.5453160354298872</c:v>
                </c:pt>
                <c:pt idx="79">
                  <c:v>3.5453160354298872</c:v>
                </c:pt>
                <c:pt idx="80">
                  <c:v>3.5453160354298872</c:v>
                </c:pt>
                <c:pt idx="81">
                  <c:v>2.2881731782870305</c:v>
                </c:pt>
                <c:pt idx="82">
                  <c:v>3.1631535704438933</c:v>
                </c:pt>
                <c:pt idx="83">
                  <c:v>2.6248935508935509</c:v>
                </c:pt>
                <c:pt idx="84">
                  <c:v>2.6916069029010208</c:v>
                </c:pt>
                <c:pt idx="85">
                  <c:v>2.8991240132416602</c:v>
                </c:pt>
                <c:pt idx="86">
                  <c:v>2.8991240132416602</c:v>
                </c:pt>
                <c:pt idx="87">
                  <c:v>2.8991240132416602</c:v>
                </c:pt>
                <c:pt idx="88">
                  <c:v>2.7106356105004896</c:v>
                </c:pt>
                <c:pt idx="89">
                  <c:v>1.8542467216116012</c:v>
                </c:pt>
                <c:pt idx="90">
                  <c:v>2.7004588428237222</c:v>
                </c:pt>
                <c:pt idx="91">
                  <c:v>2.3758153490625813</c:v>
                </c:pt>
                <c:pt idx="92">
                  <c:v>3.4585470160921701</c:v>
                </c:pt>
                <c:pt idx="93">
                  <c:v>5.8821225134101418</c:v>
                </c:pt>
                <c:pt idx="94">
                  <c:v>5.3015595569489529</c:v>
                </c:pt>
                <c:pt idx="95">
                  <c:v>5.3552174707602349</c:v>
                </c:pt>
                <c:pt idx="96">
                  <c:v>4.9540366732379724</c:v>
                </c:pt>
                <c:pt idx="97">
                  <c:v>4.4739124496354883</c:v>
                </c:pt>
                <c:pt idx="98">
                  <c:v>7.2965778794437757</c:v>
                </c:pt>
                <c:pt idx="99">
                  <c:v>6.2742118377572798</c:v>
                </c:pt>
                <c:pt idx="100">
                  <c:v>5.6456404091858525</c:v>
                </c:pt>
                <c:pt idx="101">
                  <c:v>6.2835501743531914</c:v>
                </c:pt>
                <c:pt idx="102">
                  <c:v>6.5192272576865244</c:v>
                </c:pt>
                <c:pt idx="103">
                  <c:v>6.5249231111052355</c:v>
                </c:pt>
                <c:pt idx="104">
                  <c:v>6.556636666092448</c:v>
                </c:pt>
                <c:pt idx="105">
                  <c:v>3.3607492202050024</c:v>
                </c:pt>
                <c:pt idx="106">
                  <c:v>3.2903968073320073</c:v>
                </c:pt>
                <c:pt idx="107">
                  <c:v>1.1731554280216627</c:v>
                </c:pt>
                <c:pt idx="108">
                  <c:v>1.4605882504735945</c:v>
                </c:pt>
                <c:pt idx="109">
                  <c:v>1.344941991970193</c:v>
                </c:pt>
                <c:pt idx="110">
                  <c:v>1.323756969288554</c:v>
                </c:pt>
                <c:pt idx="111">
                  <c:v>1.2304018494628459</c:v>
                </c:pt>
                <c:pt idx="112">
                  <c:v>1.2679198869808836</c:v>
                </c:pt>
                <c:pt idx="113">
                  <c:v>1.2838701818987037</c:v>
                </c:pt>
                <c:pt idx="114">
                  <c:v>1.4415056498789993</c:v>
                </c:pt>
                <c:pt idx="115">
                  <c:v>6.557907766281116</c:v>
                </c:pt>
                <c:pt idx="116">
                  <c:v>6.4836189598494522</c:v>
                </c:pt>
                <c:pt idx="117">
                  <c:v>6.4838159136309645</c:v>
                </c:pt>
                <c:pt idx="118">
                  <c:v>6.4316666140723395</c:v>
                </c:pt>
                <c:pt idx="119">
                  <c:v>6.3128576869927358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1-4A3E-8CC7-BD64E42A42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End 6-13 (2)'!$C$26:$C$146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End 6-13 (2)'!$H$26:$H$136</c:f>
              <c:numCache>
                <c:formatCode>0.00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1-4A3E-8CC7-BD64E42A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776"/>
        <c:axId val="106147439"/>
      </c:lineChart>
      <c:dateAx>
        <c:axId val="2016805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439"/>
        <c:crosses val="autoZero"/>
        <c:auto val="1"/>
        <c:lblOffset val="100"/>
        <c:baseTimeUnit val="days"/>
      </c:dateAx>
      <c:valAx>
        <c:axId val="10614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 vs Actives (5x)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Actives (5x)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(2)'!$C$2:$C$124</c:f>
              <c:numCache>
                <c:formatCode>m/d/yyyy</c:formatCode>
                <c:ptCount val="12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</c:numCache>
            </c:numRef>
          </c:cat>
          <c:val>
            <c:numRef>
              <c:f>'SIR 75% Reopen - End 6-13 (2)'!$S$2:$S$63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F3F-95FC-E1190EE538E8}"/>
            </c:ext>
          </c:extLst>
        </c:ser>
        <c:ser>
          <c:idx val="1"/>
          <c:order val="1"/>
          <c:tx>
            <c:v>I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End 6-13 (2)'!$C$2:$C$124</c:f>
              <c:numCache>
                <c:formatCode>m/d/yyyy</c:formatCode>
                <c:ptCount val="12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</c:numCache>
            </c:numRef>
          </c:cat>
          <c:val>
            <c:numRef>
              <c:f>'SIR 75% Reopen - End 6-13 (2)'!$Z$2:$Z$124</c:f>
              <c:numCache>
                <c:formatCode>#,##0.00</c:formatCode>
                <c:ptCount val="123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780.86900897156875</c:v>
                </c:pt>
                <c:pt idx="76">
                  <c:v>766.20413788161738</c:v>
                </c:pt>
                <c:pt idx="77">
                  <c:v>751.81328843840402</c:v>
                </c:pt>
                <c:pt idx="78">
                  <c:v>737.69139223955551</c:v>
                </c:pt>
                <c:pt idx="79">
                  <c:v>723.83347268755028</c:v>
                </c:pt>
                <c:pt idx="80">
                  <c:v>710.23464340002715</c:v>
                </c:pt>
                <c:pt idx="81">
                  <c:v>696.89010664482123</c:v>
                </c:pt>
                <c:pt idx="82">
                  <c:v>683.79515179945463</c:v>
                </c:pt>
                <c:pt idx="83">
                  <c:v>670.94515383480575</c:v>
                </c:pt>
                <c:pt idx="84">
                  <c:v>658.33557182267987</c:v>
                </c:pt>
                <c:pt idx="85">
                  <c:v>645.96194746700348</c:v>
                </c:pt>
                <c:pt idx="86">
                  <c:v>633.81990365836339</c:v>
                </c:pt>
                <c:pt idx="87">
                  <c:v>621.90514305160934</c:v>
                </c:pt>
                <c:pt idx="88">
                  <c:v>610.213446666241</c:v>
                </c:pt>
                <c:pt idx="89">
                  <c:v>598.74067250929772</c:v>
                </c:pt>
                <c:pt idx="90">
                  <c:v>587.48275422046947</c:v>
                </c:pt>
                <c:pt idx="91">
                  <c:v>576.4356997391501</c:v>
                </c:pt>
                <c:pt idx="92">
                  <c:v>565.59558999314947</c:v>
                </c:pt>
                <c:pt idx="93">
                  <c:v>554.95857760878653</c:v>
                </c:pt>
                <c:pt idx="94">
                  <c:v>544.52088564208248</c:v>
                </c:pt>
                <c:pt idx="95">
                  <c:v>534.27880633077564</c:v>
                </c:pt>
                <c:pt idx="96">
                  <c:v>524.22869986688011</c:v>
                </c:pt>
                <c:pt idx="97">
                  <c:v>514.36699318951048</c:v>
                </c:pt>
                <c:pt idx="98">
                  <c:v>504.69017879769859</c:v>
                </c:pt>
                <c:pt idx="99">
                  <c:v>495.1948135829262</c:v>
                </c:pt>
                <c:pt idx="100">
                  <c:v>485.87751768110149</c:v>
                </c:pt>
                <c:pt idx="101">
                  <c:v>476.73497334370751</c:v>
                </c:pt>
                <c:pt idx="102">
                  <c:v>467.7639238278532</c:v>
                </c:pt>
                <c:pt idx="103">
                  <c:v>458.96117230495838</c:v>
                </c:pt>
                <c:pt idx="104">
                  <c:v>450.32358078780692</c:v>
                </c:pt>
                <c:pt idx="105">
                  <c:v>441.84806907570311</c:v>
                </c:pt>
                <c:pt idx="106">
                  <c:v>433.53161371746933</c:v>
                </c:pt>
                <c:pt idx="107">
                  <c:v>425.37124699202411</c:v>
                </c:pt>
                <c:pt idx="108">
                  <c:v>417.36405590628323</c:v>
                </c:pt>
                <c:pt idx="109">
                  <c:v>409.50718121012642</c:v>
                </c:pt>
                <c:pt idx="110">
                  <c:v>401.79781642817727</c:v>
                </c:pt>
                <c:pt idx="111">
                  <c:v>394.23320690814359</c:v>
                </c:pt>
                <c:pt idx="112">
                  <c:v>386.81064888546985</c:v>
                </c:pt>
                <c:pt idx="113">
                  <c:v>379.52748856405429</c:v>
                </c:pt>
                <c:pt idx="114">
                  <c:v>372.38112121278635</c:v>
                </c:pt>
                <c:pt idx="115">
                  <c:v>365.36899027766299</c:v>
                </c:pt>
                <c:pt idx="116">
                  <c:v>358.48858650924348</c:v>
                </c:pt>
                <c:pt idx="117">
                  <c:v>351.73744710520623</c:v>
                </c:pt>
                <c:pt idx="118">
                  <c:v>345.11315486777357</c:v>
                </c:pt>
                <c:pt idx="119">
                  <c:v>338.61333737577155</c:v>
                </c:pt>
                <c:pt idx="120">
                  <c:v>332.23566617109663</c:v>
                </c:pt>
                <c:pt idx="121">
                  <c:v>325.97785595936153</c:v>
                </c:pt>
                <c:pt idx="122">
                  <c:v>319.83766382449699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2-4F3F-95FC-E1190EE5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61184"/>
        <c:axId val="401517232"/>
      </c:lineChart>
      <c:dateAx>
        <c:axId val="1435361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517232"/>
        <c:crosses val="autoZero"/>
        <c:auto val="1"/>
        <c:lblOffset val="100"/>
        <c:baseTimeUnit val="days"/>
        <c:majorUnit val="10"/>
        <c:majorTimeUnit val="days"/>
      </c:dateAx>
      <c:valAx>
        <c:axId val="40151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3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End 6-13 (2)'!$S$2:$S$92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D-4BF5-9549-AFF7D19E6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End 6-13 (2)'!$Z$2:$Z$92</c:f>
              <c:numCache>
                <c:formatCode>#,##0.00</c:formatCode>
                <c:ptCount val="91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780.86900897156875</c:v>
                </c:pt>
                <c:pt idx="76">
                  <c:v>766.20413788161738</c:v>
                </c:pt>
                <c:pt idx="77">
                  <c:v>751.81328843840402</c:v>
                </c:pt>
                <c:pt idx="78">
                  <c:v>737.69139223955551</c:v>
                </c:pt>
                <c:pt idx="79">
                  <c:v>723.83347268755028</c:v>
                </c:pt>
                <c:pt idx="80">
                  <c:v>710.23464340002715</c:v>
                </c:pt>
                <c:pt idx="81">
                  <c:v>696.89010664482123</c:v>
                </c:pt>
                <c:pt idx="82">
                  <c:v>683.79515179945463</c:v>
                </c:pt>
                <c:pt idx="83">
                  <c:v>670.94515383480575</c:v>
                </c:pt>
                <c:pt idx="84">
                  <c:v>658.33557182267987</c:v>
                </c:pt>
                <c:pt idx="85">
                  <c:v>645.96194746700348</c:v>
                </c:pt>
                <c:pt idx="86">
                  <c:v>633.81990365836339</c:v>
                </c:pt>
                <c:pt idx="87">
                  <c:v>621.90514305160934</c:v>
                </c:pt>
                <c:pt idx="88">
                  <c:v>610.213446666241</c:v>
                </c:pt>
                <c:pt idx="89">
                  <c:v>598.74067250929772</c:v>
                </c:pt>
                <c:pt idx="90">
                  <c:v>587.48275422046947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D-4BF5-9549-AFF7D19E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42800"/>
        <c:axId val="1909974352"/>
      </c:lineChart>
      <c:catAx>
        <c:axId val="11441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74352"/>
        <c:crosses val="autoZero"/>
        <c:auto val="1"/>
        <c:lblAlgn val="ctr"/>
        <c:lblOffset val="100"/>
        <c:noMultiLvlLbl val="0"/>
      </c:catAx>
      <c:valAx>
        <c:axId val="19099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SIR Model (IR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 - End 6-13 (2)'!$Z$1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End 6-13 (2)'!$Z$2:$Z$366</c:f>
              <c:numCache>
                <c:formatCode>#,##0.00</c:formatCode>
                <c:ptCount val="365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780.86900897156875</c:v>
                </c:pt>
                <c:pt idx="76">
                  <c:v>766.20413788161738</c:v>
                </c:pt>
                <c:pt idx="77">
                  <c:v>751.81328843840402</c:v>
                </c:pt>
                <c:pt idx="78">
                  <c:v>737.69139223955551</c:v>
                </c:pt>
                <c:pt idx="79">
                  <c:v>723.83347268755028</c:v>
                </c:pt>
                <c:pt idx="80">
                  <c:v>710.23464340002715</c:v>
                </c:pt>
                <c:pt idx="81">
                  <c:v>696.89010664482123</c:v>
                </c:pt>
                <c:pt idx="82">
                  <c:v>683.79515179945463</c:v>
                </c:pt>
                <c:pt idx="83">
                  <c:v>670.94515383480575</c:v>
                </c:pt>
                <c:pt idx="84">
                  <c:v>658.33557182267987</c:v>
                </c:pt>
                <c:pt idx="85">
                  <c:v>645.96194746700348</c:v>
                </c:pt>
                <c:pt idx="86">
                  <c:v>633.81990365836339</c:v>
                </c:pt>
                <c:pt idx="87">
                  <c:v>621.90514305160934</c:v>
                </c:pt>
                <c:pt idx="88">
                  <c:v>610.213446666241</c:v>
                </c:pt>
                <c:pt idx="89">
                  <c:v>598.74067250929772</c:v>
                </c:pt>
                <c:pt idx="90">
                  <c:v>587.48275422046947</c:v>
                </c:pt>
                <c:pt idx="91">
                  <c:v>576.4356997391501</c:v>
                </c:pt>
                <c:pt idx="92">
                  <c:v>565.59558999314947</c:v>
                </c:pt>
                <c:pt idx="93">
                  <c:v>554.95857760878653</c:v>
                </c:pt>
                <c:pt idx="94">
                  <c:v>544.52088564208248</c:v>
                </c:pt>
                <c:pt idx="95">
                  <c:v>534.27880633077564</c:v>
                </c:pt>
                <c:pt idx="96">
                  <c:v>524.22869986688011</c:v>
                </c:pt>
                <c:pt idx="97">
                  <c:v>514.36699318951048</c:v>
                </c:pt>
                <c:pt idx="98">
                  <c:v>504.69017879769859</c:v>
                </c:pt>
                <c:pt idx="99">
                  <c:v>495.1948135829262</c:v>
                </c:pt>
                <c:pt idx="100">
                  <c:v>485.87751768110149</c:v>
                </c:pt>
                <c:pt idx="101">
                  <c:v>476.73497334370751</c:v>
                </c:pt>
                <c:pt idx="102">
                  <c:v>467.7639238278532</c:v>
                </c:pt>
                <c:pt idx="103">
                  <c:v>458.96117230495838</c:v>
                </c:pt>
                <c:pt idx="104">
                  <c:v>450.32358078780692</c:v>
                </c:pt>
                <c:pt idx="105">
                  <c:v>441.84806907570311</c:v>
                </c:pt>
                <c:pt idx="106">
                  <c:v>433.53161371746933</c:v>
                </c:pt>
                <c:pt idx="107">
                  <c:v>425.37124699202411</c:v>
                </c:pt>
                <c:pt idx="108">
                  <c:v>417.36405590628323</c:v>
                </c:pt>
                <c:pt idx="109">
                  <c:v>409.50718121012642</c:v>
                </c:pt>
                <c:pt idx="110">
                  <c:v>401.79781642817727</c:v>
                </c:pt>
                <c:pt idx="111">
                  <c:v>394.23320690814359</c:v>
                </c:pt>
                <c:pt idx="112">
                  <c:v>386.81064888546985</c:v>
                </c:pt>
                <c:pt idx="113">
                  <c:v>379.52748856405429</c:v>
                </c:pt>
                <c:pt idx="114">
                  <c:v>372.38112121278635</c:v>
                </c:pt>
                <c:pt idx="115">
                  <c:v>365.36899027766299</c:v>
                </c:pt>
                <c:pt idx="116">
                  <c:v>358.48858650924348</c:v>
                </c:pt>
                <c:pt idx="117">
                  <c:v>351.73744710520623</c:v>
                </c:pt>
                <c:pt idx="118">
                  <c:v>345.11315486777357</c:v>
                </c:pt>
                <c:pt idx="119">
                  <c:v>338.61333737577155</c:v>
                </c:pt>
                <c:pt idx="120">
                  <c:v>332.23566617109663</c:v>
                </c:pt>
                <c:pt idx="121">
                  <c:v>325.97785595936153</c:v>
                </c:pt>
                <c:pt idx="122">
                  <c:v>319.83766382449699</c:v>
                </c:pt>
                <c:pt idx="123">
                  <c:v>313.81288845708752</c:v>
                </c:pt>
                <c:pt idx="124">
                  <c:v>307.90136939622244</c:v>
                </c:pt>
                <c:pt idx="125">
                  <c:v>302.10098628464578</c:v>
                </c:pt>
                <c:pt idx="126">
                  <c:v>296.40965813699194</c:v>
                </c:pt>
                <c:pt idx="127">
                  <c:v>290.82534262089598</c:v>
                </c:pt>
                <c:pt idx="128">
                  <c:v>285.34603535077019</c:v>
                </c:pt>
                <c:pt idx="129">
                  <c:v>279.96976919404153</c:v>
                </c:pt>
                <c:pt idx="130">
                  <c:v>274.69461358964696</c:v>
                </c:pt>
                <c:pt idx="131">
                  <c:v>269.51867387858601</c:v>
                </c:pt>
                <c:pt idx="132">
                  <c:v>264.44009064633372</c:v>
                </c:pt>
                <c:pt idx="133">
                  <c:v>259.45703907691774</c:v>
                </c:pt>
                <c:pt idx="134">
                  <c:v>254.56772831846848</c:v>
                </c:pt>
                <c:pt idx="135">
                  <c:v>249.77040086005113</c:v>
                </c:pt>
                <c:pt idx="136">
                  <c:v>245.06333191959328</c:v>
                </c:pt>
                <c:pt idx="137">
                  <c:v>240.44482884272333</c:v>
                </c:pt>
                <c:pt idx="138">
                  <c:v>235.91323051233718</c:v>
                </c:pt>
                <c:pt idx="139">
                  <c:v>231.46690676871404</c:v>
                </c:pt>
                <c:pt idx="140">
                  <c:v>227.10425784000438</c:v>
                </c:pt>
                <c:pt idx="141">
                  <c:v>222.82371378291535</c:v>
                </c:pt>
                <c:pt idx="142">
                  <c:v>218.62373393342179</c:v>
                </c:pt>
                <c:pt idx="143">
                  <c:v>214.50280636733345</c:v>
                </c:pt>
                <c:pt idx="144">
                  <c:v>210.45944737055123</c:v>
                </c:pt>
                <c:pt idx="145">
                  <c:v>206.49220091884823</c:v>
                </c:pt>
                <c:pt idx="146">
                  <c:v>202.59963816701276</c:v>
                </c:pt>
                <c:pt idx="147">
                  <c:v>198.78035694719449</c:v>
                </c:pt>
                <c:pt idx="148">
                  <c:v>195.03298127629577</c:v>
                </c:pt>
                <c:pt idx="149">
                  <c:v>191.35616087225318</c:v>
                </c:pt>
                <c:pt idx="150">
                  <c:v>187.74857067905711</c:v>
                </c:pt>
                <c:pt idx="151">
                  <c:v>184.20891040035846</c:v>
                </c:pt>
                <c:pt idx="152">
                  <c:v>180.73590404151489</c:v>
                </c:pt>
                <c:pt idx="153">
                  <c:v>177.32829945993069</c:v>
                </c:pt>
                <c:pt idx="154">
                  <c:v>173.98486792354669</c:v>
                </c:pt>
                <c:pt idx="155">
                  <c:v>170.70440367733903</c:v>
                </c:pt>
                <c:pt idx="156">
                  <c:v>167.48572351768789</c:v>
                </c:pt>
                <c:pt idx="157">
                  <c:v>164.32766637447872</c:v>
                </c:pt>
                <c:pt idx="158">
                  <c:v>161.22909290080199</c:v>
                </c:pt>
                <c:pt idx="159">
                  <c:v>158.18888507011806</c:v>
                </c:pt>
                <c:pt idx="160">
                  <c:v>155.20594578075733</c:v>
                </c:pt>
                <c:pt idx="161">
                  <c:v>152.27919846762671</c:v>
                </c:pt>
                <c:pt idx="162">
                  <c:v>149.40758672099636</c:v>
                </c:pt>
                <c:pt idx="163">
                  <c:v>146.59007391224205</c:v>
                </c:pt>
                <c:pt idx="164">
                  <c:v>143.82564282642107</c:v>
                </c:pt>
                <c:pt idx="165">
                  <c:v>141.11329530156121</c:v>
                </c:pt>
                <c:pt idx="166">
                  <c:v>138.45205187454417</c:v>
                </c:pt>
                <c:pt idx="167">
                  <c:v>135.84095143346718</c:v>
                </c:pt>
                <c:pt idx="168">
                  <c:v>133.27905087636813</c:v>
                </c:pt>
                <c:pt idx="169">
                  <c:v>130.76542477620137</c:v>
                </c:pt>
                <c:pt idx="170">
                  <c:v>128.29916505195359</c:v>
                </c:pt>
                <c:pt idx="171">
                  <c:v>125.87938064579045</c:v>
                </c:pt>
                <c:pt idx="172">
                  <c:v>123.50519720612678</c:v>
                </c:pt>
                <c:pt idx="173">
                  <c:v>121.17575677651519</c:v>
                </c:pt>
                <c:pt idx="174">
                  <c:v>118.89021749024882</c:v>
                </c:pt>
                <c:pt idx="175">
                  <c:v>116.64775327057686</c:v>
                </c:pt>
                <c:pt idx="176">
                  <c:v>114.44755353643215</c:v>
                </c:pt>
                <c:pt idx="177">
                  <c:v>112.28882291357246</c:v>
                </c:pt>
                <c:pt idx="178">
                  <c:v>110.17078095103842</c:v>
                </c:pt>
                <c:pt idx="179">
                  <c:v>108.09266184283295</c:v>
                </c:pt>
                <c:pt idx="180">
                  <c:v>106.0537141547283</c:v>
                </c:pt>
                <c:pt idx="181">
                  <c:v>104.05320055610883</c:v>
                </c:pt>
                <c:pt idx="182">
                  <c:v>102.09039755675883</c:v>
                </c:pt>
                <c:pt idx="183">
                  <c:v>100.16459524850636</c:v>
                </c:pt>
                <c:pt idx="184">
                  <c:v>98.275097051635868</c:v>
                </c:pt>
                <c:pt idx="185">
                  <c:v>96.421219465983299</c:v>
                </c:pt>
                <c:pt idx="186">
                  <c:v>94.602291826629482</c:v>
                </c:pt>
                <c:pt idx="187">
                  <c:v>92.817656064108405</c:v>
                </c:pt>
                <c:pt idx="188">
                  <c:v>91.066666469049096</c:v>
                </c:pt>
                <c:pt idx="189">
                  <c:v>89.348689461170693</c:v>
                </c:pt>
                <c:pt idx="190">
                  <c:v>87.663103362551851</c:v>
                </c:pt>
                <c:pt idx="191">
                  <c:v>86.009298175097115</c:v>
                </c:pt>
                <c:pt idx="192">
                  <c:v>84.386675362124024</c:v>
                </c:pt>
                <c:pt idx="193">
                  <c:v>82.794647633996291</c:v>
                </c:pt>
                <c:pt idx="194">
                  <c:v>81.232638737729332</c:v>
                </c:pt>
                <c:pt idx="195">
                  <c:v>79.700083250496121</c:v>
                </c:pt>
                <c:pt idx="196">
                  <c:v>78.196426376962307</c:v>
                </c:pt>
                <c:pt idx="197">
                  <c:v>76.721123750380883</c:v>
                </c:pt>
                <c:pt idx="198">
                  <c:v>75.273641237377916</c:v>
                </c:pt>
                <c:pt idx="199">
                  <c:v>73.853454746361948</c:v>
                </c:pt>
                <c:pt idx="200">
                  <c:v>72.460050039491136</c:v>
                </c:pt>
                <c:pt idx="201">
                  <c:v>71.092922548133046</c:v>
                </c:pt>
                <c:pt idx="202">
                  <c:v>69.751577191753171</c:v>
                </c:pt>
                <c:pt idx="203">
                  <c:v>68.435528200169813</c:v>
                </c:pt>
                <c:pt idx="204">
                  <c:v>67.144298939113398</c:v>
                </c:pt>
                <c:pt idx="205">
                  <c:v>65.87742173902997</c:v>
                </c:pt>
                <c:pt idx="206">
                  <c:v>64.634437727069312</c:v>
                </c:pt>
                <c:pt idx="207">
                  <c:v>63.414896662199425</c:v>
                </c:pt>
                <c:pt idx="208">
                  <c:v>62.218356773389978</c:v>
                </c:pt>
                <c:pt idx="209">
                  <c:v>61.044384600808392</c:v>
                </c:pt>
                <c:pt idx="210">
                  <c:v>59.892554839973357</c:v>
                </c:pt>
                <c:pt idx="211">
                  <c:v>58.762450188811322</c:v>
                </c:pt>
                <c:pt idx="212">
                  <c:v>57.653661197562741</c:v>
                </c:pt>
                <c:pt idx="213">
                  <c:v>56.565786121485573</c:v>
                </c:pt>
                <c:pt idx="214">
                  <c:v>55.498430776304623</c:v>
                </c:pt>
                <c:pt idx="215">
                  <c:v>54.451208396356193</c:v>
                </c:pt>
                <c:pt idx="216">
                  <c:v>53.423739495378356</c:v>
                </c:pt>
                <c:pt idx="217">
                  <c:v>52.415651729898165</c:v>
                </c:pt>
                <c:pt idx="218">
                  <c:v>51.426579765167915</c:v>
                </c:pt>
                <c:pt idx="219">
                  <c:v>50.456165143603421</c:v>
                </c:pt>
                <c:pt idx="220">
                  <c:v>49.504056155678157</c:v>
                </c:pt>
                <c:pt idx="221">
                  <c:v>48.569907713228012</c:v>
                </c:pt>
                <c:pt idx="222">
                  <c:v>47.653381225121983</c:v>
                </c:pt>
                <c:pt idx="223">
                  <c:v>46.754144475255252</c:v>
                </c:pt>
                <c:pt idx="224">
                  <c:v>45.871871502821634</c:v>
                </c:pt>
                <c:pt idx="225">
                  <c:v>45.006242484823332</c:v>
                </c:pt>
                <c:pt idx="226">
                  <c:v>44.156943620776467</c:v>
                </c:pt>
                <c:pt idx="227">
                  <c:v>43.323667019571971</c:v>
                </c:pt>
                <c:pt idx="228">
                  <c:v>42.506110588451762</c:v>
                </c:pt>
                <c:pt idx="229">
                  <c:v>41.703977924061078</c:v>
                </c:pt>
                <c:pt idx="230">
                  <c:v>40.916978205538591</c:v>
                </c:pt>
                <c:pt idx="231">
                  <c:v>40.144826089606411</c:v>
                </c:pt>
                <c:pt idx="232">
                  <c:v>39.387241607623011</c:v>
                </c:pt>
                <c:pt idx="233">
                  <c:v>38.643950064562603</c:v>
                </c:pt>
                <c:pt idx="234">
                  <c:v>37.914681939885263</c:v>
                </c:pt>
                <c:pt idx="235">
                  <c:v>37.199172790262708</c:v>
                </c:pt>
                <c:pt idx="236">
                  <c:v>36.497163154125303</c:v>
                </c:pt>
                <c:pt idx="237">
                  <c:v>35.808398457996375</c:v>
                </c:pt>
                <c:pt idx="238">
                  <c:v>35.132628924580821</c:v>
                </c:pt>
                <c:pt idx="239">
                  <c:v>34.469609482575223</c:v>
                </c:pt>
                <c:pt idx="240">
                  <c:v>33.819099678167589</c:v>
                </c:pt>
                <c:pt idx="241">
                  <c:v>33.18086358819528</c:v>
                </c:pt>
                <c:pt idx="242">
                  <c:v>32.554669734930251</c:v>
                </c:pt>
                <c:pt idx="243">
                  <c:v>31.9402910024614</c:v>
                </c:pt>
                <c:pt idx="244">
                  <c:v>31.337504554644234</c:v>
                </c:pt>
                <c:pt idx="245">
                  <c:v>30.746091754588722</c:v>
                </c:pt>
                <c:pt idx="246">
                  <c:v>30.165838085656677</c:v>
                </c:pt>
                <c:pt idx="247">
                  <c:v>29.596533073940606</c:v>
                </c:pt>
                <c:pt idx="248">
                  <c:v>29.037970212196324</c:v>
                </c:pt>
                <c:pt idx="249">
                  <c:v>28.489946885202365</c:v>
                </c:pt>
                <c:pt idx="250">
                  <c:v>27.952264296519516</c:v>
                </c:pt>
                <c:pt idx="251">
                  <c:v>27.424727396624416</c:v>
                </c:pt>
                <c:pt idx="252">
                  <c:v>26.907144812391557</c:v>
                </c:pt>
                <c:pt idx="253">
                  <c:v>26.399328777898603</c:v>
                </c:pt>
                <c:pt idx="254">
                  <c:v>25.901095066530267</c:v>
                </c:pt>
                <c:pt idx="255">
                  <c:v>25.412262924356572</c:v>
                </c:pt>
                <c:pt idx="256">
                  <c:v>24.932655004761685</c:v>
                </c:pt>
                <c:pt idx="257">
                  <c:v>24.462097304299974</c:v>
                </c:pt>
                <c:pt idx="258">
                  <c:v>24.000419099756414</c:v>
                </c:pt>
                <c:pt idx="259">
                  <c:v>23.547452886388776</c:v>
                </c:pt>
                <c:pt idx="260">
                  <c:v>23.103034317329612</c:v>
                </c:pt>
                <c:pt idx="261">
                  <c:v>22.667002144126307</c:v>
                </c:pt>
                <c:pt idx="262">
                  <c:v>22.239198158397937</c:v>
                </c:pt>
                <c:pt idx="263">
                  <c:v>21.819467134588102</c:v>
                </c:pt>
                <c:pt idx="264">
                  <c:v>21.407656773793182</c:v>
                </c:pt>
                <c:pt idx="265">
                  <c:v>21.003617648645978</c:v>
                </c:pt>
                <c:pt idx="266">
                  <c:v>20.607203149234941</c:v>
                </c:pt>
                <c:pt idx="267">
                  <c:v>20.218269430039644</c:v>
                </c:pt>
                <c:pt idx="268">
                  <c:v>19.836675357863513</c:v>
                </c:pt>
                <c:pt idx="269">
                  <c:v>19.462282460745108</c:v>
                </c:pt>
                <c:pt idx="270">
                  <c:v>19.094954877829664</c:v>
                </c:pt>
                <c:pt idx="271">
                  <c:v>18.734559310182949</c:v>
                </c:pt>
                <c:pt idx="272">
                  <c:v>18.380964972529728</c:v>
                </c:pt>
                <c:pt idx="273">
                  <c:v>18.034043545899614</c:v>
                </c:pt>
                <c:pt idx="274">
                  <c:v>17.693669131163212</c:v>
                </c:pt>
                <c:pt idx="275">
                  <c:v>17.359718203441986</c:v>
                </c:pt>
                <c:pt idx="276">
                  <c:v>17.032069567375405</c:v>
                </c:pt>
                <c:pt idx="277">
                  <c:v>16.710604313229339</c:v>
                </c:pt>
                <c:pt idx="278">
                  <c:v>16.395205773829939</c:v>
                </c:pt>
                <c:pt idx="279">
                  <c:v>16.085759482307537</c:v>
                </c:pt>
                <c:pt idx="280">
                  <c:v>15.782153130635388</c:v>
                </c:pt>
                <c:pt idx="281">
                  <c:v>15.484276528948316</c:v>
                </c:pt>
                <c:pt idx="282">
                  <c:v>15.192021565626714</c:v>
                </c:pt>
                <c:pt idx="283">
                  <c:v>14.90528216813148</c:v>
                </c:pt>
                <c:pt idx="284">
                  <c:v>14.62395426457585</c:v>
                </c:pt>
                <c:pt idx="285">
                  <c:v>14.347935746020283</c:v>
                </c:pt>
                <c:pt idx="286">
                  <c:v>14.077126429476856</c:v>
                </c:pt>
                <c:pt idx="287">
                  <c:v>13.811428021609846</c:v>
                </c:pt>
                <c:pt idx="288">
                  <c:v>13.550744083119449</c:v>
                </c:pt>
                <c:pt idx="289">
                  <c:v>13.294979993795799</c:v>
                </c:pt>
                <c:pt idx="290">
                  <c:v>13.04404291823073</c:v>
                </c:pt>
                <c:pt idx="291">
                  <c:v>12.797841772174923</c:v>
                </c:pt>
                <c:pt idx="292">
                  <c:v>12.556287189528337</c:v>
                </c:pt>
                <c:pt idx="293">
                  <c:v>12.319291489952018</c:v>
                </c:pt>
                <c:pt idx="294">
                  <c:v>12.086768647089642</c:v>
                </c:pt>
                <c:pt idx="295">
                  <c:v>11.858634257387315</c:v>
                </c:pt>
                <c:pt idx="296">
                  <c:v>11.634805509500444</c:v>
                </c:pt>
                <c:pt idx="297">
                  <c:v>11.415201154276589</c:v>
                </c:pt>
                <c:pt idx="298">
                  <c:v>11.199741475303547</c:v>
                </c:pt>
                <c:pt idx="299">
                  <c:v>10.988348260011993</c:v>
                </c:pt>
                <c:pt idx="300">
                  <c:v>10.780944771322298</c:v>
                </c:pt>
                <c:pt idx="301">
                  <c:v>10.577455719825293</c:v>
                </c:pt>
                <c:pt idx="302">
                  <c:v>10.377807236486932</c:v>
                </c:pt>
                <c:pt idx="303">
                  <c:v>10.181926845867027</c:v>
                </c:pt>
                <c:pt idx="304">
                  <c:v>9.9897434398423925</c:v>
                </c:pt>
                <c:pt idx="305">
                  <c:v>9.8011872518249099</c:v>
                </c:pt>
                <c:pt idx="306">
                  <c:v>9.6161898314652188</c:v>
                </c:pt>
                <c:pt idx="307">
                  <c:v>9.4346840198329094</c:v>
                </c:pt>
                <c:pt idx="308">
                  <c:v>9.2566039250642511</c:v>
                </c:pt>
                <c:pt idx="309">
                  <c:v>9.0818848984686742</c:v>
                </c:pt>
                <c:pt idx="310">
                  <c:v>8.9104635110853696</c:v>
                </c:pt>
                <c:pt idx="311">
                  <c:v>8.7422775306815641</c:v>
                </c:pt>
                <c:pt idx="312">
                  <c:v>8.5772658991841446</c:v>
                </c:pt>
                <c:pt idx="313">
                  <c:v>8.4153687105364892</c:v>
                </c:pt>
                <c:pt idx="314">
                  <c:v>8.2565271889725178</c:v>
                </c:pt>
                <c:pt idx="315">
                  <c:v>8.1006836677001033</c:v>
                </c:pt>
                <c:pt idx="316">
                  <c:v>7.9477815679861505</c:v>
                </c:pt>
                <c:pt idx="317">
                  <c:v>7.7977653786357823</c:v>
                </c:pt>
                <c:pt idx="318">
                  <c:v>7.6505806358582236</c:v>
                </c:pt>
                <c:pt idx="319">
                  <c:v>7.50617390351211</c:v>
                </c:pt>
                <c:pt idx="320">
                  <c:v>7.364492753723078</c:v>
                </c:pt>
                <c:pt idx="321">
                  <c:v>7.2254857478666299</c:v>
                </c:pt>
                <c:pt idx="322">
                  <c:v>7.0891024179094133</c:v>
                </c:pt>
                <c:pt idx="323">
                  <c:v>6.955293248102155</c:v>
                </c:pt>
                <c:pt idx="324">
                  <c:v>6.8240096570176414</c:v>
                </c:pt>
                <c:pt idx="325">
                  <c:v>6.6952039799272516</c:v>
                </c:pt>
                <c:pt idx="326">
                  <c:v>6.5688294515096617</c:v>
                </c:pt>
                <c:pt idx="327">
                  <c:v>6.4448401888854878</c:v>
                </c:pt>
                <c:pt idx="328">
                  <c:v>6.3231911749717096</c:v>
                </c:pt>
                <c:pt idx="329">
                  <c:v>6.203838242149871</c:v>
                </c:pt>
                <c:pt idx="330">
                  <c:v>6.0867380562421474</c:v>
                </c:pt>
                <c:pt idx="331">
                  <c:v>5.9718481007894795</c:v>
                </c:pt>
                <c:pt idx="332">
                  <c:v>5.8591266616260924</c:v>
                </c:pt>
                <c:pt idx="333">
                  <c:v>5.7485328117448189</c:v>
                </c:pt>
                <c:pt idx="334">
                  <c:v>5.6400263964477437</c:v>
                </c:pt>
                <c:pt idx="335">
                  <c:v>5.533568018776811</c:v>
                </c:pt>
                <c:pt idx="336">
                  <c:v>5.4291190252191086</c:v>
                </c:pt>
                <c:pt idx="337">
                  <c:v>5.3266414916816665</c:v>
                </c:pt>
                <c:pt idx="338">
                  <c:v>5.2260982097306892</c:v>
                </c:pt>
                <c:pt idx="339">
                  <c:v>5.1274526730902439</c:v>
                </c:pt>
                <c:pt idx="340">
                  <c:v>5.0306690643955161</c:v>
                </c:pt>
                <c:pt idx="341">
                  <c:v>4.9357122421958408</c:v>
                </c:pt>
                <c:pt idx="342">
                  <c:v>4.8425477282028044</c:v>
                </c:pt>
                <c:pt idx="343">
                  <c:v>4.7511416947787959</c:v>
                </c:pt>
                <c:pt idx="344">
                  <c:v>4.6614609526614874</c:v>
                </c:pt>
                <c:pt idx="345">
                  <c:v>4.5734729389197897</c:v>
                </c:pt>
                <c:pt idx="346">
                  <c:v>4.487145705136931</c:v>
                </c:pt>
                <c:pt idx="347">
                  <c:v>4.4024479058163735</c:v>
                </c:pt>
                <c:pt idx="348">
                  <c:v>4.3193487870063736</c:v>
                </c:pt>
                <c:pt idx="349">
                  <c:v>4.2378181751390658</c:v>
                </c:pt>
                <c:pt idx="350">
                  <c:v>4.1578264660800253</c:v>
                </c:pt>
                <c:pt idx="351">
                  <c:v>4.0793446143843495</c:v>
                </c:pt>
                <c:pt idx="352">
                  <c:v>4.0023441227553596</c:v>
                </c:pt>
                <c:pt idx="353">
                  <c:v>3.9267970317021121</c:v>
                </c:pt>
                <c:pt idx="354">
                  <c:v>3.8526759093919676</c:v>
                </c:pt>
                <c:pt idx="355">
                  <c:v>3.7799538416945468</c:v>
                </c:pt>
                <c:pt idx="356">
                  <c:v>3.7086044224134604</c:v>
                </c:pt>
                <c:pt idx="357">
                  <c:v>3.6386017437022788</c:v>
                </c:pt>
                <c:pt idx="358">
                  <c:v>3.5699203866612716</c:v>
                </c:pt>
                <c:pt idx="359">
                  <c:v>3.5025354121115027</c:v>
                </c:pt>
                <c:pt idx="360">
                  <c:v>3.4364223515429448</c:v>
                </c:pt>
                <c:pt idx="361">
                  <c:v>3.3715571982333326</c:v>
                </c:pt>
                <c:pt idx="362">
                  <c:v>3.3079163985345308</c:v>
                </c:pt>
                <c:pt idx="363">
                  <c:v>3.2454768433232681</c:v>
                </c:pt>
                <c:pt idx="364">
                  <c:v>3.1842158596131322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4C53-BEC1-1D4246FEE6C4}"/>
            </c:ext>
          </c:extLst>
        </c:ser>
        <c:ser>
          <c:idx val="1"/>
          <c:order val="1"/>
          <c:tx>
            <c:strRef>
              <c:f>'SIR 75% Reopen - End 6-13 (2)'!$AA$1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End 6-13 (2)'!$C$2:$C$366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End 6-13 (2)'!$AA$2:$AA$366</c:f>
              <c:numCache>
                <c:formatCode>#,##0.00</c:formatCode>
                <c:ptCount val="365"/>
                <c:pt idx="0">
                  <c:v>0</c:v>
                </c:pt>
                <c:pt idx="1">
                  <c:v>4.5454545454545456E-2</c:v>
                </c:pt>
                <c:pt idx="2">
                  <c:v>0.11611570247933885</c:v>
                </c:pt>
                <c:pt idx="3">
                  <c:v>0.22596160103711288</c:v>
                </c:pt>
                <c:pt idx="4">
                  <c:v>0.39672171807149348</c:v>
                </c:pt>
                <c:pt idx="5">
                  <c:v>0.66217509784043593</c:v>
                </c:pt>
                <c:pt idx="6">
                  <c:v>1.0748317571611152</c:v>
                </c:pt>
                <c:pt idx="7">
                  <c:v>1.7163183229139172</c:v>
                </c:pt>
                <c:pt idx="8">
                  <c:v>2.7135207650141004</c:v>
                </c:pt>
                <c:pt idx="9">
                  <c:v>4.2636736433333029</c:v>
                </c:pt>
                <c:pt idx="10">
                  <c:v>6.4408533738918834</c:v>
                </c:pt>
                <c:pt idx="11">
                  <c:v>9.4986398715532161</c:v>
                </c:pt>
                <c:pt idx="12">
                  <c:v>13.793117839019637</c:v>
                </c:pt>
                <c:pt idx="13">
                  <c:v>19.824266570630478</c:v>
                </c:pt>
                <c:pt idx="14">
                  <c:v>28.294017788901208</c:v>
                </c:pt>
                <c:pt idx="15">
                  <c:v>40.187650590499686</c:v>
                </c:pt>
                <c:pt idx="16">
                  <c:v>56.887818828464788</c:v>
                </c:pt>
                <c:pt idx="17">
                  <c:v>80.334125583543454</c:v>
                </c:pt>
                <c:pt idx="18">
                  <c:v>105.24223087025327</c:v>
                </c:pt>
                <c:pt idx="19">
                  <c:v>131.70279127419042</c:v>
                </c:pt>
                <c:pt idx="20">
                  <c:v>159.81202367215636</c:v>
                </c:pt>
                <c:pt idx="21">
                  <c:v>189.67203828946893</c:v>
                </c:pt>
                <c:pt idx="22">
                  <c:v>221.39119067757156</c:v>
                </c:pt>
                <c:pt idx="23">
                  <c:v>255.08445355228497</c:v>
                </c:pt>
                <c:pt idx="24">
                  <c:v>290.87380946158424</c:v>
                </c:pt>
                <c:pt idx="25">
                  <c:v>328.88866527843743</c:v>
                </c:pt>
                <c:pt idx="26">
                  <c:v>369.2662895384683</c:v>
                </c:pt>
                <c:pt idx="27">
                  <c:v>412.15227366338098</c:v>
                </c:pt>
                <c:pt idx="28">
                  <c:v>457.70101812849748</c:v>
                </c:pt>
                <c:pt idx="29">
                  <c:v>506.07624464559922</c:v>
                </c:pt>
                <c:pt idx="30">
                  <c:v>557.45153543961101</c:v>
                </c:pt>
                <c:pt idx="31">
                  <c:v>612.01090069848146</c:v>
                </c:pt>
                <c:pt idx="32">
                  <c:v>669.94937526872138</c:v>
                </c:pt>
                <c:pt idx="33">
                  <c:v>731.47364565314388</c:v>
                </c:pt>
                <c:pt idx="34">
                  <c:v>793.86877498621254</c:v>
                </c:pt>
                <c:pt idx="35">
                  <c:v>857.14611744796298</c:v>
                </c:pt>
                <c:pt idx="36">
                  <c:v>921.31714673086992</c:v>
                </c:pt>
                <c:pt idx="37">
                  <c:v>986.39345644115406</c:v>
                </c:pt>
                <c:pt idx="38">
                  <c:v>1052.3867604718362</c:v>
                </c:pt>
                <c:pt idx="39">
                  <c:v>1119.3088933464223</c:v>
                </c:pt>
                <c:pt idx="40">
                  <c:v>1187.1718105320783</c:v>
                </c:pt>
                <c:pt idx="41">
                  <c:v>1255.9875887211283</c:v>
                </c:pt>
                <c:pt idx="42">
                  <c:v>1323.5172490817317</c:v>
                </c:pt>
                <c:pt idx="43">
                  <c:v>1389.7845903449404</c:v>
                </c:pt>
                <c:pt idx="44">
                  <c:v>1454.812979747426</c:v>
                </c:pt>
                <c:pt idx="45">
                  <c:v>1518.6253605215661</c:v>
                </c:pt>
                <c:pt idx="46">
                  <c:v>1581.2442592681757</c:v>
                </c:pt>
                <c:pt idx="47">
                  <c:v>1642.6917932132262</c:v>
                </c:pt>
                <c:pt idx="48">
                  <c:v>1702.9896773498997</c:v>
                </c:pt>
                <c:pt idx="49">
                  <c:v>1762.1592314673305</c:v>
                </c:pt>
                <c:pt idx="50">
                  <c:v>1820.221387067392</c:v>
                </c:pt>
                <c:pt idx="51">
                  <c:v>1877.1966941708854</c:v>
                </c:pt>
                <c:pt idx="52">
                  <c:v>1933.1053280144911</c:v>
                </c:pt>
                <c:pt idx="53">
                  <c:v>1987.9670956398447</c:v>
                </c:pt>
                <c:pt idx="54">
                  <c:v>2041.8014423760962</c:v>
                </c:pt>
                <c:pt idx="55">
                  <c:v>2094.6274582173119</c:v>
                </c:pt>
                <c:pt idx="56">
                  <c:v>2146.4638840960743</c:v>
                </c:pt>
                <c:pt idx="57">
                  <c:v>2197.3291180546375</c:v>
                </c:pt>
                <c:pt idx="58">
                  <c:v>2247.2412213149842</c:v>
                </c:pt>
                <c:pt idx="59">
                  <c:v>2296.2179242491302</c:v>
                </c:pt>
                <c:pt idx="60">
                  <c:v>2344.2766322510211</c:v>
                </c:pt>
                <c:pt idx="61">
                  <c:v>2391.4344315113494</c:v>
                </c:pt>
                <c:pt idx="62">
                  <c:v>2437.708094696628</c:v>
                </c:pt>
                <c:pt idx="63">
                  <c:v>2483.1140865338352</c:v>
                </c:pt>
                <c:pt idx="64">
                  <c:v>2527.6685693019504</c:v>
                </c:pt>
                <c:pt idx="65">
                  <c:v>2571.3874082316847</c:v>
                </c:pt>
                <c:pt idx="66">
                  <c:v>2614.2861768147045</c:v>
                </c:pt>
                <c:pt idx="67">
                  <c:v>2656.3801620236386</c:v>
                </c:pt>
                <c:pt idx="68">
                  <c:v>2697.68436944415</c:v>
                </c:pt>
                <c:pt idx="69">
                  <c:v>2738.2135283203402</c:v>
                </c:pt>
                <c:pt idx="70">
                  <c:v>2777.982096514751</c:v>
                </c:pt>
                <c:pt idx="71">
                  <c:v>2817.0042653842111</c:v>
                </c:pt>
                <c:pt idx="72">
                  <c:v>2855.2939645727706</c:v>
                </c:pt>
                <c:pt idx="73">
                  <c:v>2892.8648667229522</c:v>
                </c:pt>
                <c:pt idx="74">
                  <c:v>2929.7303921065363</c:v>
                </c:pt>
                <c:pt idx="75">
                  <c:v>2965.9037131760897</c:v>
                </c:pt>
                <c:pt idx="76">
                  <c:v>3001.3977590384338</c:v>
                </c:pt>
                <c:pt idx="77">
                  <c:v>3036.2252198512347</c:v>
                </c:pt>
                <c:pt idx="78">
                  <c:v>3070.3985511438896</c:v>
                </c:pt>
                <c:pt idx="79">
                  <c:v>3103.9299780638694</c:v>
                </c:pt>
                <c:pt idx="80">
                  <c:v>3136.8314995496671</c:v>
                </c:pt>
                <c:pt idx="81">
                  <c:v>3169.1148924314866</c:v>
                </c:pt>
                <c:pt idx="82">
                  <c:v>3200.7917154607967</c:v>
                </c:pt>
                <c:pt idx="83">
                  <c:v>3231.8733132698626</c:v>
                </c:pt>
                <c:pt idx="84">
                  <c:v>3262.3708202623538</c:v>
                </c:pt>
                <c:pt idx="85">
                  <c:v>3292.2951644361119</c:v>
                </c:pt>
                <c:pt idx="86">
                  <c:v>3321.6570711391573</c:v>
                </c:pt>
                <c:pt idx="87">
                  <c:v>3350.4670667599921</c:v>
                </c:pt>
                <c:pt idx="88">
                  <c:v>3378.7354823532469</c:v>
                </c:pt>
                <c:pt idx="89">
                  <c:v>3406.4724572017126</c:v>
                </c:pt>
                <c:pt idx="90">
                  <c:v>3433.6879423157716</c:v>
                </c:pt>
                <c:pt idx="91">
                  <c:v>3460.3917038712475</c:v>
                </c:pt>
                <c:pt idx="92">
                  <c:v>3486.5933265866634</c:v>
                </c:pt>
                <c:pt idx="93">
                  <c:v>3512.3022170408976</c:v>
                </c:pt>
                <c:pt idx="94">
                  <c:v>3537.5276069322063</c:v>
                </c:pt>
                <c:pt idx="95">
                  <c:v>3562.2785562795734</c:v>
                </c:pt>
                <c:pt idx="96">
                  <c:v>3586.5639565673359</c:v>
                </c:pt>
                <c:pt idx="97">
                  <c:v>3610.3925338340123</c:v>
                </c:pt>
                <c:pt idx="98">
                  <c:v>3633.7728517062628</c:v>
                </c:pt>
                <c:pt idx="99">
                  <c:v>3656.7133143788856</c:v>
                </c:pt>
                <c:pt idx="100">
                  <c:v>3679.2221695417456</c:v>
                </c:pt>
                <c:pt idx="101">
                  <c:v>3701.307511254523</c:v>
                </c:pt>
                <c:pt idx="102">
                  <c:v>3722.9772827701458</c:v>
                </c:pt>
                <c:pt idx="103">
                  <c:v>3744.2392793077756</c:v>
                </c:pt>
                <c:pt idx="104">
                  <c:v>3765.1011507761827</c:v>
                </c:pt>
                <c:pt idx="105">
                  <c:v>3785.5704044483559</c:v>
                </c:pt>
                <c:pt idx="106">
                  <c:v>3805.6544075881607</c:v>
                </c:pt>
                <c:pt idx="107">
                  <c:v>3825.360390029864</c:v>
                </c:pt>
                <c:pt idx="108">
                  <c:v>3844.6954467113196</c:v>
                </c:pt>
                <c:pt idx="109">
                  <c:v>3863.6665401616051</c:v>
                </c:pt>
                <c:pt idx="110">
                  <c:v>3882.2805029438837</c:v>
                </c:pt>
                <c:pt idx="111">
                  <c:v>3900.5440400542552</c:v>
                </c:pt>
                <c:pt idx="112">
                  <c:v>3918.4637312773525</c:v>
                </c:pt>
                <c:pt idx="113">
                  <c:v>3936.0460334994195</c:v>
                </c:pt>
                <c:pt idx="114">
                  <c:v>3953.297282979604</c:v>
                </c:pt>
                <c:pt idx="115">
                  <c:v>3970.2236975801852</c:v>
                </c:pt>
                <c:pt idx="116">
                  <c:v>3986.8313789564427</c:v>
                </c:pt>
                <c:pt idx="117">
                  <c:v>4003.126314706863</c:v>
                </c:pt>
                <c:pt idx="118">
                  <c:v>4019.1143804843723</c:v>
                </c:pt>
                <c:pt idx="119">
                  <c:v>4034.801342069271</c:v>
                </c:pt>
                <c:pt idx="120">
                  <c:v>4050.1928574045332</c:v>
                </c:pt>
                <c:pt idx="121">
                  <c:v>4065.2944785941286</c:v>
                </c:pt>
                <c:pt idx="122">
                  <c:v>4080.1116538650085</c:v>
                </c:pt>
                <c:pt idx="123">
                  <c:v>4094.6497294933947</c:v>
                </c:pt>
                <c:pt idx="124">
                  <c:v>4108.9139516959895</c:v>
                </c:pt>
                <c:pt idx="125">
                  <c:v>4122.9094684867268</c:v>
                </c:pt>
                <c:pt idx="126">
                  <c:v>4136.6413314996653</c:v>
                </c:pt>
                <c:pt idx="127">
                  <c:v>4150.1144977786198</c:v>
                </c:pt>
                <c:pt idx="128">
                  <c:v>4163.3338315341152</c:v>
                </c:pt>
                <c:pt idx="129">
                  <c:v>4176.3041058682411</c:v>
                </c:pt>
                <c:pt idx="130">
                  <c:v>4189.0300044679707</c:v>
                </c:pt>
                <c:pt idx="131">
                  <c:v>4201.5161232675</c:v>
                </c:pt>
                <c:pt idx="132">
                  <c:v>4213.7669720801632</c:v>
                </c:pt>
                <c:pt idx="133">
                  <c:v>4225.7869762004511</c:v>
                </c:pt>
                <c:pt idx="134">
                  <c:v>4237.580477976675</c:v>
                </c:pt>
                <c:pt idx="135">
                  <c:v>4249.1517383547871</c:v>
                </c:pt>
                <c:pt idx="136">
                  <c:v>4260.5049383938804</c:v>
                </c:pt>
                <c:pt idx="137">
                  <c:v>4271.6441807538622</c:v>
                </c:pt>
                <c:pt idx="138">
                  <c:v>4282.5734911558038</c:v>
                </c:pt>
                <c:pt idx="139">
                  <c:v>4293.2968198154558</c:v>
                </c:pt>
                <c:pt idx="140">
                  <c:v>4303.8180428503974</c:v>
                </c:pt>
                <c:pt idx="141">
                  <c:v>4314.1409636613071</c:v>
                </c:pt>
                <c:pt idx="142">
                  <c:v>4324.2693142878034</c:v>
                </c:pt>
                <c:pt idx="143">
                  <c:v>4334.2067567393224</c:v>
                </c:pt>
                <c:pt idx="144">
                  <c:v>4343.956884301474</c:v>
                </c:pt>
                <c:pt idx="145">
                  <c:v>4353.5232228183177</c:v>
                </c:pt>
                <c:pt idx="146">
                  <c:v>4362.9092319509928</c:v>
                </c:pt>
                <c:pt idx="147">
                  <c:v>4372.1183064131301</c:v>
                </c:pt>
                <c:pt idx="148">
                  <c:v>4381.1537771834574</c:v>
                </c:pt>
                <c:pt idx="149">
                  <c:v>4390.0189126960158</c:v>
                </c:pt>
                <c:pt idx="150">
                  <c:v>4398.7169200083908</c:v>
                </c:pt>
                <c:pt idx="151">
                  <c:v>4407.2509459483481</c:v>
                </c:pt>
                <c:pt idx="152">
                  <c:v>4415.6240782392733</c:v>
                </c:pt>
                <c:pt idx="153">
                  <c:v>4423.8393466047964</c:v>
                </c:pt>
                <c:pt idx="154">
                  <c:v>4431.8997238529755</c:v>
                </c:pt>
                <c:pt idx="155">
                  <c:v>4439.8081269404092</c:v>
                </c:pt>
                <c:pt idx="156">
                  <c:v>4447.5674180166516</c:v>
                </c:pt>
                <c:pt idx="157">
                  <c:v>4455.1804054492741</c:v>
                </c:pt>
                <c:pt idx="158">
                  <c:v>4462.6498448299326</c:v>
                </c:pt>
                <c:pt idx="159">
                  <c:v>4469.9784399617874</c:v>
                </c:pt>
                <c:pt idx="160">
                  <c:v>4477.168843828611</c:v>
                </c:pt>
                <c:pt idx="161">
                  <c:v>4484.2236595459181</c:v>
                </c:pt>
                <c:pt idx="162">
                  <c:v>4491.1454412944468</c:v>
                </c:pt>
                <c:pt idx="163">
                  <c:v>4497.9366952363098</c:v>
                </c:pt>
                <c:pt idx="164">
                  <c:v>4504.5998804141391</c:v>
                </c:pt>
                <c:pt idx="165">
                  <c:v>4511.1374096335221</c:v>
                </c:pt>
                <c:pt idx="166">
                  <c:v>4517.5516503290473</c:v>
                </c:pt>
                <c:pt idx="167">
                  <c:v>4523.8449254142542</c:v>
                </c:pt>
                <c:pt idx="168">
                  <c:v>4530.0195141157756</c:v>
                </c:pt>
                <c:pt idx="169">
                  <c:v>4536.0776527919743</c:v>
                </c:pt>
                <c:pt idx="170">
                  <c:v>4542.0215357363468</c:v>
                </c:pt>
                <c:pt idx="171">
                  <c:v>4547.853315965981</c:v>
                </c:pt>
                <c:pt idx="172">
                  <c:v>4553.5751059953354</c:v>
                </c:pt>
                <c:pt idx="173">
                  <c:v>4559.1889785956137</c:v>
                </c:pt>
                <c:pt idx="174">
                  <c:v>4564.6969675400005</c:v>
                </c:pt>
                <c:pt idx="175">
                  <c:v>4570.1010683350114</c:v>
                </c:pt>
                <c:pt idx="176">
                  <c:v>4575.4032389382191</c:v>
                </c:pt>
                <c:pt idx="177">
                  <c:v>4580.6054004626021</c:v>
                </c:pt>
                <c:pt idx="178">
                  <c:v>4585.7094378677648</c:v>
                </c:pt>
                <c:pt idx="179">
                  <c:v>4590.7172006382661</c:v>
                </c:pt>
                <c:pt idx="180">
                  <c:v>4595.6305034493043</c:v>
                </c:pt>
                <c:pt idx="181">
                  <c:v>4600.451126819974</c:v>
                </c:pt>
                <c:pt idx="182">
                  <c:v>4605.1808177543426</c:v>
                </c:pt>
                <c:pt idx="183">
                  <c:v>4609.8212903705589</c:v>
                </c:pt>
                <c:pt idx="184">
                  <c:v>4614.3742265182182</c:v>
                </c:pt>
                <c:pt idx="185">
                  <c:v>4618.8412763842016</c:v>
                </c:pt>
                <c:pt idx="186">
                  <c:v>4623.2240590872007</c:v>
                </c:pt>
                <c:pt idx="187">
                  <c:v>4627.5241632611387</c:v>
                </c:pt>
                <c:pt idx="188">
                  <c:v>4631.7431476276888</c:v>
                </c:pt>
                <c:pt idx="189">
                  <c:v>4635.8825415581005</c:v>
                </c:pt>
                <c:pt idx="190">
                  <c:v>4639.9438456245171</c:v>
                </c:pt>
                <c:pt idx="191">
                  <c:v>4643.928532140997</c:v>
                </c:pt>
                <c:pt idx="192">
                  <c:v>4647.8380456944105</c:v>
                </c:pt>
                <c:pt idx="193">
                  <c:v>4651.673803665416</c:v>
                </c:pt>
                <c:pt idx="194">
                  <c:v>4655.4371967396883</c:v>
                </c:pt>
                <c:pt idx="195">
                  <c:v>4659.1295894095847</c:v>
                </c:pt>
                <c:pt idx="196">
                  <c:v>4662.7523204664258</c:v>
                </c:pt>
                <c:pt idx="197">
                  <c:v>4666.3067034835603</c:v>
                </c:pt>
                <c:pt idx="198">
                  <c:v>4669.7940272903961</c:v>
                </c:pt>
                <c:pt idx="199">
                  <c:v>4673.2155564375498</c:v>
                </c:pt>
                <c:pt idx="200">
                  <c:v>4676.5725316532935</c:v>
                </c:pt>
                <c:pt idx="201">
                  <c:v>4679.8661702914524</c:v>
                </c:pt>
                <c:pt idx="202">
                  <c:v>4683.0976667709128</c:v>
                </c:pt>
                <c:pt idx="203">
                  <c:v>4686.268193006902</c:v>
                </c:pt>
                <c:pt idx="204">
                  <c:v>4689.3788988341821</c:v>
                </c:pt>
                <c:pt idx="205">
                  <c:v>4692.4309124223237</c:v>
                </c:pt>
                <c:pt idx="206">
                  <c:v>4695.4253406831886</c:v>
                </c:pt>
                <c:pt idx="207">
                  <c:v>4698.3632696707828</c:v>
                </c:pt>
                <c:pt idx="208">
                  <c:v>4701.2457649736098</c:v>
                </c:pt>
                <c:pt idx="209">
                  <c:v>4704.0738720996733</c:v>
                </c:pt>
                <c:pt idx="210">
                  <c:v>4706.8486168542559</c:v>
                </c:pt>
                <c:pt idx="211">
                  <c:v>4709.571005710618</c:v>
                </c:pt>
                <c:pt idx="212">
                  <c:v>4712.2420261737461</c:v>
                </c:pt>
                <c:pt idx="213">
                  <c:v>4714.8626471372718</c:v>
                </c:pt>
                <c:pt idx="214">
                  <c:v>4717.4338192337027</c:v>
                </c:pt>
                <c:pt idx="215">
                  <c:v>4719.9564751780799</c:v>
                </c:pt>
                <c:pt idx="216">
                  <c:v>4722.4315301051874</c:v>
                </c:pt>
                <c:pt idx="217">
                  <c:v>4724.8598819004319</c:v>
                </c:pt>
                <c:pt idx="218">
                  <c:v>4727.2424115245185</c:v>
                </c:pt>
                <c:pt idx="219">
                  <c:v>4729.5799833320261</c:v>
                </c:pt>
                <c:pt idx="220">
                  <c:v>4731.8734453840079</c:v>
                </c:pt>
                <c:pt idx="221">
                  <c:v>4734.1236297547202</c:v>
                </c:pt>
                <c:pt idx="222">
                  <c:v>4736.3313528325943</c:v>
                </c:pt>
                <c:pt idx="223">
                  <c:v>4738.497415615554</c:v>
                </c:pt>
                <c:pt idx="224">
                  <c:v>4740.6226040007932</c:v>
                </c:pt>
                <c:pt idx="225">
                  <c:v>4742.7076890691033</c:v>
                </c:pt>
                <c:pt idx="226">
                  <c:v>4744.7534273638676</c:v>
                </c:pt>
                <c:pt idx="227">
                  <c:v>4746.7605611648123</c:v>
                </c:pt>
                <c:pt idx="228">
                  <c:v>4748.7298187566112</c:v>
                </c:pt>
                <c:pt idx="229">
                  <c:v>4750.6619146924495</c:v>
                </c:pt>
                <c:pt idx="230">
                  <c:v>4752.5575500526338</c:v>
                </c:pt>
                <c:pt idx="231">
                  <c:v>4754.4174126983398</c:v>
                </c:pt>
                <c:pt idx="232">
                  <c:v>4756.2421775205949</c:v>
                </c:pt>
                <c:pt idx="233">
                  <c:v>4758.032506684578</c:v>
                </c:pt>
                <c:pt idx="234">
                  <c:v>4759.7890498693305</c:v>
                </c:pt>
                <c:pt idx="235">
                  <c:v>4761.5124445029614</c:v>
                </c:pt>
                <c:pt idx="236">
                  <c:v>4763.2033159934281</c:v>
                </c:pt>
                <c:pt idx="237">
                  <c:v>4764.8622779549796</c:v>
                </c:pt>
                <c:pt idx="238">
                  <c:v>4766.4899324303433</c:v>
                </c:pt>
                <c:pt idx="239">
                  <c:v>4768.0868701087329</c:v>
                </c:pt>
                <c:pt idx="240">
                  <c:v>4769.6536705397593</c:v>
                </c:pt>
                <c:pt idx="241">
                  <c:v>4771.1909023433127</c:v>
                </c:pt>
                <c:pt idx="242">
                  <c:v>4772.699123415503</c:v>
                </c:pt>
                <c:pt idx="243">
                  <c:v>4774.1788811307269</c:v>
                </c:pt>
                <c:pt idx="244">
                  <c:v>4775.6307125399298</c:v>
                </c:pt>
                <c:pt idx="245">
                  <c:v>4777.0551445651408</c:v>
                </c:pt>
                <c:pt idx="246">
                  <c:v>4778.4526941903496</c:v>
                </c:pt>
                <c:pt idx="247">
                  <c:v>4779.8238686487884</c:v>
                </c:pt>
                <c:pt idx="248">
                  <c:v>4781.1691656066951</c:v>
                </c:pt>
                <c:pt idx="249">
                  <c:v>4782.4890733436132</c:v>
                </c:pt>
                <c:pt idx="250">
                  <c:v>4783.7840709293041</c:v>
                </c:pt>
                <c:pt idx="251">
                  <c:v>4785.0546283973281</c:v>
                </c:pt>
                <c:pt idx="252">
                  <c:v>4786.3012069153565</c:v>
                </c:pt>
                <c:pt idx="253">
                  <c:v>4787.5242589522832</c:v>
                </c:pt>
                <c:pt idx="254">
                  <c:v>4788.7242284421873</c:v>
                </c:pt>
                <c:pt idx="255">
                  <c:v>4789.9015509452111</c:v>
                </c:pt>
                <c:pt idx="256">
                  <c:v>4791.056653805409</c:v>
                </c:pt>
                <c:pt idx="257">
                  <c:v>4792.1899563056259</c:v>
                </c:pt>
                <c:pt idx="258">
                  <c:v>4793.3018698194574</c:v>
                </c:pt>
                <c:pt idx="259">
                  <c:v>4794.392797960355</c:v>
                </c:pt>
                <c:pt idx="260">
                  <c:v>4795.463136727918</c:v>
                </c:pt>
                <c:pt idx="261">
                  <c:v>4796.5132746514328</c:v>
                </c:pt>
                <c:pt idx="262">
                  <c:v>4797.5435929307114</c:v>
                </c:pt>
                <c:pt idx="263">
                  <c:v>4798.5544655742751</c:v>
                </c:pt>
                <c:pt idx="264">
                  <c:v>4799.5462595349381</c:v>
                </c:pt>
                <c:pt idx="265">
                  <c:v>4800.5193348428375</c:v>
                </c:pt>
                <c:pt idx="266">
                  <c:v>4801.4740447359582</c:v>
                </c:pt>
                <c:pt idx="267">
                  <c:v>4802.4107357881958</c:v>
                </c:pt>
                <c:pt idx="268">
                  <c:v>4803.3297480350157</c:v>
                </c:pt>
                <c:pt idx="269">
                  <c:v>4804.2314150967368</c:v>
                </c:pt>
                <c:pt idx="270">
                  <c:v>4805.1160642994982</c:v>
                </c:pt>
                <c:pt idx="271">
                  <c:v>4805.9840167939446</c:v>
                </c:pt>
                <c:pt idx="272">
                  <c:v>4806.8355876716805</c:v>
                </c:pt>
                <c:pt idx="273">
                  <c:v>4807.6710860795229</c:v>
                </c:pt>
                <c:pt idx="274">
                  <c:v>4808.4908153316092</c:v>
                </c:pt>
                <c:pt idx="275">
                  <c:v>4809.2950730193897</c:v>
                </c:pt>
                <c:pt idx="276">
                  <c:v>4810.0841511195458</c:v>
                </c:pt>
                <c:pt idx="277">
                  <c:v>4810.8583360998809</c:v>
                </c:pt>
                <c:pt idx="278">
                  <c:v>4811.6179090232099</c:v>
                </c:pt>
                <c:pt idx="279">
                  <c:v>4812.3631456492931</c:v>
                </c:pt>
                <c:pt idx="280">
                  <c:v>4813.0943165348526</c:v>
                </c:pt>
                <c:pt idx="281">
                  <c:v>4813.8116871316997</c:v>
                </c:pt>
                <c:pt idx="282">
                  <c:v>4814.5155178830155</c:v>
                </c:pt>
                <c:pt idx="283">
                  <c:v>4815.2060643178165</c:v>
                </c:pt>
                <c:pt idx="284">
                  <c:v>4815.8835771436407</c:v>
                </c:pt>
                <c:pt idx="285">
                  <c:v>4816.5483023374854</c:v>
                </c:pt>
                <c:pt idx="286">
                  <c:v>4817.2004812350315</c:v>
                </c:pt>
                <c:pt idx="287">
                  <c:v>4817.8403506181894</c:v>
                </c:pt>
                <c:pt idx="288">
                  <c:v>4818.4681428009899</c:v>
                </c:pt>
                <c:pt idx="289">
                  <c:v>4819.0840857138592</c:v>
                </c:pt>
                <c:pt idx="290">
                  <c:v>4819.688402986304</c:v>
                </c:pt>
                <c:pt idx="291">
                  <c:v>4820.2813140280414</c:v>
                </c:pt>
                <c:pt idx="292">
                  <c:v>4820.8630341085945</c:v>
                </c:pt>
                <c:pt idx="293">
                  <c:v>4821.4337744353916</c:v>
                </c:pt>
                <c:pt idx="294">
                  <c:v>4821.9937422303892</c:v>
                </c:pt>
                <c:pt idx="295">
                  <c:v>4822.5431408052573</c:v>
                </c:pt>
                <c:pt idx="296">
                  <c:v>4823.0821696351386</c:v>
                </c:pt>
                <c:pt idx="297">
                  <c:v>4823.6110244310248</c:v>
                </c:pt>
                <c:pt idx="298">
                  <c:v>4824.1298972107643</c:v>
                </c:pt>
                <c:pt idx="299">
                  <c:v>4824.638976368733</c:v>
                </c:pt>
                <c:pt idx="300">
                  <c:v>4825.1384467441885</c:v>
                </c:pt>
                <c:pt idx="301">
                  <c:v>4825.6284896883399</c:v>
                </c:pt>
                <c:pt idx="302">
                  <c:v>4826.1092831301503</c:v>
                </c:pt>
                <c:pt idx="303">
                  <c:v>4826.5810016408996</c:v>
                </c:pt>
                <c:pt idx="304">
                  <c:v>4827.0438164975303</c:v>
                </c:pt>
                <c:pt idx="305">
                  <c:v>4827.4978957447956</c:v>
                </c:pt>
                <c:pt idx="306">
                  <c:v>4827.9434042562425</c:v>
                </c:pt>
                <c:pt idx="307">
                  <c:v>4828.3805037940365</c:v>
                </c:pt>
                <c:pt idx="308">
                  <c:v>4828.8093530676651</c:v>
                </c:pt>
                <c:pt idx="309">
                  <c:v>4829.2301077915317</c:v>
                </c:pt>
                <c:pt idx="310">
                  <c:v>4829.6429207414621</c:v>
                </c:pt>
                <c:pt idx="311">
                  <c:v>4830.0479418101477</c:v>
                </c:pt>
                <c:pt idx="312">
                  <c:v>4830.4453180615419</c:v>
                </c:pt>
                <c:pt idx="313">
                  <c:v>4830.8351937842317</c:v>
                </c:pt>
                <c:pt idx="314">
                  <c:v>4831.2177105438013</c:v>
                </c:pt>
                <c:pt idx="315">
                  <c:v>4831.5930072342089</c:v>
                </c:pt>
                <c:pt idx="316">
                  <c:v>4831.9612201281952</c:v>
                </c:pt>
                <c:pt idx="317">
                  <c:v>4832.3224829267401</c:v>
                </c:pt>
                <c:pt idx="318">
                  <c:v>4832.6769268075868</c:v>
                </c:pt>
                <c:pt idx="319">
                  <c:v>4833.0246804728531</c:v>
                </c:pt>
                <c:pt idx="320">
                  <c:v>4833.3658701957402</c:v>
                </c:pt>
                <c:pt idx="321">
                  <c:v>4833.7006198663639</c:v>
                </c:pt>
                <c:pt idx="322">
                  <c:v>4834.0290510367213</c:v>
                </c:pt>
                <c:pt idx="323">
                  <c:v>4834.351282964808</c:v>
                </c:pt>
                <c:pt idx="324">
                  <c:v>4834.6674326579032</c:v>
                </c:pt>
                <c:pt idx="325">
                  <c:v>4834.9776149150402</c:v>
                </c:pt>
                <c:pt idx="326">
                  <c:v>4835.2819423686733</c:v>
                </c:pt>
                <c:pt idx="327">
                  <c:v>4835.58052552556</c:v>
                </c:pt>
                <c:pt idx="328">
                  <c:v>4835.873472806873</c:v>
                </c:pt>
                <c:pt idx="329">
                  <c:v>4836.1608905875537</c:v>
                </c:pt>
                <c:pt idx="330">
                  <c:v>4836.442883234924</c:v>
                </c:pt>
                <c:pt idx="331">
                  <c:v>4836.7195531465713</c:v>
                </c:pt>
                <c:pt idx="332">
                  <c:v>4836.991000787516</c:v>
                </c:pt>
                <c:pt idx="333">
                  <c:v>4837.257324726681</c:v>
                </c:pt>
                <c:pt idx="334">
                  <c:v>4837.5186216726697</c:v>
                </c:pt>
                <c:pt idx="335">
                  <c:v>4837.7749865088717</c:v>
                </c:pt>
                <c:pt idx="336">
                  <c:v>4838.0265123279069</c:v>
                </c:pt>
                <c:pt idx="337">
                  <c:v>4838.2732904654167</c:v>
                </c:pt>
                <c:pt idx="338">
                  <c:v>4838.5154105332203</c:v>
                </c:pt>
                <c:pt idx="339">
                  <c:v>4838.752960451844</c:v>
                </c:pt>
                <c:pt idx="340">
                  <c:v>4838.9860264824392</c:v>
                </c:pt>
                <c:pt idx="341">
                  <c:v>4839.2146932580936</c:v>
                </c:pt>
                <c:pt idx="342">
                  <c:v>4839.4390438145574</c:v>
                </c:pt>
                <c:pt idx="343">
                  <c:v>4839.6591596203853</c:v>
                </c:pt>
                <c:pt idx="344">
                  <c:v>4839.8751206065117</c:v>
                </c:pt>
                <c:pt idx="345">
                  <c:v>4840.0870051952688</c:v>
                </c:pt>
                <c:pt idx="346">
                  <c:v>4840.2948903288561</c:v>
                </c:pt>
                <c:pt idx="347">
                  <c:v>4840.4988514972711</c:v>
                </c:pt>
                <c:pt idx="348">
                  <c:v>4840.6989627657176</c:v>
                </c:pt>
                <c:pt idx="349">
                  <c:v>4840.895296801491</c:v>
                </c:pt>
                <c:pt idx="350">
                  <c:v>4841.087924900361</c:v>
                </c:pt>
                <c:pt idx="351">
                  <c:v>4841.2769170124557</c:v>
                </c:pt>
                <c:pt idx="352">
                  <c:v>4841.4623417676548</c:v>
                </c:pt>
                <c:pt idx="353">
                  <c:v>4841.644266500507</c:v>
                </c:pt>
                <c:pt idx="354">
                  <c:v>4841.8227572746755</c:v>
                </c:pt>
                <c:pt idx="355">
                  <c:v>4841.997878906921</c:v>
                </c:pt>
                <c:pt idx="356">
                  <c:v>4842.1696949906345</c:v>
                </c:pt>
                <c:pt idx="357">
                  <c:v>4842.3382679189262</c:v>
                </c:pt>
                <c:pt idx="358">
                  <c:v>4842.5036589072761</c:v>
                </c:pt>
                <c:pt idx="359">
                  <c:v>4842.665928015761</c:v>
                </c:pt>
                <c:pt idx="360">
                  <c:v>4842.8251341708574</c:v>
                </c:pt>
                <c:pt idx="361">
                  <c:v>4842.981335186837</c:v>
                </c:pt>
                <c:pt idx="362">
                  <c:v>4843.134587786757</c:v>
                </c:pt>
                <c:pt idx="363">
                  <c:v>4843.284947623054</c:v>
                </c:pt>
                <c:pt idx="364">
                  <c:v>4843.4324692977507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4C53-BEC1-1D4246FE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17776"/>
        <c:axId val="1325817280"/>
      </c:lineChart>
      <c:dateAx>
        <c:axId val="428917776"/>
        <c:scaling>
          <c:orientation val="minMax"/>
          <c:max val="44270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817280"/>
        <c:crosses val="autoZero"/>
        <c:auto val="1"/>
        <c:lblOffset val="100"/>
        <c:baseTimeUnit val="days"/>
      </c:dateAx>
      <c:valAx>
        <c:axId val="13258172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89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- IR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Current'!$R$2:$R$366</c:f>
              <c:numCache>
                <c:formatCode>#,##0.00</c:formatCode>
                <c:ptCount val="365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  <c:pt idx="137">
                  <c:v>255.24992809947585</c:v>
                </c:pt>
                <c:pt idx="138">
                  <c:v>250.55354003783819</c:v>
                </c:pt>
                <c:pt idx="139">
                  <c:v>245.94341374132912</c:v>
                </c:pt>
                <c:pt idx="140">
                  <c:v>241.41797018163155</c:v>
                </c:pt>
                <c:pt idx="141">
                  <c:v>236.97565903732703</c:v>
                </c:pt>
                <c:pt idx="142">
                  <c:v>232.61495817922656</c:v>
                </c:pt>
                <c:pt idx="143">
                  <c:v>228.33437316466294</c:v>
                </c:pt>
                <c:pt idx="144">
                  <c:v>224.13243674059828</c:v>
                </c:pt>
                <c:pt idx="145">
                  <c:v>220.00770835540274</c:v>
                </c:pt>
                <c:pt idx="146">
                  <c:v>215.95877367916205</c:v>
                </c:pt>
                <c:pt idx="147">
                  <c:v>211.98424413237387</c:v>
                </c:pt>
                <c:pt idx="148">
                  <c:v>208.08275642289487</c:v>
                </c:pt>
                <c:pt idx="149">
                  <c:v>204.25297209100194</c:v>
                </c:pt>
                <c:pt idx="150">
                  <c:v>200.49357706243359</c:v>
                </c:pt>
                <c:pt idx="151">
                  <c:v>196.80328120927885</c:v>
                </c:pt>
                <c:pt idx="152">
                  <c:v>193.18081791858353</c:v>
                </c:pt>
                <c:pt idx="153">
                  <c:v>189.62494366854492</c:v>
                </c:pt>
                <c:pt idx="154">
                  <c:v>186.13443761216845</c:v>
                </c:pt>
                <c:pt idx="155">
                  <c:v>182.70810116826127</c:v>
                </c:pt>
                <c:pt idx="156">
                  <c:v>179.34475761964006</c:v>
                </c:pt>
                <c:pt idx="157">
                  <c:v>176.04325171843152</c:v>
                </c:pt>
                <c:pt idx="158">
                  <c:v>172.80244929834637</c:v>
                </c:pt>
                <c:pt idx="159">
                  <c:v>169.62123689380928</c:v>
                </c:pt>
                <c:pt idx="160">
                  <c:v>166.49852136582891</c:v>
                </c:pt>
                <c:pt idx="161">
                  <c:v>163.43322953449382</c:v>
                </c:pt>
                <c:pt idx="162">
                  <c:v>160.4243078179822</c:v>
                </c:pt>
                <c:pt idx="163">
                  <c:v>157.47072187797454</c:v>
                </c:pt>
                <c:pt idx="164">
                  <c:v>154.57145627136066</c:v>
                </c:pt>
                <c:pt idx="165">
                  <c:v>151.72551410813347</c:v>
                </c:pt>
                <c:pt idx="166">
                  <c:v>148.93191671536411</c:v>
                </c:pt>
                <c:pt idx="167">
                  <c:v>146.1897033071545</c:v>
                </c:pt>
                <c:pt idx="168">
                  <c:v>143.49793066046499</c:v>
                </c:pt>
                <c:pt idx="169">
                  <c:v>140.85567279671631</c:v>
                </c:pt>
                <c:pt idx="170">
                  <c:v>138.26202066906683</c:v>
                </c:pt>
                <c:pt idx="171">
                  <c:v>135.71608185526739</c:v>
                </c:pt>
                <c:pt idx="172">
                  <c:v>133.21698025599767</c:v>
                </c:pt>
                <c:pt idx="173">
                  <c:v>130.76385579858984</c:v>
                </c:pt>
                <c:pt idx="174">
                  <c:v>128.35586414604623</c:v>
                </c:pt>
                <c:pt idx="175">
                  <c:v>125.99217641125952</c:v>
                </c:pt>
                <c:pt idx="176">
                  <c:v>123.67197887634563</c:v>
                </c:pt>
                <c:pt idx="177">
                  <c:v>121.39447271700038</c:v>
                </c:pt>
                <c:pt idx="178">
                  <c:v>119.15887373179299</c:v>
                </c:pt>
                <c:pt idx="179">
                  <c:v>116.96441207631062</c:v>
                </c:pt>
                <c:pt idx="180">
                  <c:v>114.81033200206947</c:v>
                </c:pt>
                <c:pt idx="181">
                  <c:v>112.69589160010956</c:v>
                </c:pt>
                <c:pt idx="182">
                  <c:v>110.62036254919144</c:v>
                </c:pt>
                <c:pt idx="183">
                  <c:v>108.58302986851467</c:v>
                </c:pt>
                <c:pt idx="184">
                  <c:v>106.58319167487882</c:v>
                </c:pt>
                <c:pt idx="185">
                  <c:v>104.62015894420961</c:v>
                </c:pt>
                <c:pt idx="186">
                  <c:v>102.6932552773735</c:v>
                </c:pt>
                <c:pt idx="187">
                  <c:v>100.80181667020574</c:v>
                </c:pt>
                <c:pt idx="188">
                  <c:v>98.945191287677929</c:v>
                </c:pt>
                <c:pt idx="189">
                  <c:v>97.122739242132269</c:v>
                </c:pt>
                <c:pt idx="190">
                  <c:v>95.333832375511349</c:v>
                </c:pt>
                <c:pt idx="191">
                  <c:v>93.57785404551278</c:v>
                </c:pt>
                <c:pt idx="192">
                  <c:v>91.854198915599881</c:v>
                </c:pt>
                <c:pt idx="193">
                  <c:v>90.162272748800262</c:v>
                </c:pt>
                <c:pt idx="194">
                  <c:v>88.501492205225702</c:v>
                </c:pt>
                <c:pt idx="195">
                  <c:v>86.871284643247307</c:v>
                </c:pt>
                <c:pt idx="196">
                  <c:v>85.271087924261678</c:v>
                </c:pt>
                <c:pt idx="197">
                  <c:v>83.700350220984461</c:v>
                </c:pt>
                <c:pt idx="198">
                  <c:v>82.15852982920876</c:v>
                </c:pt>
                <c:pt idx="199">
                  <c:v>80.645094982967152</c:v>
                </c:pt>
                <c:pt idx="200">
                  <c:v>79.159523673037043</c:v>
                </c:pt>
                <c:pt idx="201">
                  <c:v>77.701303468729847</c:v>
                </c:pt>
                <c:pt idx="202">
                  <c:v>76.269931342905906</c:v>
                </c:pt>
                <c:pt idx="203">
                  <c:v>74.864913500157712</c:v>
                </c:pt>
                <c:pt idx="204">
                  <c:v>73.485765208105121</c:v>
                </c:pt>
                <c:pt idx="205">
                  <c:v>72.132010631747278</c:v>
                </c:pt>
                <c:pt idx="206">
                  <c:v>70.803182670816767</c:v>
                </c:pt>
                <c:pt idx="207">
                  <c:v>69.498822800082522</c:v>
                </c:pt>
                <c:pt idx="208">
                  <c:v>68.218480912548927</c:v>
                </c:pt>
                <c:pt idx="209">
                  <c:v>66.961715165499427</c:v>
                </c:pt>
                <c:pt idx="210">
                  <c:v>65.728091829333962</c:v>
                </c:pt>
                <c:pt idx="211">
                  <c:v>64.517185139150257</c:v>
                </c:pt>
                <c:pt idx="212">
                  <c:v>63.328577149019907</c:v>
                </c:pt>
                <c:pt idx="213">
                  <c:v>62.161857588911161</c:v>
                </c:pt>
                <c:pt idx="214">
                  <c:v>61.016623724211016</c:v>
                </c:pt>
                <c:pt idx="215">
                  <c:v>59.892480217800006</c:v>
                </c:pt>
                <c:pt idx="216">
                  <c:v>58.78903899463414</c:v>
                </c:pt>
                <c:pt idx="217">
                  <c:v>57.705919108788862</c:v>
                </c:pt>
                <c:pt idx="218">
                  <c:v>56.64274661292108</c:v>
                </c:pt>
                <c:pt idx="219">
                  <c:v>55.599154430105671</c:v>
                </c:pt>
                <c:pt idx="220">
                  <c:v>54.574782228004075</c:v>
                </c:pt>
                <c:pt idx="221">
                  <c:v>53.569276295322886</c:v>
                </c:pt>
                <c:pt idx="222">
                  <c:v>52.582289420521434</c:v>
                </c:pt>
                <c:pt idx="223">
                  <c:v>51.613480772727868</c:v>
                </c:pt>
                <c:pt idx="224">
                  <c:v>50.662515784824031</c:v>
                </c:pt>
                <c:pt idx="225">
                  <c:v>49.729066038660143</c:v>
                </c:pt>
                <c:pt idx="226">
                  <c:v>48.812809152360863</c:v>
                </c:pt>
                <c:pt idx="227">
                  <c:v>47.913428669685175</c:v>
                </c:pt>
                <c:pt idx="228">
                  <c:v>47.030613951403026</c:v>
                </c:pt>
                <c:pt idx="229">
                  <c:v>46.164060068652319</c:v>
                </c:pt>
                <c:pt idx="230">
                  <c:v>45.313467698240729</c:v>
                </c:pt>
                <c:pt idx="231">
                  <c:v>44.478543019857021</c:v>
                </c:pt>
                <c:pt idx="232">
                  <c:v>43.658997615157595</c:v>
                </c:pt>
                <c:pt idx="233">
                  <c:v>42.85454836869431</c:v>
                </c:pt>
                <c:pt idx="234">
                  <c:v>42.064917370650349</c:v>
                </c:pt>
                <c:pt idx="235">
                  <c:v>41.289831821351456</c:v>
                </c:pt>
                <c:pt idx="236">
                  <c:v>40.529023937520478</c:v>
                </c:pt>
                <c:pt idx="237">
                  <c:v>39.782230860243658</c:v>
                </c:pt>
                <c:pt idx="238">
                  <c:v>39.049194564617714</c:v>
                </c:pt>
                <c:pt idx="239">
                  <c:v>38.32966177104732</c:v>
                </c:pt>
                <c:pt idx="240">
                  <c:v>37.623383858163095</c:v>
                </c:pt>
                <c:pt idx="241">
                  <c:v>36.930116777330767</c:v>
                </c:pt>
                <c:pt idx="242">
                  <c:v>36.24962096872266</c:v>
                </c:pt>
                <c:pt idx="243">
                  <c:v>35.581661278923249</c:v>
                </c:pt>
                <c:pt idx="244">
                  <c:v>34.92600688004093</c:v>
                </c:pt>
                <c:pt idx="245">
                  <c:v>34.282431190298702</c:v>
                </c:pt>
                <c:pt idx="246">
                  <c:v>33.650711796076983</c:v>
                </c:pt>
                <c:pt idx="247">
                  <c:v>33.030630375382145</c:v>
                </c:pt>
                <c:pt idx="248">
                  <c:v>32.421972622714975</c:v>
                </c:pt>
                <c:pt idx="249">
                  <c:v>31.824528175313567</c:v>
                </c:pt>
                <c:pt idx="250">
                  <c:v>31.238090540745745</c:v>
                </c:pt>
                <c:pt idx="251">
                  <c:v>30.662457025826477</c:v>
                </c:pt>
                <c:pt idx="252">
                  <c:v>30.097428666836258</c:v>
                </c:pt>
                <c:pt idx="253">
                  <c:v>29.542810161016728</c:v>
                </c:pt>
                <c:pt idx="254">
                  <c:v>28.998409799320381</c:v>
                </c:pt>
                <c:pt idx="255">
                  <c:v>28.46403940039156</c:v>
                </c:pt>
                <c:pt idx="256">
                  <c:v>27.9395142457563</c:v>
                </c:pt>
                <c:pt idx="257">
                  <c:v>27.424653016199066</c:v>
                </c:pt>
                <c:pt idx="258">
                  <c:v>26.919277729304781</c:v>
                </c:pt>
                <c:pt idx="259">
                  <c:v>26.423213678144911</c:v>
                </c:pt>
                <c:pt idx="260">
                  <c:v>25.936289371086836</c:v>
                </c:pt>
                <c:pt idx="261">
                  <c:v>25.45833647270598</c:v>
                </c:pt>
                <c:pt idx="262">
                  <c:v>24.989189745780681</c:v>
                </c:pt>
                <c:pt idx="263">
                  <c:v>24.528686994350029</c:v>
                </c:pt>
                <c:pt idx="264">
                  <c:v>24.076669007815322</c:v>
                </c:pt>
                <c:pt idx="265">
                  <c:v>23.632979506066143</c:v>
                </c:pt>
                <c:pt idx="266">
                  <c:v>23.19746508561234</c:v>
                </c:pt>
                <c:pt idx="267">
                  <c:v>22.769975166703581</c:v>
                </c:pt>
                <c:pt idx="268">
                  <c:v>22.350361941418488</c:v>
                </c:pt>
                <c:pt idx="269">
                  <c:v>21.938480322705662</c:v>
                </c:pt>
                <c:pt idx="270">
                  <c:v>21.534187894359228</c:v>
                </c:pt>
                <c:pt idx="271">
                  <c:v>21.137344861911828</c:v>
                </c:pt>
                <c:pt idx="272">
                  <c:v>20.747814004428349</c:v>
                </c:pt>
                <c:pt idx="273">
                  <c:v>20.365460627183953</c:v>
                </c:pt>
                <c:pt idx="274">
                  <c:v>19.990152515210216</c:v>
                </c:pt>
                <c:pt idx="275">
                  <c:v>19.621759887693546</c:v>
                </c:pt>
                <c:pt idx="276">
                  <c:v>19.260155353210369</c:v>
                </c:pt>
                <c:pt idx="277">
                  <c:v>18.905213865783686</c:v>
                </c:pt>
                <c:pt idx="278">
                  <c:v>18.556812681746109</c:v>
                </c:pt>
                <c:pt idx="279">
                  <c:v>18.214831317394562</c:v>
                </c:pt>
                <c:pt idx="280">
                  <c:v>17.879151507422204</c:v>
                </c:pt>
                <c:pt idx="281">
                  <c:v>17.549657164113391</c:v>
                </c:pt>
                <c:pt idx="282">
                  <c:v>17.226234337287686</c:v>
                </c:pt>
                <c:pt idx="283">
                  <c:v>16.908771174979247</c:v>
                </c:pt>
                <c:pt idx="284">
                  <c:v>16.597157884838143</c:v>
                </c:pt>
                <c:pt idx="285">
                  <c:v>16.291286696240384</c:v>
                </c:pt>
                <c:pt idx="286">
                  <c:v>15.991051823093708</c:v>
                </c:pt>
                <c:pt idx="287">
                  <c:v>15.696349427326407</c:v>
                </c:pt>
                <c:pt idx="288">
                  <c:v>15.407077583046675</c:v>
                </c:pt>
                <c:pt idx="289">
                  <c:v>15.123136241360212</c:v>
                </c:pt>
                <c:pt idx="290">
                  <c:v>14.844427195834042</c:v>
                </c:pt>
                <c:pt idx="291">
                  <c:v>14.570854048594725</c:v>
                </c:pt>
                <c:pt idx="292">
                  <c:v>14.302322177049328</c:v>
                </c:pt>
                <c:pt idx="293">
                  <c:v>14.038738701217765</c:v>
                </c:pt>
                <c:pt idx="294">
                  <c:v>13.780012451665316</c:v>
                </c:pt>
                <c:pt idx="295">
                  <c:v>13.526053938024321</c:v>
                </c:pt>
                <c:pt idx="296">
                  <c:v>13.276775318094263</c:v>
                </c:pt>
                <c:pt idx="297">
                  <c:v>13.032090367509655</c:v>
                </c:pt>
                <c:pt idx="298">
                  <c:v>12.791914449965311</c:v>
                </c:pt>
                <c:pt idx="299">
                  <c:v>12.556164487988797</c:v>
                </c:pt>
                <c:pt idx="300">
                  <c:v>12.324758934250037</c:v>
                </c:pt>
                <c:pt idx="301">
                  <c:v>12.097617743398237</c:v>
                </c:pt>
                <c:pt idx="302">
                  <c:v>11.874662344416441</c:v>
                </c:pt>
                <c:pt idx="303">
                  <c:v>11.655815613484249</c:v>
                </c:pt>
                <c:pt idx="304">
                  <c:v>11.441001847339383</c:v>
                </c:pt>
                <c:pt idx="305">
                  <c:v>11.230146737128933</c:v>
                </c:pt>
                <c:pt idx="306">
                  <c:v>11.023177342741338</c:v>
                </c:pt>
                <c:pt idx="307">
                  <c:v>10.820022067610248</c:v>
                </c:pt>
                <c:pt idx="308">
                  <c:v>10.620610633981654</c:v>
                </c:pt>
                <c:pt idx="309">
                  <c:v>10.424874058635755</c:v>
                </c:pt>
                <c:pt idx="310">
                  <c:v>10.232744629055242</c:v>
                </c:pt>
                <c:pt idx="311">
                  <c:v>10.044155880031798</c:v>
                </c:pt>
                <c:pt idx="312">
                  <c:v>9.8590425707027816</c:v>
                </c:pt>
                <c:pt idx="313">
                  <c:v>9.6773406620101987</c:v>
                </c:pt>
                <c:pt idx="314">
                  <c:v>9.4989872945742206</c:v>
                </c:pt>
                <c:pt idx="315">
                  <c:v>9.3239207669736199</c:v>
                </c:pt>
                <c:pt idx="316">
                  <c:v>9.1520805144256911</c:v>
                </c:pt>
                <c:pt idx="317">
                  <c:v>8.983407087858291</c:v>
                </c:pt>
                <c:pt idx="318">
                  <c:v>8.8178421333668204</c:v>
                </c:pt>
                <c:pt idx="319">
                  <c:v>8.655328372049075</c:v>
                </c:pt>
                <c:pt idx="320">
                  <c:v>8.4958095802110343</c:v>
                </c:pt>
                <c:pt idx="321">
                  <c:v>8.339230569936765</c:v>
                </c:pt>
                <c:pt idx="322">
                  <c:v>8.1855371700157704</c:v>
                </c:pt>
                <c:pt idx="323">
                  <c:v>8.0346762072212137</c:v>
                </c:pt>
                <c:pt idx="324">
                  <c:v>7.8865954879325724</c:v>
                </c:pt>
                <c:pt idx="325">
                  <c:v>7.7412437800963962</c:v>
                </c:pt>
                <c:pt idx="326">
                  <c:v>7.5985707955189667</c:v>
                </c:pt>
                <c:pt idx="327">
                  <c:v>7.4585271724847608</c:v>
                </c:pt>
                <c:pt idx="328">
                  <c:v>7.3210644586947229</c:v>
                </c:pt>
                <c:pt idx="329">
                  <c:v>7.1861350945184892</c:v>
                </c:pt>
                <c:pt idx="330">
                  <c:v>7.05369239655478</c:v>
                </c:pt>
                <c:pt idx="331">
                  <c:v>6.9236905414943113</c:v>
                </c:pt>
                <c:pt idx="332">
                  <c:v>6.7960845502796596</c:v>
                </c:pt>
                <c:pt idx="333">
                  <c:v>6.6708302725566266</c:v>
                </c:pt>
                <c:pt idx="334">
                  <c:v>6.5478843714117492</c:v>
                </c:pt>
                <c:pt idx="335">
                  <c:v>6.4272043083906958</c:v>
                </c:pt>
                <c:pt idx="336">
                  <c:v>6.3087483287923822</c:v>
                </c:pt>
                <c:pt idx="337">
                  <c:v>6.1924754472337495</c:v>
                </c:pt>
                <c:pt idx="338">
                  <c:v>6.0783454334802247</c:v>
                </c:pt>
                <c:pt idx="339">
                  <c:v>5.9663187985369746</c:v>
                </c:pt>
                <c:pt idx="340">
                  <c:v>5.8563567809961716</c:v>
                </c:pt>
                <c:pt idx="341">
                  <c:v>5.7484213336355587</c:v>
                </c:pt>
                <c:pt idx="342">
                  <c:v>5.6424751102636943</c:v>
                </c:pt>
                <c:pt idx="343">
                  <c:v>5.5384814528073409</c:v>
                </c:pt>
                <c:pt idx="344">
                  <c:v>5.436404378636551</c:v>
                </c:pt>
                <c:pt idx="345">
                  <c:v>5.3362085681230749</c:v>
                </c:pt>
                <c:pt idx="346">
                  <c:v>5.237859352427809</c:v>
                </c:pt>
                <c:pt idx="347">
                  <c:v>5.1413227015130545</c:v>
                </c:pt>
                <c:pt idx="348">
                  <c:v>5.0465652123754792</c:v>
                </c:pt>
                <c:pt idx="349">
                  <c:v>4.9535540974957026</c:v>
                </c:pt>
                <c:pt idx="350">
                  <c:v>4.8622571735005282</c:v>
                </c:pt>
                <c:pt idx="351">
                  <c:v>4.7726428500339173</c:v>
                </c:pt>
                <c:pt idx="352">
                  <c:v>4.6846801188328584</c:v>
                </c:pt>
                <c:pt idx="353">
                  <c:v>4.5983385430043651</c:v>
                </c:pt>
                <c:pt idx="354">
                  <c:v>4.5135882464999044</c:v>
                </c:pt>
                <c:pt idx="355">
                  <c:v>4.4303999037836279</c:v>
                </c:pt>
                <c:pt idx="356">
                  <c:v>4.348744729690833</c:v>
                </c:pt>
                <c:pt idx="357">
                  <c:v>4.2685944694731637</c:v>
                </c:pt>
                <c:pt idx="358">
                  <c:v>4.1899213890271092</c:v>
                </c:pt>
                <c:pt idx="359">
                  <c:v>4.1126982653024298</c:v>
                </c:pt>
                <c:pt idx="360">
                  <c:v>4.0368983768872031</c:v>
                </c:pt>
                <c:pt idx="361">
                  <c:v>3.962495494766241</c:v>
                </c:pt>
                <c:pt idx="362">
                  <c:v>3.8894638732496816</c:v>
                </c:pt>
                <c:pt idx="363">
                  <c:v>3.8177782410686345</c:v>
                </c:pt>
                <c:pt idx="364">
                  <c:v>3.7474137926347977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4465-B175-FB5093D92C4E}"/>
            </c:ext>
          </c:extLst>
        </c:ser>
        <c:ser>
          <c:idx val="1"/>
          <c:order val="1"/>
          <c:tx>
            <c:strRef>
              <c:f>'SIR Model Current'!$S$1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Current'!$S$2:$S$366</c:f>
              <c:numCache>
                <c:formatCode>#,##0.00</c:formatCode>
                <c:ptCount val="365"/>
                <c:pt idx="0">
                  <c:v>0</c:v>
                </c:pt>
                <c:pt idx="1">
                  <c:v>4.4999999999999998E-2</c:v>
                </c:pt>
                <c:pt idx="2">
                  <c:v>0.11497500000000001</c:v>
                </c:pt>
                <c:pt idx="3">
                  <c:v>0.22378604388732903</c:v>
                </c:pt>
                <c:pt idx="4">
                  <c:v>0.39298689487007521</c:v>
                </c:pt>
                <c:pt idx="5">
                  <c:v>0.65609324278245607</c:v>
                </c:pt>
                <c:pt idx="6">
                  <c:v>1.0652209503632646</c:v>
                </c:pt>
                <c:pt idx="7">
                  <c:v>1.7014076212708518</c:v>
                </c:pt>
                <c:pt idx="8">
                  <c:v>2.6906604383163684</c:v>
                </c:pt>
                <c:pt idx="9">
                  <c:v>4.2289052140544534</c:v>
                </c:pt>
                <c:pt idx="10">
                  <c:v>6.3900591663977018</c:v>
                </c:pt>
                <c:pt idx="11">
                  <c:v>9.4263199698500966</c:v>
                </c:pt>
                <c:pt idx="12">
                  <c:v>13.691945846267476</c:v>
                </c:pt>
                <c:pt idx="13">
                  <c:v>19.684512241771849</c:v>
                </c:pt>
                <c:pt idx="14">
                  <c:v>28.102801527630263</c:v>
                </c:pt>
                <c:pt idx="15">
                  <c:v>39.927988194830903</c:v>
                </c:pt>
                <c:pt idx="16">
                  <c:v>56.537408519560813</c:v>
                </c:pt>
                <c:pt idx="17">
                  <c:v>79.863824372783228</c:v>
                </c:pt>
                <c:pt idx="18">
                  <c:v>104.65514906811572</c:v>
                </c:pt>
                <c:pt idx="19">
                  <c:v>131.00289775308428</c:v>
                </c:pt>
                <c:pt idx="20">
                  <c:v>159.00424022031709</c:v>
                </c:pt>
                <c:pt idx="21">
                  <c:v>188.76234220681948</c:v>
                </c:pt>
                <c:pt idx="22">
                  <c:v>220.38672624014197</c:v>
                </c:pt>
                <c:pt idx="23">
                  <c:v>253.99365301239067</c:v>
                </c:pt>
                <c:pt idx="24">
                  <c:v>289.7065242933819</c:v>
                </c:pt>
                <c:pt idx="25">
                  <c:v>327.65630842266643</c:v>
                </c:pt>
                <c:pt idx="26">
                  <c:v>367.98198944607253</c:v>
                </c:pt>
                <c:pt idx="27">
                  <c:v>410.83104098518635</c:v>
                </c:pt>
                <c:pt idx="28">
                  <c:v>456.35992594705147</c:v>
                </c:pt>
                <c:pt idx="29">
                  <c:v>504.73462319547599</c:v>
                </c:pt>
                <c:pt idx="30">
                  <c:v>556.1311823137089</c:v>
                </c:pt>
                <c:pt idx="31">
                  <c:v>610.73630758979346</c:v>
                </c:pt>
                <c:pt idx="32">
                  <c:v>668.74797234937887</c:v>
                </c:pt>
                <c:pt idx="33">
                  <c:v>730.3760647447732</c:v>
                </c:pt>
                <c:pt idx="34">
                  <c:v>792.90432248215984</c:v>
                </c:pt>
                <c:pt idx="35">
                  <c:v>856.34490762719975</c:v>
                </c:pt>
                <c:pt idx="36">
                  <c:v>920.71011676817386</c:v>
                </c:pt>
                <c:pt idx="37">
                  <c:v>986.01238158345564</c:v>
                </c:pt>
                <c:pt idx="38">
                  <c:v>1052.2642693790553</c:v>
                </c:pt>
                <c:pt idx="39">
                  <c:v>1119.4784835949495</c:v>
                </c:pt>
                <c:pt idx="40">
                  <c:v>1187.6678642788768</c:v>
                </c:pt>
                <c:pt idx="41">
                  <c:v>1256.8453885262536</c:v>
                </c:pt>
                <c:pt idx="42">
                  <c:v>1324.7613351985465</c:v>
                </c:pt>
                <c:pt idx="43">
                  <c:v>1391.4384685268201</c:v>
                </c:pt>
                <c:pt idx="44">
                  <c:v>1456.8991508377758</c:v>
                </c:pt>
                <c:pt idx="45">
                  <c:v>1521.1653493247654</c:v>
                </c:pt>
                <c:pt idx="46">
                  <c:v>1584.2586427167864</c:v>
                </c:pt>
                <c:pt idx="47">
                  <c:v>1646.2002278465322</c:v>
                </c:pt>
                <c:pt idx="48">
                  <c:v>1707.0109261185805</c:v>
                </c:pt>
                <c:pt idx="49">
                  <c:v>1766.7111898788073</c:v>
                </c:pt>
                <c:pt idx="50">
                  <c:v>1825.3211086861229</c:v>
                </c:pt>
                <c:pt idx="51">
                  <c:v>1882.8604154876293</c:v>
                </c:pt>
                <c:pt idx="52">
                  <c:v>1939.3484926983058</c:v>
                </c:pt>
                <c:pt idx="53">
                  <c:v>1994.804378186328</c:v>
                </c:pt>
                <c:pt idx="54">
                  <c:v>2049.246771165132</c:v>
                </c:pt>
                <c:pt idx="55">
                  <c:v>2102.6940379933367</c:v>
                </c:pt>
                <c:pt idx="56">
                  <c:v>2155.1642178836328</c:v>
                </c:pt>
                <c:pt idx="57">
                  <c:v>2206.6750285217572</c:v>
                </c:pt>
                <c:pt idx="58">
                  <c:v>2257.2438715966614</c:v>
                </c:pt>
                <c:pt idx="59">
                  <c:v>2306.8878382429825</c:v>
                </c:pt>
                <c:pt idx="60">
                  <c:v>2355.6237143969324</c:v>
                </c:pt>
                <c:pt idx="61">
                  <c:v>2403.4679860667034</c:v>
                </c:pt>
                <c:pt idx="62">
                  <c:v>2450.4368445184996</c:v>
                </c:pt>
                <c:pt idx="63">
                  <c:v>2496.5461913792906</c:v>
                </c:pt>
                <c:pt idx="64">
                  <c:v>2541.8116436573837</c:v>
                </c:pt>
                <c:pt idx="65">
                  <c:v>2586.2485386819035</c:v>
                </c:pt>
                <c:pt idx="66">
                  <c:v>2629.8719389622679</c:v>
                </c:pt>
                <c:pt idx="67">
                  <c:v>2672.6966369687357</c:v>
                </c:pt>
                <c:pt idx="68">
                  <c:v>2714.7371598351056</c:v>
                </c:pt>
                <c:pt idx="69">
                  <c:v>2756.0077739846279</c:v>
                </c:pt>
                <c:pt idx="70">
                  <c:v>2796.5224896801951</c:v>
                </c:pt>
                <c:pt idx="71">
                  <c:v>2836.2950654998631</c:v>
                </c:pt>
                <c:pt idx="72">
                  <c:v>2875.3390127387497</c:v>
                </c:pt>
                <c:pt idx="73">
                  <c:v>2913.6675997383504</c:v>
                </c:pt>
                <c:pt idx="74">
                  <c:v>2951.2938561443007</c:v>
                </c:pt>
                <c:pt idx="75">
                  <c:v>2988.2305770936114</c:v>
                </c:pt>
                <c:pt idx="76">
                  <c:v>3024.4903273323898</c:v>
                </c:pt>
                <c:pt idx="77">
                  <c:v>3060.0854452650506</c:v>
                </c:pt>
                <c:pt idx="78">
                  <c:v>3095.0280469360196</c:v>
                </c:pt>
                <c:pt idx="79">
                  <c:v>3129.3300299449124</c:v>
                </c:pt>
                <c:pt idx="80">
                  <c:v>3163.0030772961741</c:v>
                </c:pt>
                <c:pt idx="81">
                  <c:v>3196.0586611841422</c:v>
                </c:pt>
                <c:pt idx="82">
                  <c:v>3228.5080467145026</c:v>
                </c:pt>
                <c:pt idx="83">
                  <c:v>3260.3622955630808</c:v>
                </c:pt>
                <c:pt idx="84">
                  <c:v>3291.6322695729182</c:v>
                </c:pt>
                <c:pt idx="85">
                  <c:v>3322.3286342905581</c:v>
                </c:pt>
                <c:pt idx="86">
                  <c:v>3352.4618624424684</c:v>
                </c:pt>
                <c:pt idx="87">
                  <c:v>3382.0422373525116</c:v>
                </c:pt>
                <c:pt idx="88">
                  <c:v>3411.0798563013627</c:v>
                </c:pt>
                <c:pt idx="89">
                  <c:v>3439.5846338287697</c:v>
                </c:pt>
                <c:pt idx="90">
                  <c:v>3467.5663049795376</c:v>
                </c:pt>
                <c:pt idx="91">
                  <c:v>3495.0344284941048</c:v>
                </c:pt>
                <c:pt idx="92">
                  <c:v>3521.9983899445815</c:v>
                </c:pt>
                <c:pt idx="93">
                  <c:v>3548.4674048170914</c:v>
                </c:pt>
                <c:pt idx="94">
                  <c:v>3574.4505215412669</c:v>
                </c:pt>
                <c:pt idx="95">
                  <c:v>3599.9566244677239</c:v>
                </c:pt>
                <c:pt idx="96">
                  <c:v>3624.9944367943394</c:v>
                </c:pt>
                <c:pt idx="97">
                  <c:v>3649.5725234421411</c:v>
                </c:pt>
                <c:pt idx="98">
                  <c:v>3673.6992938816115</c:v>
                </c:pt>
                <c:pt idx="99">
                  <c:v>3697.3830049101948</c:v>
                </c:pt>
                <c:pt idx="100">
                  <c:v>3720.6317633817898</c:v>
                </c:pt>
                <c:pt idx="101">
                  <c:v>3743.4535288889961</c:v>
                </c:pt>
                <c:pt idx="102">
                  <c:v>3765.8561163988752</c:v>
                </c:pt>
                <c:pt idx="103">
                  <c:v>3787.847198842976</c:v>
                </c:pt>
                <c:pt idx="104">
                  <c:v>3809.434309662367</c:v>
                </c:pt>
                <c:pt idx="105">
                  <c:v>3830.6248453084013</c:v>
                </c:pt>
                <c:pt idx="106">
                  <c:v>3851.4260676999384</c:v>
                </c:pt>
                <c:pt idx="107">
                  <c:v>3871.8451066377311</c:v>
                </c:pt>
                <c:pt idx="108">
                  <c:v>3891.8889621766789</c:v>
                </c:pt>
                <c:pt idx="109">
                  <c:v>3911.5645069566408</c:v>
                </c:pt>
                <c:pt idx="110">
                  <c:v>3930.878488492483</c:v>
                </c:pt>
                <c:pt idx="111">
                  <c:v>3949.8375314240411</c:v>
                </c:pt>
                <c:pt idx="112">
                  <c:v>3968.4481397266522</c:v>
                </c:pt>
                <c:pt idx="113">
                  <c:v>3986.716698882914</c:v>
                </c:pt>
                <c:pt idx="114">
                  <c:v>4004.6494780163111</c:v>
                </c:pt>
                <c:pt idx="115">
                  <c:v>4022.2526319873464</c:v>
                </c:pt>
                <c:pt idx="116">
                  <c:v>4039.5322034527981</c:v>
                </c:pt>
                <c:pt idx="117">
                  <c:v>4056.4941248887226</c:v>
                </c:pt>
                <c:pt idx="118">
                  <c:v>4073.1442205778053</c:v>
                </c:pt>
                <c:pt idx="119">
                  <c:v>4089.4882085616609</c:v>
                </c:pt>
                <c:pt idx="120">
                  <c:v>4105.531702558671</c:v>
                </c:pt>
                <c:pt idx="121">
                  <c:v>4121.2802138479374</c:v>
                </c:pt>
                <c:pt idx="122">
                  <c:v>4136.7391531199246</c:v>
                </c:pt>
                <c:pt idx="123">
                  <c:v>4151.9138322943545</c:v>
                </c:pt>
                <c:pt idx="124">
                  <c:v>4166.8094663059037</c:v>
                </c:pt>
                <c:pt idx="125">
                  <c:v>4181.431174858255</c:v>
                </c:pt>
                <c:pt idx="126">
                  <c:v>4195.7839841470368</c:v>
                </c:pt>
                <c:pt idx="127">
                  <c:v>4209.8728285521793</c:v>
                </c:pt>
                <c:pt idx="128">
                  <c:v>4223.7025523002121</c:v>
                </c:pt>
                <c:pt idx="129">
                  <c:v>4237.2779110970114</c:v>
                </c:pt>
                <c:pt idx="130">
                  <c:v>4250.6035737315051</c:v>
                </c:pt>
                <c:pt idx="131">
                  <c:v>4263.6841236508344</c:v>
                </c:pt>
                <c:pt idx="132">
                  <c:v>4276.5240605074541</c:v>
                </c:pt>
                <c:pt idx="133">
                  <c:v>4289.1278016786646</c:v>
                </c:pt>
                <c:pt idx="134">
                  <c:v>4301.4996837590388</c:v>
                </c:pt>
                <c:pt idx="135">
                  <c:v>4313.6439640262151</c:v>
                </c:pt>
                <c:pt idx="136">
                  <c:v>4325.5648218805172</c:v>
                </c:pt>
                <c:pt idx="137">
                  <c:v>4337.2663602588527</c:v>
                </c:pt>
                <c:pt idx="138">
                  <c:v>4348.7526070233289</c:v>
                </c:pt>
                <c:pt idx="139">
                  <c:v>4360.0275163250317</c:v>
                </c:pt>
                <c:pt idx="140">
                  <c:v>4371.0949699433913</c:v>
                </c:pt>
                <c:pt idx="141">
                  <c:v>4381.9587786015645</c:v>
                </c:pt>
                <c:pt idx="142">
                  <c:v>4392.6226832582443</c:v>
                </c:pt>
                <c:pt idx="143">
                  <c:v>4403.0903563763095</c:v>
                </c:pt>
                <c:pt idx="144">
                  <c:v>4413.3654031687192</c:v>
                </c:pt>
                <c:pt idx="145">
                  <c:v>4423.4513628220466</c:v>
                </c:pt>
                <c:pt idx="146">
                  <c:v>4433.3517096980395</c:v>
                </c:pt>
                <c:pt idx="147">
                  <c:v>4443.069854513602</c:v>
                </c:pt>
                <c:pt idx="148">
                  <c:v>4452.6091454995585</c:v>
                </c:pt>
                <c:pt idx="149">
                  <c:v>4461.9728695385884</c:v>
                </c:pt>
                <c:pt idx="150">
                  <c:v>4471.1642532826836</c:v>
                </c:pt>
                <c:pt idx="151">
                  <c:v>4480.1864642504934</c:v>
                </c:pt>
                <c:pt idx="152">
                  <c:v>4489.0426119049107</c:v>
                </c:pt>
                <c:pt idx="153">
                  <c:v>4497.7357487112467</c:v>
                </c:pt>
                <c:pt idx="154">
                  <c:v>4506.2688711763312</c:v>
                </c:pt>
                <c:pt idx="155">
                  <c:v>4514.6449208688791</c:v>
                </c:pt>
                <c:pt idx="156">
                  <c:v>4522.8667854214509</c:v>
                </c:pt>
                <c:pt idx="157">
                  <c:v>4530.9372995143349</c:v>
                </c:pt>
                <c:pt idx="158">
                  <c:v>4538.8592458416642</c:v>
                </c:pt>
                <c:pt idx="159">
                  <c:v>4546.6353560600901</c:v>
                </c:pt>
                <c:pt idx="160">
                  <c:v>4554.2683117203114</c:v>
                </c:pt>
                <c:pt idx="161">
                  <c:v>4561.7607451817739</c:v>
                </c:pt>
                <c:pt idx="162">
                  <c:v>4569.115240510826</c:v>
                </c:pt>
                <c:pt idx="163">
                  <c:v>4576.3343343626348</c:v>
                </c:pt>
                <c:pt idx="164">
                  <c:v>4583.4205168471435</c:v>
                </c:pt>
                <c:pt idx="165">
                  <c:v>4590.3762323793544</c:v>
                </c:pt>
                <c:pt idx="166">
                  <c:v>4597.2038805142201</c:v>
                </c:pt>
                <c:pt idx="167">
                  <c:v>4603.9058167664116</c:v>
                </c:pt>
                <c:pt idx="168">
                  <c:v>4610.4843534152333</c:v>
                </c:pt>
                <c:pt idx="169">
                  <c:v>4616.9417602949543</c:v>
                </c:pt>
                <c:pt idx="170">
                  <c:v>4623.2802655708065</c:v>
                </c:pt>
                <c:pt idx="171">
                  <c:v>4629.5020565009145</c:v>
                </c:pt>
                <c:pt idx="172">
                  <c:v>4635.6092801844015</c:v>
                </c:pt>
                <c:pt idx="173">
                  <c:v>4641.6040442959211</c:v>
                </c:pt>
                <c:pt idx="174">
                  <c:v>4647.4884178068578</c:v>
                </c:pt>
                <c:pt idx="175">
                  <c:v>4653.2644316934302</c:v>
                </c:pt>
                <c:pt idx="176">
                  <c:v>4658.9340796319366</c:v>
                </c:pt>
                <c:pt idx="177">
                  <c:v>4664.4993186813717</c:v>
                </c:pt>
                <c:pt idx="178">
                  <c:v>4669.9620699536372</c:v>
                </c:pt>
                <c:pt idx="179">
                  <c:v>4675.3242192715679</c:v>
                </c:pt>
                <c:pt idx="180">
                  <c:v>4680.587617815002</c:v>
                </c:pt>
                <c:pt idx="181">
                  <c:v>4685.7540827550947</c:v>
                </c:pt>
                <c:pt idx="182">
                  <c:v>4690.8253978770999</c:v>
                </c:pt>
                <c:pt idx="183">
                  <c:v>4695.8033141918131</c:v>
                </c:pt>
                <c:pt idx="184">
                  <c:v>4700.6895505358962</c:v>
                </c:pt>
                <c:pt idx="185">
                  <c:v>4705.4857941612654</c:v>
                </c:pt>
                <c:pt idx="186">
                  <c:v>4710.1937013137549</c:v>
                </c:pt>
                <c:pt idx="187">
                  <c:v>4714.8148978012368</c:v>
                </c:pt>
                <c:pt idx="188">
                  <c:v>4719.3509795513964</c:v>
                </c:pt>
                <c:pt idx="189">
                  <c:v>4723.8035131593424</c:v>
                </c:pt>
                <c:pt idx="190">
                  <c:v>4728.1740364252382</c:v>
                </c:pt>
                <c:pt idx="191">
                  <c:v>4732.4640588821367</c:v>
                </c:pt>
                <c:pt idx="192">
                  <c:v>4736.6750623141852</c:v>
                </c:pt>
                <c:pt idx="193">
                  <c:v>4740.8085012653873</c:v>
                </c:pt>
                <c:pt idx="194">
                  <c:v>4744.8658035390836</c:v>
                </c:pt>
                <c:pt idx="195">
                  <c:v>4748.8483706883189</c:v>
                </c:pt>
                <c:pt idx="196">
                  <c:v>4752.7575784972651</c:v>
                </c:pt>
                <c:pt idx="197">
                  <c:v>4756.5947774538572</c:v>
                </c:pt>
                <c:pt idx="198">
                  <c:v>4760.3612932138012</c:v>
                </c:pt>
                <c:pt idx="199">
                  <c:v>4764.0584270561158</c:v>
                </c:pt>
                <c:pt idx="200">
                  <c:v>4767.6874563303491</c:v>
                </c:pt>
                <c:pt idx="201">
                  <c:v>4771.2496348956356</c:v>
                </c:pt>
                <c:pt idx="202">
                  <c:v>4774.7461935517285</c:v>
                </c:pt>
                <c:pt idx="203">
                  <c:v>4778.1783404621592</c:v>
                </c:pt>
                <c:pt idx="204">
                  <c:v>4781.5472615696663</c:v>
                </c:pt>
                <c:pt idx="205">
                  <c:v>4784.8541210040312</c:v>
                </c:pt>
                <c:pt idx="206">
                  <c:v>4788.1000614824598</c:v>
                </c:pt>
                <c:pt idx="207">
                  <c:v>4791.2862047026465</c:v>
                </c:pt>
                <c:pt idx="208">
                  <c:v>4794.4136517286506</c:v>
                </c:pt>
                <c:pt idx="209">
                  <c:v>4797.483483369715</c:v>
                </c:pt>
                <c:pt idx="210">
                  <c:v>4800.4967605521624</c:v>
                </c:pt>
                <c:pt idx="211">
                  <c:v>4803.4545246844827</c:v>
                </c:pt>
                <c:pt idx="212">
                  <c:v>4806.3577980157443</c:v>
                </c:pt>
                <c:pt idx="213">
                  <c:v>4809.2075839874506</c:v>
                </c:pt>
                <c:pt idx="214">
                  <c:v>4812.0048675789512</c:v>
                </c:pt>
                <c:pt idx="215">
                  <c:v>4814.7506156465406</c:v>
                </c:pt>
                <c:pt idx="216">
                  <c:v>4817.4457772563419</c:v>
                </c:pt>
                <c:pt idx="217">
                  <c:v>4820.0912840111005</c:v>
                </c:pt>
                <c:pt idx="218">
                  <c:v>4822.6880503709963</c:v>
                </c:pt>
                <c:pt idx="219">
                  <c:v>4825.2369739685773</c:v>
                </c:pt>
                <c:pt idx="220">
                  <c:v>4827.7389359179324</c:v>
                </c:pt>
                <c:pt idx="221">
                  <c:v>4830.194801118193</c:v>
                </c:pt>
                <c:pt idx="222">
                  <c:v>4832.6054185514822</c:v>
                </c:pt>
                <c:pt idx="223">
                  <c:v>4834.9716215754061</c:v>
                </c:pt>
                <c:pt idx="224">
                  <c:v>4837.2942282101785</c:v>
                </c:pt>
                <c:pt idx="225">
                  <c:v>4839.5740414204956</c:v>
                </c:pt>
                <c:pt idx="226">
                  <c:v>4841.8118493922357</c:v>
                </c:pt>
                <c:pt idx="227">
                  <c:v>4844.0084258040915</c:v>
                </c:pt>
                <c:pt idx="228">
                  <c:v>4846.1645300942273</c:v>
                </c:pt>
                <c:pt idx="229">
                  <c:v>4848.2809077220409</c:v>
                </c:pt>
                <c:pt idx="230">
                  <c:v>4850.3582904251298</c:v>
                </c:pt>
                <c:pt idx="231">
                  <c:v>4852.3973964715506</c:v>
                </c:pt>
                <c:pt idx="232">
                  <c:v>4854.3989309074441</c:v>
                </c:pt>
                <c:pt idx="233">
                  <c:v>4856.3635858001262</c:v>
                </c:pt>
                <c:pt idx="234">
                  <c:v>4858.2920404767174</c:v>
                </c:pt>
                <c:pt idx="235">
                  <c:v>4860.1849617583966</c:v>
                </c:pt>
                <c:pt idx="236">
                  <c:v>4862.0430041903574</c:v>
                </c:pt>
                <c:pt idx="237">
                  <c:v>4863.8668102675456</c:v>
                </c:pt>
                <c:pt idx="238">
                  <c:v>4865.6570106562567</c:v>
                </c:pt>
                <c:pt idx="239">
                  <c:v>4867.4142244116647</c:v>
                </c:pt>
                <c:pt idx="240">
                  <c:v>4869.1390591913614</c:v>
                </c:pt>
                <c:pt idx="241">
                  <c:v>4870.8321114649789</c:v>
                </c:pt>
                <c:pt idx="242">
                  <c:v>4872.4939667199587</c:v>
                </c:pt>
                <c:pt idx="243">
                  <c:v>4874.125199663551</c:v>
                </c:pt>
                <c:pt idx="244">
                  <c:v>4875.7263744211023</c:v>
                </c:pt>
                <c:pt idx="245">
                  <c:v>4877.2980447307045</c:v>
                </c:pt>
                <c:pt idx="246">
                  <c:v>4878.8407541342676</c:v>
                </c:pt>
                <c:pt idx="247">
                  <c:v>4880.3550361650914</c:v>
                </c:pt>
                <c:pt idx="248">
                  <c:v>4881.8414145319839</c:v>
                </c:pt>
                <c:pt idx="249">
                  <c:v>4883.3004033000061</c:v>
                </c:pt>
                <c:pt idx="250">
                  <c:v>4884.7325070678953</c:v>
                </c:pt>
                <c:pt idx="251">
                  <c:v>4886.1382211422288</c:v>
                </c:pt>
                <c:pt idx="252">
                  <c:v>4887.5180317083914</c:v>
                </c:pt>
                <c:pt idx="253">
                  <c:v>4888.8724159983994</c:v>
                </c:pt>
                <c:pt idx="254">
                  <c:v>4890.2018424556454</c:v>
                </c:pt>
                <c:pt idx="255">
                  <c:v>4891.5067708966144</c:v>
                </c:pt>
                <c:pt idx="256">
                  <c:v>4892.7876526696318</c:v>
                </c:pt>
                <c:pt idx="257">
                  <c:v>4894.0449308106909</c:v>
                </c:pt>
                <c:pt idx="258">
                  <c:v>4895.2790401964194</c:v>
                </c:pt>
                <c:pt idx="259">
                  <c:v>4896.4904076942385</c:v>
                </c:pt>
                <c:pt idx="260">
                  <c:v>4897.6794523097551</c:v>
                </c:pt>
                <c:pt idx="261">
                  <c:v>4898.8465853314538</c:v>
                </c:pt>
                <c:pt idx="262">
                  <c:v>4899.9922104727257</c:v>
                </c:pt>
                <c:pt idx="263">
                  <c:v>4901.1167240112854</c:v>
                </c:pt>
                <c:pt idx="264">
                  <c:v>4902.2205149260308</c:v>
                </c:pt>
                <c:pt idx="265">
                  <c:v>4903.3039650313822</c:v>
                </c:pt>
                <c:pt idx="266">
                  <c:v>4904.3674491091551</c:v>
                </c:pt>
                <c:pt idx="267">
                  <c:v>4905.4113350380076</c:v>
                </c:pt>
                <c:pt idx="268">
                  <c:v>4906.435983920509</c:v>
                </c:pt>
                <c:pt idx="269">
                  <c:v>4907.4417502078732</c:v>
                </c:pt>
                <c:pt idx="270">
                  <c:v>4908.4289818223951</c:v>
                </c:pt>
                <c:pt idx="271">
                  <c:v>4909.3980202776411</c:v>
                </c:pt>
                <c:pt idx="272">
                  <c:v>4910.3492007964269</c:v>
                </c:pt>
                <c:pt idx="273">
                  <c:v>4911.2828524266261</c:v>
                </c:pt>
                <c:pt idx="274">
                  <c:v>4912.1992981548492</c:v>
                </c:pt>
                <c:pt idx="275">
                  <c:v>4913.0988550180336</c:v>
                </c:pt>
                <c:pt idx="276">
                  <c:v>4913.9818342129802</c:v>
                </c:pt>
                <c:pt idx="277">
                  <c:v>4914.8485412038744</c:v>
                </c:pt>
                <c:pt idx="278">
                  <c:v>4915.6992758278348</c:v>
                </c:pt>
                <c:pt idx="279">
                  <c:v>4916.5343323985135</c:v>
                </c:pt>
                <c:pt idx="280">
                  <c:v>4917.3539998077958</c:v>
                </c:pt>
                <c:pt idx="281">
                  <c:v>4918.1585616256298</c:v>
                </c:pt>
                <c:pt idx="282">
                  <c:v>4918.9482961980148</c:v>
                </c:pt>
                <c:pt idx="283">
                  <c:v>4919.7234767431928</c:v>
                </c:pt>
                <c:pt idx="284">
                  <c:v>4920.4843714460667</c:v>
                </c:pt>
                <c:pt idx="285">
                  <c:v>4921.2312435508848</c:v>
                </c:pt>
                <c:pt idx="286">
                  <c:v>4921.9643514522159</c:v>
                </c:pt>
                <c:pt idx="287">
                  <c:v>4922.6839487842553</c:v>
                </c:pt>
                <c:pt idx="288">
                  <c:v>4923.3902845084849</c:v>
                </c:pt>
                <c:pt idx="289">
                  <c:v>4924.0836029997217</c:v>
                </c:pt>
                <c:pt idx="290">
                  <c:v>4924.7641441305832</c:v>
                </c:pt>
                <c:pt idx="291">
                  <c:v>4925.4321433543955</c:v>
                </c:pt>
                <c:pt idx="292">
                  <c:v>4926.0878317865827</c:v>
                </c:pt>
                <c:pt idx="293">
                  <c:v>4926.73143628455</c:v>
                </c:pt>
                <c:pt idx="294">
                  <c:v>4927.3631795261044</c:v>
                </c:pt>
                <c:pt idx="295">
                  <c:v>4927.9832800864297</c:v>
                </c:pt>
                <c:pt idx="296">
                  <c:v>4928.5919525136405</c:v>
                </c:pt>
                <c:pt idx="297">
                  <c:v>4929.1894074029551</c:v>
                </c:pt>
                <c:pt idx="298">
                  <c:v>4929.7758514694933</c:v>
                </c:pt>
                <c:pt idx="299">
                  <c:v>4930.3514876197414</c:v>
                </c:pt>
                <c:pt idx="300">
                  <c:v>4930.9165150217013</c:v>
                </c:pt>
                <c:pt idx="301">
                  <c:v>4931.4711291737422</c:v>
                </c:pt>
                <c:pt idx="302">
                  <c:v>4932.0155219721955</c:v>
                </c:pt>
                <c:pt idx="303">
                  <c:v>4932.5498817776943</c:v>
                </c:pt>
                <c:pt idx="304">
                  <c:v>4933.0743934803013</c:v>
                </c:pt>
                <c:pt idx="305">
                  <c:v>4933.5892385634315</c:v>
                </c:pt>
                <c:pt idx="306">
                  <c:v>4934.0945951666026</c:v>
                </c:pt>
                <c:pt idx="307">
                  <c:v>4934.5906381470259</c:v>
                </c:pt>
                <c:pt idx="308">
                  <c:v>4935.0775391400684</c:v>
                </c:pt>
                <c:pt idx="309">
                  <c:v>4935.5554666185972</c:v>
                </c:pt>
                <c:pt idx="310">
                  <c:v>4936.0245859512361</c:v>
                </c:pt>
                <c:pt idx="311">
                  <c:v>4936.4850594595437</c:v>
                </c:pt>
                <c:pt idx="312">
                  <c:v>4936.9370464741451</c:v>
                </c:pt>
                <c:pt idx="313">
                  <c:v>4937.3807033898265</c:v>
                </c:pt>
                <c:pt idx="314">
                  <c:v>4937.8161837196167</c:v>
                </c:pt>
                <c:pt idx="315">
                  <c:v>4938.2436381478728</c:v>
                </c:pt>
                <c:pt idx="316">
                  <c:v>4938.6632145823869</c:v>
                </c:pt>
                <c:pt idx="317">
                  <c:v>4939.0750582055362</c:v>
                </c:pt>
                <c:pt idx="318">
                  <c:v>4939.4793115244902</c:v>
                </c:pt>
                <c:pt idx="319">
                  <c:v>4939.8761144204918</c:v>
                </c:pt>
                <c:pt idx="320">
                  <c:v>4940.2656041972341</c:v>
                </c:pt>
                <c:pt idx="321">
                  <c:v>4940.647915628344</c:v>
                </c:pt>
                <c:pt idx="322">
                  <c:v>4941.0231810039913</c:v>
                </c:pt>
                <c:pt idx="323">
                  <c:v>4941.3915301766419</c:v>
                </c:pt>
                <c:pt idx="324">
                  <c:v>4941.7530906059665</c:v>
                </c:pt>
                <c:pt idx="325">
                  <c:v>4942.1079874029238</c:v>
                </c:pt>
                <c:pt idx="326">
                  <c:v>4942.4563433730282</c:v>
                </c:pt>
                <c:pt idx="327">
                  <c:v>4942.7982790588267</c:v>
                </c:pt>
                <c:pt idx="328">
                  <c:v>4943.1339127815882</c:v>
                </c:pt>
                <c:pt idx="329">
                  <c:v>4943.463360682229</c:v>
                </c:pt>
                <c:pt idx="330">
                  <c:v>4943.7867367614826</c:v>
                </c:pt>
                <c:pt idx="331">
                  <c:v>4944.104152919328</c:v>
                </c:pt>
                <c:pt idx="332">
                  <c:v>4944.415718993695</c:v>
                </c:pt>
                <c:pt idx="333">
                  <c:v>4944.7215427984574</c:v>
                </c:pt>
                <c:pt idx="334">
                  <c:v>4945.0217301607227</c:v>
                </c:pt>
                <c:pt idx="335">
                  <c:v>4945.3163849574357</c:v>
                </c:pt>
                <c:pt idx="336">
                  <c:v>4945.6056091513137</c:v>
                </c:pt>
                <c:pt idx="337">
                  <c:v>4945.8895028261095</c:v>
                </c:pt>
                <c:pt idx="338">
                  <c:v>4946.1681642212352</c:v>
                </c:pt>
                <c:pt idx="339">
                  <c:v>4946.441689765742</c:v>
                </c:pt>
                <c:pt idx="340">
                  <c:v>4946.7101741116758</c:v>
                </c:pt>
                <c:pt idx="341">
                  <c:v>4946.9737101668206</c:v>
                </c:pt>
                <c:pt idx="342">
                  <c:v>4947.2323891268343</c:v>
                </c:pt>
                <c:pt idx="343">
                  <c:v>4947.4863005067964</c:v>
                </c:pt>
                <c:pt idx="344">
                  <c:v>4947.7355321721725</c:v>
                </c:pt>
                <c:pt idx="345">
                  <c:v>4947.980170369211</c:v>
                </c:pt>
                <c:pt idx="346">
                  <c:v>4948.2202997547765</c:v>
                </c:pt>
                <c:pt idx="347">
                  <c:v>4948.4560034256356</c:v>
                </c:pt>
                <c:pt idx="348">
                  <c:v>4948.6873629472038</c:v>
                </c:pt>
                <c:pt idx="349">
                  <c:v>4948.9144583817606</c:v>
                </c:pt>
                <c:pt idx="350">
                  <c:v>4949.1373683161482</c:v>
                </c:pt>
                <c:pt idx="351">
                  <c:v>4949.3561698889562</c:v>
                </c:pt>
                <c:pt idx="352">
                  <c:v>4949.5709388172081</c:v>
                </c:pt>
                <c:pt idx="353">
                  <c:v>4949.7817494225555</c:v>
                </c:pt>
                <c:pt idx="354">
                  <c:v>4949.988674656991</c:v>
                </c:pt>
                <c:pt idx="355">
                  <c:v>4950.1917861280835</c:v>
                </c:pt>
                <c:pt idx="356">
                  <c:v>4950.3911541237539</c:v>
                </c:pt>
                <c:pt idx="357">
                  <c:v>4950.5868476365904</c:v>
                </c:pt>
                <c:pt idx="358">
                  <c:v>4950.7789343877166</c:v>
                </c:pt>
                <c:pt idx="359">
                  <c:v>4950.9674808502232</c:v>
                </c:pt>
                <c:pt idx="360">
                  <c:v>4951.1525522721622</c:v>
                </c:pt>
                <c:pt idx="361">
                  <c:v>4951.334212699122</c:v>
                </c:pt>
                <c:pt idx="362">
                  <c:v>4951.5125249963867</c:v>
                </c:pt>
                <c:pt idx="363">
                  <c:v>4951.6875508706826</c:v>
                </c:pt>
                <c:pt idx="364">
                  <c:v>4951.859350891531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6-4465-B175-FB5093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5088"/>
        <c:axId val="1233357840"/>
      </c:lineChart>
      <c:dateAx>
        <c:axId val="114174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57840"/>
        <c:crosses val="autoZero"/>
        <c:auto val="1"/>
        <c:lblOffset val="100"/>
        <c:baseTimeUnit val="days"/>
      </c:dateAx>
      <c:valAx>
        <c:axId val="1233357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Cumulatve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 - UPDATED'!$K$1</c:f>
              <c:strCache>
                <c:ptCount val="1"/>
                <c:pt idx="0">
                  <c:v>Cumulative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UPDATED'!$C$4:$C$146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</c:numCache>
            </c:numRef>
          </c:cat>
          <c:val>
            <c:numRef>
              <c:f>'SIR 75% Reopen - UPDATED'!$K$2:$K$146</c:f>
              <c:numCache>
                <c:formatCode>#,##0.00</c:formatCode>
                <c:ptCount val="145"/>
                <c:pt idx="8">
                  <c:v>2.3619218439631933</c:v>
                </c:pt>
                <c:pt idx="9">
                  <c:v>2.5132149210983283</c:v>
                </c:pt>
                <c:pt idx="10">
                  <c:v>2.4819005656396769</c:v>
                </c:pt>
                <c:pt idx="11">
                  <c:v>2.9208704571908681</c:v>
                </c:pt>
                <c:pt idx="12">
                  <c:v>3.5443248798904441</c:v>
                </c:pt>
                <c:pt idx="13">
                  <c:v>3.0347873932450646</c:v>
                </c:pt>
                <c:pt idx="14">
                  <c:v>2.6852021442202876</c:v>
                </c:pt>
                <c:pt idx="15">
                  <c:v>2.531352481681389</c:v>
                </c:pt>
                <c:pt idx="16">
                  <c:v>2.3682454984733803</c:v>
                </c:pt>
                <c:pt idx="17">
                  <c:v>2.364106186084542</c:v>
                </c:pt>
                <c:pt idx="18">
                  <c:v>2.5910307448164946</c:v>
                </c:pt>
                <c:pt idx="19">
                  <c:v>3.4411151755029596</c:v>
                </c:pt>
                <c:pt idx="20">
                  <c:v>4.2373377973230415</c:v>
                </c:pt>
                <c:pt idx="21">
                  <c:v>6.1636890183125246</c:v>
                </c:pt>
                <c:pt idx="22">
                  <c:v>7.1141305442031975</c:v>
                </c:pt>
                <c:pt idx="23">
                  <c:v>7.2372687631238799</c:v>
                </c:pt>
                <c:pt idx="24">
                  <c:v>7.3595820010274666</c:v>
                </c:pt>
                <c:pt idx="25">
                  <c:v>7.7728386356200181</c:v>
                </c:pt>
                <c:pt idx="26">
                  <c:v>7.7314709356561844</c:v>
                </c:pt>
                <c:pt idx="27">
                  <c:v>7.6516933195934147</c:v>
                </c:pt>
                <c:pt idx="28">
                  <c:v>7.9364320571569884</c:v>
                </c:pt>
                <c:pt idx="29">
                  <c:v>8.1385005330225315</c:v>
                </c:pt>
                <c:pt idx="30">
                  <c:v>9.172486992552205</c:v>
                </c:pt>
                <c:pt idx="31">
                  <c:v>9.3583557135013447</c:v>
                </c:pt>
                <c:pt idx="32">
                  <c:v>9.1735960626293771</c:v>
                </c:pt>
                <c:pt idx="33">
                  <c:v>10.151428325117724</c:v>
                </c:pt>
                <c:pt idx="34">
                  <c:v>11.923199848489757</c:v>
                </c:pt>
                <c:pt idx="35">
                  <c:v>12.976307962195966</c:v>
                </c:pt>
                <c:pt idx="36">
                  <c:v>15.431425719506393</c:v>
                </c:pt>
                <c:pt idx="37">
                  <c:v>20.920241528721238</c:v>
                </c:pt>
                <c:pt idx="38">
                  <c:v>25.119581315010677</c:v>
                </c:pt>
                <c:pt idx="39">
                  <c:v>24.444407796744478</c:v>
                </c:pt>
                <c:pt idx="40">
                  <c:v>25.113497700949615</c:v>
                </c:pt>
                <c:pt idx="41">
                  <c:v>28.032846561377035</c:v>
                </c:pt>
                <c:pt idx="42">
                  <c:v>34.854038675047441</c:v>
                </c:pt>
                <c:pt idx="43">
                  <c:v>44.15042493169053</c:v>
                </c:pt>
                <c:pt idx="44">
                  <c:v>58.666089282827876</c:v>
                </c:pt>
                <c:pt idx="45">
                  <c:v>70.152615658861052</c:v>
                </c:pt>
                <c:pt idx="46">
                  <c:v>58.788958972072464</c:v>
                </c:pt>
                <c:pt idx="47">
                  <c:v>45.302713516680818</c:v>
                </c:pt>
                <c:pt idx="48">
                  <c:v>39.665165154189538</c:v>
                </c:pt>
                <c:pt idx="49">
                  <c:v>39.728192387268443</c:v>
                </c:pt>
                <c:pt idx="50">
                  <c:v>41.953390171726241</c:v>
                </c:pt>
                <c:pt idx="51">
                  <c:v>49.466804181233407</c:v>
                </c:pt>
                <c:pt idx="52">
                  <c:v>60.152579702269662</c:v>
                </c:pt>
                <c:pt idx="53">
                  <c:v>59.602147110145964</c:v>
                </c:pt>
                <c:pt idx="54">
                  <c:v>62.824827240239742</c:v>
                </c:pt>
                <c:pt idx="55">
                  <c:v>65.608650437428111</c:v>
                </c:pt>
                <c:pt idx="56">
                  <c:v>75.617884973347046</c:v>
                </c:pt>
                <c:pt idx="57">
                  <c:v>84.411293618535026</c:v>
                </c:pt>
                <c:pt idx="58">
                  <c:v>87.370714823281915</c:v>
                </c:pt>
                <c:pt idx="59">
                  <c:v>90.093435741492442</c:v>
                </c:pt>
                <c:pt idx="60">
                  <c:v>81.769957958064509</c:v>
                </c:pt>
                <c:pt idx="61">
                  <c:v>87.275771596715657</c:v>
                </c:pt>
                <c:pt idx="62">
                  <c:v>93.3644713313127</c:v>
                </c:pt>
                <c:pt idx="63">
                  <c:v>118.33112029447813</c:v>
                </c:pt>
                <c:pt idx="64">
                  <c:v>138.60068755400289</c:v>
                </c:pt>
                <c:pt idx="65">
                  <c:v>130.48154004151246</c:v>
                </c:pt>
                <c:pt idx="66">
                  <c:v>112.36793677968947</c:v>
                </c:pt>
                <c:pt idx="67">
                  <c:v>80.070103823475719</c:v>
                </c:pt>
                <c:pt idx="68">
                  <c:v>65.644528883327823</c:v>
                </c:pt>
                <c:pt idx="69">
                  <c:v>58.325692203592887</c:v>
                </c:pt>
                <c:pt idx="70">
                  <c:v>62.256768092634765</c:v>
                </c:pt>
                <c:pt idx="71">
                  <c:v>72.891815477183201</c:v>
                </c:pt>
                <c:pt idx="72">
                  <c:v>86.746526724892519</c:v>
                </c:pt>
                <c:pt idx="73">
                  <c:v>105.6167578437697</c:v>
                </c:pt>
                <c:pt idx="74">
                  <c:v>115.83105279854864</c:v>
                </c:pt>
                <c:pt idx="75">
                  <c:v>108.99007529924435</c:v>
                </c:pt>
                <c:pt idx="76">
                  <c:v>101.9155875057176</c:v>
                </c:pt>
                <c:pt idx="77">
                  <c:v>110.07033542158632</c:v>
                </c:pt>
                <c:pt idx="78">
                  <c:v>101.86860316862801</c:v>
                </c:pt>
                <c:pt idx="79">
                  <c:v>96.557754994677339</c:v>
                </c:pt>
                <c:pt idx="80">
                  <c:v>103.72853654497786</c:v>
                </c:pt>
                <c:pt idx="81">
                  <c:v>95.985680244281639</c:v>
                </c:pt>
                <c:pt idx="82">
                  <c:v>73.32384679613827</c:v>
                </c:pt>
                <c:pt idx="83">
                  <c:v>62.943625339792504</c:v>
                </c:pt>
                <c:pt idx="84">
                  <c:v>62.183667165854295</c:v>
                </c:pt>
                <c:pt idx="85">
                  <c:v>56.403073875059491</c:v>
                </c:pt>
                <c:pt idx="86">
                  <c:v>59.162114747928186</c:v>
                </c:pt>
                <c:pt idx="87">
                  <c:v>63.041687308643716</c:v>
                </c:pt>
                <c:pt idx="88">
                  <c:v>59.49156608126804</c:v>
                </c:pt>
                <c:pt idx="89">
                  <c:v>46.772346773101432</c:v>
                </c:pt>
                <c:pt idx="90">
                  <c:v>34.514545029569881</c:v>
                </c:pt>
                <c:pt idx="91">
                  <c:v>30.162334131894198</c:v>
                </c:pt>
                <c:pt idx="92">
                  <c:v>25.472331128294105</c:v>
                </c:pt>
                <c:pt idx="93">
                  <c:v>20.945581130253849</c:v>
                </c:pt>
                <c:pt idx="94">
                  <c:v>16.521484646873791</c:v>
                </c:pt>
                <c:pt idx="95">
                  <c:v>12.895303352973079</c:v>
                </c:pt>
                <c:pt idx="96">
                  <c:v>10.956979511001245</c:v>
                </c:pt>
                <c:pt idx="97">
                  <c:v>9.7146863077392407</c:v>
                </c:pt>
                <c:pt idx="98">
                  <c:v>10.078215549644133</c:v>
                </c:pt>
                <c:pt idx="99">
                  <c:v>10.889407851969258</c:v>
                </c:pt>
                <c:pt idx="100">
                  <c:v>11.193180869633292</c:v>
                </c:pt>
                <c:pt idx="101">
                  <c:v>11.218518423027289</c:v>
                </c:pt>
                <c:pt idx="102">
                  <c:v>10.432950285653556</c:v>
                </c:pt>
                <c:pt idx="103">
                  <c:v>9.8290911297544117</c:v>
                </c:pt>
                <c:pt idx="104">
                  <c:v>9.7592143864922729</c:v>
                </c:pt>
                <c:pt idx="105">
                  <c:v>11.065380339783607</c:v>
                </c:pt>
                <c:pt idx="106">
                  <c:v>13.696168758310238</c:v>
                </c:pt>
                <c:pt idx="107">
                  <c:v>14.859330368217673</c:v>
                </c:pt>
                <c:pt idx="108">
                  <c:v>14.505663774178258</c:v>
                </c:pt>
                <c:pt idx="109">
                  <c:v>13.165932156056959</c:v>
                </c:pt>
                <c:pt idx="110">
                  <c:v>12.080923209055475</c:v>
                </c:pt>
                <c:pt idx="111">
                  <c:v>11.817688575767507</c:v>
                </c:pt>
                <c:pt idx="112">
                  <c:v>13.174640037884046</c:v>
                </c:pt>
                <c:pt idx="113">
                  <c:v>17.176913543323128</c:v>
                </c:pt>
                <c:pt idx="114">
                  <c:v>21.206311153434235</c:v>
                </c:pt>
                <c:pt idx="115">
                  <c:v>21.819764233963188</c:v>
                </c:pt>
                <c:pt idx="116">
                  <c:v>19.834042060316861</c:v>
                </c:pt>
                <c:pt idx="117">
                  <c:v>17.739282932557273</c:v>
                </c:pt>
                <c:pt idx="118">
                  <c:v>15.855728904367837</c:v>
                </c:pt>
                <c:pt idx="119">
                  <c:v>16.091220661799181</c:v>
                </c:pt>
                <c:pt idx="120">
                  <c:v>18.369952735327288</c:v>
                </c:pt>
                <c:pt idx="121">
                  <c:v>21.579373803215777</c:v>
                </c:pt>
                <c:pt idx="122">
                  <c:v>23.77915811474055</c:v>
                </c:pt>
                <c:pt idx="123">
                  <c:v>24.712353147086176</c:v>
                </c:pt>
                <c:pt idx="124">
                  <c:v>25.008224662364668</c:v>
                </c:pt>
                <c:pt idx="125">
                  <c:v>23.69472964001449</c:v>
                </c:pt>
                <c:pt idx="126">
                  <c:v>24.845596273086631</c:v>
                </c:pt>
                <c:pt idx="127">
                  <c:v>28.123400254067743</c:v>
                </c:pt>
                <c:pt idx="128">
                  <c:v>32.092693699022199</c:v>
                </c:pt>
                <c:pt idx="129">
                  <c:v>35.069223256164676</c:v>
                </c:pt>
                <c:pt idx="130">
                  <c:v>35.152064104430025</c:v>
                </c:pt>
                <c:pt idx="131">
                  <c:v>35.493439940155419</c:v>
                </c:pt>
                <c:pt idx="132">
                  <c:v>34.908779576412975</c:v>
                </c:pt>
                <c:pt idx="133">
                  <c:v>36.698839913329536</c:v>
                </c:pt>
                <c:pt idx="134">
                  <c:v>41.844387049150839</c:v>
                </c:pt>
                <c:pt idx="135">
                  <c:v>45.530674424842722</c:v>
                </c:pt>
                <c:pt idx="136">
                  <c:v>47.921630507071917</c:v>
                </c:pt>
                <c:pt idx="137">
                  <c:v>45.831042640116323</c:v>
                </c:pt>
                <c:pt idx="138">
                  <c:v>43.656756972485852</c:v>
                </c:pt>
                <c:pt idx="139">
                  <c:v>45.66545279144281</c:v>
                </c:pt>
                <c:pt idx="140">
                  <c:v>49.487073057648018</c:v>
                </c:pt>
                <c:pt idx="141">
                  <c:v>57.489350098535105</c:v>
                </c:pt>
                <c:pt idx="142">
                  <c:v>60.120987617970705</c:v>
                </c:pt>
                <c:pt idx="143">
                  <c:v>63.807423966725167</c:v>
                </c:pt>
                <c:pt idx="144">
                  <c:v>55.097270816857986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3-4409-903D-007E34A2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5887"/>
        <c:axId val="1938164719"/>
      </c:lineChart>
      <c:dateAx>
        <c:axId val="50486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4719"/>
        <c:crosses val="autoZero"/>
        <c:auto val="1"/>
        <c:lblOffset val="100"/>
        <c:baseTimeUnit val="days"/>
      </c:dateAx>
      <c:valAx>
        <c:axId val="19381647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R0 7day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UPDATED'!$C$26:$C$146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UPDATED'!$G$27:$G$146</c:f>
              <c:numCache>
                <c:formatCode>0.00</c:formatCode>
                <c:ptCount val="120"/>
                <c:pt idx="0">
                  <c:v>4.7842320261437914</c:v>
                </c:pt>
                <c:pt idx="1">
                  <c:v>4.7633986928104575</c:v>
                </c:pt>
                <c:pt idx="2">
                  <c:v>3.1160784313725491</c:v>
                </c:pt>
                <c:pt idx="3">
                  <c:v>3.1160784313725491</c:v>
                </c:pt>
                <c:pt idx="4">
                  <c:v>2.3160784313725489</c:v>
                </c:pt>
                <c:pt idx="5">
                  <c:v>2.3866666666666667</c:v>
                </c:pt>
                <c:pt idx="6">
                  <c:v>3.3166666666666664</c:v>
                </c:pt>
                <c:pt idx="7">
                  <c:v>3.6166666666666663</c:v>
                </c:pt>
                <c:pt idx="8">
                  <c:v>3.3166666666666673</c:v>
                </c:pt>
                <c:pt idx="9">
                  <c:v>3.3166666666666673</c:v>
                </c:pt>
                <c:pt idx="10">
                  <c:v>3.3166666666666673</c:v>
                </c:pt>
                <c:pt idx="11">
                  <c:v>2.9931372549019608</c:v>
                </c:pt>
                <c:pt idx="12">
                  <c:v>3.0531372549019613</c:v>
                </c:pt>
                <c:pt idx="13">
                  <c:v>1.4698039215686274</c:v>
                </c:pt>
                <c:pt idx="14">
                  <c:v>1.2698039215686274</c:v>
                </c:pt>
                <c:pt idx="15">
                  <c:v>1.2227450980392156</c:v>
                </c:pt>
                <c:pt idx="16">
                  <c:v>1.2227450980392156</c:v>
                </c:pt>
                <c:pt idx="17">
                  <c:v>1.2227450980392156</c:v>
                </c:pt>
                <c:pt idx="18">
                  <c:v>1.2129411764705882</c:v>
                </c:pt>
                <c:pt idx="19">
                  <c:v>0.97601809954751118</c:v>
                </c:pt>
                <c:pt idx="20">
                  <c:v>0.82185143288084461</c:v>
                </c:pt>
                <c:pt idx="21">
                  <c:v>0.83518476621417792</c:v>
                </c:pt>
                <c:pt idx="22">
                  <c:v>0.77636123680241331</c:v>
                </c:pt>
                <c:pt idx="23">
                  <c:v>0.77636123680241331</c:v>
                </c:pt>
                <c:pt idx="24">
                  <c:v>0.77636123680241331</c:v>
                </c:pt>
                <c:pt idx="25">
                  <c:v>0.70969457013574666</c:v>
                </c:pt>
                <c:pt idx="26">
                  <c:v>0.76897058823529407</c:v>
                </c:pt>
                <c:pt idx="27">
                  <c:v>0.80192513368983964</c:v>
                </c:pt>
                <c:pt idx="28">
                  <c:v>0.54919786096256673</c:v>
                </c:pt>
                <c:pt idx="29">
                  <c:v>0.46936592818945766</c:v>
                </c:pt>
                <c:pt idx="30">
                  <c:v>0.46936592818945766</c:v>
                </c:pt>
                <c:pt idx="31">
                  <c:v>0.46936592818945766</c:v>
                </c:pt>
                <c:pt idx="32">
                  <c:v>0.56936592818945753</c:v>
                </c:pt>
                <c:pt idx="33">
                  <c:v>0.5870129870129871</c:v>
                </c:pt>
                <c:pt idx="34">
                  <c:v>0.4987012987012987</c:v>
                </c:pt>
                <c:pt idx="35">
                  <c:v>0.44142857142857145</c:v>
                </c:pt>
                <c:pt idx="36">
                  <c:v>0.44936507936507936</c:v>
                </c:pt>
                <c:pt idx="37">
                  <c:v>0.44936507936507936</c:v>
                </c:pt>
                <c:pt idx="38">
                  <c:v>0.44936507936507936</c:v>
                </c:pt>
                <c:pt idx="39">
                  <c:v>0.30492063492063493</c:v>
                </c:pt>
                <c:pt idx="40">
                  <c:v>0.32492063492063494</c:v>
                </c:pt>
                <c:pt idx="41">
                  <c:v>0.39634920634920634</c:v>
                </c:pt>
                <c:pt idx="42">
                  <c:v>0.6013492063492063</c:v>
                </c:pt>
                <c:pt idx="43">
                  <c:v>0.65412698412698411</c:v>
                </c:pt>
                <c:pt idx="44">
                  <c:v>0.65412698412698411</c:v>
                </c:pt>
                <c:pt idx="45">
                  <c:v>0.65412698412698411</c:v>
                </c:pt>
                <c:pt idx="46">
                  <c:v>0.74821428571428572</c:v>
                </c:pt>
                <c:pt idx="47">
                  <c:v>0.73282967032967028</c:v>
                </c:pt>
                <c:pt idx="48">
                  <c:v>0.65544871794871795</c:v>
                </c:pt>
                <c:pt idx="49">
                  <c:v>0.4188415750915751</c:v>
                </c:pt>
                <c:pt idx="50">
                  <c:v>1.325091575091575</c:v>
                </c:pt>
                <c:pt idx="51">
                  <c:v>1.6600732600732599</c:v>
                </c:pt>
                <c:pt idx="52">
                  <c:v>1.6600732600732599</c:v>
                </c:pt>
                <c:pt idx="53">
                  <c:v>1.6333943833943831</c:v>
                </c:pt>
                <c:pt idx="54">
                  <c:v>1.5714285714285714</c:v>
                </c:pt>
                <c:pt idx="55">
                  <c:v>1.549206349206349</c:v>
                </c:pt>
                <c:pt idx="56">
                  <c:v>3.6444444444444444</c:v>
                </c:pt>
                <c:pt idx="57">
                  <c:v>3.2694444444444444</c:v>
                </c:pt>
                <c:pt idx="58">
                  <c:v>3.3233333333333333</c:v>
                </c:pt>
                <c:pt idx="59">
                  <c:v>3.3233333333333333</c:v>
                </c:pt>
                <c:pt idx="60">
                  <c:v>3.3833333333333337</c:v>
                </c:pt>
                <c:pt idx="61">
                  <c:v>3.45</c:v>
                </c:pt>
                <c:pt idx="62">
                  <c:v>3.9433333333333338</c:v>
                </c:pt>
                <c:pt idx="63">
                  <c:v>1.5741025641025641</c:v>
                </c:pt>
                <c:pt idx="64">
                  <c:v>2.1441025641025639</c:v>
                </c:pt>
                <c:pt idx="65">
                  <c:v>7.4534188034188036</c:v>
                </c:pt>
                <c:pt idx="66">
                  <c:v>7.4534188034188036</c:v>
                </c:pt>
                <c:pt idx="67">
                  <c:v>7.5388354700854698</c:v>
                </c:pt>
                <c:pt idx="68">
                  <c:v>8.5851317663817657</c:v>
                </c:pt>
                <c:pt idx="69">
                  <c:v>8.9323539886039889</c:v>
                </c:pt>
                <c:pt idx="70">
                  <c:v>10.490046296296297</c:v>
                </c:pt>
                <c:pt idx="71">
                  <c:v>10.47337962962963</c:v>
                </c:pt>
                <c:pt idx="72">
                  <c:v>5.7680555555555557</c:v>
                </c:pt>
                <c:pt idx="73">
                  <c:v>5.7680555555555557</c:v>
                </c:pt>
                <c:pt idx="74">
                  <c:v>6.7555555555555555</c:v>
                </c:pt>
                <c:pt idx="75">
                  <c:v>5.9490196078431374</c:v>
                </c:pt>
                <c:pt idx="76">
                  <c:v>5.7603099304237828</c:v>
                </c:pt>
                <c:pt idx="77">
                  <c:v>4.0730083431221953</c:v>
                </c:pt>
                <c:pt idx="78">
                  <c:v>3.5453160354298872</c:v>
                </c:pt>
                <c:pt idx="79">
                  <c:v>3.5453160354298872</c:v>
                </c:pt>
                <c:pt idx="80">
                  <c:v>3.5453160354298872</c:v>
                </c:pt>
                <c:pt idx="81">
                  <c:v>2.2881731782870305</c:v>
                </c:pt>
                <c:pt idx="82">
                  <c:v>3.1631535704438933</c:v>
                </c:pt>
                <c:pt idx="83">
                  <c:v>2.6248935508935509</c:v>
                </c:pt>
                <c:pt idx="84">
                  <c:v>2.6916069029010208</c:v>
                </c:pt>
                <c:pt idx="85">
                  <c:v>2.8991240132416602</c:v>
                </c:pt>
                <c:pt idx="86">
                  <c:v>2.8991240132416602</c:v>
                </c:pt>
                <c:pt idx="87">
                  <c:v>2.8991240132416602</c:v>
                </c:pt>
                <c:pt idx="88">
                  <c:v>2.7106356105004896</c:v>
                </c:pt>
                <c:pt idx="89">
                  <c:v>1.8542467216116012</c:v>
                </c:pt>
                <c:pt idx="90">
                  <c:v>2.7004588428237222</c:v>
                </c:pt>
                <c:pt idx="91">
                  <c:v>2.3758153490625813</c:v>
                </c:pt>
                <c:pt idx="92">
                  <c:v>3.4585470160921701</c:v>
                </c:pt>
                <c:pt idx="93">
                  <c:v>5.8821225134101418</c:v>
                </c:pt>
                <c:pt idx="94">
                  <c:v>5.3015595569489529</c:v>
                </c:pt>
                <c:pt idx="95">
                  <c:v>5.3552174707602349</c:v>
                </c:pt>
                <c:pt idx="96">
                  <c:v>4.9540366732379724</c:v>
                </c:pt>
                <c:pt idx="97">
                  <c:v>4.4739124496354883</c:v>
                </c:pt>
                <c:pt idx="98">
                  <c:v>7.2965778794437757</c:v>
                </c:pt>
                <c:pt idx="99">
                  <c:v>6.2742118377572798</c:v>
                </c:pt>
                <c:pt idx="100">
                  <c:v>5.6456404091858525</c:v>
                </c:pt>
                <c:pt idx="101">
                  <c:v>6.2835501743531914</c:v>
                </c:pt>
                <c:pt idx="102">
                  <c:v>6.5192272576865244</c:v>
                </c:pt>
                <c:pt idx="103">
                  <c:v>6.5249231111052355</c:v>
                </c:pt>
                <c:pt idx="104">
                  <c:v>6.556636666092448</c:v>
                </c:pt>
                <c:pt idx="105">
                  <c:v>3.3607492202050024</c:v>
                </c:pt>
                <c:pt idx="106">
                  <c:v>3.2903968073320073</c:v>
                </c:pt>
                <c:pt idx="107">
                  <c:v>1.1731554280216627</c:v>
                </c:pt>
                <c:pt idx="108">
                  <c:v>1.4605882504735945</c:v>
                </c:pt>
                <c:pt idx="109">
                  <c:v>1.344941991970193</c:v>
                </c:pt>
                <c:pt idx="110">
                  <c:v>1.323756969288554</c:v>
                </c:pt>
                <c:pt idx="111">
                  <c:v>1.2304018494628459</c:v>
                </c:pt>
                <c:pt idx="112">
                  <c:v>1.2679198869808836</c:v>
                </c:pt>
                <c:pt idx="113">
                  <c:v>1.2838701818987037</c:v>
                </c:pt>
                <c:pt idx="114">
                  <c:v>1.4415056498789993</c:v>
                </c:pt>
                <c:pt idx="115">
                  <c:v>6.557907766281116</c:v>
                </c:pt>
                <c:pt idx="116">
                  <c:v>6.4836189598494522</c:v>
                </c:pt>
                <c:pt idx="117">
                  <c:v>6.4838159136309645</c:v>
                </c:pt>
                <c:pt idx="118">
                  <c:v>6.4316666140723395</c:v>
                </c:pt>
                <c:pt idx="119">
                  <c:v>6.3128576869927358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C-4910-B189-BB251A5FBC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UPDATED'!$C$26:$C$146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 - UPDATED'!$H$26:$H$136</c:f>
              <c:numCache>
                <c:formatCode>0.00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C-4910-B189-BB251A5F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776"/>
        <c:axId val="106147439"/>
      </c:lineChart>
      <c:dateAx>
        <c:axId val="2016805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439"/>
        <c:crosses val="autoZero"/>
        <c:auto val="1"/>
        <c:lblOffset val="100"/>
        <c:baseTimeUnit val="days"/>
      </c:dateAx>
      <c:valAx>
        <c:axId val="10614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UPDATED'!$S$2:$S$92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0-43AB-820D-04A36D9DC2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 - UPDATED'!$Z$2:$Z$92</c:f>
              <c:numCache>
                <c:formatCode>#,##0.00</c:formatCode>
                <c:ptCount val="91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825.68634938357241</c:v>
                </c:pt>
                <c:pt idx="76">
                  <c:v>856.66627083859703</c:v>
                </c:pt>
                <c:pt idx="77">
                  <c:v>888.79269098444524</c:v>
                </c:pt>
                <c:pt idx="78">
                  <c:v>922.10682193165053</c:v>
                </c:pt>
                <c:pt idx="79">
                  <c:v>956.65126371858923</c:v>
                </c:pt>
                <c:pt idx="80">
                  <c:v>992.47004379689122</c:v>
                </c:pt>
                <c:pt idx="81">
                  <c:v>1029.6086570547084</c:v>
                </c:pt>
                <c:pt idx="82">
                  <c:v>1068.1141063310984</c:v>
                </c:pt>
                <c:pt idx="83">
                  <c:v>1108.0349433686374</c:v>
                </c:pt>
                <c:pt idx="84">
                  <c:v>1149.4213101447397</c:v>
                </c:pt>
                <c:pt idx="85">
                  <c:v>1192.3249805150299</c:v>
                </c:pt>
                <c:pt idx="86">
                  <c:v>1236.7994020944366</c:v>
                </c:pt>
                <c:pt idx="87">
                  <c:v>1282.8997382934306</c:v>
                </c:pt>
                <c:pt idx="88">
                  <c:v>1330.6829104180031</c:v>
                </c:pt>
                <c:pt idx="89">
                  <c:v>1380.207639732505</c:v>
                </c:pt>
                <c:pt idx="90">
                  <c:v>1431.5344893743554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0-43AB-820D-04A36D9D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42800"/>
        <c:axId val="1909974352"/>
      </c:lineChart>
      <c:catAx>
        <c:axId val="11441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74352"/>
        <c:crosses val="autoZero"/>
        <c:auto val="1"/>
        <c:lblAlgn val="ctr"/>
        <c:lblOffset val="100"/>
        <c:noMultiLvlLbl val="0"/>
      </c:catAx>
      <c:valAx>
        <c:axId val="19099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Predicted Active Cases as a Function of Social Distancing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Actives (5x)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 - UPDATED'!$C$2:$C$366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UPDATED'!$S$2:$S$95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C52-84F7-C4D1C150433A}"/>
            </c:ext>
          </c:extLst>
        </c:ser>
        <c:ser>
          <c:idx val="1"/>
          <c:order val="1"/>
          <c:tx>
            <c:v>Predicted Active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 - UPDATED'!$C$2:$C$366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 - UPDATED'!$Z$2:$Z$145</c:f>
              <c:numCache>
                <c:formatCode>#,##0.00</c:formatCode>
                <c:ptCount val="144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1485.6525279332777</c:v>
                </c:pt>
                <c:pt idx="42">
                  <c:v>1457.8815077905924</c:v>
                </c:pt>
                <c:pt idx="43">
                  <c:v>1430.6245668546831</c:v>
                </c:pt>
                <c:pt idx="44">
                  <c:v>1403.8723770310812</c:v>
                </c:pt>
                <c:pt idx="45">
                  <c:v>1377.615772425411</c:v>
                </c:pt>
                <c:pt idx="46">
                  <c:v>1351.8457467911121</c:v>
                </c:pt>
                <c:pt idx="47">
                  <c:v>1326.5534510068157</c:v>
                </c:pt>
                <c:pt idx="48">
                  <c:v>1301.7301905834788</c:v>
                </c:pt>
                <c:pt idx="49">
                  <c:v>1277.3674232013543</c:v>
                </c:pt>
                <c:pt idx="50">
                  <c:v>1253.456756276852</c:v>
                </c:pt>
                <c:pt idx="51">
                  <c:v>1229.9899445593232</c:v>
                </c:pt>
                <c:pt idx="52">
                  <c:v>1206.9588877577796</c:v>
                </c:pt>
                <c:pt idx="53">
                  <c:v>1184.3556281975345</c:v>
                </c:pt>
                <c:pt idx="54">
                  <c:v>1162.1723485067403</c:v>
                </c:pt>
                <c:pt idx="55">
                  <c:v>1140.4013693327722</c:v>
                </c:pt>
                <c:pt idx="56">
                  <c:v>1119.0351470883945</c:v>
                </c:pt>
                <c:pt idx="57">
                  <c:v>1098.0662717276271</c:v>
                </c:pt>
                <c:pt idx="58">
                  <c:v>1077.4874645512157</c:v>
                </c:pt>
                <c:pt idx="59">
                  <c:v>1057.2915760415951</c:v>
                </c:pt>
                <c:pt idx="60">
                  <c:v>1037.4715837272201</c:v>
                </c:pt>
                <c:pt idx="61">
                  <c:v>1018.0205900761239</c:v>
                </c:pt>
                <c:pt idx="62">
                  <c:v>998.93182041855539</c:v>
                </c:pt>
                <c:pt idx="63">
                  <c:v>980.19862089853541</c:v>
                </c:pt>
                <c:pt idx="64">
                  <c:v>961.81445645415386</c:v>
                </c:pt>
                <c:pt idx="65">
                  <c:v>943.77290882643149</c:v>
                </c:pt>
                <c:pt idx="66">
                  <c:v>926.06767459654918</c:v>
                </c:pt>
                <c:pt idx="67">
                  <c:v>908.69256325124707</c:v>
                </c:pt>
                <c:pt idx="68">
                  <c:v>891.64149527618304</c:v>
                </c:pt>
                <c:pt idx="69">
                  <c:v>874.90850027703482</c:v>
                </c:pt>
                <c:pt idx="70">
                  <c:v>858.48771512812095</c:v>
                </c:pt>
                <c:pt idx="71">
                  <c:v>842.37338214831209</c:v>
                </c:pt>
                <c:pt idx="72">
                  <c:v>826.55984730399439</c:v>
                </c:pt>
                <c:pt idx="73">
                  <c:v>811.0415584388453</c:v>
                </c:pt>
                <c:pt idx="74">
                  <c:v>795.81306353017294</c:v>
                </c:pt>
                <c:pt idx="75">
                  <c:v>825.68634938357241</c:v>
                </c:pt>
                <c:pt idx="76">
                  <c:v>856.66627083859703</c:v>
                </c:pt>
                <c:pt idx="77">
                  <c:v>888.79269098444524</c:v>
                </c:pt>
                <c:pt idx="78">
                  <c:v>922.10682193165053</c:v>
                </c:pt>
                <c:pt idx="79">
                  <c:v>956.65126371858923</c:v>
                </c:pt>
                <c:pt idx="80">
                  <c:v>992.47004379689122</c:v>
                </c:pt>
                <c:pt idx="81">
                  <c:v>1029.6086570547084</c:v>
                </c:pt>
                <c:pt idx="82">
                  <c:v>1068.1141063310984</c:v>
                </c:pt>
                <c:pt idx="83">
                  <c:v>1108.0349433686374</c:v>
                </c:pt>
                <c:pt idx="84">
                  <c:v>1149.4213101447397</c:v>
                </c:pt>
                <c:pt idx="85">
                  <c:v>1192.3249805150299</c:v>
                </c:pt>
                <c:pt idx="86">
                  <c:v>1236.7994020944366</c:v>
                </c:pt>
                <c:pt idx="87">
                  <c:v>1282.8997382934306</c:v>
                </c:pt>
                <c:pt idx="88">
                  <c:v>1330.6829104180031</c:v>
                </c:pt>
                <c:pt idx="89">
                  <c:v>1380.207639732505</c:v>
                </c:pt>
                <c:pt idx="90">
                  <c:v>1431.5344893743554</c:v>
                </c:pt>
                <c:pt idx="91">
                  <c:v>1484.7259059988171</c:v>
                </c:pt>
                <c:pt idx="92">
                  <c:v>1539.8462610205092</c:v>
                </c:pt>
                <c:pt idx="93">
                  <c:v>1596.9618913060533</c:v>
                </c:pt>
                <c:pt idx="94">
                  <c:v>1656.1411391591951</c:v>
                </c:pt>
                <c:pt idx="95">
                  <c:v>1717.4543914258818</c:v>
                </c:pt>
                <c:pt idx="96">
                  <c:v>1780.9741175320805</c:v>
                </c:pt>
                <c:pt idx="97">
                  <c:v>1846.7749062515609</c:v>
                </c:pt>
                <c:pt idx="98">
                  <c:v>1914.9335009844244</c:v>
                </c:pt>
                <c:pt idx="99">
                  <c:v>1985.5288333098142</c:v>
                </c:pt>
                <c:pt idx="100">
                  <c:v>2058.6420545579585</c:v>
                </c:pt>
                <c:pt idx="101">
                  <c:v>2134.3565651274898</c:v>
                </c:pt>
                <c:pt idx="102">
                  <c:v>2212.7580412538205</c:v>
                </c:pt>
                <c:pt idx="103">
                  <c:v>2293.9344589132356</c:v>
                </c:pt>
                <c:pt idx="104">
                  <c:v>2377.976114525301</c:v>
                </c:pt>
                <c:pt idx="105">
                  <c:v>2464.9756420931667</c:v>
                </c:pt>
                <c:pt idx="106">
                  <c:v>2555.0280263974269</c:v>
                </c:pt>
                <c:pt idx="107">
                  <c:v>2648.230611834354</c:v>
                </c:pt>
                <c:pt idx="108">
                  <c:v>2744.6831064636376</c:v>
                </c:pt>
                <c:pt idx="109">
                  <c:v>2844.4875808042602</c:v>
                </c:pt>
                <c:pt idx="110">
                  <c:v>2947.7484608898894</c:v>
                </c:pt>
                <c:pt idx="111">
                  <c:v>3054.5725150672511</c:v>
                </c:pt>
                <c:pt idx="112">
                  <c:v>3165.0688339924513</c:v>
                </c:pt>
                <c:pt idx="113">
                  <c:v>3279.3488032512628</c:v>
                </c:pt>
                <c:pt idx="114">
                  <c:v>3397.5260680000993</c:v>
                </c:pt>
                <c:pt idx="115">
                  <c:v>3519.7164889949531</c:v>
                </c:pt>
                <c:pt idx="116">
                  <c:v>3646.0380893461038</c:v>
                </c:pt>
                <c:pt idx="117">
                  <c:v>3776.6109913071691</c:v>
                </c:pt>
                <c:pt idx="118">
                  <c:v>3911.5573423782598</c:v>
                </c:pt>
                <c:pt idx="119">
                  <c:v>4051.0012299749069</c:v>
                </c:pt>
                <c:pt idx="120">
                  <c:v>4195.0685838873314</c:v>
                </c:pt>
                <c:pt idx="121">
                  <c:v>4343.8870657288617</c:v>
                </c:pt>
                <c:pt idx="122">
                  <c:v>4497.5859445482356</c:v>
                </c:pt>
                <c:pt idx="123">
                  <c:v>4656.2959577585643</c:v>
                </c:pt>
                <c:pt idx="124">
                  <c:v>4820.1491565162933</c:v>
                </c:pt>
                <c:pt idx="125">
                  <c:v>4989.278734667143</c:v>
                </c:pt>
                <c:pt idx="126">
                  <c:v>5163.8188403631448</c:v>
                </c:pt>
                <c:pt idx="127">
                  <c:v>5343.9043694462171</c:v>
                </c:pt>
                <c:pt idx="128">
                  <c:v>5529.6707396897464</c:v>
                </c:pt>
                <c:pt idx="129">
                  <c:v>5721.2536449911249</c:v>
                </c:pt>
                <c:pt idx="130">
                  <c:v>5918.7887886157296</c:v>
                </c:pt>
                <c:pt idx="131">
                  <c:v>6122.411594607237</c:v>
                </c:pt>
                <c:pt idx="132">
                  <c:v>6332.2568965012397</c:v>
                </c:pt>
                <c:pt idx="133">
                  <c:v>6548.4586025095941</c:v>
                </c:pt>
                <c:pt idx="134">
                  <c:v>6771.1493363827485</c:v>
                </c:pt>
                <c:pt idx="135">
                  <c:v>7000.46005320728</c:v>
                </c:pt>
                <c:pt idx="136">
                  <c:v>7236.5196294569178</c:v>
                </c:pt>
                <c:pt idx="137">
                  <c:v>7479.4544266883704</c:v>
                </c:pt>
                <c:pt idx="138">
                  <c:v>7729.3878283592312</c:v>
                </c:pt>
                <c:pt idx="139">
                  <c:v>7986.4397493449333</c:v>
                </c:pt>
                <c:pt idx="140">
                  <c:v>8250.7261178461595</c:v>
                </c:pt>
                <c:pt idx="141">
                  <c:v>8522.3583295079916</c:v>
                </c:pt>
                <c:pt idx="142">
                  <c:v>8801.4426737183003</c:v>
                </c:pt>
                <c:pt idx="143">
                  <c:v>9088.0797322160706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C52-84F7-C4D1C150433A}"/>
            </c:ext>
          </c:extLst>
        </c:ser>
        <c:ser>
          <c:idx val="2"/>
          <c:order val="2"/>
          <c:tx>
            <c:v>I - Original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'SIR 75% Reopen - UPDATED'!$C$2:$C$366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C52-84F7-C4D1C150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  <c:max val="44044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9237040"/>
        <c:crosses val="autoZero"/>
        <c:auto val="0"/>
        <c:lblOffset val="100"/>
        <c:baseTimeUnit val="days"/>
        <c:majorUnit val="10"/>
        <c:majorTimeUnit val="days"/>
      </c:dateAx>
      <c:valAx>
        <c:axId val="859237040"/>
        <c:scaling>
          <c:orientation val="minMax"/>
          <c:max val="3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54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Actives (x5)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 - OLD'!$K$1</c:f>
              <c:strCache>
                <c:ptCount val="1"/>
                <c:pt idx="0">
                  <c:v>Active 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 - OLD'!$C$2:$C$138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 - OLD'!$K$2:$K$100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  <c:pt idx="94">
                  <c:v>1990</c:v>
                </c:pt>
                <c:pt idx="95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4-43AA-8756-F353E1193263}"/>
            </c:ext>
          </c:extLst>
        </c:ser>
        <c:ser>
          <c:idx val="1"/>
          <c:order val="1"/>
          <c:tx>
            <c:strRef>
              <c:f>'SIR Model Current - OLD'!$R$1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Model Current - OLD'!$C$2:$C$138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 - OLD'!$R$2:$R$138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653.73970734372267</c:v>
                </c:pt>
                <c:pt idx="76">
                  <c:v>634.01584095997293</c:v>
                </c:pt>
                <c:pt idx="77">
                  <c:v>614.88676303625994</c:v>
                </c:pt>
                <c:pt idx="78">
                  <c:v>596.33455492266705</c:v>
                </c:pt>
                <c:pt idx="79">
                  <c:v>578.34183673755751</c:v>
                </c:pt>
                <c:pt idx="80">
                  <c:v>560.89175123073926</c:v>
                </c:pt>
                <c:pt idx="81">
                  <c:v>543.96794812621795</c:v>
                </c:pt>
                <c:pt idx="82">
                  <c:v>527.55456893050905</c:v>
                </c:pt>
                <c:pt idx="83">
                  <c:v>511.63623219287422</c:v>
                </c:pt>
                <c:pt idx="84">
                  <c:v>496.19801920423731</c:v>
                </c:pt>
                <c:pt idx="85">
                  <c:v>481.22546012190867</c:v>
                </c:pt>
                <c:pt idx="86">
                  <c:v>466.70452050761435</c:v>
                </c:pt>
                <c:pt idx="87">
                  <c:v>452.62158826668315</c:v>
                </c:pt>
                <c:pt idx="88">
                  <c:v>438.96346097659165</c:v>
                </c:pt>
                <c:pt idx="89">
                  <c:v>425.71733359340482</c:v>
                </c:pt>
                <c:pt idx="90">
                  <c:v>412.870786524979</c:v>
                </c:pt>
                <c:pt idx="91">
                  <c:v>400.41177406011377</c:v>
                </c:pt>
                <c:pt idx="92">
                  <c:v>388.32861314315011</c:v>
                </c:pt>
                <c:pt idx="93">
                  <c:v>376.60997248381432</c:v>
                </c:pt>
                <c:pt idx="94">
                  <c:v>365.24486199240386</c:v>
                </c:pt>
                <c:pt idx="95">
                  <c:v>354.22262253069368</c:v>
                </c:pt>
                <c:pt idx="96">
                  <c:v>343.53291596922452</c:v>
                </c:pt>
                <c:pt idx="97">
                  <c:v>333.16571554190097</c:v>
                </c:pt>
                <c:pt idx="98">
                  <c:v>323.11129648909395</c:v>
                </c:pt>
                <c:pt idx="99">
                  <c:v>313.36022698069564</c:v>
                </c:pt>
                <c:pt idx="100">
                  <c:v>303.90335931082478</c:v>
                </c:pt>
                <c:pt idx="101">
                  <c:v>294.73182135612194</c:v>
                </c:pt>
                <c:pt idx="102">
                  <c:v>285.83700828980921</c:v>
                </c:pt>
                <c:pt idx="103">
                  <c:v>277.21057454391735</c:v>
                </c:pt>
                <c:pt idx="104">
                  <c:v>268.84442601230501</c:v>
                </c:pt>
                <c:pt idx="105">
                  <c:v>260.73071248731094</c:v>
                </c:pt>
                <c:pt idx="106">
                  <c:v>252.86182032308943</c:v>
                </c:pt>
                <c:pt idx="107">
                  <c:v>245.2303653188828</c:v>
                </c:pt>
                <c:pt idx="108">
                  <c:v>237.82918581568279</c:v>
                </c:pt>
                <c:pt idx="109">
                  <c:v>230.65133599992515</c:v>
                </c:pt>
                <c:pt idx="110">
                  <c:v>223.69007940804812</c:v>
                </c:pt>
                <c:pt idx="111">
                  <c:v>216.93888262592708</c:v>
                </c:pt>
                <c:pt idx="112">
                  <c:v>210.39140917737399</c:v>
                </c:pt>
                <c:pt idx="113">
                  <c:v>204.04151359606163</c:v>
                </c:pt>
                <c:pt idx="114">
                  <c:v>197.88323567539823</c:v>
                </c:pt>
                <c:pt idx="115">
                  <c:v>191.91079489104041</c:v>
                </c:pt>
                <c:pt idx="116">
                  <c:v>186.11858499088862</c:v>
                </c:pt>
                <c:pt idx="117">
                  <c:v>180.50116874756182</c:v>
                </c:pt>
                <c:pt idx="118">
                  <c:v>175.05327286849615</c:v>
                </c:pt>
                <c:pt idx="119">
                  <c:v>169.7697830589556</c:v>
                </c:pt>
                <c:pt idx="120">
                  <c:v>164.64573923338261</c:v>
                </c:pt>
                <c:pt idx="121">
                  <c:v>159.67633087065181</c:v>
                </c:pt>
                <c:pt idx="122">
                  <c:v>154.85689250892128</c:v>
                </c:pt>
                <c:pt idx="123">
                  <c:v>150.18289937590399</c:v>
                </c:pt>
                <c:pt idx="124">
                  <c:v>145.64996315050553</c:v>
                </c:pt>
                <c:pt idx="125">
                  <c:v>141.25382785189464</c:v>
                </c:pt>
                <c:pt idx="126">
                  <c:v>136.99036585219025</c:v>
                </c:pt>
                <c:pt idx="127">
                  <c:v>132.85557400906174</c:v>
                </c:pt>
                <c:pt idx="128">
                  <c:v>128.84556991464942</c:v>
                </c:pt>
                <c:pt idx="129">
                  <c:v>124.95658825731883</c:v>
                </c:pt>
                <c:pt idx="130">
                  <c:v>121.18497729286705</c:v>
                </c:pt>
                <c:pt idx="131">
                  <c:v>117.52719542189847</c:v>
                </c:pt>
                <c:pt idx="132">
                  <c:v>113.97980787018673</c:v>
                </c:pt>
                <c:pt idx="133">
                  <c:v>110.53948346893331</c:v>
                </c:pt>
                <c:pt idx="134">
                  <c:v>107.20299153192589</c:v>
                </c:pt>
                <c:pt idx="135">
                  <c:v>103.96719882668881</c:v>
                </c:pt>
                <c:pt idx="136">
                  <c:v>100.82906663680473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4-43AA-8756-F353E119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1"/>
        <c:lblOffset val="100"/>
        <c:baseTimeUnit val="days"/>
      </c:dateAx>
      <c:valAx>
        <c:axId val="8592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- IR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 - OLD'!$R$1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 - OLD'!$C$2:$C$366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 - OLD'!$R$2:$R$366</c:f>
              <c:numCache>
                <c:formatCode>#,##0.00</c:formatCode>
                <c:ptCount val="365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653.73970734372267</c:v>
                </c:pt>
                <c:pt idx="76">
                  <c:v>634.01584095997293</c:v>
                </c:pt>
                <c:pt idx="77">
                  <c:v>614.88676303625994</c:v>
                </c:pt>
                <c:pt idx="78">
                  <c:v>596.33455492266705</c:v>
                </c:pt>
                <c:pt idx="79">
                  <c:v>578.34183673755751</c:v>
                </c:pt>
                <c:pt idx="80">
                  <c:v>560.89175123073926</c:v>
                </c:pt>
                <c:pt idx="81">
                  <c:v>543.96794812621795</c:v>
                </c:pt>
                <c:pt idx="82">
                  <c:v>527.55456893050905</c:v>
                </c:pt>
                <c:pt idx="83">
                  <c:v>511.63623219287422</c:v>
                </c:pt>
                <c:pt idx="84">
                  <c:v>496.19801920423731</c:v>
                </c:pt>
                <c:pt idx="85">
                  <c:v>481.22546012190867</c:v>
                </c:pt>
                <c:pt idx="86">
                  <c:v>466.70452050761435</c:v>
                </c:pt>
                <c:pt idx="87">
                  <c:v>452.62158826668315</c:v>
                </c:pt>
                <c:pt idx="88">
                  <c:v>438.96346097659165</c:v>
                </c:pt>
                <c:pt idx="89">
                  <c:v>425.71733359340482</c:v>
                </c:pt>
                <c:pt idx="90">
                  <c:v>412.870786524979</c:v>
                </c:pt>
                <c:pt idx="91">
                  <c:v>400.41177406011377</c:v>
                </c:pt>
                <c:pt idx="92">
                  <c:v>388.32861314315011</c:v>
                </c:pt>
                <c:pt idx="93">
                  <c:v>376.60997248381432</c:v>
                </c:pt>
                <c:pt idx="94">
                  <c:v>365.24486199240386</c:v>
                </c:pt>
                <c:pt idx="95">
                  <c:v>354.22262253069368</c:v>
                </c:pt>
                <c:pt idx="96">
                  <c:v>343.53291596922452</c:v>
                </c:pt>
                <c:pt idx="97">
                  <c:v>333.16571554190097</c:v>
                </c:pt>
                <c:pt idx="98">
                  <c:v>323.11129648909395</c:v>
                </c:pt>
                <c:pt idx="99">
                  <c:v>313.36022698069564</c:v>
                </c:pt>
                <c:pt idx="100">
                  <c:v>303.90335931082478</c:v>
                </c:pt>
                <c:pt idx="101">
                  <c:v>294.73182135612194</c:v>
                </c:pt>
                <c:pt idx="102">
                  <c:v>285.83700828980921</c:v>
                </c:pt>
                <c:pt idx="103">
                  <c:v>277.21057454391735</c:v>
                </c:pt>
                <c:pt idx="104">
                  <c:v>268.84442601230501</c:v>
                </c:pt>
                <c:pt idx="105">
                  <c:v>260.73071248731094</c:v>
                </c:pt>
                <c:pt idx="106">
                  <c:v>252.86182032308943</c:v>
                </c:pt>
                <c:pt idx="107">
                  <c:v>245.2303653188828</c:v>
                </c:pt>
                <c:pt idx="108">
                  <c:v>237.82918581568279</c:v>
                </c:pt>
                <c:pt idx="109">
                  <c:v>230.65133599992515</c:v>
                </c:pt>
                <c:pt idx="110">
                  <c:v>223.69007940804812</c:v>
                </c:pt>
                <c:pt idx="111">
                  <c:v>216.93888262592708</c:v>
                </c:pt>
                <c:pt idx="112">
                  <c:v>210.39140917737399</c:v>
                </c:pt>
                <c:pt idx="113">
                  <c:v>204.04151359606163</c:v>
                </c:pt>
                <c:pt idx="114">
                  <c:v>197.88323567539823</c:v>
                </c:pt>
                <c:pt idx="115">
                  <c:v>191.91079489104041</c:v>
                </c:pt>
                <c:pt idx="116">
                  <c:v>186.11858499088862</c:v>
                </c:pt>
                <c:pt idx="117">
                  <c:v>180.50116874756182</c:v>
                </c:pt>
                <c:pt idx="118">
                  <c:v>175.05327286849615</c:v>
                </c:pt>
                <c:pt idx="119">
                  <c:v>169.7697830589556</c:v>
                </c:pt>
                <c:pt idx="120">
                  <c:v>164.64573923338261</c:v>
                </c:pt>
                <c:pt idx="121">
                  <c:v>159.67633087065181</c:v>
                </c:pt>
                <c:pt idx="122">
                  <c:v>154.85689250892128</c:v>
                </c:pt>
                <c:pt idx="123">
                  <c:v>150.18289937590399</c:v>
                </c:pt>
                <c:pt idx="124">
                  <c:v>145.64996315050553</c:v>
                </c:pt>
                <c:pt idx="125">
                  <c:v>141.25382785189464</c:v>
                </c:pt>
                <c:pt idx="126">
                  <c:v>136.99036585219025</c:v>
                </c:pt>
                <c:pt idx="127">
                  <c:v>132.85557400906174</c:v>
                </c:pt>
                <c:pt idx="128">
                  <c:v>128.84556991464942</c:v>
                </c:pt>
                <c:pt idx="129">
                  <c:v>124.95658825731883</c:v>
                </c:pt>
                <c:pt idx="130">
                  <c:v>121.18497729286705</c:v>
                </c:pt>
                <c:pt idx="131">
                  <c:v>117.52719542189847</c:v>
                </c:pt>
                <c:pt idx="132">
                  <c:v>113.97980787018673</c:v>
                </c:pt>
                <c:pt idx="133">
                  <c:v>110.53948346893331</c:v>
                </c:pt>
                <c:pt idx="134">
                  <c:v>107.20299153192589</c:v>
                </c:pt>
                <c:pt idx="135">
                  <c:v>103.96719882668881</c:v>
                </c:pt>
                <c:pt idx="136">
                  <c:v>100.82906663680473</c:v>
                </c:pt>
                <c:pt idx="137">
                  <c:v>97.785647912670555</c:v>
                </c:pt>
                <c:pt idx="138">
                  <c:v>94.834084508032959</c:v>
                </c:pt>
                <c:pt idx="139">
                  <c:v>91.97160449972732</c:v>
                </c:pt>
                <c:pt idx="140">
                  <c:v>89.195519588121527</c:v>
                </c:pt>
                <c:pt idx="141">
                  <c:v>86.503222575840496</c:v>
                </c:pt>
                <c:pt idx="142">
                  <c:v>83.892184922419574</c:v>
                </c:pt>
                <c:pt idx="143">
                  <c:v>81.359954372605557</c:v>
                </c:pt>
                <c:pt idx="144">
                  <c:v>78.904152656092236</c:v>
                </c:pt>
                <c:pt idx="145">
                  <c:v>76.522473256543336</c:v>
                </c:pt>
                <c:pt idx="146">
                  <c:v>74.212679247820532</c:v>
                </c:pt>
                <c:pt idx="147">
                  <c:v>71.972601195395725</c:v>
                </c:pt>
                <c:pt idx="148">
                  <c:v>69.800135120988216</c:v>
                </c:pt>
                <c:pt idx="149">
                  <c:v>67.693240528525351</c:v>
                </c:pt>
                <c:pt idx="150">
                  <c:v>65.649938489582397</c:v>
                </c:pt>
                <c:pt idx="151">
                  <c:v>63.668309786512921</c:v>
                </c:pt>
                <c:pt idx="152">
                  <c:v>61.746493111534228</c:v>
                </c:pt>
                <c:pt idx="153">
                  <c:v>59.882683320084453</c:v>
                </c:pt>
                <c:pt idx="154">
                  <c:v>58.075129736818667</c:v>
                </c:pt>
                <c:pt idx="155">
                  <c:v>56.322134512659972</c:v>
                </c:pt>
                <c:pt idx="156">
                  <c:v>54.622051031369267</c:v>
                </c:pt>
                <c:pt idx="157">
                  <c:v>52.973282364143444</c:v>
                </c:pt>
                <c:pt idx="158">
                  <c:v>51.374279770796413</c:v>
                </c:pt>
                <c:pt idx="159">
                  <c:v>49.823541246120783</c:v>
                </c:pt>
                <c:pt idx="160">
                  <c:v>48.31961011007018</c:v>
                </c:pt>
                <c:pt idx="161">
                  <c:v>46.861073640442861</c:v>
                </c:pt>
                <c:pt idx="162">
                  <c:v>45.446561746787076</c:v>
                </c:pt>
                <c:pt idx="163">
                  <c:v>44.074745684286874</c:v>
                </c:pt>
                <c:pt idx="164">
                  <c:v>42.744336806424528</c:v>
                </c:pt>
                <c:pt idx="165">
                  <c:v>41.454085355251749</c:v>
                </c:pt>
                <c:pt idx="166">
                  <c:v>40.202779288137073</c:v>
                </c:pt>
                <c:pt idx="167">
                  <c:v>38.989243139890696</c:v>
                </c:pt>
                <c:pt idx="168">
                  <c:v>37.812336919201279</c:v>
                </c:pt>
                <c:pt idx="169">
                  <c:v>36.670955038350975</c:v>
                </c:pt>
                <c:pt idx="170">
                  <c:v>35.564025275206305</c:v>
                </c:pt>
                <c:pt idx="171">
                  <c:v>34.49050776651243</c:v>
                </c:pt>
                <c:pt idx="172">
                  <c:v>33.449394031547676</c:v>
                </c:pt>
                <c:pt idx="173">
                  <c:v>32.439706025223622</c:v>
                </c:pt>
                <c:pt idx="174">
                  <c:v>31.460495219743379</c:v>
                </c:pt>
                <c:pt idx="175">
                  <c:v>30.510841713957582</c:v>
                </c:pt>
                <c:pt idx="176">
                  <c:v>29.589853369583352</c:v>
                </c:pt>
                <c:pt idx="177">
                  <c:v>28.696664973476707</c:v>
                </c:pt>
                <c:pt idx="178">
                  <c:v>27.830437425173159</c:v>
                </c:pt>
                <c:pt idx="179">
                  <c:v>26.990356948934956</c:v>
                </c:pt>
                <c:pt idx="180">
                  <c:v>26.175634329566289</c:v>
                </c:pt>
                <c:pt idx="181">
                  <c:v>25.385504171280033</c:v>
                </c:pt>
                <c:pt idx="182">
                  <c:v>24.619224178921154</c:v>
                </c:pt>
                <c:pt idx="183">
                  <c:v>23.876074460872847</c:v>
                </c:pt>
                <c:pt idx="184">
                  <c:v>23.155356852991726</c:v>
                </c:pt>
                <c:pt idx="185">
                  <c:v>22.456394262938094</c:v>
                </c:pt>
                <c:pt idx="186">
                  <c:v>21.778530034286426</c:v>
                </c:pt>
                <c:pt idx="187">
                  <c:v>21.121127329819647</c:v>
                </c:pt>
                <c:pt idx="188">
                  <c:v>20.48356853342883</c:v>
                </c:pt>
                <c:pt idx="189">
                  <c:v>19.865254670057297</c:v>
                </c:pt>
                <c:pt idx="190">
                  <c:v>19.265604843145045</c:v>
                </c:pt>
                <c:pt idx="191">
                  <c:v>18.684055689045767</c:v>
                </c:pt>
                <c:pt idx="192">
                  <c:v>18.120060847904671</c:v>
                </c:pt>
                <c:pt idx="193">
                  <c:v>17.573090450500697</c:v>
                </c:pt>
                <c:pt idx="194">
                  <c:v>17.042630620571689</c:v>
                </c:pt>
                <c:pt idx="195">
                  <c:v>16.528182992155596</c:v>
                </c:pt>
                <c:pt idx="196">
                  <c:v>16.029264241494836</c:v>
                </c:pt>
                <c:pt idx="197">
                  <c:v>15.5454056330646</c:v>
                </c:pt>
                <c:pt idx="198">
                  <c:v>15.076152579299098</c:v>
                </c:pt>
                <c:pt idx="199">
                  <c:v>14.621064213602629</c:v>
                </c:pt>
                <c:pt idx="200">
                  <c:v>14.179712976244769</c:v>
                </c:pt>
                <c:pt idx="201">
                  <c:v>13.751684212751027</c:v>
                </c:pt>
                <c:pt idx="202">
                  <c:v>13.336575784412114</c:v>
                </c:pt>
                <c:pt idx="203">
                  <c:v>12.933997690546237</c:v>
                </c:pt>
                <c:pt idx="204">
                  <c:v>12.543571702159904</c:v>
                </c:pt>
                <c:pt idx="205">
                  <c:v>12.164931006663407</c:v>
                </c:pt>
                <c:pt idx="206">
                  <c:v>11.79771986330749</c:v>
                </c:pt>
                <c:pt idx="207">
                  <c:v>11.441593269017801</c:v>
                </c:pt>
                <c:pt idx="208">
                  <c:v>11.096216634313427</c:v>
                </c:pt>
                <c:pt idx="209">
                  <c:v>10.761265469005325</c:v>
                </c:pt>
                <c:pt idx="210">
                  <c:v>10.436425077379589</c:v>
                </c:pt>
                <c:pt idx="211">
                  <c:v>10.121390262579403</c:v>
                </c:pt>
                <c:pt idx="212">
                  <c:v>9.8158650399081804</c:v>
                </c:pt>
                <c:pt idx="213">
                  <c:v>9.5195623587847056</c:v>
                </c:pt>
                <c:pt idx="214">
                  <c:v>9.2322038330892777</c:v>
                </c:pt>
                <c:pt idx="215">
                  <c:v>8.9535194796476638</c:v>
                </c:pt>
                <c:pt idx="216">
                  <c:v>8.6832474646073479</c:v>
                </c:pt>
                <c:pt idx="217">
                  <c:v>8.4211338574679502</c:v>
                </c:pt>
                <c:pt idx="218">
                  <c:v>8.16693239253485</c:v>
                </c:pt>
                <c:pt idx="219">
                  <c:v>7.9204042375720833</c:v>
                </c:pt>
                <c:pt idx="220">
                  <c:v>7.6813177694372294</c:v>
                </c:pt>
                <c:pt idx="221">
                  <c:v>7.449448356487661</c:v>
                </c:pt>
                <c:pt idx="222">
                  <c:v>7.2245781475538218</c:v>
                </c:pt>
                <c:pt idx="223">
                  <c:v>7.0064958672813713</c:v>
                </c:pt>
                <c:pt idx="224">
                  <c:v>6.7949966176500309</c:v>
                </c:pt>
                <c:pt idx="225">
                  <c:v>6.58988168548274</c:v>
                </c:pt>
                <c:pt idx="226">
                  <c:v>6.390958355764365</c:v>
                </c:pt>
                <c:pt idx="227">
                  <c:v>6.1980397305946564</c:v>
                </c:pt>
                <c:pt idx="228">
                  <c:v>6.0109445536054276</c:v>
                </c:pt>
                <c:pt idx="229">
                  <c:v>5.8294970396770758</c:v>
                </c:pt>
                <c:pt idx="230">
                  <c:v>5.6535267097945212</c:v>
                </c:pt>
                <c:pt idx="231">
                  <c:v>5.4828682308874743</c:v>
                </c:pt>
                <c:pt idx="232">
                  <c:v>5.3173612605046152</c:v>
                </c:pt>
                <c:pt idx="233">
                  <c:v>5.1568502961758202</c:v>
                </c:pt>
                <c:pt idx="234">
                  <c:v>5.0011845293209474</c:v>
                </c:pt>
                <c:pt idx="235">
                  <c:v>4.8502177035679841</c:v>
                </c:pt>
                <c:pt idx="236">
                  <c:v>4.7038079773474868</c:v>
                </c:pt>
                <c:pt idx="237">
                  <c:v>4.5618177906342607</c:v>
                </c:pt>
                <c:pt idx="238">
                  <c:v>4.4241137357111233</c:v>
                </c:pt>
                <c:pt idx="239">
                  <c:v>4.2905664318333603</c:v>
                </c:pt>
                <c:pt idx="240">
                  <c:v>4.161050403676172</c:v>
                </c:pt>
                <c:pt idx="241">
                  <c:v>4.0354439634509216</c:v>
                </c:pt>
                <c:pt idx="242">
                  <c:v>3.9136290965794789</c:v>
                </c:pt>
                <c:pt idx="243">
                  <c:v>3.7954913508192627</c:v>
                </c:pt>
                <c:pt idx="244">
                  <c:v>3.6809197287348536</c:v>
                </c:pt>
                <c:pt idx="245">
                  <c:v>3.5698065834151649</c:v>
                </c:pt>
                <c:pt idx="246">
                  <c:v>3.4620475173382266</c:v>
                </c:pt>
                <c:pt idx="247">
                  <c:v>3.3575412842885854</c:v>
                </c:pt>
                <c:pt idx="248">
                  <c:v>3.2561896942351849</c:v>
                </c:pt>
                <c:pt idx="249">
                  <c:v>3.1578975210803826</c:v>
                </c:pt>
                <c:pt idx="250">
                  <c:v>3.0625724131934482</c:v>
                </c:pt>
                <c:pt idx="251">
                  <c:v>2.9701248066444994</c:v>
                </c:pt>
                <c:pt idx="252">
                  <c:v>2.8804678410573779</c:v>
                </c:pt>
                <c:pt idx="253">
                  <c:v>2.7935172780024202</c:v>
                </c:pt>
                <c:pt idx="254">
                  <c:v>2.7091914218524646</c:v>
                </c:pt>
                <c:pt idx="255">
                  <c:v>2.627411043027748</c:v>
                </c:pt>
                <c:pt idx="256">
                  <c:v>2.5480993035575916</c:v>
                </c:pt>
                <c:pt idx="257">
                  <c:v>2.4711816848889554</c:v>
                </c:pt>
                <c:pt idx="258">
                  <c:v>2.3965859178740363</c:v>
                </c:pt>
                <c:pt idx="259">
                  <c:v>2.3242419148711506</c:v>
                </c:pt>
                <c:pt idx="260">
                  <c:v>2.2540817038951091</c:v>
                </c:pt>
                <c:pt idx="261">
                  <c:v>2.1860393647552319</c:v>
                </c:pt>
                <c:pt idx="262">
                  <c:v>2.1200509671210055</c:v>
                </c:pt>
                <c:pt idx="263">
                  <c:v>2.056054510457205</c:v>
                </c:pt>
                <c:pt idx="264">
                  <c:v>1.9939898657720523</c:v>
                </c:pt>
                <c:pt idx="265">
                  <c:v>1.9337987191236894</c:v>
                </c:pt>
                <c:pt idx="266">
                  <c:v>1.8754245168318933</c:v>
                </c:pt>
                <c:pt idx="267">
                  <c:v>1.8188124123435667</c:v>
                </c:pt>
                <c:pt idx="268">
                  <c:v>1.7639092147020816</c:v>
                </c:pt>
                <c:pt idx="269">
                  <c:v>1.7106633385720731</c:v>
                </c:pt>
                <c:pt idx="270">
                  <c:v>1.6590247557727305</c:v>
                </c:pt>
                <c:pt idx="271">
                  <c:v>1.6089449482740537</c:v>
                </c:pt>
                <c:pt idx="272">
                  <c:v>1.5603768626119194</c:v>
                </c:pt>
                <c:pt idx="273">
                  <c:v>1.5132748656791311</c:v>
                </c:pt>
                <c:pt idx="274">
                  <c:v>1.467594701850919</c:v>
                </c:pt>
                <c:pt idx="275">
                  <c:v>1.4232934514046136</c:v>
                </c:pt>
                <c:pt idx="276">
                  <c:v>1.3803294901944281</c:v>
                </c:pt>
                <c:pt idx="277">
                  <c:v>1.3386624505434648</c:v>
                </c:pt>
                <c:pt idx="278">
                  <c:v>1.2982531833162063</c:v>
                </c:pt>
                <c:pt idx="279">
                  <c:v>1.2590637211358591</c:v>
                </c:pt>
                <c:pt idx="280">
                  <c:v>1.221057242711991</c:v>
                </c:pt>
                <c:pt idx="281">
                  <c:v>1.1841980382449528</c:v>
                </c:pt>
                <c:pt idx="282">
                  <c:v>1.148451475874579</c:v>
                </c:pt>
                <c:pt idx="283">
                  <c:v>1.1137839691416469</c:v>
                </c:pt>
                <c:pt idx="284">
                  <c:v>1.0801629454315265</c:v>
                </c:pt>
                <c:pt idx="285">
                  <c:v>1.0475568153703725</c:v>
                </c:pt>
                <c:pt idx="286">
                  <c:v>1.0159349431451064</c:v>
                </c:pt>
                <c:pt idx="287">
                  <c:v>0.9852676177193046</c:v>
                </c:pt>
                <c:pt idx="288">
                  <c:v>0.95552602491795136</c:v>
                </c:pt>
                <c:pt idx="289">
                  <c:v>0.92668222035482761</c:v>
                </c:pt>
                <c:pt idx="290">
                  <c:v>0.89870910317710206</c:v>
                </c:pt>
                <c:pt idx="291">
                  <c:v>0.87158039060245807</c:v>
                </c:pt>
                <c:pt idx="292">
                  <c:v>0.84527059322483256</c:v>
                </c:pt>
                <c:pt idx="293">
                  <c:v>0.8197549910655676</c:v>
                </c:pt>
                <c:pt idx="294">
                  <c:v>0.79500961034747308</c:v>
                </c:pt>
                <c:pt idx="295">
                  <c:v>0.77101120096998077</c:v>
                </c:pt>
                <c:pt idx="296">
                  <c:v>0.74773721466422616</c:v>
                </c:pt>
                <c:pt idx="297">
                  <c:v>0.72516578380753516</c:v>
                </c:pt>
                <c:pt idx="298">
                  <c:v>0.70327570087741087</c:v>
                </c:pt>
                <c:pt idx="299">
                  <c:v>0.68204639852571769</c:v>
                </c:pt>
                <c:pt idx="300">
                  <c:v>0.66145793025434141</c:v>
                </c:pt>
                <c:pt idx="301">
                  <c:v>0.64149095167416958</c:v>
                </c:pt>
                <c:pt idx="302">
                  <c:v>0.62212670232978518</c:v>
                </c:pt>
                <c:pt idx="303">
                  <c:v>0.60334698807279608</c:v>
                </c:pt>
                <c:pt idx="304">
                  <c:v>0.58513416396724105</c:v>
                </c:pt>
                <c:pt idx="305">
                  <c:v>0.56747111771101055</c:v>
                </c:pt>
                <c:pt idx="306">
                  <c:v>0.5503412535577058</c:v>
                </c:pt>
                <c:pt idx="307">
                  <c:v>0.53372847672383128</c:v>
                </c:pt>
                <c:pt idx="308">
                  <c:v>0.51761717826666997</c:v>
                </c:pt>
                <c:pt idx="309">
                  <c:v>0.50199222041863334</c:v>
                </c:pt>
                <c:pt idx="310">
                  <c:v>0.48683892236430792</c:v>
                </c:pt>
                <c:pt idx="311">
                  <c:v>0.47214304644683464</c:v>
                </c:pt>
                <c:pt idx="312">
                  <c:v>0.45789078479066181</c:v>
                </c:pt>
                <c:pt idx="313">
                  <c:v>0.44406874632810323</c:v>
                </c:pt>
                <c:pt idx="314">
                  <c:v>0.43066394421751203</c:v>
                </c:pt>
                <c:pt idx="315">
                  <c:v>0.41766378364124929</c:v>
                </c:pt>
                <c:pt idx="316">
                  <c:v>0.40505604997198297</c:v>
                </c:pt>
                <c:pt idx="317">
                  <c:v>0.3928288972961993</c:v>
                </c:pt>
                <c:pt idx="318">
                  <c:v>0.38097083728414316</c:v>
                </c:pt>
                <c:pt idx="319">
                  <c:v>0.36947072839573081</c:v>
                </c:pt>
                <c:pt idx="320">
                  <c:v>0.35831776541229349</c:v>
                </c:pt>
                <c:pt idx="321">
                  <c:v>0.34750146928431563</c:v>
                </c:pt>
                <c:pt idx="322">
                  <c:v>0.33701167728563053</c:v>
                </c:pt>
                <c:pt idx="323">
                  <c:v>0.32683853346482128</c:v>
                </c:pt>
                <c:pt idx="324">
                  <c:v>0.3169724793848569</c:v>
                </c:pt>
                <c:pt idx="325">
                  <c:v>0.307404245142262</c:v>
                </c:pt>
                <c:pt idx="326">
                  <c:v>0.29812484065738287</c:v>
                </c:pt>
                <c:pt idx="327">
                  <c:v>0.28912554722756628</c:v>
                </c:pt>
                <c:pt idx="328">
                  <c:v>0.28039790933531461</c:v>
                </c:pt>
                <c:pt idx="329">
                  <c:v>0.27193372670372118</c:v>
                </c:pt>
                <c:pt idx="330">
                  <c:v>0.26372504659172097</c:v>
                </c:pt>
                <c:pt idx="331">
                  <c:v>0.25576415632191762</c:v>
                </c:pt>
                <c:pt idx="332">
                  <c:v>0.24804357603396654</c:v>
                </c:pt>
                <c:pt idx="333">
                  <c:v>0.24055605165670535</c:v>
                </c:pt>
                <c:pt idx="334">
                  <c:v>0.23329454809242842</c:v>
                </c:pt>
                <c:pt idx="335">
                  <c:v>0.22625224260690199</c:v>
                </c:pt>
                <c:pt idx="336">
                  <c:v>0.21942251841890914</c:v>
                </c:pt>
                <c:pt idx="337">
                  <c:v>0.21279895848330183</c:v>
                </c:pt>
                <c:pt idx="338">
                  <c:v>0.20637533946171865</c:v>
                </c:pt>
                <c:pt idx="339">
                  <c:v>0.20014562587530357</c:v>
                </c:pt>
                <c:pt idx="340">
                  <c:v>0.19410396443393152</c:v>
                </c:pt>
                <c:pt idx="341">
                  <c:v>0.18824467853661314</c:v>
                </c:pt>
                <c:pt idx="342">
                  <c:v>0.18256226293791122</c:v>
                </c:pt>
                <c:pt idx="343">
                  <c:v>0.1770513785753576</c:v>
                </c:pt>
                <c:pt idx="344">
                  <c:v>0.17170684755301077</c:v>
                </c:pt>
                <c:pt idx="345">
                  <c:v>0.16652364827644067</c:v>
                </c:pt>
                <c:pt idx="346">
                  <c:v>0.16149691073456982</c:v>
                </c:pt>
                <c:pt idx="347">
                  <c:v>0.15662191192393762</c:v>
                </c:pt>
                <c:pt idx="348">
                  <c:v>0.15189407141108899</c:v>
                </c:pt>
                <c:pt idx="349">
                  <c:v>0.1473089470289175</c:v>
                </c:pt>
                <c:pt idx="350">
                  <c:v>0.14286223070291953</c:v>
                </c:pt>
                <c:pt idx="351">
                  <c:v>0.13854974440343829</c:v>
                </c:pt>
                <c:pt idx="352">
                  <c:v>0.13436743622009389</c:v>
                </c:pt>
                <c:pt idx="353">
                  <c:v>0.13031137655471201</c:v>
                </c:pt>
                <c:pt idx="354">
                  <c:v>0.12637775442917323</c:v>
                </c:pt>
                <c:pt idx="355">
                  <c:v>0.12256287390471479</c:v>
                </c:pt>
                <c:pt idx="356">
                  <c:v>0.11886315060931997</c:v>
                </c:pt>
                <c:pt idx="357">
                  <c:v>0.11527510836993257</c:v>
                </c:pt>
                <c:pt idx="358">
                  <c:v>0.11179537594633215</c:v>
                </c:pt>
                <c:pt idx="359">
                  <c:v>0.10842068386360133</c:v>
                </c:pt>
                <c:pt idx="360">
                  <c:v>0.10514786134020893</c:v>
                </c:pt>
                <c:pt idx="361">
                  <c:v>0.10197383330882281</c:v>
                </c:pt>
                <c:pt idx="362">
                  <c:v>9.8895617527053226E-2</c:v>
                </c:pt>
                <c:pt idx="363">
                  <c:v>9.591032177541188E-2</c:v>
                </c:pt>
                <c:pt idx="364">
                  <c:v>9.3015141139854277E-2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7-4237-B845-1B35D2F07EA6}"/>
            </c:ext>
          </c:extLst>
        </c:ser>
        <c:ser>
          <c:idx val="1"/>
          <c:order val="1"/>
          <c:tx>
            <c:strRef>
              <c:f>'SIR Model Current - OLD'!$S$1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 - OLD'!$C$2:$C$366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 - OLD'!$S$2:$S$366</c:f>
              <c:numCache>
                <c:formatCode>#,##0.00</c:formatCode>
                <c:ptCount val="365"/>
                <c:pt idx="0">
                  <c:v>0</c:v>
                </c:pt>
                <c:pt idx="1">
                  <c:v>4.4999999999999998E-2</c:v>
                </c:pt>
                <c:pt idx="2">
                  <c:v>0.11497500000000001</c:v>
                </c:pt>
                <c:pt idx="3">
                  <c:v>0.22378604388732903</c:v>
                </c:pt>
                <c:pt idx="4">
                  <c:v>0.39298689487007521</c:v>
                </c:pt>
                <c:pt idx="5">
                  <c:v>0.65609324278245607</c:v>
                </c:pt>
                <c:pt idx="6">
                  <c:v>1.0652209503632646</c:v>
                </c:pt>
                <c:pt idx="7">
                  <c:v>1.7014076212708518</c:v>
                </c:pt>
                <c:pt idx="8">
                  <c:v>2.6906604383163684</c:v>
                </c:pt>
                <c:pt idx="9">
                  <c:v>4.2289052140544534</c:v>
                </c:pt>
                <c:pt idx="10">
                  <c:v>6.3900591663977018</c:v>
                </c:pt>
                <c:pt idx="11">
                  <c:v>9.4263199698500966</c:v>
                </c:pt>
                <c:pt idx="12">
                  <c:v>13.691945846267476</c:v>
                </c:pt>
                <c:pt idx="13">
                  <c:v>19.684512241771849</c:v>
                </c:pt>
                <c:pt idx="14">
                  <c:v>28.102801527630263</c:v>
                </c:pt>
                <c:pt idx="15">
                  <c:v>39.927988194830903</c:v>
                </c:pt>
                <c:pt idx="16">
                  <c:v>56.537408519560813</c:v>
                </c:pt>
                <c:pt idx="17">
                  <c:v>79.863824372783228</c:v>
                </c:pt>
                <c:pt idx="18">
                  <c:v>104.46888258252274</c:v>
                </c:pt>
                <c:pt idx="19">
                  <c:v>130.42226227582722</c:v>
                </c:pt>
                <c:pt idx="20">
                  <c:v>157.79739350443532</c:v>
                </c:pt>
                <c:pt idx="21">
                  <c:v>186.67165395092741</c:v>
                </c:pt>
                <c:pt idx="22">
                  <c:v>217.12657536068505</c:v>
                </c:pt>
                <c:pt idx="23">
                  <c:v>249.24806011287876</c:v>
                </c:pt>
                <c:pt idx="24">
                  <c:v>283.12660835318241</c:v>
                </c:pt>
                <c:pt idx="25">
                  <c:v>318.85755611951157</c:v>
                </c:pt>
                <c:pt idx="26">
                  <c:v>356.54132489961609</c:v>
                </c:pt>
                <c:pt idx="27">
                  <c:v>396.84683691275541</c:v>
                </c:pt>
                <c:pt idx="28">
                  <c:v>439.95506069449084</c:v>
                </c:pt>
                <c:pt idx="29">
                  <c:v>486.05924997328896</c:v>
                </c:pt>
                <c:pt idx="30">
                  <c:v>535.36574792147042</c:v>
                </c:pt>
                <c:pt idx="31">
                  <c:v>588.09483975015542</c:v>
                </c:pt>
                <c:pt idx="32">
                  <c:v>644.48165591910742</c:v>
                </c:pt>
                <c:pt idx="33">
                  <c:v>704.77712823962577</c:v>
                </c:pt>
                <c:pt idx="34">
                  <c:v>765.95392873920866</c:v>
                </c:pt>
                <c:pt idx="35">
                  <c:v>828.02399552548536</c:v>
                </c:pt>
                <c:pt idx="36">
                  <c:v>890.99939988287053</c:v>
                </c:pt>
                <c:pt idx="37">
                  <c:v>954.89234687741225</c:v>
                </c:pt>
                <c:pt idx="38">
                  <c:v>1019.7151759336277</c:v>
                </c:pt>
                <c:pt idx="39">
                  <c:v>1085.4803613820884</c:v>
                </c:pt>
                <c:pt idx="40">
                  <c:v>1152.2005129764862</c:v>
                </c:pt>
                <c:pt idx="41">
                  <c:v>1219.8883763788842</c:v>
                </c:pt>
                <c:pt idx="42">
                  <c:v>1286.5435597699995</c:v>
                </c:pt>
                <c:pt idx="43">
                  <c:v>1352.1815301704194</c:v>
                </c:pt>
                <c:pt idx="44">
                  <c:v>1416.8175317886539</c:v>
                </c:pt>
                <c:pt idx="45">
                  <c:v>1480.4665889571197</c:v>
                </c:pt>
                <c:pt idx="46">
                  <c:v>1543.1435090381092</c:v>
                </c:pt>
                <c:pt idx="47">
                  <c:v>1604.8628852997601</c:v>
                </c:pt>
                <c:pt idx="48">
                  <c:v>1665.6390997620488</c:v>
                </c:pt>
                <c:pt idx="49">
                  <c:v>1725.4863260128443</c:v>
                </c:pt>
                <c:pt idx="50">
                  <c:v>1784.4185319940734</c:v>
                </c:pt>
                <c:pt idx="51">
                  <c:v>1842.4494827580547</c:v>
                </c:pt>
                <c:pt idx="52">
                  <c:v>1899.5927431940734</c:v>
                </c:pt>
                <c:pt idx="53">
                  <c:v>1955.8616807252754</c:v>
                </c:pt>
                <c:pt idx="54">
                  <c:v>2011.2694679759729</c:v>
                </c:pt>
                <c:pt idx="55">
                  <c:v>2065.2806918731026</c:v>
                </c:pt>
                <c:pt idx="56">
                  <c:v>2117.9304682750885</c:v>
                </c:pt>
                <c:pt idx="57">
                  <c:v>2169.2530343018489</c:v>
                </c:pt>
                <c:pt idx="58">
                  <c:v>2219.2817701128215</c:v>
                </c:pt>
                <c:pt idx="59">
                  <c:v>2268.0492201558677</c:v>
                </c:pt>
                <c:pt idx="60">
                  <c:v>2315.5871138993721</c:v>
                </c:pt>
                <c:pt idx="61">
                  <c:v>2361.9263860595961</c:v>
                </c:pt>
                <c:pt idx="62">
                  <c:v>2407.0971963350971</c:v>
                </c:pt>
                <c:pt idx="63">
                  <c:v>2450.9055415318685</c:v>
                </c:pt>
                <c:pt idx="64">
                  <c:v>2493.3924855048072</c:v>
                </c:pt>
                <c:pt idx="65">
                  <c:v>2534.5978563442122</c:v>
                </c:pt>
                <c:pt idx="66">
                  <c:v>2574.5602834529777</c:v>
                </c:pt>
                <c:pt idx="67">
                  <c:v>2613.3172335179897</c:v>
                </c:pt>
                <c:pt idx="68">
                  <c:v>2650.9050454083108</c:v>
                </c:pt>
                <c:pt idx="69">
                  <c:v>2687.3589640317991</c:v>
                </c:pt>
                <c:pt idx="70">
                  <c:v>2722.7131731808963</c:v>
                </c:pt>
                <c:pt idx="71">
                  <c:v>2757.0008273974331</c:v>
                </c:pt>
                <c:pt idx="72">
                  <c:v>2790.2540828854426</c:v>
                </c:pt>
                <c:pt idx="73">
                  <c:v>2822.5041275001272</c:v>
                </c:pt>
                <c:pt idx="74">
                  <c:v>2853.7812098403174</c:v>
                </c:pt>
                <c:pt idx="75">
                  <c:v>2884.114667470963</c:v>
                </c:pt>
                <c:pt idx="76">
                  <c:v>2913.5329543014304</c:v>
                </c:pt>
                <c:pt idx="77">
                  <c:v>2942.0636671446291</c:v>
                </c:pt>
                <c:pt idx="78">
                  <c:v>2969.7335714812607</c:v>
                </c:pt>
                <c:pt idx="79">
                  <c:v>2996.5686264527808</c:v>
                </c:pt>
                <c:pt idx="80">
                  <c:v>3022.5940091059711</c:v>
                </c:pt>
                <c:pt idx="81">
                  <c:v>3047.8341379113544</c:v>
                </c:pt>
                <c:pt idx="82">
                  <c:v>3072.3126955770344</c:v>
                </c:pt>
                <c:pt idx="83">
                  <c:v>3096.0526511789076</c:v>
                </c:pt>
                <c:pt idx="84">
                  <c:v>3119.0762816275869</c:v>
                </c:pt>
                <c:pt idx="85">
                  <c:v>3141.4051924917776</c:v>
                </c:pt>
                <c:pt idx="86">
                  <c:v>3163.0603381972633</c:v>
                </c:pt>
                <c:pt idx="87">
                  <c:v>3184.0620416201059</c:v>
                </c:pt>
                <c:pt idx="88">
                  <c:v>3204.4300130921065</c:v>
                </c:pt>
                <c:pt idx="89">
                  <c:v>3224.183368836053</c:v>
                </c:pt>
                <c:pt idx="90">
                  <c:v>3243.3406488477563</c:v>
                </c:pt>
                <c:pt idx="91">
                  <c:v>3261.9198342413802</c:v>
                </c:pt>
                <c:pt idx="92">
                  <c:v>3279.9383640740853</c:v>
                </c:pt>
                <c:pt idx="93">
                  <c:v>3297.413151665527</c:v>
                </c:pt>
                <c:pt idx="94">
                  <c:v>3314.3606004272988</c:v>
                </c:pt>
                <c:pt idx="95">
                  <c:v>3330.796619216957</c:v>
                </c:pt>
                <c:pt idx="96">
                  <c:v>3346.7366372308384</c:v>
                </c:pt>
                <c:pt idx="97">
                  <c:v>3362.1956184494534</c:v>
                </c:pt>
                <c:pt idx="98">
                  <c:v>3377.188075648839</c:v>
                </c:pt>
                <c:pt idx="99">
                  <c:v>3391.7280839908481</c:v>
                </c:pt>
                <c:pt idx="100">
                  <c:v>3405.8292942049793</c:v>
                </c:pt>
                <c:pt idx="101">
                  <c:v>3419.5049453739666</c:v>
                </c:pt>
                <c:pt idx="102">
                  <c:v>3432.7678773349921</c:v>
                </c:pt>
                <c:pt idx="103">
                  <c:v>3445.6305427080338</c:v>
                </c:pt>
                <c:pt idx="104">
                  <c:v>3458.1050185625099</c:v>
                </c:pt>
                <c:pt idx="105">
                  <c:v>3470.2030177330635</c:v>
                </c:pt>
                <c:pt idx="106">
                  <c:v>3481.9358997949926</c:v>
                </c:pt>
                <c:pt idx="107">
                  <c:v>3493.3146817095317</c:v>
                </c:pt>
                <c:pt idx="108">
                  <c:v>3504.3500481488813</c:v>
                </c:pt>
                <c:pt idx="109">
                  <c:v>3515.0523615105872</c:v>
                </c:pt>
                <c:pt idx="110">
                  <c:v>3525.4316716305839</c:v>
                </c:pt>
                <c:pt idx="111">
                  <c:v>3535.4977252039462</c:v>
                </c:pt>
                <c:pt idx="112">
                  <c:v>3545.2599749221131</c:v>
                </c:pt>
                <c:pt idx="113">
                  <c:v>3554.7275883350949</c:v>
                </c:pt>
                <c:pt idx="114">
                  <c:v>3563.9094564469178</c:v>
                </c:pt>
                <c:pt idx="115">
                  <c:v>3572.814202052311</c:v>
                </c:pt>
                <c:pt idx="116">
                  <c:v>3581.4501878224078</c:v>
                </c:pt>
                <c:pt idx="117">
                  <c:v>3589.8255241469979</c:v>
                </c:pt>
                <c:pt idx="118">
                  <c:v>3597.948076740638</c:v>
                </c:pt>
                <c:pt idx="119">
                  <c:v>3605.8254740197203</c:v>
                </c:pt>
                <c:pt idx="120">
                  <c:v>3613.4651142573734</c:v>
                </c:pt>
                <c:pt idx="121">
                  <c:v>3620.8741725228756</c:v>
                </c:pt>
                <c:pt idx="122">
                  <c:v>3628.0596074120549</c:v>
                </c:pt>
                <c:pt idx="123">
                  <c:v>3635.0281675749566</c:v>
                </c:pt>
                <c:pt idx="124">
                  <c:v>3641.7863980468724</c:v>
                </c:pt>
                <c:pt idx="125">
                  <c:v>3648.3406463886449</c:v>
                </c:pt>
                <c:pt idx="126">
                  <c:v>3654.69706864198</c:v>
                </c:pt>
                <c:pt idx="127">
                  <c:v>3660.8616351053283</c:v>
                </c:pt>
                <c:pt idx="128">
                  <c:v>3666.8401359357363</c:v>
                </c:pt>
                <c:pt idx="129">
                  <c:v>3672.6381865818953</c:v>
                </c:pt>
                <c:pt idx="130">
                  <c:v>3678.2612330534748</c:v>
                </c:pt>
                <c:pt idx="131">
                  <c:v>3683.7145570316538</c:v>
                </c:pt>
                <c:pt idx="132">
                  <c:v>3689.0032808256392</c:v>
                </c:pt>
                <c:pt idx="133">
                  <c:v>3694.1323721797976</c:v>
                </c:pt>
                <c:pt idx="134">
                  <c:v>3699.1066489358996</c:v>
                </c:pt>
                <c:pt idx="135">
                  <c:v>3703.9307835548361</c:v>
                </c:pt>
                <c:pt idx="136">
                  <c:v>3708.6093075020372</c:v>
                </c:pt>
                <c:pt idx="137">
                  <c:v>3713.1466155006933</c:v>
                </c:pt>
                <c:pt idx="138">
                  <c:v>3717.5469696567634</c:v>
                </c:pt>
                <c:pt idx="139">
                  <c:v>3721.814503459625</c:v>
                </c:pt>
                <c:pt idx="140">
                  <c:v>3725.9532256621128</c:v>
                </c:pt>
                <c:pt idx="141">
                  <c:v>3729.9670240435785</c:v>
                </c:pt>
                <c:pt idx="142">
                  <c:v>3733.8596690594914</c:v>
                </c:pt>
                <c:pt idx="143">
                  <c:v>3737.6348173810002</c:v>
                </c:pt>
                <c:pt idx="144">
                  <c:v>3741.2960153277672</c:v>
                </c:pt>
                <c:pt idx="145">
                  <c:v>3744.8467021972915</c:v>
                </c:pt>
                <c:pt idx="146">
                  <c:v>3748.2902134938358</c:v>
                </c:pt>
                <c:pt idx="147">
                  <c:v>3751.6297840599877</c:v>
                </c:pt>
                <c:pt idx="148">
                  <c:v>3754.8685511137805</c:v>
                </c:pt>
                <c:pt idx="149">
                  <c:v>3758.0095571942252</c:v>
                </c:pt>
                <c:pt idx="150">
                  <c:v>3761.055753018009</c:v>
                </c:pt>
                <c:pt idx="151">
                  <c:v>3764.0100002500403</c:v>
                </c:pt>
                <c:pt idx="152">
                  <c:v>3766.8750741904332</c:v>
                </c:pt>
                <c:pt idx="153">
                  <c:v>3769.6536663804523</c:v>
                </c:pt>
                <c:pt idx="154">
                  <c:v>3772.3483871298558</c:v>
                </c:pt>
                <c:pt idx="155">
                  <c:v>3774.9617679680127</c:v>
                </c:pt>
                <c:pt idx="156">
                  <c:v>3777.4962640210824</c:v>
                </c:pt>
                <c:pt idx="157">
                  <c:v>3779.9542563174941</c:v>
                </c:pt>
                <c:pt idx="158">
                  <c:v>3782.3380540238804</c:v>
                </c:pt>
                <c:pt idx="159">
                  <c:v>3784.6498966135664</c:v>
                </c:pt>
                <c:pt idx="160">
                  <c:v>3786.8919559696419</c:v>
                </c:pt>
                <c:pt idx="161">
                  <c:v>3789.066338424595</c:v>
                </c:pt>
                <c:pt idx="162">
                  <c:v>3791.1750867384148</c:v>
                </c:pt>
                <c:pt idx="163">
                  <c:v>3793.2201820170203</c:v>
                </c:pt>
                <c:pt idx="164">
                  <c:v>3795.2035455728133</c:v>
                </c:pt>
                <c:pt idx="165">
                  <c:v>3797.1270407291022</c:v>
                </c:pt>
                <c:pt idx="166">
                  <c:v>3798.9924745700887</c:v>
                </c:pt>
                <c:pt idx="167">
                  <c:v>3800.801599638055</c:v>
                </c:pt>
                <c:pt idx="168">
                  <c:v>3802.5561155793503</c:v>
                </c:pt>
                <c:pt idx="169">
                  <c:v>3804.2576707407143</c:v>
                </c:pt>
                <c:pt idx="170">
                  <c:v>3805.9078637174403</c:v>
                </c:pt>
                <c:pt idx="171">
                  <c:v>3807.5082448548246</c:v>
                </c:pt>
                <c:pt idx="172">
                  <c:v>3809.0603177043176</c:v>
                </c:pt>
                <c:pt idx="173">
                  <c:v>3810.5655404357371</c:v>
                </c:pt>
                <c:pt idx="174">
                  <c:v>3812.0253272068721</c:v>
                </c:pt>
                <c:pt idx="175">
                  <c:v>3813.4410494917606</c:v>
                </c:pt>
                <c:pt idx="176">
                  <c:v>3814.8140373688889</c:v>
                </c:pt>
                <c:pt idx="177">
                  <c:v>3816.1455807705202</c:v>
                </c:pt>
                <c:pt idx="178">
                  <c:v>3817.4369306943267</c:v>
                </c:pt>
                <c:pt idx="179">
                  <c:v>3818.6893003784594</c:v>
                </c:pt>
                <c:pt idx="180">
                  <c:v>3819.9038664411614</c:v>
                </c:pt>
                <c:pt idx="181">
                  <c:v>3821.0817699859917</c:v>
                </c:pt>
                <c:pt idx="182">
                  <c:v>3822.2241176736993</c:v>
                </c:pt>
                <c:pt idx="183">
                  <c:v>3823.3319827617506</c:v>
                </c:pt>
                <c:pt idx="184">
                  <c:v>3824.40640611249</c:v>
                </c:pt>
                <c:pt idx="185">
                  <c:v>3825.4483971708746</c:v>
                </c:pt>
                <c:pt idx="186">
                  <c:v>3826.4589349127068</c:v>
                </c:pt>
                <c:pt idx="187">
                  <c:v>3827.4389687642497</c:v>
                </c:pt>
                <c:pt idx="188">
                  <c:v>3828.3894194940917</c:v>
                </c:pt>
                <c:pt idx="189">
                  <c:v>3829.3111800780962</c:v>
                </c:pt>
                <c:pt idx="190">
                  <c:v>3830.2051165382486</c:v>
                </c:pt>
                <c:pt idx="191">
                  <c:v>3831.0720687561902</c:v>
                </c:pt>
                <c:pt idx="192">
                  <c:v>3831.9128512621974</c:v>
                </c:pt>
                <c:pt idx="193">
                  <c:v>3832.728254000353</c:v>
                </c:pt>
                <c:pt idx="194">
                  <c:v>3833.5190430706257</c:v>
                </c:pt>
                <c:pt idx="195">
                  <c:v>3834.2859614485515</c:v>
                </c:pt>
                <c:pt idx="196">
                  <c:v>3835.0297296831986</c:v>
                </c:pt>
                <c:pt idx="197">
                  <c:v>3835.7510465740661</c:v>
                </c:pt>
                <c:pt idx="198">
                  <c:v>3836.4505898275538</c:v>
                </c:pt>
                <c:pt idx="199">
                  <c:v>3837.1290166936224</c:v>
                </c:pt>
                <c:pt idx="200">
                  <c:v>3837.7869645832343</c:v>
                </c:pt>
                <c:pt idx="201">
                  <c:v>3838.4250516671655</c:v>
                </c:pt>
                <c:pt idx="202">
                  <c:v>3839.0438774567392</c:v>
                </c:pt>
                <c:pt idx="203">
                  <c:v>3839.6440233670378</c:v>
                </c:pt>
                <c:pt idx="204">
                  <c:v>3840.2260532631126</c:v>
                </c:pt>
                <c:pt idx="205">
                  <c:v>3840.7905139897098</c:v>
                </c:pt>
                <c:pt idx="206">
                  <c:v>3841.3379358850098</c:v>
                </c:pt>
                <c:pt idx="207">
                  <c:v>3841.8688332788588</c:v>
                </c:pt>
                <c:pt idx="208">
                  <c:v>3842.3837049759645</c:v>
                </c:pt>
                <c:pt idx="209">
                  <c:v>3842.8830347245084</c:v>
                </c:pt>
                <c:pt idx="210">
                  <c:v>3843.3672916706137</c:v>
                </c:pt>
                <c:pt idx="211">
                  <c:v>3843.8369307990956</c:v>
                </c:pt>
                <c:pt idx="212">
                  <c:v>3844.2923933609118</c:v>
                </c:pt>
                <c:pt idx="213">
                  <c:v>3844.7341072877075</c:v>
                </c:pt>
                <c:pt idx="214">
                  <c:v>3845.1624875938528</c:v>
                </c:pt>
                <c:pt idx="215">
                  <c:v>3845.5779367663417</c:v>
                </c:pt>
                <c:pt idx="216">
                  <c:v>3845.9808451429258</c:v>
                </c:pt>
                <c:pt idx="217">
                  <c:v>3846.371591278833</c:v>
                </c:pt>
                <c:pt idx="218">
                  <c:v>3846.750542302419</c:v>
                </c:pt>
                <c:pt idx="219">
                  <c:v>3847.1180542600832</c:v>
                </c:pt>
                <c:pt idx="220">
                  <c:v>3847.4744724507741</c:v>
                </c:pt>
                <c:pt idx="221">
                  <c:v>3847.8201317503986</c:v>
                </c:pt>
                <c:pt idx="222">
                  <c:v>3848.1553569264406</c:v>
                </c:pt>
                <c:pt idx="223">
                  <c:v>3848.4804629430805</c:v>
                </c:pt>
                <c:pt idx="224">
                  <c:v>3848.7957552571083</c:v>
                </c:pt>
                <c:pt idx="225">
                  <c:v>3849.1015301049024</c:v>
                </c:pt>
                <c:pt idx="226">
                  <c:v>3849.3980747807491</c:v>
                </c:pt>
                <c:pt idx="227">
                  <c:v>3849.6856679067587</c:v>
                </c:pt>
                <c:pt idx="228">
                  <c:v>3849.9645796946356</c:v>
                </c:pt>
                <c:pt idx="229">
                  <c:v>3850.2350721995481</c:v>
                </c:pt>
                <c:pt idx="230">
                  <c:v>3850.4973995663336</c:v>
                </c:pt>
                <c:pt idx="231">
                  <c:v>3850.7518082682745</c:v>
                </c:pt>
                <c:pt idx="232">
                  <c:v>3850.9985373386644</c:v>
                </c:pt>
                <c:pt idx="233">
                  <c:v>3851.2378185953871</c:v>
                </c:pt>
                <c:pt idx="234">
                  <c:v>3851.469876858715</c:v>
                </c:pt>
                <c:pt idx="235">
                  <c:v>3851.6949301625345</c:v>
                </c:pt>
                <c:pt idx="236">
                  <c:v>3851.9131899591953</c:v>
                </c:pt>
                <c:pt idx="237">
                  <c:v>3852.124861318176</c:v>
                </c:pt>
                <c:pt idx="238">
                  <c:v>3852.3301431187547</c:v>
                </c:pt>
                <c:pt idx="239">
                  <c:v>3852.5292282368619</c:v>
                </c:pt>
                <c:pt idx="240">
                  <c:v>3852.7223037262943</c:v>
                </c:pt>
                <c:pt idx="241">
                  <c:v>3852.9095509944596</c:v>
                </c:pt>
                <c:pt idx="242">
                  <c:v>3853.091145972815</c:v>
                </c:pt>
                <c:pt idx="243">
                  <c:v>3853.2672592821609</c:v>
                </c:pt>
                <c:pt idx="244">
                  <c:v>3853.4380563929476</c:v>
                </c:pt>
                <c:pt idx="245">
                  <c:v>3853.6036977807407</c:v>
                </c:pt>
                <c:pt idx="246">
                  <c:v>3853.7643390769945</c:v>
                </c:pt>
                <c:pt idx="247">
                  <c:v>3853.9201312152745</c:v>
                </c:pt>
                <c:pt idx="248">
                  <c:v>3854.0712205730674</c:v>
                </c:pt>
                <c:pt idx="249">
                  <c:v>3854.217749109308</c:v>
                </c:pt>
                <c:pt idx="250">
                  <c:v>3854.3598544977567</c:v>
                </c:pt>
                <c:pt idx="251">
                  <c:v>3854.4976702563504</c:v>
                </c:pt>
                <c:pt idx="252">
                  <c:v>3854.6313258726495</c:v>
                </c:pt>
                <c:pt idx="253">
                  <c:v>3854.7609469254971</c:v>
                </c:pt>
                <c:pt idx="254">
                  <c:v>3854.8866552030072</c:v>
                </c:pt>
                <c:pt idx="255">
                  <c:v>3855.0085688169906</c:v>
                </c:pt>
                <c:pt idx="256">
                  <c:v>3855.1268023139269</c:v>
                </c:pt>
                <c:pt idx="257">
                  <c:v>3855.2414667825869</c:v>
                </c:pt>
                <c:pt idx="258">
                  <c:v>3855.3526699584068</c:v>
                </c:pt>
                <c:pt idx="259">
                  <c:v>3855.4605163247111</c:v>
                </c:pt>
                <c:pt idx="260">
                  <c:v>3855.5651072108803</c:v>
                </c:pt>
                <c:pt idx="261">
                  <c:v>3855.6665408875556</c:v>
                </c:pt>
                <c:pt idx="262">
                  <c:v>3855.7649126589695</c:v>
                </c:pt>
                <c:pt idx="263">
                  <c:v>3855.8603149524897</c:v>
                </c:pt>
                <c:pt idx="264">
                  <c:v>3855.9528374054603</c:v>
                </c:pt>
                <c:pt idx="265">
                  <c:v>3856.0425669494202</c:v>
                </c:pt>
                <c:pt idx="266">
                  <c:v>3856.1295878917808</c:v>
                </c:pt>
                <c:pt idx="267">
                  <c:v>3856.2139819950385</c:v>
                </c:pt>
                <c:pt idx="268">
                  <c:v>3856.2958285535938</c:v>
                </c:pt>
                <c:pt idx="269">
                  <c:v>3856.3752044682556</c:v>
                </c:pt>
                <c:pt idx="270">
                  <c:v>3856.4521843184912</c:v>
                </c:pt>
                <c:pt idx="271">
                  <c:v>3856.5268404325011</c:v>
                </c:pt>
                <c:pt idx="272">
                  <c:v>3856.5992429551734</c:v>
                </c:pt>
                <c:pt idx="273">
                  <c:v>3856.669459913991</c:v>
                </c:pt>
                <c:pt idx="274">
                  <c:v>3856.7375572829465</c:v>
                </c:pt>
                <c:pt idx="275">
                  <c:v>3856.8035990445296</c:v>
                </c:pt>
                <c:pt idx="276">
                  <c:v>3856.8676472498428</c:v>
                </c:pt>
                <c:pt idx="277">
                  <c:v>3856.9297620769016</c:v>
                </c:pt>
                <c:pt idx="278">
                  <c:v>3856.9900018871763</c:v>
                </c:pt>
                <c:pt idx="279">
                  <c:v>3857.0484232804256</c:v>
                </c:pt>
                <c:pt idx="280">
                  <c:v>3857.1050811478767</c:v>
                </c:pt>
                <c:pt idx="281">
                  <c:v>3857.1600287237989</c:v>
                </c:pt>
                <c:pt idx="282">
                  <c:v>3857.2133176355201</c:v>
                </c:pt>
                <c:pt idx="283">
                  <c:v>3857.2649979519342</c:v>
                </c:pt>
                <c:pt idx="284">
                  <c:v>3857.3151182305455</c:v>
                </c:pt>
                <c:pt idx="285">
                  <c:v>3857.3637255630902</c:v>
                </c:pt>
                <c:pt idx="286">
                  <c:v>3857.4108656197818</c:v>
                </c:pt>
                <c:pt idx="287">
                  <c:v>3857.4565826922235</c:v>
                </c:pt>
                <c:pt idx="288">
                  <c:v>3857.5009197350209</c:v>
                </c:pt>
                <c:pt idx="289">
                  <c:v>3857.5439184061424</c:v>
                </c:pt>
                <c:pt idx="290">
                  <c:v>3857.5856191060584</c:v>
                </c:pt>
                <c:pt idx="291">
                  <c:v>3857.6260610157015</c:v>
                </c:pt>
                <c:pt idx="292">
                  <c:v>3857.6652821332787</c:v>
                </c:pt>
                <c:pt idx="293">
                  <c:v>3857.7033193099737</c:v>
                </c:pt>
                <c:pt idx="294">
                  <c:v>3857.7402082845715</c:v>
                </c:pt>
                <c:pt idx="295">
                  <c:v>3857.775983717037</c:v>
                </c:pt>
                <c:pt idx="296">
                  <c:v>3857.8106792210806</c:v>
                </c:pt>
                <c:pt idx="297">
                  <c:v>3857.8443273957405</c:v>
                </c:pt>
                <c:pt idx="298">
                  <c:v>3857.876959856012</c:v>
                </c:pt>
                <c:pt idx="299">
                  <c:v>3857.9086072625514</c:v>
                </c:pt>
                <c:pt idx="300">
                  <c:v>3857.9392993504853</c:v>
                </c:pt>
                <c:pt idx="301">
                  <c:v>3857.9690649573467</c:v>
                </c:pt>
                <c:pt idx="302">
                  <c:v>3857.997932050172</c:v>
                </c:pt>
                <c:pt idx="303">
                  <c:v>3858.0259277517771</c:v>
                </c:pt>
                <c:pt idx="304">
                  <c:v>3858.0530783662402</c:v>
                </c:pt>
                <c:pt idx="305">
                  <c:v>3858.0794094036187</c:v>
                </c:pt>
                <c:pt idx="306">
                  <c:v>3858.1049456039159</c:v>
                </c:pt>
                <c:pt idx="307">
                  <c:v>3858.1297109603261</c:v>
                </c:pt>
                <c:pt idx="308">
                  <c:v>3858.1537287417787</c:v>
                </c:pt>
                <c:pt idx="309">
                  <c:v>3858.1770215148008</c:v>
                </c:pt>
                <c:pt idx="310">
                  <c:v>3858.1996111647195</c:v>
                </c:pt>
                <c:pt idx="311">
                  <c:v>3858.2215189162257</c:v>
                </c:pt>
                <c:pt idx="312">
                  <c:v>3858.2427653533159</c:v>
                </c:pt>
                <c:pt idx="313">
                  <c:v>3858.2633704386317</c:v>
                </c:pt>
                <c:pt idx="314">
                  <c:v>3858.2833535322166</c:v>
                </c:pt>
                <c:pt idx="315">
                  <c:v>3858.3027334097064</c:v>
                </c:pt>
                <c:pt idx="316">
                  <c:v>3858.3215282799702</c:v>
                </c:pt>
                <c:pt idx="317">
                  <c:v>3858.3397558022189</c:v>
                </c:pt>
                <c:pt idx="318">
                  <c:v>3858.357433102597</c:v>
                </c:pt>
                <c:pt idx="319">
                  <c:v>3858.3745767902747</c:v>
                </c:pt>
                <c:pt idx="320">
                  <c:v>3858.3912029730523</c:v>
                </c:pt>
                <c:pt idx="321">
                  <c:v>3858.4073272724959</c:v>
                </c:pt>
                <c:pt idx="322">
                  <c:v>3858.4229648386136</c:v>
                </c:pt>
                <c:pt idx="323">
                  <c:v>3858.4381303640912</c:v>
                </c:pt>
                <c:pt idx="324">
                  <c:v>3858.4528380980969</c:v>
                </c:pt>
                <c:pt idx="325">
                  <c:v>3858.4671018596691</c:v>
                </c:pt>
                <c:pt idx="326">
                  <c:v>3858.4809350507007</c:v>
                </c:pt>
                <c:pt idx="327">
                  <c:v>3858.4943506685304</c:v>
                </c:pt>
                <c:pt idx="328">
                  <c:v>3858.5073613181557</c:v>
                </c:pt>
                <c:pt idx="329">
                  <c:v>3858.519979224076</c:v>
                </c:pt>
                <c:pt idx="330">
                  <c:v>3858.5322162417779</c:v>
                </c:pt>
                <c:pt idx="331">
                  <c:v>3858.5440838688746</c:v>
                </c:pt>
                <c:pt idx="332">
                  <c:v>3858.5555932559091</c:v>
                </c:pt>
                <c:pt idx="333">
                  <c:v>3858.5667552168306</c:v>
                </c:pt>
                <c:pt idx="334">
                  <c:v>3858.5775802391554</c:v>
                </c:pt>
                <c:pt idx="335">
                  <c:v>3858.5880784938195</c:v>
                </c:pt>
                <c:pt idx="336">
                  <c:v>3858.5982598447367</c:v>
                </c:pt>
                <c:pt idx="337">
                  <c:v>3858.6081338580657</c:v>
                </c:pt>
                <c:pt idx="338">
                  <c:v>3858.6177098111975</c:v>
                </c:pt>
                <c:pt idx="339">
                  <c:v>3858.6269967014732</c:v>
                </c:pt>
                <c:pt idx="340">
                  <c:v>3858.6360032546377</c:v>
                </c:pt>
                <c:pt idx="341">
                  <c:v>3858.644737933037</c:v>
                </c:pt>
                <c:pt idx="342">
                  <c:v>3858.6532089435714</c:v>
                </c:pt>
                <c:pt idx="343">
                  <c:v>3858.6614242454034</c:v>
                </c:pt>
                <c:pt idx="344">
                  <c:v>3858.6693915574392</c:v>
                </c:pt>
                <c:pt idx="345">
                  <c:v>3858.6771183655792</c:v>
                </c:pt>
                <c:pt idx="346">
                  <c:v>3858.6846119297516</c:v>
                </c:pt>
                <c:pt idx="347">
                  <c:v>3858.6918792907345</c:v>
                </c:pt>
                <c:pt idx="348">
                  <c:v>3858.698927276771</c:v>
                </c:pt>
                <c:pt idx="349">
                  <c:v>3858.7057625099847</c:v>
                </c:pt>
                <c:pt idx="350">
                  <c:v>3858.7123914126009</c:v>
                </c:pt>
                <c:pt idx="351">
                  <c:v>3858.7188202129828</c:v>
                </c:pt>
                <c:pt idx="352">
                  <c:v>3858.7250549514811</c:v>
                </c:pt>
                <c:pt idx="353">
                  <c:v>3858.7311014861111</c:v>
                </c:pt>
                <c:pt idx="354">
                  <c:v>3858.7369654980562</c:v>
                </c:pt>
                <c:pt idx="355">
                  <c:v>3858.7426524970056</c:v>
                </c:pt>
                <c:pt idx="356">
                  <c:v>3858.7481678263312</c:v>
                </c:pt>
                <c:pt idx="357">
                  <c:v>3858.7535166681087</c:v>
                </c:pt>
                <c:pt idx="358">
                  <c:v>3858.7587040479852</c:v>
                </c:pt>
                <c:pt idx="359">
                  <c:v>3858.763734839903</c:v>
                </c:pt>
                <c:pt idx="360">
                  <c:v>3858.7686137706769</c:v>
                </c:pt>
                <c:pt idx="361">
                  <c:v>3858.7733454244371</c:v>
                </c:pt>
                <c:pt idx="362">
                  <c:v>3858.7779342469362</c:v>
                </c:pt>
                <c:pt idx="363">
                  <c:v>3858.7823845497251</c:v>
                </c:pt>
                <c:pt idx="364">
                  <c:v>3858.7867005142048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7-4237-B845-1B35D2F0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5088"/>
        <c:axId val="1233357840"/>
      </c:lineChart>
      <c:dateAx>
        <c:axId val="114174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57840"/>
        <c:crosses val="autoZero"/>
        <c:auto val="1"/>
        <c:lblOffset val="100"/>
        <c:baseTimeUnit val="days"/>
      </c:dateAx>
      <c:valAx>
        <c:axId val="1233357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Predicted Active Cases as a Function of Social Distancing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(5x Prev 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Reopen'!$S$2:$S$146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  <c:pt idx="94">
                  <c:v>1990</c:v>
                </c:pt>
                <c:pt idx="95">
                  <c:v>2465</c:v>
                </c:pt>
                <c:pt idx="96">
                  <c:v>2745</c:v>
                </c:pt>
                <c:pt idx="97">
                  <c:v>3145</c:v>
                </c:pt>
                <c:pt idx="98">
                  <c:v>3305</c:v>
                </c:pt>
                <c:pt idx="99">
                  <c:v>3680</c:v>
                </c:pt>
                <c:pt idx="100">
                  <c:v>4125</c:v>
                </c:pt>
                <c:pt idx="101">
                  <c:v>4560</c:v>
                </c:pt>
                <c:pt idx="102">
                  <c:v>4895</c:v>
                </c:pt>
                <c:pt idx="103">
                  <c:v>5175</c:v>
                </c:pt>
                <c:pt idx="104">
                  <c:v>5515</c:v>
                </c:pt>
                <c:pt idx="105">
                  <c:v>5800</c:v>
                </c:pt>
                <c:pt idx="106">
                  <c:v>5790</c:v>
                </c:pt>
                <c:pt idx="107">
                  <c:v>6550</c:v>
                </c:pt>
                <c:pt idx="108">
                  <c:v>6645</c:v>
                </c:pt>
                <c:pt idx="109">
                  <c:v>7120</c:v>
                </c:pt>
                <c:pt idx="110">
                  <c:v>6550</c:v>
                </c:pt>
                <c:pt idx="111">
                  <c:v>7000</c:v>
                </c:pt>
                <c:pt idx="112">
                  <c:v>7050</c:v>
                </c:pt>
                <c:pt idx="113">
                  <c:v>7235</c:v>
                </c:pt>
                <c:pt idx="114">
                  <c:v>7720</c:v>
                </c:pt>
                <c:pt idx="115">
                  <c:v>8410</c:v>
                </c:pt>
                <c:pt idx="116">
                  <c:v>8470</c:v>
                </c:pt>
                <c:pt idx="117">
                  <c:v>9110</c:v>
                </c:pt>
                <c:pt idx="118">
                  <c:v>9790</c:v>
                </c:pt>
                <c:pt idx="119">
                  <c:v>9970</c:v>
                </c:pt>
                <c:pt idx="120">
                  <c:v>9690</c:v>
                </c:pt>
                <c:pt idx="121">
                  <c:v>9620</c:v>
                </c:pt>
                <c:pt idx="122">
                  <c:v>9695</c:v>
                </c:pt>
                <c:pt idx="123">
                  <c:v>10385</c:v>
                </c:pt>
                <c:pt idx="124">
                  <c:v>10095</c:v>
                </c:pt>
                <c:pt idx="125">
                  <c:v>10725</c:v>
                </c:pt>
                <c:pt idx="126">
                  <c:v>10910</c:v>
                </c:pt>
                <c:pt idx="127">
                  <c:v>11080</c:v>
                </c:pt>
                <c:pt idx="128">
                  <c:v>11030</c:v>
                </c:pt>
                <c:pt idx="129">
                  <c:v>11165</c:v>
                </c:pt>
                <c:pt idx="130">
                  <c:v>11390</c:v>
                </c:pt>
                <c:pt idx="131">
                  <c:v>9855</c:v>
                </c:pt>
                <c:pt idx="132">
                  <c:v>9825</c:v>
                </c:pt>
                <c:pt idx="133">
                  <c:v>10120</c:v>
                </c:pt>
                <c:pt idx="134">
                  <c:v>10140</c:v>
                </c:pt>
                <c:pt idx="135">
                  <c:v>9970</c:v>
                </c:pt>
                <c:pt idx="136">
                  <c:v>9795</c:v>
                </c:pt>
                <c:pt idx="137">
                  <c:v>10050</c:v>
                </c:pt>
                <c:pt idx="138">
                  <c:v>9205</c:v>
                </c:pt>
                <c:pt idx="139">
                  <c:v>9310</c:v>
                </c:pt>
                <c:pt idx="140">
                  <c:v>9500</c:v>
                </c:pt>
                <c:pt idx="141">
                  <c:v>9355</c:v>
                </c:pt>
                <c:pt idx="142">
                  <c:v>9205</c:v>
                </c:pt>
                <c:pt idx="143">
                  <c:v>9205</c:v>
                </c:pt>
                <c:pt idx="144">
                  <c:v>8610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4-4F76-B94B-FF5B58B47BBD}"/>
            </c:ext>
          </c:extLst>
        </c:ser>
        <c:ser>
          <c:idx val="1"/>
          <c:order val="1"/>
          <c:tx>
            <c:v>Predicted Active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Reopen'!$Z$2:$Z$145</c:f>
              <c:numCache>
                <c:formatCode>#,##0.00</c:formatCode>
                <c:ptCount val="144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1490.154881929192</c:v>
                </c:pt>
                <c:pt idx="42">
                  <c:v>1466.7300666075398</c:v>
                </c:pt>
                <c:pt idx="43">
                  <c:v>1443.6672049303752</c:v>
                </c:pt>
                <c:pt idx="44">
                  <c:v>1420.9609025242939</c:v>
                </c:pt>
                <c:pt idx="45">
                  <c:v>1398.605839093115</c:v>
                </c:pt>
                <c:pt idx="46">
                  <c:v>1376.5967676062048</c:v>
                </c:pt>
                <c:pt idx="47">
                  <c:v>1354.9285134885713</c:v>
                </c:pt>
                <c:pt idx="48">
                  <c:v>1333.5959738130366</c:v>
                </c:pt>
                <c:pt idx="49">
                  <c:v>1312.5941164947624</c:v>
                </c:pt>
                <c:pt idx="50">
                  <c:v>1291.9179794884071</c:v>
                </c:pt>
                <c:pt idx="51">
                  <c:v>1271.5626699881693</c:v>
                </c:pt>
                <c:pt idx="52">
                  <c:v>1251.5233636309631</c:v>
                </c:pt>
                <c:pt idx="53">
                  <c:v>1231.7953037029613</c:v>
                </c:pt>
                <c:pt idx="54">
                  <c:v>1200.1840695931839</c:v>
                </c:pt>
                <c:pt idx="55">
                  <c:v>1169.3821818680378</c:v>
                </c:pt>
                <c:pt idx="56">
                  <c:v>1139.3690144613317</c:v>
                </c:pt>
                <c:pt idx="57">
                  <c:v>1110.1244620887214</c:v>
                </c:pt>
                <c:pt idx="58">
                  <c:v>1081.6289273472003</c:v>
                </c:pt>
                <c:pt idx="59">
                  <c:v>1053.8633081213741</c:v>
                </c:pt>
                <c:pt idx="60">
                  <c:v>1026.8089852898941</c:v>
                </c:pt>
                <c:pt idx="61">
                  <c:v>1000.4478107255268</c:v>
                </c:pt>
                <c:pt idx="62">
                  <c:v>969.81479924633527</c:v>
                </c:pt>
                <c:pt idx="63">
                  <c:v>940.11905392582435</c:v>
                </c:pt>
                <c:pt idx="64">
                  <c:v>911.33193957124763</c:v>
                </c:pt>
                <c:pt idx="65">
                  <c:v>883.4256933121037</c:v>
                </c:pt>
                <c:pt idx="66">
                  <c:v>856.3733981796513</c:v>
                </c:pt>
                <c:pt idx="67">
                  <c:v>830.14895747733988</c:v>
                </c:pt>
                <c:pt idx="68">
                  <c:v>804.72706991904511</c:v>
                </c:pt>
                <c:pt idx="69">
                  <c:v>780.08320551263955</c:v>
                </c:pt>
                <c:pt idx="70">
                  <c:v>756.19358216705461</c:v>
                </c:pt>
                <c:pt idx="71">
                  <c:v>733.03514300159736</c:v>
                </c:pt>
                <c:pt idx="72">
                  <c:v>710.58553433688132</c:v>
                </c:pt>
                <c:pt idx="73">
                  <c:v>688.82308434731101</c:v>
                </c:pt>
                <c:pt idx="74">
                  <c:v>667.72678235562307</c:v>
                </c:pt>
                <c:pt idx="75">
                  <c:v>713.28088391531071</c:v>
                </c:pt>
                <c:pt idx="76">
                  <c:v>761.92275961887776</c:v>
                </c:pt>
                <c:pt idx="77">
                  <c:v>813.85887595159818</c:v>
                </c:pt>
                <c:pt idx="78">
                  <c:v>869.30910519079907</c:v>
                </c:pt>
                <c:pt idx="79">
                  <c:v>928.5075391703424</c:v>
                </c:pt>
                <c:pt idx="80">
                  <c:v>991.70334429175887</c:v>
                </c:pt>
                <c:pt idx="81">
                  <c:v>1059.1616586453558</c:v>
                </c:pt>
                <c:pt idx="82">
                  <c:v>1131.1645319072209</c:v>
                </c:pt>
                <c:pt idx="83">
                  <c:v>1208.0119084354621</c:v>
                </c:pt>
                <c:pt idx="84">
                  <c:v>1290.0226536946691</c:v>
                </c:pt>
                <c:pt idx="85">
                  <c:v>1377.5356237841131</c:v>
                </c:pt>
                <c:pt idx="86">
                  <c:v>1470.9107774244976</c:v>
                </c:pt>
                <c:pt idx="87">
                  <c:v>1570.5303292611325</c:v>
                </c:pt>
                <c:pt idx="88">
                  <c:v>1676.7999427583811</c:v>
                </c:pt>
                <c:pt idx="89">
                  <c:v>1790.1499602803117</c:v>
                </c:pt>
                <c:pt idx="90">
                  <c:v>1911.0366671639349</c:v>
                </c:pt>
                <c:pt idx="91">
                  <c:v>2039.9435856815533</c:v>
                </c:pt>
                <c:pt idx="92">
                  <c:v>2177.3827937439542</c:v>
                </c:pt>
                <c:pt idx="93">
                  <c:v>2323.8962620019561</c:v>
                </c:pt>
                <c:pt idx="94">
                  <c:v>2480.057201644905</c:v>
                </c:pt>
                <c:pt idx="95">
                  <c:v>2646.4714136551629</c:v>
                </c:pt>
                <c:pt idx="96">
                  <c:v>2823.7786285410916</c:v>
                </c:pt>
                <c:pt idx="97">
                  <c:v>3012.6538236209481</c:v>
                </c:pt>
                <c:pt idx="98">
                  <c:v>3213.8085027501324</c:v>
                </c:pt>
                <c:pt idx="99">
                  <c:v>3427.9919209587115</c:v>
                </c:pt>
                <c:pt idx="100">
                  <c:v>3655.9922337806306</c:v>
                </c:pt>
                <c:pt idx="101">
                  <c:v>3898.6375480981742</c:v>
                </c:pt>
                <c:pt idx="102">
                  <c:v>4156.7968480855825</c:v>
                </c:pt>
                <c:pt idx="103">
                  <c:v>4431.3807663088764</c:v>
                </c:pt>
                <c:pt idx="104">
                  <c:v>4723.3421662249175</c:v>
                </c:pt>
                <c:pt idx="105">
                  <c:v>5033.6764982285167</c:v>
                </c:pt>
                <c:pt idx="106">
                  <c:v>5363.4218870378227</c:v>
                </c:pt>
                <c:pt idx="107">
                  <c:v>5713.6589036120567</c:v>
                </c:pt>
                <c:pt idx="108">
                  <c:v>6085.5099700020482</c:v>
                </c:pt>
                <c:pt idx="109">
                  <c:v>6480.1383405992565</c:v>
                </c:pt>
                <c:pt idx="110">
                  <c:v>6898.7465982482672</c:v>
                </c:pt>
                <c:pt idx="111">
                  <c:v>7342.5745987187865</c:v>
                </c:pt>
                <c:pt idx="112">
                  <c:v>7812.8967922190777</c:v>
                </c:pt>
                <c:pt idx="113">
                  <c:v>8311.0188461259913</c:v>
                </c:pt>
                <c:pt idx="114">
                  <c:v>8838.2734890919546</c:v>
                </c:pt>
                <c:pt idx="115">
                  <c:v>9396.015493386969</c:v>
                </c:pt>
                <c:pt idx="116">
                  <c:v>9985.615710002332</c:v>
                </c:pt>
                <c:pt idx="117">
                  <c:v>10608.454069981013</c:v>
                </c:pt>
                <c:pt idx="118">
                  <c:v>11265.91146598645</c:v>
                </c:pt>
                <c:pt idx="119">
                  <c:v>11959.360430655523</c:v>
                </c:pt>
                <c:pt idx="120">
                  <c:v>12690.154533217215</c:v>
                </c:pt>
                <c:pt idx="121">
                  <c:v>13459.616423640844</c:v>
                </c:pt>
                <c:pt idx="122">
                  <c:v>14269.024464671924</c:v>
                </c:pt>
                <c:pt idx="123">
                  <c:v>15119.597906992201</c:v>
                </c:pt>
                <c:pt idx="124">
                  <c:v>16012.480581864127</c:v>
                </c:pt>
                <c:pt idx="125">
                  <c:v>16948.723109415547</c:v>
                </c:pt>
                <c:pt idx="126">
                  <c:v>17929.263649550234</c:v>
                </c:pt>
                <c:pt idx="127">
                  <c:v>18954.907256598424</c:v>
                </c:pt>
                <c:pt idx="128">
                  <c:v>20026.303938374338</c:v>
                </c:pt>
                <c:pt idx="129">
                  <c:v>21143.925565227619</c:v>
                </c:pt>
                <c:pt idx="130">
                  <c:v>22308.041824674343</c:v>
                </c:pt>
                <c:pt idx="131">
                  <c:v>23518.695471703035</c:v>
                </c:pt>
                <c:pt idx="132">
                  <c:v>24775.677182978041</c:v>
                </c:pt>
                <c:pt idx="133">
                  <c:v>26078.500383645605</c:v>
                </c:pt>
                <c:pt idx="134">
                  <c:v>27426.37647662955</c:v>
                </c:pt>
                <c:pt idx="135">
                  <c:v>28818.190964114845</c:v>
                </c:pt>
                <c:pt idx="136">
                  <c:v>30252.481006887323</c:v>
                </c:pt>
                <c:pt idx="137">
                  <c:v>31727.415016488674</c:v>
                </c:pt>
                <c:pt idx="138">
                  <c:v>33240.774914621579</c:v>
                </c:pt>
                <c:pt idx="139">
                  <c:v>34789.941720573443</c:v>
                </c:pt>
                <c:pt idx="140">
                  <c:v>36371.88513724439</c:v>
                </c:pt>
                <c:pt idx="141">
                  <c:v>37983.15779642843</c:v>
                </c:pt>
                <c:pt idx="142">
                  <c:v>39619.894791419953</c:v>
                </c:pt>
                <c:pt idx="143">
                  <c:v>41277.819067506571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4-4F76-B94B-FF5B58B47BBD}"/>
            </c:ext>
          </c:extLst>
        </c:ser>
        <c:ser>
          <c:idx val="2"/>
          <c:order val="2"/>
          <c:tx>
            <c:v>I - Original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4-4F76-B94B-FF5B58B4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0"/>
        <c:lblOffset val="100"/>
        <c:baseTimeUnit val="days"/>
      </c:dateAx>
      <c:valAx>
        <c:axId val="859237040"/>
        <c:scaling>
          <c:orientation val="minMax"/>
          <c:max val="12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976313</xdr:colOff>
      <xdr:row>23</xdr:row>
      <xdr:rowOff>174625</xdr:rowOff>
    </xdr:from>
    <xdr:to>
      <xdr:col>1</xdr:col>
      <xdr:colOff>3159125</xdr:colOff>
      <xdr:row>32</xdr:row>
      <xdr:rowOff>15880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4F2C-875D-4783-BE5F-3A28E5B4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555625</xdr:colOff>
      <xdr:row>24</xdr:row>
      <xdr:rowOff>31750</xdr:rowOff>
    </xdr:from>
    <xdr:to>
      <xdr:col>1</xdr:col>
      <xdr:colOff>1902354</xdr:colOff>
      <xdr:row>28</xdr:row>
      <xdr:rowOff>43391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D70978-EDCC-4FB2-AE07-F8308CCA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321468</xdr:colOff>
      <xdr:row>23</xdr:row>
      <xdr:rowOff>59531</xdr:rowOff>
    </xdr:from>
    <xdr:to>
      <xdr:col>1</xdr:col>
      <xdr:colOff>3571547</xdr:colOff>
      <xdr:row>32</xdr:row>
      <xdr:rowOff>142873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05692-0F21-4C98-A0DB-DD1719605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293780</xdr:colOff>
      <xdr:row>108</xdr:row>
      <xdr:rowOff>115606</xdr:rowOff>
    </xdr:from>
    <xdr:to>
      <xdr:col>1</xdr:col>
      <xdr:colOff>3649943</xdr:colOff>
      <xdr:row>125</xdr:row>
      <xdr:rowOff>67234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A66A-CE80-44AD-B946-4AB4E812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489479</xdr:colOff>
      <xdr:row>62</xdr:row>
      <xdr:rowOff>54769</xdr:rowOff>
    </xdr:from>
    <xdr:to>
      <xdr:col>1</xdr:col>
      <xdr:colOff>3504935</xdr:colOff>
      <xdr:row>72</xdr:row>
      <xdr:rowOff>113901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9F7B2-FF78-4A00-8C7C-22821613C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302607</xdr:colOff>
      <xdr:row>14</xdr:row>
      <xdr:rowOff>103001</xdr:rowOff>
    </xdr:from>
    <xdr:to>
      <xdr:col>42</xdr:col>
      <xdr:colOff>235279</xdr:colOff>
      <xdr:row>29</xdr:row>
      <xdr:rowOff>149739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E1DB5-FFF2-4007-9E2C-92DDA68C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976313</xdr:colOff>
      <xdr:row>23</xdr:row>
      <xdr:rowOff>174625</xdr:rowOff>
    </xdr:from>
    <xdr:to>
      <xdr:col>1</xdr:col>
      <xdr:colOff>3159125</xdr:colOff>
      <xdr:row>32</xdr:row>
      <xdr:rowOff>15880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7C5FB-48B6-436D-A873-292B739DE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555625</xdr:colOff>
      <xdr:row>24</xdr:row>
      <xdr:rowOff>31750</xdr:rowOff>
    </xdr:from>
    <xdr:to>
      <xdr:col>1</xdr:col>
      <xdr:colOff>1902354</xdr:colOff>
      <xdr:row>28</xdr:row>
      <xdr:rowOff>43391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73482-9DC7-4347-AE9A-28BA78B58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943768</xdr:colOff>
      <xdr:row>1</xdr:row>
      <xdr:rowOff>30160</xdr:rowOff>
    </xdr:from>
    <xdr:to>
      <xdr:col>1</xdr:col>
      <xdr:colOff>3845718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4D87A-A843-4B34-8C4F-2CCF5834D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896142</xdr:colOff>
      <xdr:row>21</xdr:row>
      <xdr:rowOff>68260</xdr:rowOff>
    </xdr:from>
    <xdr:to>
      <xdr:col>1</xdr:col>
      <xdr:colOff>3568372</xdr:colOff>
      <xdr:row>32</xdr:row>
      <xdr:rowOff>146048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8AA17-33EE-4F02-8447-45043309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293780</xdr:colOff>
      <xdr:row>108</xdr:row>
      <xdr:rowOff>115606</xdr:rowOff>
    </xdr:from>
    <xdr:to>
      <xdr:col>1</xdr:col>
      <xdr:colOff>3649943</xdr:colOff>
      <xdr:row>125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3A54-7216-4C2F-B843-433BB10B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634207</xdr:colOff>
      <xdr:row>0</xdr:row>
      <xdr:rowOff>542527</xdr:rowOff>
    </xdr:from>
    <xdr:to>
      <xdr:col>34</xdr:col>
      <xdr:colOff>583407</xdr:colOff>
      <xdr:row>15</xdr:row>
      <xdr:rowOff>44052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64654F-F831-4F67-9170-485A34DB4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896142</xdr:colOff>
      <xdr:row>21</xdr:row>
      <xdr:rowOff>68260</xdr:rowOff>
    </xdr:from>
    <xdr:to>
      <xdr:col>1</xdr:col>
      <xdr:colOff>3568372</xdr:colOff>
      <xdr:row>32</xdr:row>
      <xdr:rowOff>146048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C2E39-16CF-404B-A8AD-92A985F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293780</xdr:colOff>
      <xdr:row>108</xdr:row>
      <xdr:rowOff>115606</xdr:rowOff>
    </xdr:from>
    <xdr:to>
      <xdr:col>1</xdr:col>
      <xdr:colOff>3649943</xdr:colOff>
      <xdr:row>125</xdr:row>
      <xdr:rowOff>67234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CA463-C45C-43A3-9046-0BF46506E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267586</xdr:colOff>
      <xdr:row>9</xdr:row>
      <xdr:rowOff>175908</xdr:rowOff>
    </xdr:from>
    <xdr:to>
      <xdr:col>42</xdr:col>
      <xdr:colOff>229113</xdr:colOff>
      <xdr:row>25</xdr:row>
      <xdr:rowOff>47227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D72706-0C82-41D8-9520-769A4E162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500062</xdr:colOff>
      <xdr:row>75</xdr:row>
      <xdr:rowOff>86518</xdr:rowOff>
    </xdr:from>
    <xdr:to>
      <xdr:col>1</xdr:col>
      <xdr:colOff>3515518</xdr:colOff>
      <xdr:row>85</xdr:row>
      <xdr:rowOff>145651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4742AB-54B4-479C-927C-943C03056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5602</xdr:colOff>
      <xdr:row>2</xdr:row>
      <xdr:rowOff>68356</xdr:rowOff>
    </xdr:from>
    <xdr:to>
      <xdr:col>26</xdr:col>
      <xdr:colOff>733984</xdr:colOff>
      <xdr:row>17</xdr:row>
      <xdr:rowOff>122144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8B180-4A85-483C-A667-A335089E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ufity.com/blogs/1591622538151/Texas-counties-see-steep-rise-in-cases-after-reopenin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rufity.com/blogs/1591622538151/Texas-counties-see-steep-rise-in-cases-after-reopening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4646-6B96-4A5F-85FA-80A8110B5BA0}">
  <dimension ref="A1:AH366"/>
  <sheetViews>
    <sheetView topLeftCell="V1" zoomScale="80" zoomScaleNormal="80" workbookViewId="0">
      <pane ySplit="1" topLeftCell="A2" activePane="bottomLeft" state="frozen"/>
      <selection pane="bottomLeft" activeCell="K2" activeCellId="1" sqref="R2:R63 K2:K63"/>
    </sheetView>
  </sheetViews>
  <sheetFormatPr defaultRowHeight="14.5" x14ac:dyDescent="0.35"/>
  <cols>
    <col min="1" max="1" width="10" customWidth="1"/>
    <col min="2" max="2" width="55.90625" hidden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1.08984375" style="57" customWidth="1"/>
    <col min="22" max="22" width="10.08984375" customWidth="1"/>
    <col min="23" max="23" width="10.7265625" customWidth="1"/>
    <col min="24" max="24" width="9.08984375" customWidth="1"/>
    <col min="25" max="25" width="10.08984375" customWidth="1"/>
    <col min="27" max="27" width="8.7265625" bestFit="1" customWidth="1"/>
    <col min="34" max="34" width="9.1796875" bestFit="1" customWidth="1"/>
  </cols>
  <sheetData>
    <row r="1" spans="1:34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54" t="s">
        <v>50</v>
      </c>
      <c r="V1" s="24" t="s">
        <v>16</v>
      </c>
      <c r="W1" s="24" t="s">
        <v>18</v>
      </c>
      <c r="X1" s="24" t="s">
        <v>5</v>
      </c>
      <c r="Y1" s="24" t="s">
        <v>6</v>
      </c>
      <c r="AA1" s="21" t="s">
        <v>19</v>
      </c>
      <c r="AB1" s="21" t="s">
        <v>7</v>
      </c>
      <c r="AD1" s="38" t="s">
        <v>40</v>
      </c>
      <c r="AE1" s="38" t="s">
        <v>38</v>
      </c>
      <c r="AF1" s="40" t="s">
        <v>49</v>
      </c>
      <c r="AG1" s="39" t="s">
        <v>41</v>
      </c>
      <c r="AH1" s="39" t="s">
        <v>48</v>
      </c>
    </row>
    <row r="2" spans="1:34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IF(A2=0,$AE$2,IF(A2=1,$AE$3,IF(A2=2,$AE$4,IF(A2=3,$AE$5,IF(A2=4,$AE$6,IF(A2=5,$AE$7,IF(A2=6,$AE$8,IF(A2=7,$AE$9,""))))))))</f>
        <v>0.6</v>
      </c>
      <c r="N2">
        <v>22.22</v>
      </c>
      <c r="O2">
        <f>$AB$6</f>
        <v>4.4999999999999998E-2</v>
      </c>
      <c r="P2">
        <f>M2-O2</f>
        <v>0.55499999999999994</v>
      </c>
      <c r="Q2" s="31">
        <f>AB2</f>
        <v>310568</v>
      </c>
      <c r="R2" s="28">
        <f>AB3</f>
        <v>1</v>
      </c>
      <c r="S2" s="28">
        <f>AB4</f>
        <v>0</v>
      </c>
      <c r="T2" s="19"/>
      <c r="U2" s="55"/>
      <c r="V2" s="1">
        <f t="shared" ref="V2:V65" si="0">R2*$AB$7</f>
        <v>0.02</v>
      </c>
      <c r="W2" s="1">
        <f t="shared" ref="W2:W65" si="1">$AB$10-V2</f>
        <v>499.98</v>
      </c>
      <c r="X2" s="1">
        <f t="shared" ref="X2:X65" si="2">R2*$AB$8</f>
        <v>0.01</v>
      </c>
      <c r="Y2" s="3">
        <f>S2*$AB$9</f>
        <v>0</v>
      </c>
      <c r="AA2" t="s">
        <v>8</v>
      </c>
      <c r="AB2">
        <v>310568</v>
      </c>
      <c r="AD2" s="41">
        <v>0</v>
      </c>
      <c r="AE2" s="42">
        <v>0.6</v>
      </c>
      <c r="AF2" s="43">
        <f>AE2-$AB$6</f>
        <v>0.55499999999999994</v>
      </c>
      <c r="AG2" s="44">
        <f>AE2/$AB$6</f>
        <v>13.333333333333334</v>
      </c>
      <c r="AH2" s="43">
        <v>0</v>
      </c>
    </row>
    <row r="3" spans="1:34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70" si="3">F3*5</f>
        <v>0</v>
      </c>
      <c r="L3" s="34">
        <f t="shared" ref="L3:L66" si="4">M3/O3</f>
        <v>13.333333333333334</v>
      </c>
      <c r="M3">
        <f t="shared" ref="M3:M66" si="5">IF(A3=0,$AE$2,IF(A3=1,$AE$3,IF(A3=2,$AE$4,IF(A3=3,$AE$5,IF(A3=4,$AE$6,IF(A3=5,$AE$7,IF(A3=6,$AE$8,IF(A3=7,$AE$9,""))))))))</f>
        <v>0.6</v>
      </c>
      <c r="N3">
        <v>22.22</v>
      </c>
      <c r="O3">
        <f t="shared" ref="O3:O66" si="6">$AB$6</f>
        <v>4.4999999999999998E-2</v>
      </c>
      <c r="P3">
        <f t="shared" ref="P3:P66" si="7">M3-O3</f>
        <v>0.55499999999999994</v>
      </c>
      <c r="Q3" s="32">
        <f t="shared" ref="Q3:Q66" si="8">Q2-((Q2/$AB$2)*(M3*R2))</f>
        <v>310567.40000000002</v>
      </c>
      <c r="R3" s="28">
        <f t="shared" ref="R3:R66" si="9">R2+(Q2/$AB$2)*(M3*R2)-(R2*O3)</f>
        <v>1.5550000000000002</v>
      </c>
      <c r="S3" s="28">
        <f t="shared" ref="S3:S66" si="10">S2+(R2*O3)</f>
        <v>4.4999999999999998E-2</v>
      </c>
      <c r="T3" s="20"/>
      <c r="U3" s="56"/>
      <c r="V3" s="1">
        <f t="shared" si="0"/>
        <v>3.1100000000000003E-2</v>
      </c>
      <c r="W3" s="1">
        <f t="shared" si="1"/>
        <v>499.96890000000002</v>
      </c>
      <c r="X3" s="1">
        <f t="shared" si="2"/>
        <v>1.5550000000000001E-2</v>
      </c>
      <c r="Y3" s="3">
        <f t="shared" ref="Y3:Y66" si="11">S3*$AB$9</f>
        <v>1.1249999999999999E-3</v>
      </c>
      <c r="AA3" t="s">
        <v>9</v>
      </c>
      <c r="AB3">
        <v>1</v>
      </c>
      <c r="AD3" s="41">
        <v>1</v>
      </c>
      <c r="AE3" s="42">
        <v>0.45</v>
      </c>
      <c r="AF3" s="43">
        <f t="shared" ref="AF3:AF9" si="12">AE3-$AB$6</f>
        <v>0.40500000000000003</v>
      </c>
      <c r="AG3" s="44">
        <f t="shared" ref="AG3:AG9" si="13">AE3/$AB$6</f>
        <v>10</v>
      </c>
      <c r="AH3" s="43">
        <f>(AE3-AE2)/AE2</f>
        <v>-0.24999999999999994</v>
      </c>
    </row>
    <row r="4" spans="1:34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56"/>
      <c r="V4" s="1">
        <f t="shared" si="0"/>
        <v>4.8360463949924021E-2</v>
      </c>
      <c r="W4" s="1">
        <f t="shared" si="1"/>
        <v>499.9516395360501</v>
      </c>
      <c r="X4" s="1">
        <f t="shared" si="2"/>
        <v>2.418023197496201E-2</v>
      </c>
      <c r="Y4" s="3">
        <f t="shared" si="11"/>
        <v>2.8743750000000002E-3</v>
      </c>
      <c r="AA4" t="s">
        <v>10</v>
      </c>
      <c r="AB4">
        <v>0</v>
      </c>
      <c r="AD4" s="41">
        <v>2</v>
      </c>
      <c r="AE4" s="42">
        <v>0.108</v>
      </c>
      <c r="AF4" s="43">
        <f t="shared" si="12"/>
        <v>6.3E-2</v>
      </c>
      <c r="AG4" s="44">
        <f t="shared" si="13"/>
        <v>2.4</v>
      </c>
      <c r="AH4" s="43">
        <f t="shared" ref="AH4:AH9" si="15">(AE4-AE3)/AE3</f>
        <v>-0.76</v>
      </c>
    </row>
    <row r="5" spans="1:34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9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56"/>
      <c r="V5" s="1">
        <f t="shared" si="0"/>
        <v>7.5200378214553873E-2</v>
      </c>
      <c r="W5" s="1">
        <f t="shared" si="1"/>
        <v>499.92479962178544</v>
      </c>
      <c r="X5" s="1">
        <f t="shared" si="2"/>
        <v>3.7600189107276936E-2</v>
      </c>
      <c r="Y5" s="3">
        <f t="shared" si="11"/>
        <v>5.5946510971832258E-3</v>
      </c>
      <c r="AA5" t="s">
        <v>11</v>
      </c>
      <c r="AB5" s="18">
        <v>0.6</v>
      </c>
      <c r="AD5" s="41">
        <v>3</v>
      </c>
      <c r="AE5" s="42">
        <v>0.06</v>
      </c>
      <c r="AF5" s="43">
        <f t="shared" si="12"/>
        <v>1.4999999999999999E-2</v>
      </c>
      <c r="AG5" s="44">
        <f t="shared" si="13"/>
        <v>1.3333333333333333</v>
      </c>
      <c r="AH5" s="43">
        <f t="shared" si="15"/>
        <v>-0.44444444444444448</v>
      </c>
    </row>
    <row r="6" spans="1:34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56"/>
      <c r="V6" s="1">
        <f t="shared" si="0"/>
        <v>0.11693615462772483</v>
      </c>
      <c r="W6" s="1">
        <f t="shared" si="1"/>
        <v>499.88306384537225</v>
      </c>
      <c r="X6" s="1">
        <f t="shared" si="2"/>
        <v>5.8468077313862415E-2</v>
      </c>
      <c r="Y6" s="3">
        <f t="shared" si="11"/>
        <v>9.8246723717518806E-3</v>
      </c>
      <c r="AA6" t="s">
        <v>12</v>
      </c>
      <c r="AB6" s="18">
        <v>4.4999999999999998E-2</v>
      </c>
      <c r="AD6" s="41">
        <v>4</v>
      </c>
      <c r="AE6" s="42">
        <v>2.7E-2</v>
      </c>
      <c r="AF6" s="43">
        <f t="shared" si="12"/>
        <v>-1.7999999999999999E-2</v>
      </c>
      <c r="AG6" s="44">
        <f t="shared" si="13"/>
        <v>0.6</v>
      </c>
      <c r="AH6" s="43">
        <f t="shared" si="15"/>
        <v>-0.55000000000000004</v>
      </c>
    </row>
    <row r="7" spans="1:34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56"/>
      <c r="V7" s="1">
        <f t="shared" si="0"/>
        <v>0.1818345367025816</v>
      </c>
      <c r="W7" s="1">
        <f t="shared" si="1"/>
        <v>499.81816546329742</v>
      </c>
      <c r="X7" s="1">
        <f t="shared" si="2"/>
        <v>9.0917268351290798E-2</v>
      </c>
      <c r="Y7" s="3">
        <f t="shared" si="11"/>
        <v>1.6402331069561401E-2</v>
      </c>
      <c r="AA7" t="s">
        <v>13</v>
      </c>
      <c r="AB7" s="2">
        <v>0.02</v>
      </c>
      <c r="AD7" s="41">
        <v>5</v>
      </c>
      <c r="AE7" s="42">
        <v>2.7E-2</v>
      </c>
      <c r="AF7" s="43">
        <f t="shared" si="12"/>
        <v>-1.7999999999999999E-2</v>
      </c>
      <c r="AG7" s="44">
        <f t="shared" si="13"/>
        <v>0.6</v>
      </c>
      <c r="AH7" s="43">
        <f t="shared" si="15"/>
        <v>0</v>
      </c>
    </row>
    <row r="8" spans="1:34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56"/>
      <c r="V8" s="1">
        <f t="shared" si="0"/>
        <v>0.28274963151448324</v>
      </c>
      <c r="W8" s="1">
        <f t="shared" si="1"/>
        <v>499.71725036848551</v>
      </c>
      <c r="X8" s="1">
        <f t="shared" si="2"/>
        <v>0.14137481575724162</v>
      </c>
      <c r="Y8" s="3">
        <f t="shared" si="11"/>
        <v>2.6630523759081617E-2</v>
      </c>
      <c r="AA8" t="s">
        <v>14</v>
      </c>
      <c r="AB8" s="2">
        <v>0.01</v>
      </c>
      <c r="AD8" s="41">
        <v>6</v>
      </c>
      <c r="AE8" s="42"/>
      <c r="AF8" s="43">
        <f t="shared" si="12"/>
        <v>-4.4999999999999998E-2</v>
      </c>
      <c r="AG8" s="44">
        <f t="shared" si="13"/>
        <v>0</v>
      </c>
      <c r="AH8" s="43">
        <f t="shared" si="15"/>
        <v>-1</v>
      </c>
    </row>
    <row r="9" spans="1:34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56"/>
      <c r="V9" s="1">
        <f t="shared" si="0"/>
        <v>0.43966791868689636</v>
      </c>
      <c r="W9" s="1">
        <f t="shared" si="1"/>
        <v>499.56033208131311</v>
      </c>
      <c r="X9" s="1">
        <f t="shared" si="2"/>
        <v>0.21983395934344818</v>
      </c>
      <c r="Y9" s="3">
        <f t="shared" si="11"/>
        <v>4.2535190531771294E-2</v>
      </c>
      <c r="AA9" t="s">
        <v>15</v>
      </c>
      <c r="AB9" s="53">
        <v>2.5000000000000001E-2</v>
      </c>
      <c r="AD9" s="49">
        <v>7</v>
      </c>
      <c r="AE9" s="50"/>
      <c r="AF9" s="51">
        <f t="shared" si="12"/>
        <v>-4.4999999999999998E-2</v>
      </c>
      <c r="AG9" s="52">
        <f t="shared" si="13"/>
        <v>0</v>
      </c>
      <c r="AH9" s="43" t="e">
        <f t="shared" si="15"/>
        <v>#DIV/0!</v>
      </c>
    </row>
    <row r="10" spans="1:34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56"/>
      <c r="V10" s="1">
        <f t="shared" si="0"/>
        <v>0.68366434477248239</v>
      </c>
      <c r="W10" s="1">
        <f t="shared" si="1"/>
        <v>499.31633565522753</v>
      </c>
      <c r="X10" s="1">
        <f t="shared" si="2"/>
        <v>0.3418321723862412</v>
      </c>
      <c r="Y10" s="3">
        <f t="shared" si="11"/>
        <v>6.7266510957909212E-2</v>
      </c>
      <c r="AA10" t="s">
        <v>17</v>
      </c>
      <c r="AB10" s="4">
        <v>500</v>
      </c>
    </row>
    <row r="11" spans="1:34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56"/>
      <c r="V11" s="1">
        <f t="shared" si="0"/>
        <v>0.96051286770811062</v>
      </c>
      <c r="W11" s="1">
        <f t="shared" si="1"/>
        <v>499.03948713229187</v>
      </c>
      <c r="X11" s="1">
        <f t="shared" si="2"/>
        <v>0.48025643385405531</v>
      </c>
      <c r="Y11" s="3">
        <f t="shared" si="11"/>
        <v>0.10572263035136134</v>
      </c>
    </row>
    <row r="12" spans="1:34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72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56"/>
      <c r="V12" s="1">
        <f t="shared" si="0"/>
        <v>1.3494492459788421</v>
      </c>
      <c r="W12" s="1">
        <f t="shared" si="1"/>
        <v>498.65055075402114</v>
      </c>
      <c r="X12" s="1">
        <f t="shared" si="2"/>
        <v>0.67472462298942104</v>
      </c>
      <c r="Y12" s="3">
        <f t="shared" si="11"/>
        <v>0.15975147915994256</v>
      </c>
    </row>
    <row r="13" spans="1:34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56"/>
      <c r="V13" s="1">
        <f t="shared" si="0"/>
        <v>1.8958337228521691</v>
      </c>
      <c r="W13" s="1">
        <f t="shared" si="1"/>
        <v>498.10416627714784</v>
      </c>
      <c r="X13" s="1">
        <f t="shared" si="2"/>
        <v>0.94791686142608456</v>
      </c>
      <c r="Y13" s="3">
        <f t="shared" si="11"/>
        <v>0.23565799924625241</v>
      </c>
    </row>
    <row r="14" spans="1:34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56"/>
      <c r="V14" s="1">
        <f t="shared" si="0"/>
        <v>2.6633628424463889</v>
      </c>
      <c r="W14" s="1">
        <f t="shared" si="1"/>
        <v>497.33663715755364</v>
      </c>
      <c r="X14" s="1">
        <f t="shared" si="2"/>
        <v>1.3316814212231944</v>
      </c>
      <c r="Y14" s="3">
        <f t="shared" si="11"/>
        <v>0.34229864615668693</v>
      </c>
    </row>
    <row r="15" spans="1:34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56"/>
      <c r="V15" s="1">
        <f t="shared" si="0"/>
        <v>3.7414619048259619</v>
      </c>
      <c r="W15" s="1">
        <f t="shared" si="1"/>
        <v>496.25853809517406</v>
      </c>
      <c r="X15" s="1">
        <f t="shared" si="2"/>
        <v>1.8707309524129809</v>
      </c>
      <c r="Y15" s="3">
        <f t="shared" si="11"/>
        <v>0.49211280604429625</v>
      </c>
    </row>
    <row r="16" spans="1:34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56"/>
      <c r="V16" s="1">
        <f t="shared" si="0"/>
        <v>5.2556385187558385</v>
      </c>
      <c r="W16" s="1">
        <f t="shared" si="1"/>
        <v>494.74436148124414</v>
      </c>
      <c r="X16" s="1">
        <f t="shared" si="2"/>
        <v>2.6278192593779193</v>
      </c>
      <c r="Y16" s="3">
        <f t="shared" si="11"/>
        <v>0.70257003819075659</v>
      </c>
    </row>
    <row r="17" spans="1:25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56"/>
      <c r="V17" s="1">
        <f t="shared" si="0"/>
        <v>7.3819645887688479</v>
      </c>
      <c r="W17" s="1">
        <f t="shared" si="1"/>
        <v>492.61803541123118</v>
      </c>
      <c r="X17" s="1">
        <f t="shared" si="2"/>
        <v>3.6909822943844239</v>
      </c>
      <c r="Y17" s="3">
        <f t="shared" si="11"/>
        <v>0.99819970487077259</v>
      </c>
    </row>
    <row r="18" spans="1:25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56"/>
      <c r="V18" s="1">
        <f t="shared" si="0"/>
        <v>10.367295934765517</v>
      </c>
      <c r="W18" s="1">
        <f t="shared" si="1"/>
        <v>489.63270406523446</v>
      </c>
      <c r="X18" s="1">
        <f t="shared" si="2"/>
        <v>5.1836479673827585</v>
      </c>
      <c r="Y18" s="3">
        <f t="shared" si="11"/>
        <v>1.4134352129890204</v>
      </c>
    </row>
    <row r="19" spans="1:25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2.4</v>
      </c>
      <c r="M19">
        <f t="shared" si="5"/>
        <v>0.108</v>
      </c>
      <c r="N19">
        <v>22.22</v>
      </c>
      <c r="O19">
        <f t="shared" si="6"/>
        <v>4.4999999999999998E-2</v>
      </c>
      <c r="P19">
        <f t="shared" si="7"/>
        <v>6.3E-2</v>
      </c>
      <c r="Q19" s="32">
        <f t="shared" si="8"/>
        <v>309938.21784906427</v>
      </c>
      <c r="R19" s="28">
        <f t="shared" si="9"/>
        <v>550.91832656294412</v>
      </c>
      <c r="S19" s="28">
        <f t="shared" si="10"/>
        <v>79.863824372783228</v>
      </c>
      <c r="T19" s="20"/>
      <c r="U19" s="56"/>
      <c r="V19" s="1">
        <f t="shared" si="0"/>
        <v>11.018366531258883</v>
      </c>
      <c r="W19" s="1">
        <f t="shared" si="1"/>
        <v>488.98163346874111</v>
      </c>
      <c r="X19" s="1">
        <f t="shared" si="2"/>
        <v>5.5091832656294413</v>
      </c>
      <c r="Y19" s="3">
        <f t="shared" si="11"/>
        <v>1.9965956093195807</v>
      </c>
    </row>
    <row r="20" spans="1:25" x14ac:dyDescent="0.35">
      <c r="A20">
        <v>2</v>
      </c>
      <c r="C20" s="15">
        <f t="shared" si="14"/>
        <v>43923</v>
      </c>
      <c r="D20" s="37">
        <f t="shared" ref="D20:D84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2.4</v>
      </c>
      <c r="M20">
        <f t="shared" si="5"/>
        <v>0.108</v>
      </c>
      <c r="N20">
        <v>22.22</v>
      </c>
      <c r="O20">
        <f t="shared" si="6"/>
        <v>4.4999999999999998E-2</v>
      </c>
      <c r="P20">
        <f t="shared" si="7"/>
        <v>6.3E-2</v>
      </c>
      <c r="Q20" s="32">
        <f t="shared" si="8"/>
        <v>309878.83932459925</v>
      </c>
      <c r="R20" s="28">
        <f t="shared" si="9"/>
        <v>585.50552633263453</v>
      </c>
      <c r="S20" s="28">
        <f t="shared" si="10"/>
        <v>104.65514906811572</v>
      </c>
      <c r="T20" s="20"/>
      <c r="U20" s="56"/>
      <c r="V20" s="1">
        <f t="shared" si="0"/>
        <v>11.710110526652691</v>
      </c>
      <c r="W20" s="1">
        <f t="shared" si="1"/>
        <v>488.28988947334733</v>
      </c>
      <c r="X20" s="1">
        <f t="shared" si="2"/>
        <v>5.8550552633263457</v>
      </c>
      <c r="Y20" s="3">
        <f t="shared" si="11"/>
        <v>2.6163787267028931</v>
      </c>
    </row>
    <row r="21" spans="1:25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2.4</v>
      </c>
      <c r="M21">
        <f t="shared" si="5"/>
        <v>0.108</v>
      </c>
      <c r="N21">
        <v>22.22</v>
      </c>
      <c r="O21">
        <f t="shared" si="6"/>
        <v>4.4999999999999998E-2</v>
      </c>
      <c r="P21">
        <f t="shared" si="7"/>
        <v>6.3E-2</v>
      </c>
      <c r="Q21" s="32">
        <f t="shared" si="8"/>
        <v>309815.74504741951</v>
      </c>
      <c r="R21" s="28">
        <f t="shared" si="9"/>
        <v>622.25205482739568</v>
      </c>
      <c r="S21" s="28">
        <f t="shared" si="10"/>
        <v>131.00289775308428</v>
      </c>
      <c r="T21" s="20"/>
      <c r="U21" s="56"/>
      <c r="V21" s="1">
        <f t="shared" si="0"/>
        <v>12.445041096547914</v>
      </c>
      <c r="W21" s="1">
        <f t="shared" si="1"/>
        <v>487.55495890345207</v>
      </c>
      <c r="X21" s="1">
        <f t="shared" si="2"/>
        <v>6.2225205482739572</v>
      </c>
      <c r="Y21" s="3">
        <f t="shared" si="11"/>
        <v>3.2750724438271073</v>
      </c>
    </row>
    <row r="22" spans="1:25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2.4</v>
      </c>
      <c r="M22">
        <f t="shared" si="5"/>
        <v>0.108</v>
      </c>
      <c r="N22">
        <v>22.22</v>
      </c>
      <c r="O22">
        <f t="shared" si="6"/>
        <v>4.4999999999999998E-2</v>
      </c>
      <c r="P22">
        <f t="shared" si="7"/>
        <v>6.3E-2</v>
      </c>
      <c r="Q22" s="32">
        <f t="shared" si="8"/>
        <v>309748.70460452407</v>
      </c>
      <c r="R22" s="28">
        <f t="shared" si="9"/>
        <v>661.29115525560871</v>
      </c>
      <c r="S22" s="28">
        <f t="shared" si="10"/>
        <v>159.00424022031709</v>
      </c>
      <c r="T22" s="20"/>
      <c r="U22" s="56"/>
      <c r="V22" s="1">
        <f t="shared" si="0"/>
        <v>13.225823105112175</v>
      </c>
      <c r="W22" s="1">
        <f t="shared" si="1"/>
        <v>486.77417689488783</v>
      </c>
      <c r="X22" s="1">
        <f t="shared" si="2"/>
        <v>6.6129115525560875</v>
      </c>
      <c r="Y22" s="3">
        <f t="shared" si="11"/>
        <v>3.9751060055079273</v>
      </c>
    </row>
    <row r="23" spans="1:25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2.4</v>
      </c>
      <c r="M23">
        <f t="shared" si="5"/>
        <v>0.108</v>
      </c>
      <c r="N23">
        <v>22.22</v>
      </c>
      <c r="O23">
        <f t="shared" si="6"/>
        <v>4.4999999999999998E-2</v>
      </c>
      <c r="P23">
        <f t="shared" si="7"/>
        <v>6.3E-2</v>
      </c>
      <c r="Q23" s="32">
        <f t="shared" si="8"/>
        <v>309677.47356816381</v>
      </c>
      <c r="R23" s="28">
        <f t="shared" si="9"/>
        <v>702.76408962938888</v>
      </c>
      <c r="S23" s="28">
        <f t="shared" si="10"/>
        <v>188.76234220681948</v>
      </c>
      <c r="T23" s="20"/>
      <c r="U23" s="56"/>
      <c r="V23" s="1">
        <f t="shared" si="0"/>
        <v>14.055281792587778</v>
      </c>
      <c r="W23" s="1">
        <f t="shared" si="1"/>
        <v>485.94471820741222</v>
      </c>
      <c r="X23" s="1">
        <f t="shared" si="2"/>
        <v>7.0276408962938888</v>
      </c>
      <c r="Y23" s="3">
        <f t="shared" si="11"/>
        <v>4.7190585551704869</v>
      </c>
    </row>
    <row r="24" spans="1:25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2.4</v>
      </c>
      <c r="M24">
        <f t="shared" si="5"/>
        <v>0.108</v>
      </c>
      <c r="N24">
        <v>22.22</v>
      </c>
      <c r="O24">
        <f t="shared" si="6"/>
        <v>4.4999999999999998E-2</v>
      </c>
      <c r="P24">
        <f t="shared" si="7"/>
        <v>6.3E-2</v>
      </c>
      <c r="Q24" s="32">
        <f t="shared" si="8"/>
        <v>309601.79267882102</v>
      </c>
      <c r="R24" s="28">
        <f t="shared" si="9"/>
        <v>746.82059493886038</v>
      </c>
      <c r="S24" s="28">
        <f t="shared" si="10"/>
        <v>220.38672624014197</v>
      </c>
      <c r="T24" s="20"/>
      <c r="U24" s="56"/>
      <c r="V24" s="1">
        <f t="shared" si="0"/>
        <v>14.936411898777209</v>
      </c>
      <c r="W24" s="1">
        <f t="shared" si="1"/>
        <v>485.06358810122276</v>
      </c>
      <c r="X24" s="1">
        <f t="shared" si="2"/>
        <v>7.4682059493886044</v>
      </c>
      <c r="Y24" s="3">
        <f t="shared" si="11"/>
        <v>5.5096681560035492</v>
      </c>
    </row>
    <row r="25" spans="1:25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2.4</v>
      </c>
      <c r="M25">
        <f t="shared" si="5"/>
        <v>0.108</v>
      </c>
      <c r="N25">
        <v>22.22</v>
      </c>
      <c r="O25">
        <f t="shared" si="6"/>
        <v>4.4999999999999998E-2</v>
      </c>
      <c r="P25">
        <f t="shared" si="7"/>
        <v>6.3E-2</v>
      </c>
      <c r="Q25" s="32">
        <f t="shared" si="8"/>
        <v>309521.38698518783</v>
      </c>
      <c r="R25" s="28">
        <f t="shared" si="9"/>
        <v>793.61936179980557</v>
      </c>
      <c r="S25" s="28">
        <f t="shared" si="10"/>
        <v>253.99365301239067</v>
      </c>
      <c r="T25" s="20">
        <v>29</v>
      </c>
      <c r="U25" s="56"/>
      <c r="V25" s="1">
        <f t="shared" si="0"/>
        <v>15.872387235996111</v>
      </c>
      <c r="W25" s="1">
        <f t="shared" si="1"/>
        <v>484.12761276400391</v>
      </c>
      <c r="X25" s="1">
        <f t="shared" si="2"/>
        <v>7.9361936179980557</v>
      </c>
      <c r="Y25" s="3">
        <f t="shared" si="11"/>
        <v>6.3498413253097672</v>
      </c>
    </row>
    <row r="26" spans="1:25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2.4</v>
      </c>
      <c r="M26">
        <f t="shared" si="5"/>
        <v>0.108</v>
      </c>
      <c r="N26">
        <v>22.22</v>
      </c>
      <c r="O26">
        <f t="shared" si="6"/>
        <v>4.4999999999999998E-2</v>
      </c>
      <c r="P26">
        <f t="shared" si="7"/>
        <v>6.3E-2</v>
      </c>
      <c r="Q26" s="32">
        <f t="shared" si="8"/>
        <v>309435.96493950032</v>
      </c>
      <c r="R26" s="28">
        <f t="shared" si="9"/>
        <v>843.32853620632284</v>
      </c>
      <c r="S26" s="28">
        <f t="shared" si="10"/>
        <v>289.7065242933819</v>
      </c>
      <c r="T26" s="20">
        <v>35</v>
      </c>
      <c r="U26" s="56"/>
      <c r="V26" s="1">
        <f t="shared" si="0"/>
        <v>16.866570724126458</v>
      </c>
      <c r="W26" s="1">
        <f t="shared" si="1"/>
        <v>483.13342927587354</v>
      </c>
      <c r="X26" s="1">
        <f t="shared" si="2"/>
        <v>8.4332853620632289</v>
      </c>
      <c r="Y26" s="3">
        <f t="shared" si="11"/>
        <v>7.2426631073345478</v>
      </c>
    </row>
    <row r="27" spans="1:25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2.4</v>
      </c>
      <c r="M27">
        <f t="shared" si="5"/>
        <v>0.108</v>
      </c>
      <c r="N27">
        <v>22.22</v>
      </c>
      <c r="O27">
        <f t="shared" si="6"/>
        <v>4.4999999999999998E-2</v>
      </c>
      <c r="P27">
        <f t="shared" si="7"/>
        <v>6.3E-2</v>
      </c>
      <c r="Q27" s="32">
        <f t="shared" si="8"/>
        <v>309345.21744661278</v>
      </c>
      <c r="R27" s="28">
        <f t="shared" si="9"/>
        <v>896.12624496458034</v>
      </c>
      <c r="S27" s="28">
        <f t="shared" si="10"/>
        <v>327.65630842266643</v>
      </c>
      <c r="T27" s="20">
        <v>28</v>
      </c>
      <c r="U27" s="56"/>
      <c r="V27" s="1">
        <f t="shared" si="0"/>
        <v>17.922524899291606</v>
      </c>
      <c r="W27" s="1">
        <f t="shared" si="1"/>
        <v>482.0774751007084</v>
      </c>
      <c r="X27" s="1">
        <f t="shared" si="2"/>
        <v>8.9612624496458029</v>
      </c>
      <c r="Y27" s="3">
        <f t="shared" si="11"/>
        <v>8.1914077105666614</v>
      </c>
    </row>
    <row r="28" spans="1:25" x14ac:dyDescent="0.35">
      <c r="A28">
        <v>2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2.4</v>
      </c>
      <c r="M28">
        <f t="shared" si="5"/>
        <v>0.108</v>
      </c>
      <c r="N28">
        <v>22.22</v>
      </c>
      <c r="O28">
        <f t="shared" si="6"/>
        <v>4.4999999999999998E-2</v>
      </c>
      <c r="P28">
        <f t="shared" si="7"/>
        <v>6.3E-2</v>
      </c>
      <c r="Q28" s="32">
        <f t="shared" si="8"/>
        <v>309248.81686524028</v>
      </c>
      <c r="R28" s="28">
        <f t="shared" si="9"/>
        <v>952.20114531364004</v>
      </c>
      <c r="S28" s="28">
        <f t="shared" si="10"/>
        <v>367.98198944607253</v>
      </c>
      <c r="T28" s="20">
        <v>32</v>
      </c>
      <c r="U28" s="56"/>
      <c r="V28" s="1">
        <f t="shared" si="0"/>
        <v>19.044022906272801</v>
      </c>
      <c r="W28" s="1">
        <f t="shared" si="1"/>
        <v>480.9559770937272</v>
      </c>
      <c r="X28" s="1">
        <f t="shared" si="2"/>
        <v>9.5220114531364004</v>
      </c>
      <c r="Y28" s="3">
        <f t="shared" si="11"/>
        <v>9.1995497361518144</v>
      </c>
    </row>
    <row r="29" spans="1:25" x14ac:dyDescent="0.35">
      <c r="A29">
        <v>2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2.4</v>
      </c>
      <c r="M29">
        <f t="shared" si="5"/>
        <v>0.108</v>
      </c>
      <c r="N29">
        <v>22.22</v>
      </c>
      <c r="O29">
        <f t="shared" si="6"/>
        <v>4.4999999999999998E-2</v>
      </c>
      <c r="P29">
        <f t="shared" si="7"/>
        <v>6.3E-2</v>
      </c>
      <c r="Q29" s="32">
        <f t="shared" si="8"/>
        <v>309146.41595986224</v>
      </c>
      <c r="R29" s="28">
        <f t="shared" si="9"/>
        <v>1011.7529991525587</v>
      </c>
      <c r="S29" s="28">
        <f t="shared" si="10"/>
        <v>410.83104098518635</v>
      </c>
      <c r="T29" s="20">
        <v>21</v>
      </c>
      <c r="U29" s="56"/>
      <c r="V29" s="1">
        <f t="shared" si="0"/>
        <v>20.235059983051173</v>
      </c>
      <c r="W29" s="1">
        <f t="shared" si="1"/>
        <v>479.7649400169488</v>
      </c>
      <c r="X29" s="1">
        <f t="shared" si="2"/>
        <v>10.117529991525586</v>
      </c>
      <c r="Y29" s="3">
        <f t="shared" si="11"/>
        <v>10.27077602462966</v>
      </c>
    </row>
    <row r="30" spans="1:25" x14ac:dyDescent="0.35">
      <c r="A30">
        <v>2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2.4</v>
      </c>
      <c r="M30">
        <f t="shared" si="5"/>
        <v>0.108</v>
      </c>
      <c r="N30">
        <v>22.22</v>
      </c>
      <c r="O30">
        <f t="shared" si="6"/>
        <v>4.4999999999999998E-2</v>
      </c>
      <c r="P30">
        <f t="shared" si="7"/>
        <v>6.3E-2</v>
      </c>
      <c r="Q30" s="32">
        <f t="shared" si="8"/>
        <v>309037.64680186572</v>
      </c>
      <c r="R30" s="28">
        <f t="shared" si="9"/>
        <v>1074.9932721872121</v>
      </c>
      <c r="S30" s="28">
        <f t="shared" si="10"/>
        <v>456.35992594705147</v>
      </c>
      <c r="T30" s="20">
        <v>24</v>
      </c>
      <c r="U30" s="56"/>
      <c r="V30" s="1">
        <f t="shared" si="0"/>
        <v>21.499865443744245</v>
      </c>
      <c r="W30" s="1">
        <f t="shared" si="1"/>
        <v>478.50013455625577</v>
      </c>
      <c r="X30" s="1">
        <f t="shared" si="2"/>
        <v>10.749932721872122</v>
      </c>
      <c r="Y30" s="3">
        <f t="shared" si="11"/>
        <v>11.408998148676288</v>
      </c>
    </row>
    <row r="31" spans="1:25" x14ac:dyDescent="0.35">
      <c r="A31">
        <v>2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2.4</v>
      </c>
      <c r="M31">
        <f t="shared" si="5"/>
        <v>0.108</v>
      </c>
      <c r="N31">
        <v>22.22</v>
      </c>
      <c r="O31">
        <f t="shared" si="6"/>
        <v>4.4999999999999998E-2</v>
      </c>
      <c r="P31">
        <f t="shared" si="7"/>
        <v>6.3E-2</v>
      </c>
      <c r="Q31" s="32">
        <f t="shared" si="8"/>
        <v>308922.11961862154</v>
      </c>
      <c r="R31" s="28">
        <f t="shared" si="9"/>
        <v>1142.1457581829529</v>
      </c>
      <c r="S31" s="28">
        <f t="shared" si="10"/>
        <v>504.73462319547599</v>
      </c>
      <c r="T31" s="20">
        <v>27</v>
      </c>
      <c r="U31" s="56">
        <f>AVERAGE(T25:T31)</f>
        <v>28</v>
      </c>
      <c r="V31" s="1">
        <f t="shared" si="0"/>
        <v>22.842915163659057</v>
      </c>
      <c r="W31" s="1">
        <f t="shared" si="1"/>
        <v>477.15708483634091</v>
      </c>
      <c r="X31" s="1">
        <f t="shared" si="2"/>
        <v>11.421457581829529</v>
      </c>
      <c r="Y31" s="3">
        <f t="shared" si="11"/>
        <v>12.6183655798869</v>
      </c>
    </row>
    <row r="32" spans="1:25" x14ac:dyDescent="0.35">
      <c r="A32">
        <v>2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2.4</v>
      </c>
      <c r="M32">
        <f t="shared" si="5"/>
        <v>0.108</v>
      </c>
      <c r="N32">
        <v>22.22</v>
      </c>
      <c r="O32">
        <f t="shared" si="6"/>
        <v>4.4999999999999998E-2</v>
      </c>
      <c r="P32">
        <f t="shared" si="7"/>
        <v>6.3E-2</v>
      </c>
      <c r="Q32" s="32">
        <f t="shared" si="8"/>
        <v>308799.42158932885</v>
      </c>
      <c r="R32" s="28">
        <f t="shared" si="9"/>
        <v>1213.4472283574348</v>
      </c>
      <c r="S32" s="28">
        <f t="shared" si="10"/>
        <v>556.1311823137089</v>
      </c>
      <c r="T32" s="20">
        <v>31</v>
      </c>
      <c r="U32" s="56">
        <f t="shared" ref="U32:U75" si="20">AVERAGE(T26:T32)</f>
        <v>28.285714285714285</v>
      </c>
      <c r="V32" s="1">
        <f t="shared" si="0"/>
        <v>24.268944567148697</v>
      </c>
      <c r="W32" s="1">
        <f t="shared" si="1"/>
        <v>475.73105543285129</v>
      </c>
      <c r="X32" s="1">
        <f t="shared" si="2"/>
        <v>12.134472283574349</v>
      </c>
      <c r="Y32" s="3">
        <f t="shared" si="11"/>
        <v>13.903279557842723</v>
      </c>
    </row>
    <row r="33" spans="1:25" x14ac:dyDescent="0.35">
      <c r="A33">
        <v>2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2.4</v>
      </c>
      <c r="M33">
        <f t="shared" si="5"/>
        <v>0.108</v>
      </c>
      <c r="N33">
        <v>22.22</v>
      </c>
      <c r="O33">
        <f t="shared" si="6"/>
        <v>4.4999999999999998E-2</v>
      </c>
      <c r="P33">
        <f t="shared" si="7"/>
        <v>6.3E-2</v>
      </c>
      <c r="Q33" s="32">
        <f t="shared" si="8"/>
        <v>308669.11558664165</v>
      </c>
      <c r="R33" s="28">
        <f t="shared" si="9"/>
        <v>1289.1481057685639</v>
      </c>
      <c r="S33" s="28">
        <f t="shared" si="10"/>
        <v>610.73630758979346</v>
      </c>
      <c r="T33" s="20">
        <v>28</v>
      </c>
      <c r="U33" s="56">
        <f t="shared" si="20"/>
        <v>27.285714285714285</v>
      </c>
      <c r="V33" s="1">
        <f t="shared" si="0"/>
        <v>25.78296211537128</v>
      </c>
      <c r="W33" s="1">
        <f t="shared" si="1"/>
        <v>474.21703788462872</v>
      </c>
      <c r="X33" s="1">
        <f t="shared" si="2"/>
        <v>12.89148105768564</v>
      </c>
      <c r="Y33" s="3">
        <f t="shared" si="11"/>
        <v>15.268407689744837</v>
      </c>
    </row>
    <row r="34" spans="1:25" x14ac:dyDescent="0.35">
      <c r="A34">
        <v>2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2.4</v>
      </c>
      <c r="M34">
        <f t="shared" si="5"/>
        <v>0.108</v>
      </c>
      <c r="N34">
        <v>22.22</v>
      </c>
      <c r="O34">
        <f t="shared" si="6"/>
        <v>4.4999999999999998E-2</v>
      </c>
      <c r="P34">
        <f t="shared" si="7"/>
        <v>6.3E-2</v>
      </c>
      <c r="Q34" s="32">
        <f t="shared" si="8"/>
        <v>308530.73886330851</v>
      </c>
      <c r="R34" s="28">
        <f t="shared" si="9"/>
        <v>1369.5131643420971</v>
      </c>
      <c r="S34" s="28">
        <f t="shared" si="10"/>
        <v>668.74797234937887</v>
      </c>
      <c r="T34" s="20">
        <v>35</v>
      </c>
      <c r="U34" s="56">
        <f t="shared" si="20"/>
        <v>28.285714285714285</v>
      </c>
      <c r="V34" s="1">
        <f t="shared" si="0"/>
        <v>27.390263286841943</v>
      </c>
      <c r="W34" s="1">
        <f t="shared" si="1"/>
        <v>472.60973671315804</v>
      </c>
      <c r="X34" s="1">
        <f t="shared" si="2"/>
        <v>13.695131643420972</v>
      </c>
      <c r="Y34" s="3">
        <f t="shared" si="11"/>
        <v>16.718699308734472</v>
      </c>
    </row>
    <row r="35" spans="1:25" x14ac:dyDescent="0.35">
      <c r="A35">
        <v>3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308449.10709664662</v>
      </c>
      <c r="R35" s="28">
        <f t="shared" si="9"/>
        <v>1389.5168386085923</v>
      </c>
      <c r="S35" s="28">
        <f t="shared" si="10"/>
        <v>730.3760647447732</v>
      </c>
      <c r="T35" s="20">
        <v>31</v>
      </c>
      <c r="U35" s="56">
        <f t="shared" si="20"/>
        <v>28.142857142857142</v>
      </c>
      <c r="V35" s="1">
        <f t="shared" si="0"/>
        <v>27.790336772171845</v>
      </c>
      <c r="W35" s="1">
        <f t="shared" si="1"/>
        <v>472.20966322782817</v>
      </c>
      <c r="X35" s="1">
        <f t="shared" si="2"/>
        <v>13.895168386085922</v>
      </c>
      <c r="Y35" s="3">
        <f t="shared" si="11"/>
        <v>18.259401618619332</v>
      </c>
    </row>
    <row r="36" spans="1:25" x14ac:dyDescent="0.35">
      <c r="A36">
        <v>3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308366.30489651696</v>
      </c>
      <c r="R36" s="28">
        <f t="shared" si="9"/>
        <v>1409.7907810008858</v>
      </c>
      <c r="S36" s="28">
        <f t="shared" si="10"/>
        <v>792.90432248215984</v>
      </c>
      <c r="T36" s="20">
        <v>29</v>
      </c>
      <c r="U36" s="56">
        <f t="shared" si="20"/>
        <v>29.285714285714285</v>
      </c>
      <c r="V36" s="1">
        <f t="shared" si="0"/>
        <v>28.195815620017715</v>
      </c>
      <c r="W36" s="1">
        <f t="shared" si="1"/>
        <v>471.8041843799823</v>
      </c>
      <c r="X36" s="1">
        <f t="shared" si="2"/>
        <v>14.097907810008858</v>
      </c>
      <c r="Y36" s="3">
        <f t="shared" si="11"/>
        <v>19.822608062053998</v>
      </c>
    </row>
    <row r="37" spans="1:25" x14ac:dyDescent="0.35">
      <c r="A37">
        <v>3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308282.3171114623</v>
      </c>
      <c r="R37" s="28">
        <f t="shared" si="9"/>
        <v>1430.3379809105363</v>
      </c>
      <c r="S37" s="28">
        <f t="shared" si="10"/>
        <v>856.34490762719975</v>
      </c>
      <c r="T37" s="20">
        <v>30</v>
      </c>
      <c r="U37" s="56">
        <f t="shared" si="20"/>
        <v>30.142857142857142</v>
      </c>
      <c r="V37" s="1">
        <f t="shared" si="0"/>
        <v>28.606759618210727</v>
      </c>
      <c r="W37" s="1">
        <f t="shared" si="1"/>
        <v>471.39324038178927</v>
      </c>
      <c r="X37" s="1">
        <f t="shared" si="2"/>
        <v>14.303379809105364</v>
      </c>
      <c r="Y37" s="3">
        <f t="shared" si="11"/>
        <v>21.408622690679994</v>
      </c>
    </row>
    <row r="38" spans="1:25" x14ac:dyDescent="0.35">
      <c r="A38">
        <v>3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308197.12844289228</v>
      </c>
      <c r="R38" s="28">
        <f t="shared" si="9"/>
        <v>1451.1614403395945</v>
      </c>
      <c r="S38" s="28">
        <f t="shared" si="10"/>
        <v>920.71011676817386</v>
      </c>
      <c r="T38" s="20">
        <v>29</v>
      </c>
      <c r="U38" s="56">
        <f t="shared" si="20"/>
        <v>30.428571428571427</v>
      </c>
      <c r="V38" s="1">
        <f t="shared" si="0"/>
        <v>29.023228806791892</v>
      </c>
      <c r="W38" s="1">
        <f t="shared" si="1"/>
        <v>470.97677119320809</v>
      </c>
      <c r="X38" s="1">
        <f t="shared" si="2"/>
        <v>14.511614403395946</v>
      </c>
      <c r="Y38" s="3">
        <f t="shared" si="11"/>
        <v>23.017752919204348</v>
      </c>
    </row>
    <row r="39" spans="1:25" x14ac:dyDescent="0.35">
      <c r="A39">
        <v>3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308110.72344518104</v>
      </c>
      <c r="R39" s="28">
        <f t="shared" si="9"/>
        <v>1472.264173235548</v>
      </c>
      <c r="S39" s="28">
        <f t="shared" si="10"/>
        <v>986.01238158345564</v>
      </c>
      <c r="T39" s="20">
        <v>29</v>
      </c>
      <c r="U39" s="56">
        <f t="shared" si="20"/>
        <v>30.142857142857142</v>
      </c>
      <c r="V39" s="1">
        <f t="shared" si="0"/>
        <v>29.445283464710961</v>
      </c>
      <c r="W39" s="1">
        <f t="shared" si="1"/>
        <v>470.55471653528906</v>
      </c>
      <c r="X39" s="1">
        <f t="shared" si="2"/>
        <v>14.722641732355481</v>
      </c>
      <c r="Y39" s="3">
        <f t="shared" si="11"/>
        <v>24.650309539586392</v>
      </c>
    </row>
    <row r="40" spans="1:25" x14ac:dyDescent="0.35">
      <c r="A40">
        <v>3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308023.08652582334</v>
      </c>
      <c r="R40" s="28">
        <f t="shared" si="9"/>
        <v>1493.6492047976462</v>
      </c>
      <c r="S40" s="28">
        <f t="shared" si="10"/>
        <v>1052.2642693790553</v>
      </c>
      <c r="T40" s="20">
        <v>24</v>
      </c>
      <c r="U40" s="56">
        <f t="shared" si="20"/>
        <v>29.571428571428573</v>
      </c>
      <c r="V40" s="1">
        <f t="shared" si="0"/>
        <v>29.872984095952926</v>
      </c>
      <c r="W40" s="1">
        <f t="shared" si="1"/>
        <v>470.12701590404708</v>
      </c>
      <c r="X40" s="1">
        <f t="shared" si="2"/>
        <v>14.936492047976463</v>
      </c>
      <c r="Y40" s="3">
        <f t="shared" si="11"/>
        <v>26.306606734476386</v>
      </c>
    </row>
    <row r="41" spans="1:25" x14ac:dyDescent="0.35">
      <c r="A41">
        <v>3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307934.20194565115</v>
      </c>
      <c r="R41" s="28">
        <f t="shared" si="9"/>
        <v>1515.3195707539423</v>
      </c>
      <c r="S41" s="28">
        <f t="shared" si="10"/>
        <v>1119.4784835949495</v>
      </c>
      <c r="T41" s="20">
        <v>31</v>
      </c>
      <c r="U41" s="56">
        <f t="shared" si="20"/>
        <v>29</v>
      </c>
      <c r="V41" s="1">
        <f t="shared" si="0"/>
        <v>30.306391415078849</v>
      </c>
      <c r="W41" s="1">
        <f t="shared" si="1"/>
        <v>469.69360858492115</v>
      </c>
      <c r="X41" s="1">
        <f t="shared" si="2"/>
        <v>15.153195707539425</v>
      </c>
      <c r="Y41" s="3">
        <f t="shared" si="11"/>
        <v>27.986962089873739</v>
      </c>
    </row>
    <row r="42" spans="1:25" x14ac:dyDescent="0.35">
      <c r="A42">
        <v>3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307844.05381911277</v>
      </c>
      <c r="R42" s="28">
        <f t="shared" si="9"/>
        <v>1537.2783166083723</v>
      </c>
      <c r="S42" s="28">
        <f t="shared" si="10"/>
        <v>1187.6678642788768</v>
      </c>
      <c r="T42" s="20">
        <v>34</v>
      </c>
      <c r="U42" s="56">
        <f t="shared" si="20"/>
        <v>29.428571428571427</v>
      </c>
      <c r="V42" s="1">
        <f t="shared" si="0"/>
        <v>30.745566332167446</v>
      </c>
      <c r="W42" s="1">
        <f t="shared" si="1"/>
        <v>469.25443366783253</v>
      </c>
      <c r="X42" s="1">
        <f t="shared" si="2"/>
        <v>15.372783166083723</v>
      </c>
      <c r="Y42" s="3">
        <f t="shared" si="11"/>
        <v>29.69169660697192</v>
      </c>
    </row>
    <row r="43" spans="1:25" x14ac:dyDescent="0.35">
      <c r="A43">
        <v>4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</v>
      </c>
      <c r="M43">
        <f t="shared" si="5"/>
        <v>2.7E-2</v>
      </c>
      <c r="N43">
        <v>22.22</v>
      </c>
      <c r="O43">
        <f t="shared" si="6"/>
        <v>4.4999999999999998E-2</v>
      </c>
      <c r="P43">
        <f t="shared" si="7"/>
        <v>-1.7999999999999999E-2</v>
      </c>
      <c r="Q43" s="32">
        <f t="shared" si="8"/>
        <v>307802.91135208949</v>
      </c>
      <c r="R43" s="28">
        <f t="shared" si="9"/>
        <v>1509.2432593842866</v>
      </c>
      <c r="S43" s="28">
        <f t="shared" si="10"/>
        <v>1256.8453885262536</v>
      </c>
      <c r="T43" s="20">
        <v>33</v>
      </c>
      <c r="U43" s="56">
        <f t="shared" si="20"/>
        <v>30</v>
      </c>
      <c r="V43" s="1">
        <f t="shared" si="0"/>
        <v>30.184865187685734</v>
      </c>
      <c r="W43" s="1">
        <f t="shared" si="1"/>
        <v>469.81513481231428</v>
      </c>
      <c r="X43" s="1">
        <f t="shared" si="2"/>
        <v>15.092432593842867</v>
      </c>
      <c r="Y43" s="3">
        <f t="shared" si="11"/>
        <v>31.421134713156341</v>
      </c>
    </row>
    <row r="44" spans="1:25" x14ac:dyDescent="0.35">
      <c r="A44">
        <v>4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</v>
      </c>
      <c r="M44">
        <f t="shared" si="5"/>
        <v>2.7E-2</v>
      </c>
      <c r="N44">
        <v>22.22</v>
      </c>
      <c r="O44">
        <f t="shared" si="6"/>
        <v>4.4999999999999998E-2</v>
      </c>
      <c r="P44">
        <f t="shared" si="7"/>
        <v>-1.7999999999999999E-2</v>
      </c>
      <c r="Q44" s="32">
        <f t="shared" si="8"/>
        <v>307762.52459083986</v>
      </c>
      <c r="R44" s="28">
        <f t="shared" si="9"/>
        <v>1481.7140739616364</v>
      </c>
      <c r="S44" s="28">
        <f t="shared" si="10"/>
        <v>1324.7613351985465</v>
      </c>
      <c r="T44" s="20">
        <v>32</v>
      </c>
      <c r="U44" s="56">
        <f t="shared" si="20"/>
        <v>30.285714285714285</v>
      </c>
      <c r="V44" s="1">
        <f t="shared" si="0"/>
        <v>29.634281479232726</v>
      </c>
      <c r="W44" s="1">
        <f t="shared" si="1"/>
        <v>470.36571852076725</v>
      </c>
      <c r="X44" s="1">
        <f t="shared" si="2"/>
        <v>14.817140739616363</v>
      </c>
      <c r="Y44" s="3">
        <f t="shared" si="11"/>
        <v>33.11903337996366</v>
      </c>
    </row>
    <row r="45" spans="1:25" x14ac:dyDescent="0.35">
      <c r="A45">
        <v>4</v>
      </c>
      <c r="B45" t="s">
        <v>57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</v>
      </c>
      <c r="M45">
        <f t="shared" si="5"/>
        <v>2.7E-2</v>
      </c>
      <c r="N45">
        <v>22.22</v>
      </c>
      <c r="O45">
        <f t="shared" si="6"/>
        <v>4.4999999999999998E-2</v>
      </c>
      <c r="P45">
        <f t="shared" si="7"/>
        <v>-1.7999999999999999E-2</v>
      </c>
      <c r="Q45" s="32">
        <f t="shared" si="8"/>
        <v>307722.87970234087</v>
      </c>
      <c r="R45" s="28">
        <f t="shared" si="9"/>
        <v>1454.6818291323507</v>
      </c>
      <c r="S45" s="28">
        <f t="shared" si="10"/>
        <v>1391.4384685268201</v>
      </c>
      <c r="T45" s="20">
        <v>29</v>
      </c>
      <c r="U45" s="56">
        <f t="shared" si="20"/>
        <v>30.285714285714285</v>
      </c>
      <c r="V45" s="1">
        <f t="shared" si="0"/>
        <v>29.093636582647015</v>
      </c>
      <c r="W45" s="1">
        <f t="shared" si="1"/>
        <v>470.90636341735296</v>
      </c>
      <c r="X45" s="1">
        <f t="shared" si="2"/>
        <v>14.546818291323508</v>
      </c>
      <c r="Y45" s="3">
        <f t="shared" si="11"/>
        <v>34.785961713170501</v>
      </c>
    </row>
    <row r="46" spans="1:25" x14ac:dyDescent="0.35">
      <c r="A46">
        <v>4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</v>
      </c>
      <c r="M46">
        <f t="shared" si="5"/>
        <v>2.7E-2</v>
      </c>
      <c r="N46">
        <v>22.22</v>
      </c>
      <c r="O46">
        <f t="shared" si="6"/>
        <v>4.4999999999999998E-2</v>
      </c>
      <c r="P46">
        <f t="shared" si="7"/>
        <v>-1.7999999999999999E-2</v>
      </c>
      <c r="Q46" s="32">
        <f t="shared" si="8"/>
        <v>307683.96310500696</v>
      </c>
      <c r="R46" s="28">
        <f t="shared" si="9"/>
        <v>1428.1377441553266</v>
      </c>
      <c r="S46" s="28">
        <f t="shared" si="10"/>
        <v>1456.8991508377758</v>
      </c>
      <c r="T46" s="20">
        <v>30</v>
      </c>
      <c r="U46" s="56">
        <f t="shared" si="20"/>
        <v>30.428571428571427</v>
      </c>
      <c r="V46" s="1">
        <f t="shared" si="0"/>
        <v>28.562754883106532</v>
      </c>
      <c r="W46" s="1">
        <f t="shared" si="1"/>
        <v>471.43724511689345</v>
      </c>
      <c r="X46" s="1">
        <f t="shared" si="2"/>
        <v>14.281377441553266</v>
      </c>
      <c r="Y46" s="3">
        <f t="shared" si="11"/>
        <v>36.422478770944394</v>
      </c>
    </row>
    <row r="47" spans="1:25" x14ac:dyDescent="0.35">
      <c r="A47">
        <v>4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</v>
      </c>
      <c r="M47">
        <f t="shared" si="5"/>
        <v>2.7E-2</v>
      </c>
      <c r="N47">
        <v>22.22</v>
      </c>
      <c r="O47">
        <f t="shared" si="6"/>
        <v>4.4999999999999998E-2</v>
      </c>
      <c r="P47">
        <f t="shared" si="7"/>
        <v>-1.7999999999999999E-2</v>
      </c>
      <c r="Q47" s="32">
        <f t="shared" si="8"/>
        <v>307645.76146418595</v>
      </c>
      <c r="R47" s="28">
        <f t="shared" si="9"/>
        <v>1402.0731864893551</v>
      </c>
      <c r="S47" s="28">
        <f t="shared" si="10"/>
        <v>1521.1653493247654</v>
      </c>
      <c r="T47" s="20">
        <v>36</v>
      </c>
      <c r="U47" s="56">
        <f t="shared" si="20"/>
        <v>32.142857142857146</v>
      </c>
      <c r="V47" s="1">
        <f t="shared" si="0"/>
        <v>28.0414637297871</v>
      </c>
      <c r="W47" s="1">
        <f t="shared" si="1"/>
        <v>471.9585362702129</v>
      </c>
      <c r="X47" s="1">
        <f t="shared" si="2"/>
        <v>14.02073186489355</v>
      </c>
      <c r="Y47" s="3">
        <f t="shared" si="11"/>
        <v>38.029133733119139</v>
      </c>
    </row>
    <row r="48" spans="1:25" x14ac:dyDescent="0.35">
      <c r="A48">
        <v>4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</v>
      </c>
      <c r="M48">
        <f t="shared" si="5"/>
        <v>2.7E-2</v>
      </c>
      <c r="N48">
        <v>22.22</v>
      </c>
      <c r="O48">
        <f t="shared" si="6"/>
        <v>4.4999999999999998E-2</v>
      </c>
      <c r="P48">
        <f t="shared" si="7"/>
        <v>-1.7999999999999999E-2</v>
      </c>
      <c r="Q48" s="32">
        <f t="shared" si="8"/>
        <v>307608.26168773341</v>
      </c>
      <c r="R48" s="28">
        <f t="shared" si="9"/>
        <v>1376.4796695499078</v>
      </c>
      <c r="S48" s="28">
        <f t="shared" si="10"/>
        <v>1584.2586427167864</v>
      </c>
      <c r="T48" s="20">
        <v>33</v>
      </c>
      <c r="U48" s="56">
        <f t="shared" si="20"/>
        <v>32.428571428571431</v>
      </c>
      <c r="V48" s="1">
        <f t="shared" si="0"/>
        <v>27.529593390998158</v>
      </c>
      <c r="W48" s="1">
        <f t="shared" si="1"/>
        <v>472.47040660900183</v>
      </c>
      <c r="X48" s="1">
        <f t="shared" si="2"/>
        <v>13.764796695499079</v>
      </c>
      <c r="Y48" s="3">
        <f t="shared" si="11"/>
        <v>39.606466067919662</v>
      </c>
    </row>
    <row r="49" spans="1:25" x14ac:dyDescent="0.35">
      <c r="A49">
        <v>4</v>
      </c>
      <c r="B49" t="s">
        <v>52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</v>
      </c>
      <c r="M49">
        <f t="shared" si="5"/>
        <v>2.7E-2</v>
      </c>
      <c r="N49">
        <v>22.22</v>
      </c>
      <c r="O49">
        <f t="shared" si="6"/>
        <v>4.4999999999999998E-2</v>
      </c>
      <c r="P49">
        <f t="shared" si="7"/>
        <v>-1.7999999999999999E-2</v>
      </c>
      <c r="Q49" s="32">
        <f t="shared" si="8"/>
        <v>307571.45092166361</v>
      </c>
      <c r="R49" s="28">
        <f t="shared" si="9"/>
        <v>1351.3488504899642</v>
      </c>
      <c r="S49" s="28">
        <f t="shared" si="10"/>
        <v>1646.2002278465322</v>
      </c>
      <c r="T49" s="20">
        <v>32</v>
      </c>
      <c r="U49" s="56">
        <f t="shared" si="20"/>
        <v>32.142857142857146</v>
      </c>
      <c r="V49" s="1">
        <f t="shared" si="0"/>
        <v>27.026977009799285</v>
      </c>
      <c r="W49" s="1">
        <f t="shared" si="1"/>
        <v>472.97302299020072</v>
      </c>
      <c r="X49" s="1">
        <f t="shared" si="2"/>
        <v>13.513488504899643</v>
      </c>
      <c r="Y49" s="3">
        <f t="shared" si="11"/>
        <v>41.155005696163308</v>
      </c>
    </row>
    <row r="50" spans="1:25" x14ac:dyDescent="0.35">
      <c r="A50">
        <v>4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</v>
      </c>
      <c r="M50">
        <f t="shared" si="5"/>
        <v>2.7E-2</v>
      </c>
      <c r="N50">
        <v>22.22</v>
      </c>
      <c r="O50">
        <f t="shared" si="6"/>
        <v>4.4999999999999998E-2</v>
      </c>
      <c r="P50">
        <f t="shared" si="7"/>
        <v>-1.7999999999999999E-2</v>
      </c>
      <c r="Q50" s="32">
        <f t="shared" si="8"/>
        <v>307535.3165458765</v>
      </c>
      <c r="R50" s="28">
        <f t="shared" si="9"/>
        <v>1326.6725280050416</v>
      </c>
      <c r="S50" s="28">
        <f t="shared" si="10"/>
        <v>1707.0109261185805</v>
      </c>
      <c r="T50" s="20">
        <v>26</v>
      </c>
      <c r="U50" s="56">
        <f t="shared" si="20"/>
        <v>31.142857142857142</v>
      </c>
      <c r="V50" s="1">
        <f t="shared" si="0"/>
        <v>26.533450560100832</v>
      </c>
      <c r="W50" s="1">
        <f t="shared" si="1"/>
        <v>473.46654943989915</v>
      </c>
      <c r="X50" s="1">
        <f t="shared" si="2"/>
        <v>13.266725280050416</v>
      </c>
      <c r="Y50" s="3">
        <f t="shared" si="11"/>
        <v>42.675273152964515</v>
      </c>
    </row>
    <row r="51" spans="1:25" x14ac:dyDescent="0.35">
      <c r="A51">
        <v>4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</v>
      </c>
      <c r="M51">
        <f t="shared" si="5"/>
        <v>2.7E-2</v>
      </c>
      <c r="N51">
        <v>22.22</v>
      </c>
      <c r="O51">
        <f t="shared" si="6"/>
        <v>4.4999999999999998E-2</v>
      </c>
      <c r="P51">
        <f t="shared" si="7"/>
        <v>-1.7999999999999999E-2</v>
      </c>
      <c r="Q51" s="32">
        <f t="shared" si="8"/>
        <v>307499.84616995876</v>
      </c>
      <c r="R51" s="28">
        <f t="shared" si="9"/>
        <v>1302.4426401625662</v>
      </c>
      <c r="S51" s="28">
        <f t="shared" si="10"/>
        <v>1766.7111898788073</v>
      </c>
      <c r="T51" s="20">
        <v>27</v>
      </c>
      <c r="U51" s="56">
        <f t="shared" si="20"/>
        <v>30.428571428571427</v>
      </c>
      <c r="V51" s="1">
        <f t="shared" si="0"/>
        <v>26.048852803251325</v>
      </c>
      <c r="W51" s="1">
        <f t="shared" si="1"/>
        <v>473.95114719674865</v>
      </c>
      <c r="X51" s="1">
        <f t="shared" si="2"/>
        <v>13.024426401625663</v>
      </c>
      <c r="Y51" s="3">
        <f t="shared" si="11"/>
        <v>44.167779746970183</v>
      </c>
    </row>
    <row r="52" spans="1:25" x14ac:dyDescent="0.35">
      <c r="A52">
        <v>4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</v>
      </c>
      <c r="M52">
        <f t="shared" si="5"/>
        <v>2.7E-2</v>
      </c>
      <c r="N52">
        <v>22.22</v>
      </c>
      <c r="O52">
        <f t="shared" si="6"/>
        <v>4.4999999999999998E-2</v>
      </c>
      <c r="P52">
        <f t="shared" si="7"/>
        <v>-1.7999999999999999E-2</v>
      </c>
      <c r="Q52" s="32">
        <f t="shared" si="8"/>
        <v>307465.02762905834</v>
      </c>
      <c r="R52" s="28">
        <f t="shared" si="9"/>
        <v>1278.6512622556975</v>
      </c>
      <c r="S52" s="28">
        <f t="shared" si="10"/>
        <v>1825.3211086861229</v>
      </c>
      <c r="T52" s="20">
        <v>28</v>
      </c>
      <c r="U52" s="56">
        <f t="shared" si="20"/>
        <v>30.285714285714285</v>
      </c>
      <c r="V52" s="1">
        <f t="shared" si="0"/>
        <v>25.57302524511395</v>
      </c>
      <c r="W52" s="1">
        <f t="shared" si="1"/>
        <v>474.42697475488603</v>
      </c>
      <c r="X52" s="1">
        <f t="shared" si="2"/>
        <v>12.786512622556975</v>
      </c>
      <c r="Y52" s="3">
        <f t="shared" si="11"/>
        <v>45.633027717153077</v>
      </c>
    </row>
    <row r="53" spans="1:25" x14ac:dyDescent="0.35">
      <c r="A53">
        <v>4</v>
      </c>
      <c r="B53" t="s">
        <v>57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</v>
      </c>
      <c r="M53">
        <f t="shared" si="5"/>
        <v>2.7E-2</v>
      </c>
      <c r="N53">
        <v>22.22</v>
      </c>
      <c r="O53">
        <f t="shared" si="6"/>
        <v>4.4999999999999998E-2</v>
      </c>
      <c r="P53">
        <f t="shared" si="7"/>
        <v>-1.7999999999999999E-2</v>
      </c>
      <c r="Q53" s="32">
        <f t="shared" si="8"/>
        <v>307430.84897983086</v>
      </c>
      <c r="R53" s="28">
        <f t="shared" si="9"/>
        <v>1255.2906046817006</v>
      </c>
      <c r="S53" s="28">
        <f t="shared" si="10"/>
        <v>1882.8604154876293</v>
      </c>
      <c r="T53" s="20">
        <v>31</v>
      </c>
      <c r="U53" s="56">
        <f t="shared" si="20"/>
        <v>30.428571428571427</v>
      </c>
      <c r="V53" s="1">
        <f t="shared" si="0"/>
        <v>25.105812093634015</v>
      </c>
      <c r="W53" s="1">
        <f t="shared" si="1"/>
        <v>474.89418790636597</v>
      </c>
      <c r="X53" s="1">
        <f t="shared" si="2"/>
        <v>12.552906046817007</v>
      </c>
      <c r="Y53" s="3">
        <f t="shared" si="11"/>
        <v>47.071510387190735</v>
      </c>
    </row>
    <row r="54" spans="1:25" x14ac:dyDescent="0.35">
      <c r="A54">
        <v>4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</v>
      </c>
      <c r="M54">
        <f t="shared" si="5"/>
        <v>2.7E-2</v>
      </c>
      <c r="N54">
        <v>22.22</v>
      </c>
      <c r="O54">
        <f t="shared" si="6"/>
        <v>4.4999999999999998E-2</v>
      </c>
      <c r="P54">
        <f t="shared" si="7"/>
        <v>-1.7999999999999999E-2</v>
      </c>
      <c r="Q54" s="32">
        <f t="shared" si="8"/>
        <v>307397.29849645693</v>
      </c>
      <c r="R54" s="28">
        <f t="shared" si="9"/>
        <v>1232.3530108449388</v>
      </c>
      <c r="S54" s="28">
        <f t="shared" si="10"/>
        <v>1939.3484926983058</v>
      </c>
      <c r="T54" s="20">
        <v>30</v>
      </c>
      <c r="U54" s="56">
        <f t="shared" si="20"/>
        <v>29.571428571428573</v>
      </c>
      <c r="V54" s="1">
        <f t="shared" si="0"/>
        <v>24.647060216898776</v>
      </c>
      <c r="W54" s="1">
        <f t="shared" si="1"/>
        <v>475.35293978310125</v>
      </c>
      <c r="X54" s="1">
        <f t="shared" si="2"/>
        <v>12.323530108449388</v>
      </c>
      <c r="Y54" s="3">
        <f t="shared" si="11"/>
        <v>48.483712317457645</v>
      </c>
    </row>
    <row r="55" spans="1:25" x14ac:dyDescent="0.35">
      <c r="A55">
        <v>4</v>
      </c>
      <c r="B55" t="s">
        <v>57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</v>
      </c>
      <c r="M55">
        <f t="shared" si="5"/>
        <v>2.7E-2</v>
      </c>
      <c r="N55">
        <v>22.22</v>
      </c>
      <c r="O55">
        <f t="shared" si="6"/>
        <v>4.4999999999999998E-2</v>
      </c>
      <c r="P55">
        <f t="shared" si="7"/>
        <v>-1.7999999999999999E-2</v>
      </c>
      <c r="Q55" s="32">
        <f t="shared" si="8"/>
        <v>307364.36466672929</v>
      </c>
      <c r="R55" s="28">
        <f t="shared" si="9"/>
        <v>1209.8309550845388</v>
      </c>
      <c r="S55" s="28">
        <f t="shared" si="10"/>
        <v>1994.804378186328</v>
      </c>
      <c r="T55" s="20">
        <v>26</v>
      </c>
      <c r="U55" s="56">
        <f t="shared" si="20"/>
        <v>28.571428571428573</v>
      </c>
      <c r="V55" s="1">
        <f t="shared" si="0"/>
        <v>24.196619101690775</v>
      </c>
      <c r="W55" s="1">
        <f t="shared" si="1"/>
        <v>475.80338089830923</v>
      </c>
      <c r="X55" s="1">
        <f t="shared" si="2"/>
        <v>12.098309550845388</v>
      </c>
      <c r="Y55" s="3">
        <f t="shared" si="11"/>
        <v>49.870109454658206</v>
      </c>
    </row>
    <row r="56" spans="1:25" x14ac:dyDescent="0.35">
      <c r="A56">
        <v>4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0.6</v>
      </c>
      <c r="M56">
        <f t="shared" si="5"/>
        <v>2.7E-2</v>
      </c>
      <c r="N56">
        <v>22.22</v>
      </c>
      <c r="O56">
        <f t="shared" si="6"/>
        <v>4.4999999999999998E-2</v>
      </c>
      <c r="P56">
        <f t="shared" si="7"/>
        <v>-1.7999999999999999E-2</v>
      </c>
      <c r="Q56" s="32">
        <f t="shared" si="8"/>
        <v>307332.03618820827</v>
      </c>
      <c r="R56" s="28">
        <f t="shared" si="9"/>
        <v>1187.7170406267667</v>
      </c>
      <c r="S56" s="28">
        <f t="shared" si="10"/>
        <v>2049.246771165132</v>
      </c>
      <c r="T56" s="20">
        <v>23</v>
      </c>
      <c r="U56" s="56">
        <f t="shared" si="20"/>
        <v>27.285714285714285</v>
      </c>
      <c r="V56" s="1">
        <f t="shared" si="0"/>
        <v>23.754340812535332</v>
      </c>
      <c r="W56" s="1">
        <f t="shared" si="1"/>
        <v>476.24565918746464</v>
      </c>
      <c r="X56" s="1">
        <f t="shared" si="2"/>
        <v>11.877170406267666</v>
      </c>
      <c r="Y56" s="3">
        <f t="shared" si="11"/>
        <v>51.231169279128302</v>
      </c>
    </row>
    <row r="57" spans="1:25" x14ac:dyDescent="0.35">
      <c r="A57">
        <v>4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0.6</v>
      </c>
      <c r="M57">
        <f t="shared" si="5"/>
        <v>2.7E-2</v>
      </c>
      <c r="N57">
        <v>22.22</v>
      </c>
      <c r="O57">
        <f t="shared" si="6"/>
        <v>4.4999999999999998E-2</v>
      </c>
      <c r="P57">
        <f t="shared" si="7"/>
        <v>-1.7999999999999999E-2</v>
      </c>
      <c r="Q57" s="32">
        <f t="shared" si="8"/>
        <v>307300.30196444469</v>
      </c>
      <c r="R57" s="28">
        <f t="shared" si="9"/>
        <v>1166.0039975621307</v>
      </c>
      <c r="S57" s="28">
        <f t="shared" si="10"/>
        <v>2102.6940379933367</v>
      </c>
      <c r="T57" s="20">
        <v>16</v>
      </c>
      <c r="U57" s="56">
        <f t="shared" si="20"/>
        <v>25.857142857142858</v>
      </c>
      <c r="V57" s="1">
        <f t="shared" si="0"/>
        <v>23.320079951242615</v>
      </c>
      <c r="W57" s="1">
        <f t="shared" si="1"/>
        <v>476.67992004875737</v>
      </c>
      <c r="X57" s="1">
        <f t="shared" si="2"/>
        <v>11.660039975621308</v>
      </c>
      <c r="Y57" s="3">
        <f t="shared" si="11"/>
        <v>52.567350949833418</v>
      </c>
    </row>
    <row r="58" spans="1:25" x14ac:dyDescent="0.35">
      <c r="A58">
        <v>4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0.6</v>
      </c>
      <c r="M58">
        <f t="shared" si="5"/>
        <v>2.7E-2</v>
      </c>
      <c r="N58">
        <v>22.22</v>
      </c>
      <c r="O58">
        <f t="shared" si="6"/>
        <v>4.4999999999999998E-2</v>
      </c>
      <c r="P58">
        <f t="shared" si="7"/>
        <v>-1.7999999999999999E-2</v>
      </c>
      <c r="Q58" s="32">
        <f t="shared" si="8"/>
        <v>307269.15110126929</v>
      </c>
      <c r="R58" s="28">
        <f t="shared" si="9"/>
        <v>1144.6846808472103</v>
      </c>
      <c r="S58" s="28">
        <f t="shared" si="10"/>
        <v>2155.1642178836328</v>
      </c>
      <c r="T58" s="20">
        <v>18</v>
      </c>
      <c r="U58" s="56">
        <f t="shared" si="20"/>
        <v>24.571428571428573</v>
      </c>
      <c r="V58" s="1">
        <f t="shared" si="0"/>
        <v>22.893693616944205</v>
      </c>
      <c r="W58" s="1">
        <f t="shared" si="1"/>
        <v>477.10630638305577</v>
      </c>
      <c r="X58" s="1">
        <f t="shared" si="2"/>
        <v>11.446846808472102</v>
      </c>
      <c r="Y58" s="3">
        <f t="shared" si="11"/>
        <v>53.879105447090822</v>
      </c>
    </row>
    <row r="59" spans="1:25" x14ac:dyDescent="0.35">
      <c r="A59">
        <v>4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0.6</v>
      </c>
      <c r="M59">
        <f t="shared" si="5"/>
        <v>2.7E-2</v>
      </c>
      <c r="N59">
        <v>22.22</v>
      </c>
      <c r="O59">
        <f t="shared" si="6"/>
        <v>4.4999999999999998E-2</v>
      </c>
      <c r="P59">
        <f t="shared" si="7"/>
        <v>-1.7999999999999999E-2</v>
      </c>
      <c r="Q59" s="32">
        <f t="shared" si="8"/>
        <v>307238.5729031472</v>
      </c>
      <c r="R59" s="28">
        <f t="shared" si="9"/>
        <v>1123.7520683312002</v>
      </c>
      <c r="S59" s="28">
        <f t="shared" si="10"/>
        <v>2206.6750285217572</v>
      </c>
      <c r="T59" s="20">
        <v>16</v>
      </c>
      <c r="U59" s="56">
        <f t="shared" si="20"/>
        <v>22.857142857142858</v>
      </c>
      <c r="V59" s="1">
        <f t="shared" si="0"/>
        <v>22.475041366624005</v>
      </c>
      <c r="W59" s="1">
        <f t="shared" si="1"/>
        <v>477.524958633376</v>
      </c>
      <c r="X59" s="1">
        <f t="shared" si="2"/>
        <v>11.237520683312002</v>
      </c>
      <c r="Y59" s="3">
        <f t="shared" si="11"/>
        <v>55.166875713043936</v>
      </c>
    </row>
    <row r="60" spans="1:25" x14ac:dyDescent="0.35">
      <c r="A60">
        <v>4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0.6</v>
      </c>
      <c r="M60">
        <f t="shared" si="5"/>
        <v>2.7E-2</v>
      </c>
      <c r="N60">
        <v>22.22</v>
      </c>
      <c r="O60">
        <f t="shared" si="6"/>
        <v>4.4999999999999998E-2</v>
      </c>
      <c r="P60">
        <f t="shared" si="7"/>
        <v>-1.7999999999999999E-2</v>
      </c>
      <c r="Q60" s="32">
        <f t="shared" si="8"/>
        <v>307208.55686959636</v>
      </c>
      <c r="R60" s="28">
        <f t="shared" si="9"/>
        <v>1103.1992588071387</v>
      </c>
      <c r="S60" s="28">
        <f t="shared" si="10"/>
        <v>2257.2438715966614</v>
      </c>
      <c r="T60" s="20">
        <v>15</v>
      </c>
      <c r="U60" s="56">
        <f t="shared" si="20"/>
        <v>20.571428571428573</v>
      </c>
      <c r="V60" s="1">
        <f t="shared" si="0"/>
        <v>22.063985176142776</v>
      </c>
      <c r="W60" s="1">
        <f t="shared" si="1"/>
        <v>477.93601482385725</v>
      </c>
      <c r="X60" s="1">
        <f t="shared" si="2"/>
        <v>11.031992588071388</v>
      </c>
      <c r="Y60" s="3">
        <f t="shared" si="11"/>
        <v>56.431096789916538</v>
      </c>
    </row>
    <row r="61" spans="1:25" x14ac:dyDescent="0.35">
      <c r="A61">
        <v>4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0.6</v>
      </c>
      <c r="M61">
        <f t="shared" si="5"/>
        <v>2.7E-2</v>
      </c>
      <c r="N61">
        <v>22.22</v>
      </c>
      <c r="O61">
        <f t="shared" si="6"/>
        <v>4.4999999999999998E-2</v>
      </c>
      <c r="P61">
        <f t="shared" si="7"/>
        <v>-1.7999999999999999E-2</v>
      </c>
      <c r="Q61" s="32">
        <f t="shared" si="8"/>
        <v>307179.09269166942</v>
      </c>
      <c r="R61" s="28">
        <f t="shared" si="9"/>
        <v>1083.0194700877746</v>
      </c>
      <c r="S61" s="28">
        <f t="shared" si="10"/>
        <v>2306.8878382429825</v>
      </c>
      <c r="T61" s="20">
        <v>17</v>
      </c>
      <c r="U61" s="56">
        <f t="shared" si="20"/>
        <v>18.714285714285715</v>
      </c>
      <c r="V61" s="1">
        <f t="shared" si="0"/>
        <v>21.660389401755491</v>
      </c>
      <c r="W61" s="1">
        <f t="shared" si="1"/>
        <v>478.33961059824452</v>
      </c>
      <c r="X61" s="1">
        <f t="shared" si="2"/>
        <v>10.830194700877746</v>
      </c>
      <c r="Y61" s="3">
        <f t="shared" si="11"/>
        <v>57.672195956074567</v>
      </c>
    </row>
    <row r="62" spans="1:25" x14ac:dyDescent="0.35">
      <c r="A62">
        <v>4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0.6</v>
      </c>
      <c r="M62">
        <f t="shared" si="5"/>
        <v>2.7E-2</v>
      </c>
      <c r="N62">
        <v>22.22</v>
      </c>
      <c r="O62">
        <f t="shared" si="6"/>
        <v>4.4999999999999998E-2</v>
      </c>
      <c r="P62">
        <f t="shared" si="7"/>
        <v>-1.7999999999999999E-2</v>
      </c>
      <c r="Q62" s="32">
        <f t="shared" si="8"/>
        <v>307150.17024849722</v>
      </c>
      <c r="R62" s="28">
        <f t="shared" si="9"/>
        <v>1063.2060371060199</v>
      </c>
      <c r="S62" s="28">
        <f t="shared" si="10"/>
        <v>2355.6237143969324</v>
      </c>
      <c r="T62" s="20">
        <v>18</v>
      </c>
      <c r="U62" s="56">
        <f t="shared" si="20"/>
        <v>17.571428571428573</v>
      </c>
      <c r="V62" s="1">
        <f t="shared" si="0"/>
        <v>21.264120742120401</v>
      </c>
      <c r="W62" s="1">
        <f t="shared" si="1"/>
        <v>478.73587925787962</v>
      </c>
      <c r="X62" s="1">
        <f t="shared" si="2"/>
        <v>10.6320603710602</v>
      </c>
      <c r="Y62" s="3">
        <f t="shared" si="11"/>
        <v>58.890592859923316</v>
      </c>
    </row>
    <row r="63" spans="1:25" x14ac:dyDescent="0.35">
      <c r="A63">
        <v>4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0.6</v>
      </c>
      <c r="M63">
        <f t="shared" si="5"/>
        <v>2.7E-2</v>
      </c>
      <c r="N63">
        <v>22.22</v>
      </c>
      <c r="O63">
        <f t="shared" si="6"/>
        <v>4.4999999999999998E-2</v>
      </c>
      <c r="P63">
        <f t="shared" si="7"/>
        <v>-1.7999999999999999E-2</v>
      </c>
      <c r="Q63" s="32">
        <f t="shared" si="8"/>
        <v>307121.77960389358</v>
      </c>
      <c r="R63" s="28">
        <f t="shared" si="9"/>
        <v>1043.7524100399148</v>
      </c>
      <c r="S63" s="28">
        <f t="shared" si="10"/>
        <v>2403.4679860667034</v>
      </c>
      <c r="T63" s="20">
        <v>18</v>
      </c>
      <c r="U63" s="56">
        <f t="shared" si="20"/>
        <v>16.857142857142858</v>
      </c>
      <c r="V63" s="1">
        <f t="shared" si="0"/>
        <v>20.875048200798297</v>
      </c>
      <c r="W63" s="1">
        <f t="shared" si="1"/>
        <v>479.12495179920171</v>
      </c>
      <c r="X63" s="1">
        <f t="shared" si="2"/>
        <v>10.437524100399148</v>
      </c>
      <c r="Y63" s="3">
        <f t="shared" si="11"/>
        <v>60.086699651667587</v>
      </c>
    </row>
    <row r="64" spans="1:25" x14ac:dyDescent="0.35">
      <c r="A64">
        <v>4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0.6</v>
      </c>
      <c r="M64">
        <f t="shared" si="5"/>
        <v>2.7E-2</v>
      </c>
      <c r="N64">
        <v>22.22</v>
      </c>
      <c r="O64">
        <f t="shared" si="6"/>
        <v>4.4999999999999998E-2</v>
      </c>
      <c r="P64">
        <f t="shared" si="7"/>
        <v>-1.7999999999999999E-2</v>
      </c>
      <c r="Q64" s="32">
        <f t="shared" si="8"/>
        <v>307093.91100301966</v>
      </c>
      <c r="R64" s="28">
        <f t="shared" si="9"/>
        <v>1024.6521524620252</v>
      </c>
      <c r="S64" s="28">
        <f t="shared" si="10"/>
        <v>2450.4368445184996</v>
      </c>
      <c r="T64" s="20">
        <v>18</v>
      </c>
      <c r="U64" s="56">
        <f t="shared" si="20"/>
        <v>17.142857142857142</v>
      </c>
      <c r="V64" s="1">
        <f t="shared" si="0"/>
        <v>20.493043049240505</v>
      </c>
      <c r="W64" s="1">
        <f t="shared" si="1"/>
        <v>479.5069569507595</v>
      </c>
      <c r="X64" s="1">
        <f t="shared" si="2"/>
        <v>10.246521524620253</v>
      </c>
      <c r="Y64" s="3">
        <f t="shared" si="11"/>
        <v>61.260921112962492</v>
      </c>
    </row>
    <row r="65" spans="1:25" x14ac:dyDescent="0.35">
      <c r="A65">
        <v>4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0.6</v>
      </c>
      <c r="M65">
        <f t="shared" si="5"/>
        <v>2.7E-2</v>
      </c>
      <c r="N65">
        <v>22.22</v>
      </c>
      <c r="O65">
        <f t="shared" si="6"/>
        <v>4.4999999999999998E-2</v>
      </c>
      <c r="P65">
        <f t="shared" si="7"/>
        <v>-1.7999999999999999E-2</v>
      </c>
      <c r="Q65" s="32">
        <f t="shared" si="8"/>
        <v>307066.55486910773</v>
      </c>
      <c r="R65" s="28">
        <f t="shared" si="9"/>
        <v>1005.8989395131797</v>
      </c>
      <c r="S65" s="28">
        <f t="shared" si="10"/>
        <v>2496.5461913792906</v>
      </c>
      <c r="T65" s="20">
        <v>18</v>
      </c>
      <c r="U65" s="56">
        <f t="shared" si="20"/>
        <v>17.142857142857142</v>
      </c>
      <c r="V65" s="1">
        <f t="shared" si="0"/>
        <v>20.117978790263596</v>
      </c>
      <c r="W65" s="1">
        <f t="shared" si="1"/>
        <v>479.88202120973642</v>
      </c>
      <c r="X65" s="1">
        <f t="shared" si="2"/>
        <v>10.058989395131798</v>
      </c>
      <c r="Y65" s="3">
        <f t="shared" si="11"/>
        <v>62.413654784482269</v>
      </c>
    </row>
    <row r="66" spans="1:25" x14ac:dyDescent="0.35">
      <c r="A66">
        <v>4</v>
      </c>
      <c r="B66" t="s">
        <v>58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0.6</v>
      </c>
      <c r="M66">
        <f t="shared" si="5"/>
        <v>2.7E-2</v>
      </c>
      <c r="N66">
        <v>22.22</v>
      </c>
      <c r="O66">
        <f t="shared" si="6"/>
        <v>4.4999999999999998E-2</v>
      </c>
      <c r="P66">
        <f t="shared" si="7"/>
        <v>-1.7999999999999999E-2</v>
      </c>
      <c r="Q66" s="32">
        <f t="shared" si="8"/>
        <v>307039.70180024236</v>
      </c>
      <c r="R66" s="28">
        <f t="shared" si="9"/>
        <v>987.4865561004417</v>
      </c>
      <c r="S66" s="28">
        <f t="shared" si="10"/>
        <v>2541.8116436573837</v>
      </c>
      <c r="T66" s="20">
        <v>18</v>
      </c>
      <c r="U66" s="56">
        <f t="shared" si="20"/>
        <v>17.428571428571427</v>
      </c>
      <c r="V66" s="1">
        <f t="shared" ref="V66:V129" si="21">R66*$AB$7</f>
        <v>19.749731122008836</v>
      </c>
      <c r="W66" s="1">
        <f t="shared" ref="W66:W129" si="22">$AB$10-V66</f>
        <v>480.25026887799118</v>
      </c>
      <c r="X66" s="1">
        <f t="shared" ref="X66:X129" si="23">R66*$AB$8</f>
        <v>9.8748655610044178</v>
      </c>
      <c r="Y66" s="3">
        <f t="shared" si="11"/>
        <v>63.545291091434592</v>
      </c>
    </row>
    <row r="67" spans="1:25" x14ac:dyDescent="0.35">
      <c r="A67">
        <v>4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4">M67/O67</f>
        <v>0.6</v>
      </c>
      <c r="M67">
        <f t="shared" ref="M67:M130" si="25">IF(A67=0,$AE$2,IF(A67=1,$AE$3,IF(A67=2,$AE$4,IF(A67=3,$AE$5,IF(A67=4,$AE$6,IF(A67=5,$AE$7,IF(A67=6,$AE$8,IF(A67=7,$AE$9,""))))))))</f>
        <v>2.7E-2</v>
      </c>
      <c r="N67">
        <v>22.22</v>
      </c>
      <c r="O67">
        <f t="shared" ref="O67:O130" si="26">$AB$6</f>
        <v>4.4999999999999998E-2</v>
      </c>
      <c r="P67">
        <f t="shared" ref="P67:P130" si="27">M67-O67</f>
        <v>-1.7999999999999999E-2</v>
      </c>
      <c r="Q67" s="32">
        <f t="shared" ref="Q67:Q130" si="28">Q66-((Q66/$AB$2)*(M67*R66))</f>
        <v>307013.34256619908</v>
      </c>
      <c r="R67" s="28">
        <f t="shared" ref="R67:R130" si="29">R66+(Q66/$AB$2)*(M67*R66)-(R66*O67)</f>
        <v>969.40889511920489</v>
      </c>
      <c r="S67" s="28">
        <f t="shared" ref="S67:S130" si="30">S66+(R66*O67)</f>
        <v>2586.2485386819035</v>
      </c>
      <c r="T67" s="20">
        <v>17</v>
      </c>
      <c r="U67" s="56">
        <f t="shared" si="20"/>
        <v>17.714285714285715</v>
      </c>
      <c r="V67" s="1">
        <f t="shared" si="21"/>
        <v>19.388177902384097</v>
      </c>
      <c r="W67" s="1">
        <f t="shared" si="22"/>
        <v>480.61182209761591</v>
      </c>
      <c r="X67" s="1">
        <f t="shared" si="23"/>
        <v>9.6940889511920485</v>
      </c>
      <c r="Y67" s="3">
        <f t="shared" ref="Y67:Y130" si="31">S67*$AB$9</f>
        <v>64.656213467047593</v>
      </c>
    </row>
    <row r="68" spans="1:25" x14ac:dyDescent="0.35">
      <c r="A68">
        <v>4</v>
      </c>
      <c r="C68" s="15">
        <f t="shared" ref="C68:C131" si="32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4"/>
        <v>0.6</v>
      </c>
      <c r="M68">
        <f t="shared" si="25"/>
        <v>2.7E-2</v>
      </c>
      <c r="N68">
        <v>22.22</v>
      </c>
      <c r="O68">
        <f t="shared" si="26"/>
        <v>4.4999999999999998E-2</v>
      </c>
      <c r="P68">
        <f t="shared" si="27"/>
        <v>-1.7999999999999999E-2</v>
      </c>
      <c r="Q68" s="32">
        <f t="shared" si="28"/>
        <v>306987.46810533863</v>
      </c>
      <c r="R68" s="28">
        <f t="shared" si="29"/>
        <v>951.65995569928589</v>
      </c>
      <c r="S68" s="28">
        <f t="shared" si="30"/>
        <v>2629.8719389622679</v>
      </c>
      <c r="T68" s="20">
        <v>15</v>
      </c>
      <c r="U68" s="56">
        <f t="shared" si="20"/>
        <v>17.428571428571427</v>
      </c>
      <c r="V68" s="1">
        <f t="shared" si="21"/>
        <v>19.033199113985717</v>
      </c>
      <c r="W68" s="1">
        <f t="shared" si="22"/>
        <v>480.96680088601431</v>
      </c>
      <c r="X68" s="1">
        <f t="shared" si="23"/>
        <v>9.5165995569928583</v>
      </c>
      <c r="Y68" s="3">
        <f t="shared" si="31"/>
        <v>65.746798474056703</v>
      </c>
    </row>
    <row r="69" spans="1:25" x14ac:dyDescent="0.35">
      <c r="A69">
        <v>4</v>
      </c>
      <c r="B69" t="s">
        <v>59</v>
      </c>
      <c r="C69" s="15">
        <f t="shared" si="32"/>
        <v>43972</v>
      </c>
      <c r="D69" s="37">
        <f t="shared" si="19"/>
        <v>11</v>
      </c>
      <c r="E69" s="9">
        <v>650</v>
      </c>
      <c r="F69" s="4">
        <v>177</v>
      </c>
      <c r="G69" s="4">
        <v>423</v>
      </c>
      <c r="H69" s="6">
        <v>50</v>
      </c>
      <c r="I69" s="17">
        <f t="shared" si="17"/>
        <v>1.7241379310344827E-2</v>
      </c>
      <c r="J69" s="17">
        <f t="shared" si="18"/>
        <v>-2.2841002595098619E-2</v>
      </c>
      <c r="K69" s="6">
        <f t="shared" si="3"/>
        <v>885</v>
      </c>
      <c r="L69" s="34">
        <f t="shared" si="24"/>
        <v>0.6</v>
      </c>
      <c r="M69">
        <f t="shared" si="25"/>
        <v>2.7E-2</v>
      </c>
      <c r="N69">
        <v>22.22</v>
      </c>
      <c r="O69">
        <f t="shared" si="26"/>
        <v>4.4999999999999998E-2</v>
      </c>
      <c r="P69">
        <f t="shared" si="27"/>
        <v>-1.7999999999999999E-2</v>
      </c>
      <c r="Q69" s="32">
        <f t="shared" si="28"/>
        <v>306962.06952155655</v>
      </c>
      <c r="R69" s="28">
        <f t="shared" si="29"/>
        <v>934.23384147488434</v>
      </c>
      <c r="S69" s="28">
        <f t="shared" si="30"/>
        <v>2672.6966369687357</v>
      </c>
      <c r="T69" s="20">
        <v>11</v>
      </c>
      <c r="U69" s="56">
        <f t="shared" si="20"/>
        <v>16.428571428571427</v>
      </c>
      <c r="V69" s="1">
        <f t="shared" si="21"/>
        <v>18.684676829497686</v>
      </c>
      <c r="W69" s="1">
        <f t="shared" si="22"/>
        <v>481.31532317050232</v>
      </c>
      <c r="X69" s="1">
        <f t="shared" si="23"/>
        <v>9.3423384147488431</v>
      </c>
      <c r="Y69" s="3">
        <f t="shared" si="31"/>
        <v>66.817415924218395</v>
      </c>
    </row>
    <row r="70" spans="1:25" x14ac:dyDescent="0.35">
      <c r="A70">
        <v>4</v>
      </c>
      <c r="B70" t="s">
        <v>59</v>
      </c>
      <c r="C70" s="15">
        <f t="shared" si="32"/>
        <v>43973</v>
      </c>
      <c r="D70" s="37">
        <f t="shared" si="19"/>
        <v>6</v>
      </c>
      <c r="E70" s="9">
        <v>656</v>
      </c>
      <c r="F70" s="4">
        <v>167</v>
      </c>
      <c r="G70" s="4">
        <v>439</v>
      </c>
      <c r="H70" s="6">
        <v>50</v>
      </c>
      <c r="I70" s="17">
        <f t="shared" ref="I70:I95" si="33">(F70-F69)/F69</f>
        <v>-5.6497175141242938E-2</v>
      </c>
      <c r="J70" s="17">
        <f t="shared" si="18"/>
        <v>-1.9975595626212619E-2</v>
      </c>
      <c r="K70" s="6">
        <f t="shared" si="3"/>
        <v>835</v>
      </c>
      <c r="L70" s="34">
        <f t="shared" si="24"/>
        <v>0.6</v>
      </c>
      <c r="M70">
        <f t="shared" si="25"/>
        <v>2.7E-2</v>
      </c>
      <c r="N70">
        <v>22.22</v>
      </c>
      <c r="O70">
        <f t="shared" si="26"/>
        <v>4.4999999999999998E-2</v>
      </c>
      <c r="P70">
        <f t="shared" si="27"/>
        <v>-1.7999999999999999E-2</v>
      </c>
      <c r="Q70" s="32">
        <f t="shared" si="28"/>
        <v>306937.1380812868</v>
      </c>
      <c r="R70" s="28">
        <f t="shared" si="29"/>
        <v>917.12475887827031</v>
      </c>
      <c r="S70" s="28">
        <f t="shared" si="30"/>
        <v>2714.7371598351056</v>
      </c>
      <c r="T70" s="20">
        <v>10</v>
      </c>
      <c r="U70" s="56">
        <f t="shared" si="20"/>
        <v>15.285714285714286</v>
      </c>
      <c r="V70" s="1">
        <f t="shared" si="21"/>
        <v>18.342495177565407</v>
      </c>
      <c r="W70" s="1">
        <f t="shared" si="22"/>
        <v>481.65750482243459</v>
      </c>
      <c r="X70" s="1">
        <f t="shared" si="23"/>
        <v>9.1712475887827036</v>
      </c>
      <c r="Y70" s="3">
        <f t="shared" si="31"/>
        <v>67.868428995877636</v>
      </c>
    </row>
    <row r="71" spans="1:25" x14ac:dyDescent="0.35">
      <c r="A71">
        <v>4</v>
      </c>
      <c r="C71" s="15">
        <f t="shared" si="32"/>
        <v>43974</v>
      </c>
      <c r="D71" s="37">
        <f t="shared" si="19"/>
        <v>6</v>
      </c>
      <c r="E71" s="9">
        <v>662</v>
      </c>
      <c r="F71" s="4">
        <v>173</v>
      </c>
      <c r="G71" s="4">
        <v>439</v>
      </c>
      <c r="H71" s="6">
        <v>50</v>
      </c>
      <c r="I71" s="17">
        <f t="shared" si="33"/>
        <v>3.5928143712574849E-2</v>
      </c>
      <c r="J71" s="17">
        <f t="shared" si="18"/>
        <v>-1.4843003667273353E-2</v>
      </c>
      <c r="K71" s="6">
        <f t="shared" ref="K71:K95" si="34">F71*5</f>
        <v>865</v>
      </c>
      <c r="L71" s="34">
        <f t="shared" si="24"/>
        <v>0.6</v>
      </c>
      <c r="M71">
        <f t="shared" si="25"/>
        <v>2.7E-2</v>
      </c>
      <c r="N71">
        <v>22.22</v>
      </c>
      <c r="O71">
        <f t="shared" si="26"/>
        <v>4.4999999999999998E-2</v>
      </c>
      <c r="P71">
        <f t="shared" si="27"/>
        <v>-1.7999999999999999E-2</v>
      </c>
      <c r="Q71" s="32">
        <f t="shared" si="28"/>
        <v>306912.66521055851</v>
      </c>
      <c r="R71" s="28">
        <f t="shared" si="29"/>
        <v>900.32701545704867</v>
      </c>
      <c r="S71" s="28">
        <f t="shared" si="30"/>
        <v>2756.0077739846279</v>
      </c>
      <c r="T71" s="20">
        <v>9</v>
      </c>
      <c r="U71" s="56">
        <f t="shared" si="20"/>
        <v>14</v>
      </c>
      <c r="V71" s="1">
        <f t="shared" si="21"/>
        <v>18.006540309140973</v>
      </c>
      <c r="W71" s="1">
        <f t="shared" si="22"/>
        <v>481.99345969085903</v>
      </c>
      <c r="X71" s="1">
        <f t="shared" si="23"/>
        <v>9.0032701545704867</v>
      </c>
      <c r="Y71" s="3">
        <f t="shared" si="31"/>
        <v>68.900194349615703</v>
      </c>
    </row>
    <row r="72" spans="1:25" x14ac:dyDescent="0.35">
      <c r="A72">
        <v>4</v>
      </c>
      <c r="C72" s="15">
        <f t="shared" si="32"/>
        <v>43975</v>
      </c>
      <c r="D72" s="37">
        <f t="shared" si="19"/>
        <v>2</v>
      </c>
      <c r="E72" s="9">
        <v>664</v>
      </c>
      <c r="F72" s="4">
        <v>175</v>
      </c>
      <c r="G72" s="4">
        <v>439</v>
      </c>
      <c r="H72" s="6">
        <v>50</v>
      </c>
      <c r="I72" s="17">
        <f t="shared" si="33"/>
        <v>1.1560693641618497E-2</v>
      </c>
      <c r="J72" s="17">
        <f t="shared" si="18"/>
        <v>-1.5412053354296027E-2</v>
      </c>
      <c r="K72" s="6">
        <f t="shared" si="34"/>
        <v>875</v>
      </c>
      <c r="L72" s="34">
        <f t="shared" si="24"/>
        <v>0.6</v>
      </c>
      <c r="M72">
        <f t="shared" si="25"/>
        <v>2.7E-2</v>
      </c>
      <c r="N72">
        <v>22.22</v>
      </c>
      <c r="O72">
        <f t="shared" si="26"/>
        <v>4.4999999999999998E-2</v>
      </c>
      <c r="P72">
        <f t="shared" si="27"/>
        <v>-1.7999999999999999E-2</v>
      </c>
      <c r="Q72" s="32">
        <f t="shared" si="28"/>
        <v>306888.64249210514</v>
      </c>
      <c r="R72" s="28">
        <f t="shared" si="29"/>
        <v>883.83501821484674</v>
      </c>
      <c r="S72" s="28">
        <f t="shared" si="30"/>
        <v>2796.5224896801951</v>
      </c>
      <c r="T72" s="20">
        <v>11</v>
      </c>
      <c r="U72" s="56">
        <f t="shared" si="20"/>
        <v>13</v>
      </c>
      <c r="V72" s="1">
        <f t="shared" si="21"/>
        <v>17.676700364296934</v>
      </c>
      <c r="W72" s="1">
        <f t="shared" si="22"/>
        <v>482.32329963570305</v>
      </c>
      <c r="X72" s="1">
        <f t="shared" si="23"/>
        <v>8.8383501821484671</v>
      </c>
      <c r="Y72" s="3">
        <f t="shared" si="31"/>
        <v>69.913062242004884</v>
      </c>
    </row>
    <row r="73" spans="1:25" x14ac:dyDescent="0.35">
      <c r="A73">
        <v>4</v>
      </c>
      <c r="B73" s="58" t="s">
        <v>51</v>
      </c>
      <c r="C73" s="15">
        <f t="shared" si="32"/>
        <v>43976</v>
      </c>
      <c r="D73" s="37">
        <f t="shared" si="19"/>
        <v>3</v>
      </c>
      <c r="E73" s="9">
        <v>667</v>
      </c>
      <c r="F73" s="4">
        <v>178</v>
      </c>
      <c r="G73" s="4">
        <v>439</v>
      </c>
      <c r="H73" s="6">
        <v>50</v>
      </c>
      <c r="I73" s="17">
        <f t="shared" si="33"/>
        <v>1.7142857142857144E-2</v>
      </c>
      <c r="J73" s="17">
        <f>AVERAGE(I67:I73)</f>
        <v>-3.4878551035671603E-3</v>
      </c>
      <c r="K73" s="6">
        <f t="shared" si="34"/>
        <v>890</v>
      </c>
      <c r="L73" s="34">
        <f t="shared" si="24"/>
        <v>0.6</v>
      </c>
      <c r="M73">
        <f t="shared" si="25"/>
        <v>2.7E-2</v>
      </c>
      <c r="N73">
        <v>22.22</v>
      </c>
      <c r="O73">
        <f t="shared" si="26"/>
        <v>4.4999999999999998E-2</v>
      </c>
      <c r="P73">
        <f t="shared" si="27"/>
        <v>-1.7999999999999999E-2</v>
      </c>
      <c r="Q73" s="32">
        <f t="shared" si="28"/>
        <v>306865.06166252505</v>
      </c>
      <c r="R73" s="28">
        <f t="shared" si="29"/>
        <v>867.64327197526211</v>
      </c>
      <c r="S73" s="28">
        <f t="shared" si="30"/>
        <v>2836.2950654998631</v>
      </c>
      <c r="T73" s="20">
        <v>10</v>
      </c>
      <c r="U73" s="56">
        <f t="shared" si="20"/>
        <v>11.857142857142858</v>
      </c>
      <c r="V73" s="1">
        <f t="shared" si="21"/>
        <v>17.352865439505244</v>
      </c>
      <c r="W73" s="1">
        <f t="shared" si="22"/>
        <v>482.64713456049475</v>
      </c>
      <c r="X73" s="1">
        <f t="shared" si="23"/>
        <v>8.6764327197526221</v>
      </c>
      <c r="Y73" s="3">
        <f t="shared" si="31"/>
        <v>70.907376637496583</v>
      </c>
    </row>
    <row r="74" spans="1:25" x14ac:dyDescent="0.35">
      <c r="A74">
        <v>4</v>
      </c>
      <c r="C74" s="15">
        <f t="shared" si="32"/>
        <v>43977</v>
      </c>
      <c r="D74" s="37">
        <f t="shared" si="19"/>
        <v>7</v>
      </c>
      <c r="E74" s="9">
        <v>674</v>
      </c>
      <c r="F74" s="4">
        <v>172</v>
      </c>
      <c r="G74" s="4">
        <v>452</v>
      </c>
      <c r="H74" s="6">
        <v>50</v>
      </c>
      <c r="I74" s="17">
        <f t="shared" si="33"/>
        <v>-3.3707865168539325E-2</v>
      </c>
      <c r="J74" s="17">
        <f t="shared" ref="J74:J95" si="35">AVERAGE(I68:I74)</f>
        <v>-5.1807039137488136E-3</v>
      </c>
      <c r="K74" s="6">
        <f t="shared" si="34"/>
        <v>860</v>
      </c>
      <c r="L74" s="34">
        <f t="shared" si="24"/>
        <v>0.6</v>
      </c>
      <c r="M74">
        <f t="shared" si="25"/>
        <v>2.7E-2</v>
      </c>
      <c r="N74">
        <v>22.22</v>
      </c>
      <c r="O74">
        <f t="shared" si="26"/>
        <v>4.4999999999999998E-2</v>
      </c>
      <c r="P74">
        <f t="shared" si="27"/>
        <v>-1.7999999999999999E-2</v>
      </c>
      <c r="Q74" s="32">
        <f t="shared" si="28"/>
        <v>306841.91460949252</v>
      </c>
      <c r="R74" s="28">
        <f t="shared" si="29"/>
        <v>851.74637776890165</v>
      </c>
      <c r="S74" s="28">
        <f t="shared" si="30"/>
        <v>2875.3390127387497</v>
      </c>
      <c r="T74" s="20">
        <v>9</v>
      </c>
      <c r="U74" s="56">
        <f t="shared" si="20"/>
        <v>10.714285714285714</v>
      </c>
      <c r="V74" s="1">
        <f t="shared" si="21"/>
        <v>17.034927555378033</v>
      </c>
      <c r="W74" s="1">
        <f t="shared" si="22"/>
        <v>482.96507244462197</v>
      </c>
      <c r="X74" s="1">
        <f t="shared" si="23"/>
        <v>8.5174637776890165</v>
      </c>
      <c r="Y74" s="3">
        <f t="shared" si="31"/>
        <v>71.88347531846874</v>
      </c>
    </row>
    <row r="75" spans="1:25" x14ac:dyDescent="0.35">
      <c r="A75">
        <v>4</v>
      </c>
      <c r="C75" s="15">
        <f t="shared" si="32"/>
        <v>43978</v>
      </c>
      <c r="D75" s="37">
        <f t="shared" si="19"/>
        <v>3</v>
      </c>
      <c r="E75" s="9">
        <v>677</v>
      </c>
      <c r="F75" s="4">
        <v>166</v>
      </c>
      <c r="G75" s="4">
        <v>461</v>
      </c>
      <c r="H75" s="6">
        <v>50</v>
      </c>
      <c r="I75" s="17">
        <f t="shared" si="33"/>
        <v>-3.4883720930232558E-2</v>
      </c>
      <c r="J75" s="17">
        <f t="shared" si="35"/>
        <v>-6.1736696332313577E-3</v>
      </c>
      <c r="K75" s="6">
        <f t="shared" si="34"/>
        <v>830</v>
      </c>
      <c r="L75" s="34">
        <f t="shared" si="24"/>
        <v>0.6</v>
      </c>
      <c r="M75">
        <f t="shared" si="25"/>
        <v>2.7E-2</v>
      </c>
      <c r="N75">
        <v>22.22</v>
      </c>
      <c r="O75">
        <f t="shared" si="26"/>
        <v>4.4999999999999998E-2</v>
      </c>
      <c r="P75">
        <f t="shared" si="27"/>
        <v>-1.7999999999999999E-2</v>
      </c>
      <c r="Q75" s="32">
        <f t="shared" si="28"/>
        <v>306819.1933690185</v>
      </c>
      <c r="R75" s="28">
        <f t="shared" si="29"/>
        <v>836.13903124333694</v>
      </c>
      <c r="S75" s="28">
        <f t="shared" si="30"/>
        <v>2913.6675997383504</v>
      </c>
      <c r="T75" s="20">
        <v>9</v>
      </c>
      <c r="U75" s="56">
        <f t="shared" si="20"/>
        <v>9.8571428571428577</v>
      </c>
      <c r="V75" s="1">
        <f t="shared" si="21"/>
        <v>16.72278062486674</v>
      </c>
      <c r="W75" s="1">
        <f t="shared" si="22"/>
        <v>483.27721937513326</v>
      </c>
      <c r="X75" s="1">
        <f t="shared" si="23"/>
        <v>8.3613903124333699</v>
      </c>
      <c r="Y75" s="3">
        <f t="shared" si="31"/>
        <v>72.841689993458758</v>
      </c>
    </row>
    <row r="76" spans="1:25" x14ac:dyDescent="0.35">
      <c r="A76">
        <v>4</v>
      </c>
      <c r="C76" s="15">
        <f t="shared" si="32"/>
        <v>43979</v>
      </c>
      <c r="D76" s="37">
        <f t="shared" si="19"/>
        <v>3</v>
      </c>
      <c r="E76" s="9">
        <v>680</v>
      </c>
      <c r="F76" s="4">
        <v>162</v>
      </c>
      <c r="G76" s="4">
        <v>468</v>
      </c>
      <c r="H76" s="6">
        <v>50</v>
      </c>
      <c r="I76" s="17">
        <f t="shared" si="33"/>
        <v>-2.4096385542168676E-2</v>
      </c>
      <c r="J76" s="17">
        <f t="shared" si="35"/>
        <v>-1.2079064612161858E-2</v>
      </c>
      <c r="K76" s="6">
        <f t="shared" si="34"/>
        <v>810</v>
      </c>
      <c r="L76" s="34">
        <f t="shared" si="24"/>
        <v>0.6</v>
      </c>
      <c r="M76">
        <f t="shared" si="25"/>
        <v>2.7E-2</v>
      </c>
      <c r="N76">
        <v>22.22</v>
      </c>
      <c r="O76">
        <f t="shared" si="26"/>
        <v>4.4999999999999998E-2</v>
      </c>
      <c r="P76">
        <f t="shared" si="27"/>
        <v>-1.7999999999999999E-2</v>
      </c>
      <c r="Q76" s="32">
        <f t="shared" si="28"/>
        <v>306796.89012276009</v>
      </c>
      <c r="R76" s="28">
        <f t="shared" si="29"/>
        <v>820.81602109579626</v>
      </c>
      <c r="S76" s="28">
        <f t="shared" si="30"/>
        <v>2951.2938561443007</v>
      </c>
      <c r="T76" s="20">
        <v>15</v>
      </c>
      <c r="U76" s="56">
        <f>AVERAGE(T70:T76)</f>
        <v>10.428571428571429</v>
      </c>
      <c r="V76" s="1">
        <f t="shared" si="21"/>
        <v>16.416320421915927</v>
      </c>
      <c r="W76" s="1">
        <f t="shared" si="22"/>
        <v>483.58367957808406</v>
      </c>
      <c r="X76" s="1">
        <f t="shared" si="23"/>
        <v>8.2081602109579634</v>
      </c>
      <c r="Y76" s="3">
        <f t="shared" si="31"/>
        <v>73.782346403607519</v>
      </c>
    </row>
    <row r="77" spans="1:25" x14ac:dyDescent="0.35">
      <c r="A77">
        <v>5</v>
      </c>
      <c r="C77" s="15">
        <f t="shared" si="32"/>
        <v>43980</v>
      </c>
      <c r="D77" s="37">
        <f t="shared" si="19"/>
        <v>8</v>
      </c>
      <c r="E77" s="9">
        <v>688</v>
      </c>
      <c r="F77" s="4">
        <v>168</v>
      </c>
      <c r="G77" s="4">
        <v>470</v>
      </c>
      <c r="H77" s="6">
        <v>50</v>
      </c>
      <c r="I77" s="17">
        <f t="shared" si="33"/>
        <v>3.7037037037037035E-2</v>
      </c>
      <c r="J77" s="17">
        <f t="shared" si="35"/>
        <v>1.2829656990209948E-3</v>
      </c>
      <c r="K77" s="6">
        <f t="shared" si="34"/>
        <v>840</v>
      </c>
      <c r="L77" s="34">
        <f t="shared" si="24"/>
        <v>0.6</v>
      </c>
      <c r="M77">
        <f t="shared" si="25"/>
        <v>2.7E-2</v>
      </c>
      <c r="N77">
        <v>22.22</v>
      </c>
      <c r="O77">
        <f t="shared" si="26"/>
        <v>4.4999999999999998E-2</v>
      </c>
      <c r="P77">
        <f t="shared" si="27"/>
        <v>-1.7999999999999999E-2</v>
      </c>
      <c r="Q77" s="32">
        <f t="shared" si="28"/>
        <v>306774.99719537818</v>
      </c>
      <c r="R77" s="28">
        <f t="shared" si="29"/>
        <v>805.77222752840646</v>
      </c>
      <c r="S77" s="28">
        <f t="shared" si="30"/>
        <v>2988.2305770936114</v>
      </c>
      <c r="T77" s="20"/>
      <c r="U77" s="56"/>
      <c r="V77" s="1">
        <f t="shared" si="21"/>
        <v>16.115444550568128</v>
      </c>
      <c r="W77" s="1">
        <f t="shared" si="22"/>
        <v>483.8845554494319</v>
      </c>
      <c r="X77" s="1">
        <f t="shared" si="23"/>
        <v>8.057722275284064</v>
      </c>
      <c r="Y77" s="3">
        <f t="shared" si="31"/>
        <v>74.705764427340284</v>
      </c>
    </row>
    <row r="78" spans="1:25" x14ac:dyDescent="0.35">
      <c r="A78">
        <v>5</v>
      </c>
      <c r="C78" s="15">
        <f t="shared" si="32"/>
        <v>43981</v>
      </c>
      <c r="D78" s="37">
        <f t="shared" si="19"/>
        <v>3</v>
      </c>
      <c r="E78" s="9">
        <v>691</v>
      </c>
      <c r="F78" s="4">
        <v>170</v>
      </c>
      <c r="G78" s="4">
        <v>471</v>
      </c>
      <c r="H78" s="6">
        <v>50</v>
      </c>
      <c r="I78" s="17">
        <f t="shared" si="33"/>
        <v>1.1904761904761904E-2</v>
      </c>
      <c r="J78" s="17">
        <f t="shared" si="35"/>
        <v>-2.1489459878094247E-3</v>
      </c>
      <c r="K78" s="6">
        <f t="shared" si="34"/>
        <v>850</v>
      </c>
      <c r="L78" s="34">
        <f t="shared" si="24"/>
        <v>0.6</v>
      </c>
      <c r="M78">
        <f t="shared" si="25"/>
        <v>2.7E-2</v>
      </c>
      <c r="N78">
        <v>22.22</v>
      </c>
      <c r="O78">
        <f t="shared" si="26"/>
        <v>4.4999999999999998E-2</v>
      </c>
      <c r="P78">
        <f t="shared" si="27"/>
        <v>-1.7999999999999999E-2</v>
      </c>
      <c r="Q78" s="32">
        <f t="shared" si="28"/>
        <v>306753.507051942</v>
      </c>
      <c r="R78" s="28">
        <f t="shared" si="29"/>
        <v>791.00262072579608</v>
      </c>
      <c r="S78" s="28">
        <f t="shared" si="30"/>
        <v>3024.4903273323898</v>
      </c>
      <c r="T78" s="20"/>
      <c r="U78" s="56"/>
      <c r="V78" s="1">
        <f t="shared" si="21"/>
        <v>15.820052414515922</v>
      </c>
      <c r="W78" s="1">
        <f t="shared" si="22"/>
        <v>484.17994758548406</v>
      </c>
      <c r="X78" s="1">
        <f t="shared" si="23"/>
        <v>7.9100262072579612</v>
      </c>
      <c r="Y78" s="3">
        <f t="shared" si="31"/>
        <v>75.612258183309748</v>
      </c>
    </row>
    <row r="79" spans="1:25" x14ac:dyDescent="0.35">
      <c r="A79">
        <v>5</v>
      </c>
      <c r="C79" s="15">
        <f t="shared" si="32"/>
        <v>43982</v>
      </c>
      <c r="D79" s="37">
        <f t="shared" si="19"/>
        <v>1</v>
      </c>
      <c r="E79" s="9">
        <v>692</v>
      </c>
      <c r="F79" s="4">
        <v>171</v>
      </c>
      <c r="G79" s="4">
        <v>471</v>
      </c>
      <c r="H79" s="6">
        <v>50</v>
      </c>
      <c r="I79" s="17">
        <f t="shared" si="33"/>
        <v>5.8823529411764705E-3</v>
      </c>
      <c r="J79" s="17">
        <f t="shared" si="35"/>
        <v>-2.9601375164439994E-3</v>
      </c>
      <c r="K79" s="6">
        <f t="shared" si="34"/>
        <v>855</v>
      </c>
      <c r="L79" s="34">
        <f t="shared" si="24"/>
        <v>0.6</v>
      </c>
      <c r="M79">
        <f t="shared" si="25"/>
        <v>2.7E-2</v>
      </c>
      <c r="N79">
        <v>22.22</v>
      </c>
      <c r="O79">
        <f t="shared" si="26"/>
        <v>4.4999999999999998E-2</v>
      </c>
      <c r="P79">
        <f t="shared" si="27"/>
        <v>-1.7999999999999999E-2</v>
      </c>
      <c r="Q79" s="32">
        <f t="shared" si="28"/>
        <v>306732.41229538026</v>
      </c>
      <c r="R79" s="28">
        <f t="shared" si="29"/>
        <v>776.5022593548631</v>
      </c>
      <c r="S79" s="28">
        <f t="shared" si="30"/>
        <v>3060.0854452650506</v>
      </c>
      <c r="T79" s="20"/>
      <c r="U79" s="56"/>
      <c r="V79" s="1">
        <f t="shared" si="21"/>
        <v>15.530045187097262</v>
      </c>
      <c r="W79" s="1">
        <f t="shared" si="22"/>
        <v>484.46995481290276</v>
      </c>
      <c r="X79" s="1">
        <f t="shared" si="23"/>
        <v>7.7650225935486308</v>
      </c>
      <c r="Y79" s="3">
        <f t="shared" si="31"/>
        <v>76.502136131626273</v>
      </c>
    </row>
    <row r="80" spans="1:25" x14ac:dyDescent="0.35">
      <c r="A80">
        <v>5</v>
      </c>
      <c r="C80" s="15">
        <f t="shared" si="32"/>
        <v>43983</v>
      </c>
      <c r="D80" s="37">
        <f t="shared" si="19"/>
        <v>12</v>
      </c>
      <c r="E80" s="9">
        <v>704</v>
      </c>
      <c r="F80" s="4">
        <v>175</v>
      </c>
      <c r="G80" s="4">
        <v>479</v>
      </c>
      <c r="H80" s="6">
        <v>50</v>
      </c>
      <c r="I80" s="17">
        <f t="shared" si="33"/>
        <v>2.3391812865497075E-2</v>
      </c>
      <c r="J80" s="17">
        <f t="shared" si="35"/>
        <v>-2.0674295560668679E-3</v>
      </c>
      <c r="K80" s="6">
        <f t="shared" si="34"/>
        <v>875</v>
      </c>
      <c r="L80" s="34">
        <f t="shared" si="24"/>
        <v>0.6</v>
      </c>
      <c r="M80">
        <f t="shared" si="25"/>
        <v>2.7E-2</v>
      </c>
      <c r="N80">
        <v>22.22</v>
      </c>
      <c r="O80">
        <f t="shared" si="26"/>
        <v>4.4999999999999998E-2</v>
      </c>
      <c r="P80">
        <f t="shared" si="27"/>
        <v>-1.7999999999999999E-2</v>
      </c>
      <c r="Q80" s="32">
        <f t="shared" si="28"/>
        <v>306711.70566397766</v>
      </c>
      <c r="R80" s="28">
        <f t="shared" si="29"/>
        <v>762.26628908651048</v>
      </c>
      <c r="S80" s="28">
        <f t="shared" si="30"/>
        <v>3095.0280469360196</v>
      </c>
      <c r="T80" s="20"/>
      <c r="U80" s="56"/>
      <c r="V80" s="1">
        <f t="shared" si="21"/>
        <v>15.245325781730211</v>
      </c>
      <c r="W80" s="1">
        <f t="shared" si="22"/>
        <v>484.75467421826977</v>
      </c>
      <c r="X80" s="1">
        <f t="shared" si="23"/>
        <v>7.6226628908651053</v>
      </c>
      <c r="Y80" s="3">
        <f t="shared" si="31"/>
        <v>77.3757011734005</v>
      </c>
    </row>
    <row r="81" spans="1:25" x14ac:dyDescent="0.35">
      <c r="A81">
        <v>5</v>
      </c>
      <c r="C81" s="15">
        <f t="shared" si="32"/>
        <v>43984</v>
      </c>
      <c r="D81" s="37">
        <f t="shared" si="19"/>
        <v>2</v>
      </c>
      <c r="E81" s="9">
        <v>706</v>
      </c>
      <c r="F81" s="4">
        <v>165</v>
      </c>
      <c r="G81" s="4">
        <v>491</v>
      </c>
      <c r="H81" s="6">
        <v>50</v>
      </c>
      <c r="I81" s="17">
        <f t="shared" si="33"/>
        <v>-5.7142857142857141E-2</v>
      </c>
      <c r="J81" s="17">
        <f t="shared" si="35"/>
        <v>-5.4152855523979847E-3</v>
      </c>
      <c r="K81" s="6">
        <f t="shared" si="34"/>
        <v>825</v>
      </c>
      <c r="L81" s="34">
        <f t="shared" si="24"/>
        <v>0.6</v>
      </c>
      <c r="M81">
        <f t="shared" si="25"/>
        <v>2.7E-2</v>
      </c>
      <c r="N81">
        <v>22.22</v>
      </c>
      <c r="O81">
        <f t="shared" si="26"/>
        <v>4.4999999999999998E-2</v>
      </c>
      <c r="P81">
        <f t="shared" si="27"/>
        <v>-1.7999999999999999E-2</v>
      </c>
      <c r="Q81" s="32">
        <f t="shared" si="28"/>
        <v>306691.38002891612</v>
      </c>
      <c r="R81" s="28">
        <f t="shared" si="29"/>
        <v>748.28994113914541</v>
      </c>
      <c r="S81" s="28">
        <f t="shared" si="30"/>
        <v>3129.3300299449124</v>
      </c>
      <c r="T81" s="20"/>
      <c r="U81" s="56"/>
      <c r="V81" s="1">
        <f t="shared" si="21"/>
        <v>14.965798822782908</v>
      </c>
      <c r="W81" s="1">
        <f t="shared" si="22"/>
        <v>485.03420117721708</v>
      </c>
      <c r="X81" s="1">
        <f t="shared" si="23"/>
        <v>7.482899411391454</v>
      </c>
      <c r="Y81" s="3">
        <f t="shared" si="31"/>
        <v>78.233250748622822</v>
      </c>
    </row>
    <row r="82" spans="1:25" x14ac:dyDescent="0.35">
      <c r="A82">
        <v>5</v>
      </c>
      <c r="B82" t="s">
        <v>59</v>
      </c>
      <c r="C82" s="15">
        <f t="shared" si="32"/>
        <v>43985</v>
      </c>
      <c r="D82" s="37">
        <f t="shared" si="19"/>
        <v>1</v>
      </c>
      <c r="E82" s="9">
        <v>707</v>
      </c>
      <c r="F82" s="4">
        <v>163</v>
      </c>
      <c r="G82" s="4">
        <v>496</v>
      </c>
      <c r="H82" s="6">
        <v>50</v>
      </c>
      <c r="I82" s="17">
        <f t="shared" si="33"/>
        <v>-1.2121212121212121E-2</v>
      </c>
      <c r="J82" s="17">
        <f t="shared" si="35"/>
        <v>-2.1634985796807793E-3</v>
      </c>
      <c r="K82" s="6">
        <f t="shared" si="34"/>
        <v>815</v>
      </c>
      <c r="L82" s="34">
        <f t="shared" si="24"/>
        <v>0.6</v>
      </c>
      <c r="M82">
        <f t="shared" si="25"/>
        <v>2.7E-2</v>
      </c>
      <c r="N82">
        <v>22.22</v>
      </c>
      <c r="O82">
        <f t="shared" si="26"/>
        <v>4.4999999999999998E-2</v>
      </c>
      <c r="P82">
        <f t="shared" si="27"/>
        <v>-1.7999999999999999E-2</v>
      </c>
      <c r="Q82" s="32">
        <f t="shared" si="28"/>
        <v>306671.42839186027</v>
      </c>
      <c r="R82" s="28">
        <f t="shared" si="29"/>
        <v>734.5685308437379</v>
      </c>
      <c r="S82" s="28">
        <f t="shared" si="30"/>
        <v>3163.0030772961741</v>
      </c>
      <c r="T82" s="20"/>
      <c r="U82" s="56"/>
      <c r="V82" s="1">
        <f t="shared" si="21"/>
        <v>14.691370616874758</v>
      </c>
      <c r="W82" s="1">
        <f t="shared" si="22"/>
        <v>485.30862938312526</v>
      </c>
      <c r="X82" s="1">
        <f t="shared" si="23"/>
        <v>7.3456853084373792</v>
      </c>
      <c r="Y82" s="3">
        <f t="shared" si="31"/>
        <v>79.075076932404357</v>
      </c>
    </row>
    <row r="83" spans="1:25" x14ac:dyDescent="0.35">
      <c r="A83">
        <v>5</v>
      </c>
      <c r="C83" s="15">
        <f t="shared" si="32"/>
        <v>43986</v>
      </c>
      <c r="D83" s="37">
        <f t="shared" si="19"/>
        <v>13</v>
      </c>
      <c r="E83" s="9">
        <v>720</v>
      </c>
      <c r="F83" s="4">
        <v>173</v>
      </c>
      <c r="G83" s="4">
        <v>497</v>
      </c>
      <c r="H83" s="6">
        <v>50</v>
      </c>
      <c r="I83" s="17">
        <f t="shared" si="33"/>
        <v>6.1349693251533742E-2</v>
      </c>
      <c r="J83" s="17">
        <f t="shared" si="35"/>
        <v>1.0043084105133852E-2</v>
      </c>
      <c r="K83" s="6">
        <f t="shared" si="34"/>
        <v>865</v>
      </c>
      <c r="L83" s="34">
        <f t="shared" si="24"/>
        <v>0.6</v>
      </c>
      <c r="M83">
        <f t="shared" si="25"/>
        <v>2.7E-2</v>
      </c>
      <c r="N83">
        <v>22.22</v>
      </c>
      <c r="O83">
        <f t="shared" si="26"/>
        <v>4.4999999999999998E-2</v>
      </c>
      <c r="P83">
        <f t="shared" si="27"/>
        <v>-1.7999999999999999E-2</v>
      </c>
      <c r="Q83" s="32">
        <f t="shared" si="28"/>
        <v>306651.84388258582</v>
      </c>
      <c r="R83" s="28">
        <f t="shared" si="29"/>
        <v>721.09745623022843</v>
      </c>
      <c r="S83" s="28">
        <f t="shared" si="30"/>
        <v>3196.0586611841422</v>
      </c>
      <c r="T83" s="20"/>
      <c r="U83" s="56"/>
      <c r="V83" s="1">
        <f t="shared" si="21"/>
        <v>14.421949124604568</v>
      </c>
      <c r="W83" s="1">
        <f t="shared" si="22"/>
        <v>485.57805087539543</v>
      </c>
      <c r="X83" s="1">
        <f t="shared" si="23"/>
        <v>7.2109745623022841</v>
      </c>
      <c r="Y83" s="3">
        <f t="shared" si="31"/>
        <v>79.901466529603567</v>
      </c>
    </row>
    <row r="84" spans="1:25" x14ac:dyDescent="0.35">
      <c r="A84">
        <v>5</v>
      </c>
      <c r="C84" s="15">
        <f t="shared" si="32"/>
        <v>43987</v>
      </c>
      <c r="D84" s="37">
        <f t="shared" si="19"/>
        <v>14</v>
      </c>
      <c r="E84" s="9">
        <v>734</v>
      </c>
      <c r="F84" s="4">
        <v>179</v>
      </c>
      <c r="G84" s="4">
        <v>505</v>
      </c>
      <c r="H84" s="6">
        <v>50</v>
      </c>
      <c r="I84" s="17">
        <f t="shared" si="33"/>
        <v>3.4682080924855488E-2</v>
      </c>
      <c r="J84" s="17">
        <f t="shared" si="35"/>
        <v>9.7066618033936312E-3</v>
      </c>
      <c r="K84" s="6">
        <f t="shared" si="34"/>
        <v>895</v>
      </c>
      <c r="L84" s="34">
        <f t="shared" si="24"/>
        <v>0.6</v>
      </c>
      <c r="M84">
        <f t="shared" si="25"/>
        <v>2.7E-2</v>
      </c>
      <c r="N84">
        <v>22.22</v>
      </c>
      <c r="O84">
        <f t="shared" si="26"/>
        <v>4.4999999999999998E-2</v>
      </c>
      <c r="P84">
        <f t="shared" si="27"/>
        <v>-1.7999999999999999E-2</v>
      </c>
      <c r="Q84" s="32">
        <f t="shared" si="28"/>
        <v>306632.61975665059</v>
      </c>
      <c r="R84" s="28">
        <f t="shared" si="29"/>
        <v>707.87219663507437</v>
      </c>
      <c r="S84" s="28">
        <f t="shared" si="30"/>
        <v>3228.5080467145026</v>
      </c>
      <c r="T84" s="20"/>
      <c r="U84" s="56"/>
      <c r="V84" s="1">
        <f t="shared" si="21"/>
        <v>14.157443932701488</v>
      </c>
      <c r="W84" s="1">
        <f t="shared" si="22"/>
        <v>485.84255606729852</v>
      </c>
      <c r="X84" s="1">
        <f t="shared" si="23"/>
        <v>7.0787219663507441</v>
      </c>
      <c r="Y84" s="3">
        <f t="shared" si="31"/>
        <v>80.712701167862576</v>
      </c>
    </row>
    <row r="85" spans="1:25" x14ac:dyDescent="0.35">
      <c r="A85">
        <v>5</v>
      </c>
      <c r="C85" s="15">
        <f t="shared" si="32"/>
        <v>43988</v>
      </c>
      <c r="D85" s="37">
        <f t="shared" ref="D85:D97" si="36">E85-E84</f>
        <v>7</v>
      </c>
      <c r="E85" s="9">
        <v>741</v>
      </c>
      <c r="F85" s="4">
        <v>186</v>
      </c>
      <c r="G85" s="4">
        <v>505</v>
      </c>
      <c r="H85" s="6">
        <v>50</v>
      </c>
      <c r="I85" s="17">
        <f t="shared" si="33"/>
        <v>3.9106145251396648E-2</v>
      </c>
      <c r="J85" s="17">
        <f t="shared" si="35"/>
        <v>1.3592573710055737E-2</v>
      </c>
      <c r="K85" s="6">
        <f t="shared" si="34"/>
        <v>930</v>
      </c>
      <c r="L85" s="34">
        <f t="shared" si="24"/>
        <v>0.6</v>
      </c>
      <c r="M85">
        <f t="shared" si="25"/>
        <v>2.7E-2</v>
      </c>
      <c r="N85">
        <v>22.22</v>
      </c>
      <c r="O85">
        <f t="shared" si="26"/>
        <v>4.4999999999999998E-2</v>
      </c>
      <c r="P85">
        <f t="shared" si="27"/>
        <v>-1.7999999999999999E-2</v>
      </c>
      <c r="Q85" s="32">
        <f t="shared" si="28"/>
        <v>306613.74939310737</v>
      </c>
      <c r="R85" s="28">
        <f t="shared" si="29"/>
        <v>694.88831132971984</v>
      </c>
      <c r="S85" s="28">
        <f t="shared" si="30"/>
        <v>3260.3622955630808</v>
      </c>
      <c r="T85" s="20"/>
      <c r="U85" s="56"/>
      <c r="V85" s="1">
        <f t="shared" si="21"/>
        <v>13.897766226594397</v>
      </c>
      <c r="W85" s="1">
        <f t="shared" si="22"/>
        <v>486.1022337734056</v>
      </c>
      <c r="X85" s="1">
        <f t="shared" si="23"/>
        <v>6.9488831132971987</v>
      </c>
      <c r="Y85" s="3">
        <f t="shared" si="31"/>
        <v>81.509057389077029</v>
      </c>
    </row>
    <row r="86" spans="1:25" x14ac:dyDescent="0.35">
      <c r="A86">
        <v>5</v>
      </c>
      <c r="B86" s="36" t="s">
        <v>53</v>
      </c>
      <c r="C86" s="15">
        <f t="shared" si="32"/>
        <v>43989</v>
      </c>
      <c r="D86" s="37">
        <f t="shared" si="36"/>
        <v>6</v>
      </c>
      <c r="E86" s="9">
        <v>747</v>
      </c>
      <c r="F86" s="4">
        <v>192</v>
      </c>
      <c r="G86" s="4">
        <v>505</v>
      </c>
      <c r="H86" s="6">
        <v>50</v>
      </c>
      <c r="I86" s="17">
        <f t="shared" si="33"/>
        <v>3.2258064516129031E-2</v>
      </c>
      <c r="J86" s="17">
        <f t="shared" si="35"/>
        <v>1.7360532506477531E-2</v>
      </c>
      <c r="K86" s="6">
        <f t="shared" si="34"/>
        <v>960</v>
      </c>
      <c r="L86" s="34">
        <f t="shared" si="24"/>
        <v>0.6</v>
      </c>
      <c r="M86">
        <f t="shared" si="25"/>
        <v>2.7E-2</v>
      </c>
      <c r="N86">
        <v>22.22</v>
      </c>
      <c r="O86">
        <f t="shared" si="26"/>
        <v>4.4999999999999998E-2</v>
      </c>
      <c r="P86">
        <f t="shared" si="27"/>
        <v>-1.7999999999999999E-2</v>
      </c>
      <c r="Q86" s="32">
        <f t="shared" si="28"/>
        <v>306595.22629225749</v>
      </c>
      <c r="R86" s="28">
        <f t="shared" si="29"/>
        <v>682.14143816977287</v>
      </c>
      <c r="S86" s="28">
        <f t="shared" si="30"/>
        <v>3291.6322695729182</v>
      </c>
      <c r="T86" s="20"/>
      <c r="U86" s="56"/>
      <c r="V86" s="1">
        <f t="shared" si="21"/>
        <v>13.642828763395457</v>
      </c>
      <c r="W86" s="1">
        <f t="shared" si="22"/>
        <v>486.35717123660453</v>
      </c>
      <c r="X86" s="1">
        <f t="shared" si="23"/>
        <v>6.8214143816977284</v>
      </c>
      <c r="Y86" s="3">
        <f t="shared" si="31"/>
        <v>82.29080673932296</v>
      </c>
    </row>
    <row r="87" spans="1:25" x14ac:dyDescent="0.35">
      <c r="A87">
        <v>5</v>
      </c>
      <c r="C87" s="15">
        <f t="shared" si="32"/>
        <v>43990</v>
      </c>
      <c r="D87" s="37">
        <f t="shared" si="36"/>
        <v>9</v>
      </c>
      <c r="E87" s="9">
        <v>756</v>
      </c>
      <c r="F87" s="4">
        <v>196</v>
      </c>
      <c r="G87" s="4">
        <v>510</v>
      </c>
      <c r="H87" s="6">
        <v>50</v>
      </c>
      <c r="I87" s="17">
        <f t="shared" si="33"/>
        <v>2.0833333333333332E-2</v>
      </c>
      <c r="J87" s="17">
        <f t="shared" si="35"/>
        <v>1.699503543045414E-2</v>
      </c>
      <c r="K87" s="6">
        <f t="shared" si="34"/>
        <v>980</v>
      </c>
      <c r="L87" s="34">
        <f t="shared" si="24"/>
        <v>0.6</v>
      </c>
      <c r="M87">
        <f t="shared" si="25"/>
        <v>2.7E-2</v>
      </c>
      <c r="N87">
        <v>22.22</v>
      </c>
      <c r="O87">
        <f t="shared" si="26"/>
        <v>4.4999999999999998E-2</v>
      </c>
      <c r="P87">
        <f t="shared" si="27"/>
        <v>-1.7999999999999999E-2</v>
      </c>
      <c r="Q87" s="32">
        <f t="shared" si="28"/>
        <v>306577.04407344497</v>
      </c>
      <c r="R87" s="28">
        <f t="shared" si="29"/>
        <v>669.62729226467229</v>
      </c>
      <c r="S87" s="28">
        <f t="shared" si="30"/>
        <v>3322.3286342905581</v>
      </c>
      <c r="T87" s="20"/>
      <c r="U87" s="56"/>
      <c r="V87" s="1">
        <f t="shared" si="21"/>
        <v>13.392545845293446</v>
      </c>
      <c r="W87" s="1">
        <f t="shared" si="22"/>
        <v>486.60745415470655</v>
      </c>
      <c r="X87" s="1">
        <f t="shared" si="23"/>
        <v>6.696272922646723</v>
      </c>
      <c r="Y87" s="3">
        <f t="shared" si="31"/>
        <v>83.05821585726396</v>
      </c>
    </row>
    <row r="88" spans="1:25" x14ac:dyDescent="0.35">
      <c r="A88">
        <v>5</v>
      </c>
      <c r="C88" s="15">
        <f t="shared" si="32"/>
        <v>43991</v>
      </c>
      <c r="D88" s="37">
        <f t="shared" si="36"/>
        <v>3</v>
      </c>
      <c r="E88" s="9">
        <v>759</v>
      </c>
      <c r="F88" s="4">
        <v>193</v>
      </c>
      <c r="G88" s="4">
        <v>516</v>
      </c>
      <c r="H88" s="6">
        <v>50</v>
      </c>
      <c r="I88" s="17">
        <f t="shared" si="33"/>
        <v>-1.5306122448979591E-2</v>
      </c>
      <c r="J88" s="17">
        <f t="shared" si="35"/>
        <v>2.297171181529379E-2</v>
      </c>
      <c r="K88" s="6">
        <f t="shared" si="34"/>
        <v>965</v>
      </c>
      <c r="L88" s="34">
        <f t="shared" si="24"/>
        <v>0.6</v>
      </c>
      <c r="M88">
        <f t="shared" si="25"/>
        <v>2.7E-2</v>
      </c>
      <c r="N88">
        <v>22.22</v>
      </c>
      <c r="O88">
        <f t="shared" si="26"/>
        <v>4.4999999999999998E-2</v>
      </c>
      <c r="P88">
        <f t="shared" si="27"/>
        <v>-1.7999999999999999E-2</v>
      </c>
      <c r="Q88" s="32">
        <f t="shared" si="28"/>
        <v>306559.19647289009</v>
      </c>
      <c r="R88" s="28">
        <f t="shared" si="29"/>
        <v>657.34166466762292</v>
      </c>
      <c r="S88" s="28">
        <f t="shared" si="30"/>
        <v>3352.4618624424684</v>
      </c>
      <c r="T88" s="20"/>
      <c r="U88" s="56"/>
      <c r="V88" s="1">
        <f t="shared" si="21"/>
        <v>13.146833293352458</v>
      </c>
      <c r="W88" s="1">
        <f t="shared" si="22"/>
        <v>486.85316670664753</v>
      </c>
      <c r="X88" s="1">
        <f t="shared" si="23"/>
        <v>6.5734166466762289</v>
      </c>
      <c r="Y88" s="3">
        <f t="shared" si="31"/>
        <v>83.811546561061718</v>
      </c>
    </row>
    <row r="89" spans="1:25" x14ac:dyDescent="0.35">
      <c r="A89">
        <v>5</v>
      </c>
      <c r="C89" s="15">
        <f t="shared" si="32"/>
        <v>43992</v>
      </c>
      <c r="D89" s="37">
        <f t="shared" si="36"/>
        <v>16</v>
      </c>
      <c r="E89" s="9">
        <v>775</v>
      </c>
      <c r="F89" s="4">
        <v>203</v>
      </c>
      <c r="G89" s="4">
        <v>522</v>
      </c>
      <c r="H89" s="6">
        <v>50</v>
      </c>
      <c r="I89" s="17">
        <f t="shared" si="33"/>
        <v>5.181347150259067E-2</v>
      </c>
      <c r="J89" s="17">
        <f t="shared" si="35"/>
        <v>3.2105238047265616E-2</v>
      </c>
      <c r="K89" s="6">
        <f t="shared" si="34"/>
        <v>1015</v>
      </c>
      <c r="L89" s="34">
        <f t="shared" si="24"/>
        <v>0.6</v>
      </c>
      <c r="M89">
        <f t="shared" si="25"/>
        <v>2.7E-2</v>
      </c>
      <c r="N89">
        <v>22.22</v>
      </c>
      <c r="O89">
        <f t="shared" si="26"/>
        <v>4.4999999999999998E-2</v>
      </c>
      <c r="P89">
        <f t="shared" si="27"/>
        <v>-1.7999999999999999E-2</v>
      </c>
      <c r="Q89" s="32">
        <f t="shared" si="28"/>
        <v>306541.67734156211</v>
      </c>
      <c r="R89" s="28">
        <f t="shared" si="29"/>
        <v>645.28042108557815</v>
      </c>
      <c r="S89" s="28">
        <f t="shared" si="30"/>
        <v>3382.0422373525116</v>
      </c>
      <c r="T89" s="20"/>
      <c r="U89" s="56"/>
      <c r="V89" s="1">
        <f t="shared" si="21"/>
        <v>12.905608421711563</v>
      </c>
      <c r="W89" s="1">
        <f t="shared" si="22"/>
        <v>487.09439157828842</v>
      </c>
      <c r="X89" s="1">
        <f t="shared" si="23"/>
        <v>6.4528042108557813</v>
      </c>
      <c r="Y89" s="3">
        <f t="shared" si="31"/>
        <v>84.55105593381279</v>
      </c>
    </row>
    <row r="90" spans="1:25" x14ac:dyDescent="0.35">
      <c r="A90">
        <v>5</v>
      </c>
      <c r="C90" s="15">
        <f t="shared" si="32"/>
        <v>43993</v>
      </c>
      <c r="D90" s="37">
        <f t="shared" si="36"/>
        <v>15</v>
      </c>
      <c r="E90" s="9">
        <v>790</v>
      </c>
      <c r="F90" s="4">
        <v>204</v>
      </c>
      <c r="G90" s="4">
        <v>535</v>
      </c>
      <c r="H90" s="6">
        <v>51</v>
      </c>
      <c r="I90" s="17">
        <f t="shared" si="33"/>
        <v>4.9261083743842365E-3</v>
      </c>
      <c r="J90" s="17">
        <f t="shared" si="35"/>
        <v>2.4044725921958547E-2</v>
      </c>
      <c r="K90" s="6">
        <f t="shared" si="34"/>
        <v>1020</v>
      </c>
      <c r="L90" s="34">
        <f t="shared" si="24"/>
        <v>0.6</v>
      </c>
      <c r="M90">
        <f t="shared" si="25"/>
        <v>2.7E-2</v>
      </c>
      <c r="N90">
        <v>22.22</v>
      </c>
      <c r="O90">
        <f t="shared" si="26"/>
        <v>4.4999999999999998E-2</v>
      </c>
      <c r="P90">
        <f t="shared" si="27"/>
        <v>-1.7999999999999999E-2</v>
      </c>
      <c r="Q90" s="32">
        <f t="shared" si="28"/>
        <v>306524.4806430898</v>
      </c>
      <c r="R90" s="28">
        <f t="shared" si="29"/>
        <v>633.4395006090474</v>
      </c>
      <c r="S90" s="28">
        <f t="shared" si="30"/>
        <v>3411.0798563013627</v>
      </c>
      <c r="T90" s="20"/>
      <c r="U90" s="56"/>
      <c r="V90" s="1">
        <f t="shared" si="21"/>
        <v>12.668790012180949</v>
      </c>
      <c r="W90" s="1">
        <f t="shared" si="22"/>
        <v>487.33120998781908</v>
      </c>
      <c r="X90" s="1">
        <f t="shared" si="23"/>
        <v>6.3343950060904746</v>
      </c>
      <c r="Y90" s="3">
        <f t="shared" si="31"/>
        <v>85.276996407534071</v>
      </c>
    </row>
    <row r="91" spans="1:25" x14ac:dyDescent="0.35">
      <c r="A91">
        <v>5</v>
      </c>
      <c r="C91" s="15">
        <f t="shared" si="32"/>
        <v>43994</v>
      </c>
      <c r="D91" s="37">
        <f t="shared" si="36"/>
        <v>23</v>
      </c>
      <c r="E91" s="9">
        <v>813</v>
      </c>
      <c r="F91" s="4">
        <v>222</v>
      </c>
      <c r="G91" s="4">
        <v>540</v>
      </c>
      <c r="H91" s="6">
        <v>51</v>
      </c>
      <c r="I91" s="17">
        <f t="shared" si="33"/>
        <v>8.8235294117647065E-2</v>
      </c>
      <c r="J91" s="17">
        <f t="shared" si="35"/>
        <v>3.1695184949500195E-2</v>
      </c>
      <c r="K91" s="6">
        <f t="shared" si="34"/>
        <v>1110</v>
      </c>
      <c r="L91" s="34">
        <f t="shared" si="24"/>
        <v>0.6</v>
      </c>
      <c r="M91">
        <f t="shared" si="25"/>
        <v>2.7E-2</v>
      </c>
      <c r="N91">
        <v>22.22</v>
      </c>
      <c r="O91">
        <f t="shared" si="26"/>
        <v>4.4999999999999998E-2</v>
      </c>
      <c r="P91">
        <f t="shared" si="27"/>
        <v>-1.7999999999999999E-2</v>
      </c>
      <c r="Q91" s="32">
        <f t="shared" si="28"/>
        <v>306507.60045170994</v>
      </c>
      <c r="R91" s="28">
        <f t="shared" si="29"/>
        <v>621.81491446150289</v>
      </c>
      <c r="S91" s="28">
        <f t="shared" si="30"/>
        <v>3439.5846338287697</v>
      </c>
      <c r="T91" s="20"/>
      <c r="U91" s="56"/>
      <c r="V91" s="1">
        <f t="shared" si="21"/>
        <v>12.436298289230058</v>
      </c>
      <c r="W91" s="1">
        <f t="shared" si="22"/>
        <v>487.56370171076992</v>
      </c>
      <c r="X91" s="1">
        <f t="shared" si="23"/>
        <v>6.2181491446150288</v>
      </c>
      <c r="Y91" s="3">
        <f t="shared" si="31"/>
        <v>85.989615845719243</v>
      </c>
    </row>
    <row r="92" spans="1:25" x14ac:dyDescent="0.35">
      <c r="A92">
        <v>5</v>
      </c>
      <c r="C92" s="15">
        <f t="shared" si="32"/>
        <v>43995</v>
      </c>
      <c r="D92" s="37">
        <f t="shared" si="36"/>
        <v>34</v>
      </c>
      <c r="E92" s="9">
        <v>847</v>
      </c>
      <c r="F92" s="4">
        <v>255</v>
      </c>
      <c r="G92" s="4">
        <v>541</v>
      </c>
      <c r="H92" s="6">
        <v>51</v>
      </c>
      <c r="I92" s="17">
        <f t="shared" si="33"/>
        <v>0.14864864864864866</v>
      </c>
      <c r="J92" s="17">
        <f t="shared" si="35"/>
        <v>4.7344114006250479E-2</v>
      </c>
      <c r="K92" s="6">
        <f t="shared" si="34"/>
        <v>1275</v>
      </c>
      <c r="L92" s="34">
        <f t="shared" si="24"/>
        <v>0.6</v>
      </c>
      <c r="M92">
        <f t="shared" si="25"/>
        <v>2.7E-2</v>
      </c>
      <c r="N92">
        <v>22.22</v>
      </c>
      <c r="O92">
        <f t="shared" si="26"/>
        <v>4.4999999999999998E-2</v>
      </c>
      <c r="P92">
        <f t="shared" si="27"/>
        <v>-1.7999999999999999E-2</v>
      </c>
      <c r="Q92" s="32">
        <f t="shared" si="28"/>
        <v>306491.03095025249</v>
      </c>
      <c r="R92" s="28">
        <f t="shared" si="29"/>
        <v>610.40274476816285</v>
      </c>
      <c r="S92" s="28">
        <f t="shared" si="30"/>
        <v>3467.5663049795376</v>
      </c>
      <c r="T92" s="20"/>
      <c r="U92" s="56"/>
      <c r="V92" s="1">
        <f t="shared" si="21"/>
        <v>12.208054895363258</v>
      </c>
      <c r="W92" s="1">
        <f t="shared" si="22"/>
        <v>487.79194510463674</v>
      </c>
      <c r="X92" s="1">
        <f t="shared" si="23"/>
        <v>6.104027447681629</v>
      </c>
      <c r="Y92" s="3">
        <f t="shared" si="31"/>
        <v>86.689157624488445</v>
      </c>
    </row>
    <row r="93" spans="1:25" x14ac:dyDescent="0.35">
      <c r="A93">
        <v>5</v>
      </c>
      <c r="C93" s="15">
        <f t="shared" si="32"/>
        <v>43996</v>
      </c>
      <c r="D93" s="37">
        <f t="shared" si="36"/>
        <v>10</v>
      </c>
      <c r="E93" s="9">
        <v>857</v>
      </c>
      <c r="F93" s="4">
        <v>265</v>
      </c>
      <c r="G93" s="4">
        <v>541</v>
      </c>
      <c r="H93" s="6">
        <v>51</v>
      </c>
      <c r="I93" s="17">
        <f t="shared" si="33"/>
        <v>3.9215686274509803E-2</v>
      </c>
      <c r="J93" s="17">
        <f t="shared" si="35"/>
        <v>4.8338059971733446E-2</v>
      </c>
      <c r="K93" s="6">
        <f t="shared" si="34"/>
        <v>1325</v>
      </c>
      <c r="L93" s="34">
        <f t="shared" si="24"/>
        <v>0.6</v>
      </c>
      <c r="M93">
        <f t="shared" si="25"/>
        <v>2.7E-2</v>
      </c>
      <c r="N93">
        <v>22.22</v>
      </c>
      <c r="O93">
        <f t="shared" si="26"/>
        <v>4.4999999999999998E-2</v>
      </c>
      <c r="P93">
        <f t="shared" si="27"/>
        <v>-1.7999999999999999E-2</v>
      </c>
      <c r="Q93" s="32">
        <f t="shared" si="28"/>
        <v>306474.76642816217</v>
      </c>
      <c r="R93" s="28">
        <f t="shared" si="29"/>
        <v>599.19914334392411</v>
      </c>
      <c r="S93" s="28">
        <f t="shared" si="30"/>
        <v>3495.0344284941048</v>
      </c>
      <c r="T93" s="20"/>
      <c r="U93" s="56"/>
      <c r="V93" s="1">
        <f t="shared" si="21"/>
        <v>11.983982866878483</v>
      </c>
      <c r="W93" s="1">
        <f t="shared" si="22"/>
        <v>488.01601713312152</v>
      </c>
      <c r="X93" s="1">
        <f t="shared" si="23"/>
        <v>5.9919914334392415</v>
      </c>
      <c r="Y93" s="3">
        <f t="shared" si="31"/>
        <v>87.375860712352619</v>
      </c>
    </row>
    <row r="94" spans="1:25" x14ac:dyDescent="0.35">
      <c r="A94">
        <v>5</v>
      </c>
      <c r="C94" s="15">
        <f t="shared" si="32"/>
        <v>43997</v>
      </c>
      <c r="D94" s="37">
        <f t="shared" si="36"/>
        <v>37</v>
      </c>
      <c r="E94" s="9">
        <v>894</v>
      </c>
      <c r="F94" s="4">
        <v>286</v>
      </c>
      <c r="G94" s="4">
        <v>557</v>
      </c>
      <c r="H94" s="6">
        <v>51</v>
      </c>
      <c r="I94" s="17">
        <f t="shared" si="33"/>
        <v>7.9245283018867921E-2</v>
      </c>
      <c r="J94" s="17">
        <f t="shared" si="35"/>
        <v>5.668262421252411E-2</v>
      </c>
      <c r="K94" s="6">
        <f t="shared" si="34"/>
        <v>1430</v>
      </c>
      <c r="L94" s="34">
        <f t="shared" si="24"/>
        <v>0.6</v>
      </c>
      <c r="M94">
        <f t="shared" si="25"/>
        <v>2.7E-2</v>
      </c>
      <c r="N94">
        <v>22.22</v>
      </c>
      <c r="O94">
        <f t="shared" si="26"/>
        <v>4.4999999999999998E-2</v>
      </c>
      <c r="P94">
        <f t="shared" si="27"/>
        <v>-1.7999999999999999E-2</v>
      </c>
      <c r="Q94" s="32">
        <f t="shared" si="28"/>
        <v>306458.80127955542</v>
      </c>
      <c r="R94" s="28">
        <f t="shared" si="29"/>
        <v>588.20033050021857</v>
      </c>
      <c r="S94" s="28">
        <f t="shared" si="30"/>
        <v>3521.9983899445815</v>
      </c>
      <c r="T94" s="20"/>
      <c r="U94" s="56"/>
      <c r="V94" s="1">
        <f t="shared" si="21"/>
        <v>11.764006610004371</v>
      </c>
      <c r="W94" s="1">
        <f t="shared" si="22"/>
        <v>488.23599338999566</v>
      </c>
      <c r="X94" s="1">
        <f t="shared" si="23"/>
        <v>5.8820033050021854</v>
      </c>
      <c r="Y94" s="3">
        <f t="shared" si="31"/>
        <v>88.04995974861454</v>
      </c>
    </row>
    <row r="95" spans="1:25" x14ac:dyDescent="0.35">
      <c r="A95">
        <v>5</v>
      </c>
      <c r="C95" s="15">
        <f t="shared" si="32"/>
        <v>43998</v>
      </c>
      <c r="D95" s="37">
        <f t="shared" si="36"/>
        <v>61</v>
      </c>
      <c r="E95" s="9">
        <v>955</v>
      </c>
      <c r="F95" s="4">
        <v>338</v>
      </c>
      <c r="G95" s="4">
        <v>566</v>
      </c>
      <c r="H95" s="6">
        <v>51</v>
      </c>
      <c r="I95" s="17">
        <f t="shared" si="33"/>
        <v>0.18181818181818182</v>
      </c>
      <c r="J95" s="17">
        <f t="shared" si="35"/>
        <v>8.4843239107832868E-2</v>
      </c>
      <c r="K95" s="6">
        <f t="shared" si="34"/>
        <v>1690</v>
      </c>
      <c r="L95" s="34">
        <f t="shared" si="24"/>
        <v>0.6</v>
      </c>
      <c r="M95">
        <f t="shared" si="25"/>
        <v>2.7E-2</v>
      </c>
      <c r="N95">
        <v>22.22</v>
      </c>
      <c r="O95">
        <f t="shared" si="26"/>
        <v>4.4999999999999998E-2</v>
      </c>
      <c r="P95">
        <f t="shared" si="27"/>
        <v>-1.7999999999999999E-2</v>
      </c>
      <c r="Q95" s="32">
        <f t="shared" si="28"/>
        <v>306443.13000131259</v>
      </c>
      <c r="R95" s="28">
        <f t="shared" si="29"/>
        <v>577.4025938705671</v>
      </c>
      <c r="S95" s="28">
        <f t="shared" si="30"/>
        <v>3548.4674048170914</v>
      </c>
      <c r="T95" s="20"/>
      <c r="U95" s="56"/>
      <c r="V95" s="1">
        <f t="shared" si="21"/>
        <v>11.548051877411343</v>
      </c>
      <c r="W95" s="1">
        <f t="shared" si="22"/>
        <v>488.45194812258865</v>
      </c>
      <c r="X95" s="1">
        <f t="shared" si="23"/>
        <v>5.7740259387056714</v>
      </c>
      <c r="Y95" s="3">
        <f t="shared" si="31"/>
        <v>88.71168512042729</v>
      </c>
    </row>
    <row r="96" spans="1:25" x14ac:dyDescent="0.35">
      <c r="A96">
        <v>5</v>
      </c>
      <c r="C96" s="15">
        <f t="shared" si="32"/>
        <v>43999</v>
      </c>
      <c r="D96" s="37">
        <f t="shared" si="36"/>
        <v>76</v>
      </c>
      <c r="E96" s="9">
        <v>1031</v>
      </c>
      <c r="F96" s="4">
        <v>398</v>
      </c>
      <c r="G96" s="4">
        <v>582</v>
      </c>
      <c r="H96" s="8">
        <v>51</v>
      </c>
      <c r="I96" s="17">
        <f t="shared" ref="I96" si="37">(F96-F95)/F95</f>
        <v>0.17751479289940827</v>
      </c>
      <c r="J96" s="17">
        <f t="shared" ref="J96" si="38">AVERAGE(I90:I96)</f>
        <v>0.10280057073594968</v>
      </c>
      <c r="K96" s="6">
        <f t="shared" ref="K96:K97" si="39">F96*5</f>
        <v>1990</v>
      </c>
      <c r="L96" s="34">
        <f t="shared" si="24"/>
        <v>0.6</v>
      </c>
      <c r="M96">
        <f t="shared" si="25"/>
        <v>2.7E-2</v>
      </c>
      <c r="N96">
        <v>22.22</v>
      </c>
      <c r="O96">
        <f t="shared" si="26"/>
        <v>4.4999999999999998E-2</v>
      </c>
      <c r="P96">
        <f t="shared" si="27"/>
        <v>-1.7999999999999999E-2</v>
      </c>
      <c r="Q96" s="32">
        <f t="shared" si="28"/>
        <v>306427.7471912044</v>
      </c>
      <c r="R96" s="28">
        <f t="shared" si="29"/>
        <v>566.80228725460461</v>
      </c>
      <c r="S96" s="28">
        <f t="shared" si="30"/>
        <v>3574.4505215412669</v>
      </c>
      <c r="T96" s="20"/>
      <c r="U96" s="56"/>
      <c r="V96" s="1">
        <f t="shared" si="21"/>
        <v>11.336045745092092</v>
      </c>
      <c r="W96" s="1">
        <f t="shared" si="22"/>
        <v>488.66395425490794</v>
      </c>
      <c r="X96" s="1">
        <f t="shared" si="23"/>
        <v>5.6680228725460458</v>
      </c>
      <c r="Y96" s="3">
        <f t="shared" si="31"/>
        <v>89.361263038531675</v>
      </c>
    </row>
    <row r="97" spans="1:25" x14ac:dyDescent="0.35">
      <c r="A97">
        <v>5</v>
      </c>
      <c r="C97" s="15">
        <f t="shared" si="32"/>
        <v>44000</v>
      </c>
      <c r="D97" s="37">
        <f t="shared" si="36"/>
        <v>105</v>
      </c>
      <c r="E97" s="9">
        <v>1136</v>
      </c>
      <c r="F97" s="4">
        <v>493</v>
      </c>
      <c r="G97" s="4">
        <v>592</v>
      </c>
      <c r="H97" s="6">
        <v>51</v>
      </c>
      <c r="I97" s="17">
        <f t="shared" ref="I97" si="40">(F97-F96)/F96</f>
        <v>0.23869346733668342</v>
      </c>
      <c r="J97" s="17">
        <f t="shared" ref="J97" si="41">AVERAGE(I91:I97)</f>
        <v>0.13619590773056386</v>
      </c>
      <c r="K97" s="6">
        <f t="shared" si="39"/>
        <v>2465</v>
      </c>
      <c r="L97" s="34">
        <f t="shared" si="24"/>
        <v>0.6</v>
      </c>
      <c r="M97">
        <f t="shared" si="25"/>
        <v>2.7E-2</v>
      </c>
      <c r="N97">
        <v>22.22</v>
      </c>
      <c r="O97">
        <f t="shared" si="26"/>
        <v>4.4999999999999998E-2</v>
      </c>
      <c r="P97">
        <f t="shared" si="27"/>
        <v>-1.7999999999999999E-2</v>
      </c>
      <c r="Q97" s="32">
        <f t="shared" si="28"/>
        <v>306412.64754605218</v>
      </c>
      <c r="R97" s="28">
        <f t="shared" si="29"/>
        <v>556.39582948034843</v>
      </c>
      <c r="S97" s="28">
        <f t="shared" si="30"/>
        <v>3599.9566244677239</v>
      </c>
      <c r="T97" s="20"/>
      <c r="U97" s="56"/>
      <c r="V97" s="1">
        <f t="shared" si="21"/>
        <v>11.127916589606969</v>
      </c>
      <c r="W97" s="1">
        <f t="shared" si="22"/>
        <v>488.87208341039303</v>
      </c>
      <c r="X97" s="1">
        <f t="shared" si="23"/>
        <v>5.5639582948034843</v>
      </c>
      <c r="Y97" s="3">
        <f t="shared" si="31"/>
        <v>89.998915611693107</v>
      </c>
    </row>
    <row r="98" spans="1:25" x14ac:dyDescent="0.35">
      <c r="A98">
        <v>5</v>
      </c>
      <c r="C98" s="15">
        <f t="shared" si="32"/>
        <v>44001</v>
      </c>
      <c r="D98" s="13"/>
      <c r="L98" s="34">
        <f t="shared" si="24"/>
        <v>0.6</v>
      </c>
      <c r="M98">
        <f t="shared" si="25"/>
        <v>2.7E-2</v>
      </c>
      <c r="N98">
        <v>22.22</v>
      </c>
      <c r="O98">
        <f t="shared" si="26"/>
        <v>4.4999999999999998E-2</v>
      </c>
      <c r="P98">
        <f t="shared" si="27"/>
        <v>-1.7999999999999999E-2</v>
      </c>
      <c r="Q98" s="32">
        <f t="shared" si="28"/>
        <v>306397.8258599214</v>
      </c>
      <c r="R98" s="28">
        <f t="shared" si="29"/>
        <v>546.17970328448564</v>
      </c>
      <c r="S98" s="28">
        <f t="shared" si="30"/>
        <v>3624.9944367943394</v>
      </c>
      <c r="T98" s="20"/>
      <c r="U98" s="56"/>
      <c r="V98" s="1">
        <f t="shared" si="21"/>
        <v>10.923594065689713</v>
      </c>
      <c r="W98" s="1">
        <f t="shared" si="22"/>
        <v>489.07640593431029</v>
      </c>
      <c r="X98" s="1">
        <f t="shared" si="23"/>
        <v>5.4617970328448564</v>
      </c>
      <c r="Y98" s="3">
        <f t="shared" si="31"/>
        <v>90.624860919858492</v>
      </c>
    </row>
    <row r="99" spans="1:25" x14ac:dyDescent="0.35">
      <c r="A99">
        <v>5</v>
      </c>
      <c r="C99" s="15">
        <f t="shared" si="32"/>
        <v>44002</v>
      </c>
      <c r="D99" s="13"/>
      <c r="L99" s="34">
        <f t="shared" si="24"/>
        <v>0.6</v>
      </c>
      <c r="M99">
        <f t="shared" si="25"/>
        <v>2.7E-2</v>
      </c>
      <c r="N99">
        <v>22.22</v>
      </c>
      <c r="O99">
        <f t="shared" si="26"/>
        <v>4.4999999999999998E-2</v>
      </c>
      <c r="P99">
        <f t="shared" si="27"/>
        <v>-1.7999999999999999E-2</v>
      </c>
      <c r="Q99" s="32">
        <f t="shared" si="28"/>
        <v>306383.27702234761</v>
      </c>
      <c r="R99" s="28">
        <f t="shared" si="29"/>
        <v>536.1504542104517</v>
      </c>
      <c r="S99" s="28">
        <f t="shared" si="30"/>
        <v>3649.5725234421411</v>
      </c>
      <c r="T99" s="20"/>
      <c r="U99" s="56"/>
      <c r="V99" s="1">
        <f t="shared" si="21"/>
        <v>10.723009084209034</v>
      </c>
      <c r="W99" s="1">
        <f t="shared" si="22"/>
        <v>489.27699091579098</v>
      </c>
      <c r="X99" s="1">
        <f t="shared" si="23"/>
        <v>5.3615045421045169</v>
      </c>
      <c r="Y99" s="3">
        <f t="shared" si="31"/>
        <v>91.239313086053528</v>
      </c>
    </row>
    <row r="100" spans="1:25" x14ac:dyDescent="0.35">
      <c r="A100">
        <v>5</v>
      </c>
      <c r="C100" s="15">
        <f t="shared" si="32"/>
        <v>44003</v>
      </c>
      <c r="D100" s="13"/>
      <c r="L100" s="34">
        <f t="shared" si="24"/>
        <v>0.6</v>
      </c>
      <c r="M100">
        <f t="shared" si="25"/>
        <v>2.7E-2</v>
      </c>
      <c r="N100">
        <v>22.22</v>
      </c>
      <c r="O100">
        <f t="shared" si="26"/>
        <v>4.4999999999999998E-2</v>
      </c>
      <c r="P100">
        <f t="shared" si="27"/>
        <v>-1.7999999999999999E-2</v>
      </c>
      <c r="Q100" s="32">
        <f t="shared" si="28"/>
        <v>306368.99601659452</v>
      </c>
      <c r="R100" s="28">
        <f t="shared" si="29"/>
        <v>526.30468952407409</v>
      </c>
      <c r="S100" s="28">
        <f t="shared" si="30"/>
        <v>3673.6992938816115</v>
      </c>
      <c r="T100" s="20"/>
      <c r="U100" s="56"/>
      <c r="V100" s="1">
        <f t="shared" si="21"/>
        <v>10.526093790481482</v>
      </c>
      <c r="W100" s="1">
        <f t="shared" si="22"/>
        <v>489.47390620951853</v>
      </c>
      <c r="X100" s="1">
        <f t="shared" si="23"/>
        <v>5.2630468952407412</v>
      </c>
      <c r="Y100" s="3">
        <f t="shared" si="31"/>
        <v>91.842482347040288</v>
      </c>
    </row>
    <row r="101" spans="1:25" x14ac:dyDescent="0.35">
      <c r="A101">
        <v>5</v>
      </c>
      <c r="C101" s="15">
        <f t="shared" si="32"/>
        <v>44004</v>
      </c>
      <c r="D101" s="13"/>
      <c r="L101" s="34">
        <f t="shared" si="24"/>
        <v>0.6</v>
      </c>
      <c r="M101">
        <f t="shared" si="25"/>
        <v>2.7E-2</v>
      </c>
      <c r="N101">
        <v>22.22</v>
      </c>
      <c r="O101">
        <f t="shared" si="26"/>
        <v>4.4999999999999998E-2</v>
      </c>
      <c r="P101">
        <f t="shared" si="27"/>
        <v>-1.7999999999999999E-2</v>
      </c>
      <c r="Q101" s="32">
        <f t="shared" si="28"/>
        <v>306354.97791794344</v>
      </c>
      <c r="R101" s="28">
        <f t="shared" si="29"/>
        <v>516.63907714655761</v>
      </c>
      <c r="S101" s="28">
        <f t="shared" si="30"/>
        <v>3697.3830049101948</v>
      </c>
      <c r="T101" s="20"/>
      <c r="U101" s="56"/>
      <c r="V101" s="1">
        <f t="shared" si="21"/>
        <v>10.332781542931153</v>
      </c>
      <c r="W101" s="1">
        <f t="shared" si="22"/>
        <v>489.66721845706883</v>
      </c>
      <c r="X101" s="1">
        <f t="shared" si="23"/>
        <v>5.1663907714655766</v>
      </c>
      <c r="Y101" s="3">
        <f t="shared" si="31"/>
        <v>92.434575122754879</v>
      </c>
    </row>
    <row r="102" spans="1:25" x14ac:dyDescent="0.35">
      <c r="A102">
        <v>5</v>
      </c>
      <c r="C102" s="15">
        <f t="shared" si="32"/>
        <v>44005</v>
      </c>
      <c r="D102" s="13"/>
      <c r="L102" s="34">
        <f t="shared" si="24"/>
        <v>0.6</v>
      </c>
      <c r="M102">
        <f t="shared" si="25"/>
        <v>2.7E-2</v>
      </c>
      <c r="N102">
        <v>22.22</v>
      </c>
      <c r="O102">
        <f t="shared" si="26"/>
        <v>4.4999999999999998E-2</v>
      </c>
      <c r="P102">
        <f t="shared" si="27"/>
        <v>-1.7999999999999999E-2</v>
      </c>
      <c r="Q102" s="32">
        <f t="shared" si="28"/>
        <v>306341.21789201384</v>
      </c>
      <c r="R102" s="28">
        <f t="shared" si="29"/>
        <v>507.15034460458531</v>
      </c>
      <c r="S102" s="28">
        <f t="shared" si="30"/>
        <v>3720.6317633817898</v>
      </c>
      <c r="T102" s="20"/>
      <c r="U102" s="56"/>
      <c r="V102" s="1">
        <f t="shared" si="21"/>
        <v>10.143006892091707</v>
      </c>
      <c r="W102" s="1">
        <f t="shared" si="22"/>
        <v>489.85699310790829</v>
      </c>
      <c r="X102" s="1">
        <f t="shared" si="23"/>
        <v>5.0715034460458535</v>
      </c>
      <c r="Y102" s="3">
        <f t="shared" si="31"/>
        <v>93.015794084544751</v>
      </c>
    </row>
    <row r="103" spans="1:25" x14ac:dyDescent="0.35">
      <c r="A103">
        <v>5</v>
      </c>
      <c r="C103" s="15">
        <f t="shared" si="32"/>
        <v>44006</v>
      </c>
      <c r="D103" s="13"/>
      <c r="L103" s="34">
        <f t="shared" si="24"/>
        <v>0.6</v>
      </c>
      <c r="M103">
        <f t="shared" si="25"/>
        <v>2.7E-2</v>
      </c>
      <c r="N103">
        <v>22.22</v>
      </c>
      <c r="O103">
        <f t="shared" si="26"/>
        <v>4.4999999999999998E-2</v>
      </c>
      <c r="P103">
        <f t="shared" si="27"/>
        <v>-1.7999999999999999E-2</v>
      </c>
      <c r="Q103" s="32">
        <f t="shared" si="28"/>
        <v>306327.71119311388</v>
      </c>
      <c r="R103" s="28">
        <f t="shared" si="29"/>
        <v>497.8352779973111</v>
      </c>
      <c r="S103" s="28">
        <f t="shared" si="30"/>
        <v>3743.4535288889961</v>
      </c>
      <c r="T103" s="20"/>
      <c r="U103" s="56"/>
      <c r="V103" s="1">
        <f t="shared" si="21"/>
        <v>9.9567055599462222</v>
      </c>
      <c r="W103" s="1">
        <f t="shared" si="22"/>
        <v>490.04329444005378</v>
      </c>
      <c r="X103" s="1">
        <f t="shared" si="23"/>
        <v>4.9783527799731111</v>
      </c>
      <c r="Y103" s="3">
        <f t="shared" si="31"/>
        <v>93.58633822222491</v>
      </c>
    </row>
    <row r="104" spans="1:25" x14ac:dyDescent="0.35">
      <c r="A104">
        <v>5</v>
      </c>
      <c r="C104" s="15">
        <f t="shared" si="32"/>
        <v>44007</v>
      </c>
      <c r="D104" s="13"/>
      <c r="L104" s="34">
        <f t="shared" si="24"/>
        <v>0.6</v>
      </c>
      <c r="M104">
        <f t="shared" si="25"/>
        <v>2.7E-2</v>
      </c>
      <c r="N104">
        <v>22.22</v>
      </c>
      <c r="O104">
        <f t="shared" si="26"/>
        <v>4.4999999999999998E-2</v>
      </c>
      <c r="P104">
        <f t="shared" si="27"/>
        <v>-1.7999999999999999E-2</v>
      </c>
      <c r="Q104" s="32">
        <f t="shared" si="28"/>
        <v>306314.4531626213</v>
      </c>
      <c r="R104" s="28">
        <f t="shared" si="29"/>
        <v>488.69072098002243</v>
      </c>
      <c r="S104" s="28">
        <f t="shared" si="30"/>
        <v>3765.8561163988752</v>
      </c>
      <c r="T104" s="20"/>
      <c r="U104" s="56"/>
      <c r="V104" s="1">
        <f t="shared" si="21"/>
        <v>9.7738144196004484</v>
      </c>
      <c r="W104" s="1">
        <f t="shared" si="22"/>
        <v>490.22618558039954</v>
      </c>
      <c r="X104" s="1">
        <f t="shared" si="23"/>
        <v>4.8869072098002242</v>
      </c>
      <c r="Y104" s="3">
        <f t="shared" si="31"/>
        <v>94.146402909971883</v>
      </c>
    </row>
    <row r="105" spans="1:25" x14ac:dyDescent="0.35">
      <c r="A105">
        <v>5</v>
      </c>
      <c r="C105" s="15">
        <f t="shared" si="32"/>
        <v>44008</v>
      </c>
      <c r="D105" s="13"/>
      <c r="L105" s="34">
        <f t="shared" si="24"/>
        <v>0.6</v>
      </c>
      <c r="M105">
        <f t="shared" si="25"/>
        <v>2.7E-2</v>
      </c>
      <c r="N105">
        <v>22.22</v>
      </c>
      <c r="O105">
        <f t="shared" si="26"/>
        <v>4.4999999999999998E-2</v>
      </c>
      <c r="P105">
        <f t="shared" si="27"/>
        <v>-1.7999999999999999E-2</v>
      </c>
      <c r="Q105" s="32">
        <f t="shared" si="28"/>
        <v>306301.43922739296</v>
      </c>
      <c r="R105" s="28">
        <f t="shared" si="29"/>
        <v>479.71357376424942</v>
      </c>
      <c r="S105" s="28">
        <f t="shared" si="30"/>
        <v>3787.847198842976</v>
      </c>
      <c r="T105" s="20"/>
      <c r="U105" s="56"/>
      <c r="V105" s="1">
        <f t="shared" si="21"/>
        <v>9.5942714752849891</v>
      </c>
      <c r="W105" s="1">
        <f t="shared" si="22"/>
        <v>490.40572852471502</v>
      </c>
      <c r="X105" s="1">
        <f t="shared" si="23"/>
        <v>4.7971357376424946</v>
      </c>
      <c r="Y105" s="3">
        <f t="shared" si="31"/>
        <v>94.6961799710744</v>
      </c>
    </row>
    <row r="106" spans="1:25" x14ac:dyDescent="0.35">
      <c r="A106">
        <v>5</v>
      </c>
      <c r="C106" s="15">
        <f t="shared" si="32"/>
        <v>44009</v>
      </c>
      <c r="D106" s="13"/>
      <c r="L106" s="34">
        <f t="shared" si="24"/>
        <v>0.6</v>
      </c>
      <c r="M106">
        <f t="shared" si="25"/>
        <v>2.7E-2</v>
      </c>
      <c r="N106">
        <v>22.22</v>
      </c>
      <c r="O106">
        <f t="shared" si="26"/>
        <v>4.4999999999999998E-2</v>
      </c>
      <c r="P106">
        <f t="shared" si="27"/>
        <v>-1.7999999999999999E-2</v>
      </c>
      <c r="Q106" s="32">
        <f t="shared" si="28"/>
        <v>306288.66489820369</v>
      </c>
      <c r="R106" s="28">
        <f t="shared" si="29"/>
        <v>470.90079213410002</v>
      </c>
      <c r="S106" s="28">
        <f t="shared" si="30"/>
        <v>3809.434309662367</v>
      </c>
      <c r="T106" s="20"/>
      <c r="U106" s="56"/>
      <c r="V106" s="1">
        <f t="shared" si="21"/>
        <v>9.4180158426820011</v>
      </c>
      <c r="W106" s="1">
        <f t="shared" si="22"/>
        <v>490.581984157318</v>
      </c>
      <c r="X106" s="1">
        <f t="shared" si="23"/>
        <v>4.7090079213410005</v>
      </c>
      <c r="Y106" s="3">
        <f t="shared" si="31"/>
        <v>95.235857741559187</v>
      </c>
    </row>
    <row r="107" spans="1:25" x14ac:dyDescent="0.35">
      <c r="A107">
        <v>5</v>
      </c>
      <c r="C107" s="15">
        <f t="shared" si="32"/>
        <v>44010</v>
      </c>
      <c r="D107" s="13"/>
      <c r="L107" s="34">
        <f t="shared" si="24"/>
        <v>0.6</v>
      </c>
      <c r="M107">
        <f t="shared" si="25"/>
        <v>2.7E-2</v>
      </c>
      <c r="N107">
        <v>22.22</v>
      </c>
      <c r="O107">
        <f t="shared" si="26"/>
        <v>4.4999999999999998E-2</v>
      </c>
      <c r="P107">
        <f t="shared" si="27"/>
        <v>-1.7999999999999999E-2</v>
      </c>
      <c r="Q107" s="32">
        <f t="shared" si="28"/>
        <v>306276.12576821313</v>
      </c>
      <c r="R107" s="28">
        <f t="shared" si="29"/>
        <v>462.24938647860228</v>
      </c>
      <c r="S107" s="28">
        <f t="shared" si="30"/>
        <v>3830.6248453084013</v>
      </c>
      <c r="T107" s="20"/>
      <c r="U107" s="56"/>
      <c r="V107" s="1">
        <f t="shared" si="21"/>
        <v>9.2449877295720455</v>
      </c>
      <c r="W107" s="1">
        <f t="shared" si="22"/>
        <v>490.75501227042798</v>
      </c>
      <c r="X107" s="1">
        <f t="shared" si="23"/>
        <v>4.6224938647860228</v>
      </c>
      <c r="Y107" s="3">
        <f t="shared" si="31"/>
        <v>95.765621132710038</v>
      </c>
    </row>
    <row r="108" spans="1:25" x14ac:dyDescent="0.35">
      <c r="A108">
        <v>5</v>
      </c>
      <c r="C108" s="15">
        <f t="shared" si="32"/>
        <v>44011</v>
      </c>
      <c r="D108" s="13"/>
      <c r="L108" s="34">
        <f t="shared" si="24"/>
        <v>0.6</v>
      </c>
      <c r="M108">
        <f t="shared" si="25"/>
        <v>2.7E-2</v>
      </c>
      <c r="N108">
        <v>22.22</v>
      </c>
      <c r="O108">
        <f t="shared" si="26"/>
        <v>4.4999999999999998E-2</v>
      </c>
      <c r="P108">
        <f t="shared" si="27"/>
        <v>-1.7999999999999999E-2</v>
      </c>
      <c r="Q108" s="32">
        <f t="shared" si="28"/>
        <v>306263.81751146034</v>
      </c>
      <c r="R108" s="28">
        <f t="shared" si="29"/>
        <v>453.75642083983359</v>
      </c>
      <c r="S108" s="28">
        <f t="shared" si="30"/>
        <v>3851.4260676999384</v>
      </c>
      <c r="T108" s="20"/>
      <c r="U108" s="56"/>
      <c r="V108" s="1">
        <f t="shared" si="21"/>
        <v>9.0751284167966713</v>
      </c>
      <c r="W108" s="1">
        <f t="shared" si="22"/>
        <v>490.92487158320336</v>
      </c>
      <c r="X108" s="1">
        <f t="shared" si="23"/>
        <v>4.5375642083983356</v>
      </c>
      <c r="Y108" s="3">
        <f t="shared" si="31"/>
        <v>96.285651692498462</v>
      </c>
    </row>
    <row r="109" spans="1:25" x14ac:dyDescent="0.35">
      <c r="A109">
        <v>5</v>
      </c>
      <c r="C109" s="15">
        <f t="shared" si="32"/>
        <v>44012</v>
      </c>
      <c r="D109" s="13"/>
      <c r="L109" s="34">
        <f t="shared" si="24"/>
        <v>0.6</v>
      </c>
      <c r="M109">
        <f t="shared" si="25"/>
        <v>2.7E-2</v>
      </c>
      <c r="N109">
        <v>22.22</v>
      </c>
      <c r="O109">
        <f t="shared" si="26"/>
        <v>4.4999999999999998E-2</v>
      </c>
      <c r="P109">
        <f t="shared" si="27"/>
        <v>-1.7999999999999999E-2</v>
      </c>
      <c r="Q109" s="32">
        <f t="shared" si="28"/>
        <v>306251.73588138574</v>
      </c>
      <c r="R109" s="28">
        <f t="shared" si="29"/>
        <v>445.41901197662088</v>
      </c>
      <c r="S109" s="28">
        <f t="shared" si="30"/>
        <v>3871.8451066377311</v>
      </c>
      <c r="T109" s="20"/>
      <c r="U109" s="56"/>
      <c r="V109" s="1">
        <f t="shared" si="21"/>
        <v>8.9083802395324181</v>
      </c>
      <c r="W109" s="1">
        <f t="shared" si="22"/>
        <v>491.09161976046761</v>
      </c>
      <c r="X109" s="1">
        <f t="shared" si="23"/>
        <v>4.454190119766209</v>
      </c>
      <c r="Y109" s="3">
        <f t="shared" si="31"/>
        <v>96.796127665943288</v>
      </c>
    </row>
    <row r="110" spans="1:25" x14ac:dyDescent="0.35">
      <c r="A110">
        <v>5</v>
      </c>
      <c r="C110" s="15">
        <f t="shared" si="32"/>
        <v>44013</v>
      </c>
      <c r="D110" s="13"/>
      <c r="L110" s="34">
        <f t="shared" si="24"/>
        <v>0.6</v>
      </c>
      <c r="M110">
        <f t="shared" si="25"/>
        <v>2.7E-2</v>
      </c>
      <c r="N110">
        <v>22.22</v>
      </c>
      <c r="O110">
        <f t="shared" si="26"/>
        <v>4.4999999999999998E-2</v>
      </c>
      <c r="P110">
        <f t="shared" si="27"/>
        <v>-1.7999999999999999E-2</v>
      </c>
      <c r="Q110" s="32">
        <f t="shared" si="28"/>
        <v>306239.87670937984</v>
      </c>
      <c r="R110" s="28">
        <f t="shared" si="29"/>
        <v>437.23432844359473</v>
      </c>
      <c r="S110" s="28">
        <f t="shared" si="30"/>
        <v>3891.8889621766789</v>
      </c>
      <c r="T110" s="20"/>
      <c r="U110" s="56"/>
      <c r="V110" s="1">
        <f t="shared" si="21"/>
        <v>8.7446865688718951</v>
      </c>
      <c r="W110" s="1">
        <f t="shared" si="22"/>
        <v>491.25531343112812</v>
      </c>
      <c r="X110" s="1">
        <f t="shared" si="23"/>
        <v>4.3723432844359476</v>
      </c>
      <c r="Y110" s="3">
        <f t="shared" si="31"/>
        <v>97.297224054416972</v>
      </c>
    </row>
    <row r="111" spans="1:25" x14ac:dyDescent="0.35">
      <c r="A111">
        <v>5</v>
      </c>
      <c r="C111" s="15">
        <f t="shared" si="32"/>
        <v>44014</v>
      </c>
      <c r="D111" s="13"/>
      <c r="L111" s="34">
        <f t="shared" si="24"/>
        <v>0.6</v>
      </c>
      <c r="M111">
        <f t="shared" si="25"/>
        <v>2.7E-2</v>
      </c>
      <c r="N111">
        <v>22.22</v>
      </c>
      <c r="O111">
        <f t="shared" si="26"/>
        <v>4.4999999999999998E-2</v>
      </c>
      <c r="P111">
        <f t="shared" si="27"/>
        <v>-1.7999999999999999E-2</v>
      </c>
      <c r="Q111" s="32">
        <f t="shared" si="28"/>
        <v>306228.23590335809</v>
      </c>
      <c r="R111" s="28">
        <f t="shared" si="29"/>
        <v>429.19958968538418</v>
      </c>
      <c r="S111" s="28">
        <f t="shared" si="30"/>
        <v>3911.5645069566408</v>
      </c>
      <c r="T111" s="20"/>
      <c r="U111" s="56"/>
      <c r="V111" s="1">
        <f t="shared" si="21"/>
        <v>8.5839917937076837</v>
      </c>
      <c r="W111" s="1">
        <f t="shared" si="22"/>
        <v>491.4160082062923</v>
      </c>
      <c r="X111" s="1">
        <f t="shared" si="23"/>
        <v>4.2919958968538419</v>
      </c>
      <c r="Y111" s="3">
        <f t="shared" si="31"/>
        <v>97.789112673916023</v>
      </c>
    </row>
    <row r="112" spans="1:25" x14ac:dyDescent="0.35">
      <c r="A112">
        <v>5</v>
      </c>
      <c r="C112" s="15">
        <f t="shared" si="32"/>
        <v>44015</v>
      </c>
      <c r="D112" s="13"/>
      <c r="L112" s="34">
        <f t="shared" si="24"/>
        <v>0.6</v>
      </c>
      <c r="M112">
        <f t="shared" si="25"/>
        <v>2.7E-2</v>
      </c>
      <c r="N112">
        <v>22.22</v>
      </c>
      <c r="O112">
        <f t="shared" si="26"/>
        <v>4.4999999999999998E-2</v>
      </c>
      <c r="P112">
        <f t="shared" si="27"/>
        <v>-1.7999999999999999E-2</v>
      </c>
      <c r="Q112" s="32">
        <f t="shared" si="28"/>
        <v>306216.80944636191</v>
      </c>
      <c r="R112" s="28">
        <f t="shared" si="29"/>
        <v>421.3120651457379</v>
      </c>
      <c r="S112" s="28">
        <f t="shared" si="30"/>
        <v>3930.878488492483</v>
      </c>
      <c r="T112" s="20"/>
      <c r="U112" s="56"/>
      <c r="V112" s="1">
        <f t="shared" si="21"/>
        <v>8.4262413029147574</v>
      </c>
      <c r="W112" s="1">
        <f t="shared" si="22"/>
        <v>491.57375869708522</v>
      </c>
      <c r="X112" s="1">
        <f t="shared" si="23"/>
        <v>4.2131206514573787</v>
      </c>
      <c r="Y112" s="3">
        <f t="shared" si="31"/>
        <v>98.271962212312076</v>
      </c>
    </row>
    <row r="113" spans="1:25" x14ac:dyDescent="0.35">
      <c r="A113">
        <v>5</v>
      </c>
      <c r="C113" s="15">
        <f t="shared" si="32"/>
        <v>44016</v>
      </c>
      <c r="D113" s="13"/>
      <c r="L113" s="34">
        <f t="shared" si="24"/>
        <v>0.6</v>
      </c>
      <c r="M113">
        <f t="shared" si="25"/>
        <v>2.7E-2</v>
      </c>
      <c r="N113">
        <v>22.22</v>
      </c>
      <c r="O113">
        <f t="shared" si="26"/>
        <v>4.4999999999999998E-2</v>
      </c>
      <c r="P113">
        <f t="shared" si="27"/>
        <v>-1.7999999999999999E-2</v>
      </c>
      <c r="Q113" s="32">
        <f t="shared" si="28"/>
        <v>306205.59339518473</v>
      </c>
      <c r="R113" s="28">
        <f t="shared" si="29"/>
        <v>413.56907339136154</v>
      </c>
      <c r="S113" s="28">
        <f t="shared" si="30"/>
        <v>3949.8375314240411</v>
      </c>
      <c r="T113" s="20"/>
      <c r="U113" s="56"/>
      <c r="V113" s="1">
        <f t="shared" si="21"/>
        <v>8.271381467827231</v>
      </c>
      <c r="W113" s="1">
        <f t="shared" si="22"/>
        <v>491.72861853217279</v>
      </c>
      <c r="X113" s="1">
        <f t="shared" si="23"/>
        <v>4.1356907339136155</v>
      </c>
      <c r="Y113" s="3">
        <f t="shared" si="31"/>
        <v>98.745938285601028</v>
      </c>
    </row>
    <row r="114" spans="1:25" x14ac:dyDescent="0.35">
      <c r="A114">
        <v>5</v>
      </c>
      <c r="C114" s="15">
        <f t="shared" si="32"/>
        <v>44017</v>
      </c>
      <c r="D114" s="13"/>
      <c r="L114" s="34">
        <f t="shared" si="24"/>
        <v>0.6</v>
      </c>
      <c r="M114">
        <f t="shared" si="25"/>
        <v>2.7E-2</v>
      </c>
      <c r="N114">
        <v>22.22</v>
      </c>
      <c r="O114">
        <f t="shared" si="26"/>
        <v>4.4999999999999998E-2</v>
      </c>
      <c r="P114">
        <f t="shared" si="27"/>
        <v>-1.7999999999999999E-2</v>
      </c>
      <c r="Q114" s="32">
        <f t="shared" si="28"/>
        <v>306194.58387902321</v>
      </c>
      <c r="R114" s="28">
        <f t="shared" si="29"/>
        <v>405.96798125026032</v>
      </c>
      <c r="S114" s="28">
        <f t="shared" si="30"/>
        <v>3968.4481397266522</v>
      </c>
      <c r="T114" s="20"/>
      <c r="U114" s="56"/>
      <c r="V114" s="1">
        <f t="shared" si="21"/>
        <v>8.119359625005206</v>
      </c>
      <c r="W114" s="1">
        <f t="shared" si="22"/>
        <v>491.88064037499481</v>
      </c>
      <c r="X114" s="1">
        <f t="shared" si="23"/>
        <v>4.059679812502603</v>
      </c>
      <c r="Y114" s="3">
        <f t="shared" si="31"/>
        <v>99.211203493166309</v>
      </c>
    </row>
    <row r="115" spans="1:25" x14ac:dyDescent="0.35">
      <c r="A115">
        <v>5</v>
      </c>
      <c r="C115" s="15">
        <f t="shared" si="32"/>
        <v>44018</v>
      </c>
      <c r="D115" s="13"/>
      <c r="L115" s="34">
        <f t="shared" si="24"/>
        <v>0.6</v>
      </c>
      <c r="M115">
        <f t="shared" si="25"/>
        <v>2.7E-2</v>
      </c>
      <c r="N115">
        <v>22.22</v>
      </c>
      <c r="O115">
        <f t="shared" si="26"/>
        <v>4.4999999999999998E-2</v>
      </c>
      <c r="P115">
        <f t="shared" si="27"/>
        <v>-1.7999999999999999E-2</v>
      </c>
      <c r="Q115" s="32">
        <f t="shared" si="28"/>
        <v>306183.77709815284</v>
      </c>
      <c r="R115" s="28">
        <f t="shared" si="29"/>
        <v>398.50620296437978</v>
      </c>
      <c r="S115" s="28">
        <f t="shared" si="30"/>
        <v>3986.716698882914</v>
      </c>
      <c r="T115" s="20"/>
      <c r="U115" s="56"/>
      <c r="V115" s="1">
        <f t="shared" si="21"/>
        <v>7.9701240592875955</v>
      </c>
      <c r="W115" s="1">
        <f t="shared" si="22"/>
        <v>492.02987594071243</v>
      </c>
      <c r="X115" s="1">
        <f t="shared" si="23"/>
        <v>3.9850620296437977</v>
      </c>
      <c r="Y115" s="3">
        <f t="shared" si="31"/>
        <v>99.667917472072858</v>
      </c>
    </row>
    <row r="116" spans="1:25" x14ac:dyDescent="0.35">
      <c r="A116">
        <v>5</v>
      </c>
      <c r="C116" s="15">
        <f t="shared" si="32"/>
        <v>44019</v>
      </c>
      <c r="D116" s="13"/>
      <c r="L116" s="34">
        <f t="shared" si="24"/>
        <v>0.6</v>
      </c>
      <c r="M116">
        <f t="shared" si="25"/>
        <v>2.7E-2</v>
      </c>
      <c r="N116">
        <v>22.22</v>
      </c>
      <c r="O116">
        <f t="shared" si="26"/>
        <v>4.4999999999999998E-2</v>
      </c>
      <c r="P116">
        <f t="shared" si="27"/>
        <v>-1.7999999999999999E-2</v>
      </c>
      <c r="Q116" s="32">
        <f t="shared" si="28"/>
        <v>306173.16932262748</v>
      </c>
      <c r="R116" s="28">
        <f t="shared" si="29"/>
        <v>391.18119935633712</v>
      </c>
      <c r="S116" s="28">
        <f t="shared" si="30"/>
        <v>4004.6494780163111</v>
      </c>
      <c r="T116" s="20"/>
      <c r="U116" s="56"/>
      <c r="V116" s="1">
        <f t="shared" si="21"/>
        <v>7.8236239871267426</v>
      </c>
      <c r="W116" s="1">
        <f t="shared" si="22"/>
        <v>492.17637601287328</v>
      </c>
      <c r="X116" s="1">
        <f t="shared" si="23"/>
        <v>3.9118119935633713</v>
      </c>
      <c r="Y116" s="3">
        <f t="shared" si="31"/>
        <v>100.11623695040778</v>
      </c>
    </row>
    <row r="117" spans="1:25" x14ac:dyDescent="0.35">
      <c r="A117">
        <v>5</v>
      </c>
      <c r="C117" s="15">
        <f t="shared" si="32"/>
        <v>44020</v>
      </c>
      <c r="D117" s="13"/>
      <c r="L117" s="34">
        <f t="shared" si="24"/>
        <v>0.6</v>
      </c>
      <c r="M117">
        <f t="shared" si="25"/>
        <v>2.7E-2</v>
      </c>
      <c r="N117">
        <v>22.22</v>
      </c>
      <c r="O117">
        <f t="shared" si="26"/>
        <v>4.4999999999999998E-2</v>
      </c>
      <c r="P117">
        <f t="shared" si="27"/>
        <v>-1.7999999999999999E-2</v>
      </c>
      <c r="Q117" s="32">
        <f t="shared" si="28"/>
        <v>306162.75689100276</v>
      </c>
      <c r="R117" s="28">
        <f t="shared" si="29"/>
        <v>383.99047701003991</v>
      </c>
      <c r="S117" s="28">
        <f t="shared" si="30"/>
        <v>4022.2526319873464</v>
      </c>
      <c r="T117" s="20"/>
      <c r="U117" s="56"/>
      <c r="V117" s="1">
        <f t="shared" si="21"/>
        <v>7.6798095402007984</v>
      </c>
      <c r="W117" s="1">
        <f t="shared" si="22"/>
        <v>492.32019045979922</v>
      </c>
      <c r="X117" s="1">
        <f t="shared" si="23"/>
        <v>3.8399047701003992</v>
      </c>
      <c r="Y117" s="3">
        <f t="shared" si="31"/>
        <v>100.55631579968366</v>
      </c>
    </row>
    <row r="118" spans="1:25" x14ac:dyDescent="0.35">
      <c r="A118">
        <v>5</v>
      </c>
      <c r="C118" s="15">
        <f t="shared" si="32"/>
        <v>44021</v>
      </c>
      <c r="D118" s="13"/>
      <c r="L118" s="34">
        <f t="shared" si="24"/>
        <v>0.6</v>
      </c>
      <c r="M118">
        <f t="shared" si="25"/>
        <v>2.7E-2</v>
      </c>
      <c r="N118">
        <v>22.22</v>
      </c>
      <c r="O118">
        <f t="shared" si="26"/>
        <v>4.4999999999999998E-2</v>
      </c>
      <c r="P118">
        <f t="shared" si="27"/>
        <v>-1.7999999999999999E-2</v>
      </c>
      <c r="Q118" s="32">
        <f t="shared" si="28"/>
        <v>306152.53620908235</v>
      </c>
      <c r="R118" s="28">
        <f t="shared" si="29"/>
        <v>376.93158746498784</v>
      </c>
      <c r="S118" s="28">
        <f t="shared" si="30"/>
        <v>4039.5322034527981</v>
      </c>
      <c r="T118" s="20"/>
      <c r="U118" s="56"/>
      <c r="V118" s="1">
        <f t="shared" si="21"/>
        <v>7.538631749299757</v>
      </c>
      <c r="W118" s="1">
        <f t="shared" si="22"/>
        <v>492.46136825070022</v>
      </c>
      <c r="X118" s="1">
        <f t="shared" si="23"/>
        <v>3.7693158746498785</v>
      </c>
      <c r="Y118" s="3">
        <f t="shared" si="31"/>
        <v>100.98830508631995</v>
      </c>
    </row>
    <row r="119" spans="1:25" x14ac:dyDescent="0.35">
      <c r="A119">
        <v>5</v>
      </c>
      <c r="C119" s="15">
        <f t="shared" si="32"/>
        <v>44022</v>
      </c>
      <c r="D119" s="13"/>
      <c r="L119" s="34">
        <f t="shared" si="24"/>
        <v>0.6</v>
      </c>
      <c r="M119">
        <f t="shared" si="25"/>
        <v>2.7E-2</v>
      </c>
      <c r="N119">
        <v>22.22</v>
      </c>
      <c r="O119">
        <f t="shared" si="26"/>
        <v>4.4999999999999998E-2</v>
      </c>
      <c r="P119">
        <f t="shared" si="27"/>
        <v>-1.7999999999999999E-2</v>
      </c>
      <c r="Q119" s="32">
        <f t="shared" si="28"/>
        <v>306142.50374868733</v>
      </c>
      <c r="R119" s="28">
        <f t="shared" si="29"/>
        <v>370.00212642405734</v>
      </c>
      <c r="S119" s="28">
        <f t="shared" si="30"/>
        <v>4056.4941248887226</v>
      </c>
      <c r="T119" s="20"/>
      <c r="U119" s="56"/>
      <c r="V119" s="1">
        <f t="shared" si="21"/>
        <v>7.4000425284811469</v>
      </c>
      <c r="W119" s="1">
        <f t="shared" si="22"/>
        <v>492.59995747151885</v>
      </c>
      <c r="X119" s="1">
        <f t="shared" si="23"/>
        <v>3.7000212642405734</v>
      </c>
      <c r="Y119" s="3">
        <f t="shared" si="31"/>
        <v>101.41235312221806</v>
      </c>
    </row>
    <row r="120" spans="1:25" x14ac:dyDescent="0.35">
      <c r="A120">
        <v>5</v>
      </c>
      <c r="C120" s="15">
        <f t="shared" si="32"/>
        <v>44023</v>
      </c>
      <c r="D120" s="13"/>
      <c r="L120" s="34">
        <f t="shared" si="24"/>
        <v>0.6</v>
      </c>
      <c r="M120">
        <f t="shared" si="25"/>
        <v>2.7E-2</v>
      </c>
      <c r="N120">
        <v>22.22</v>
      </c>
      <c r="O120">
        <f t="shared" si="26"/>
        <v>4.4999999999999998E-2</v>
      </c>
      <c r="P120">
        <f t="shared" si="27"/>
        <v>-1.7999999999999999E-2</v>
      </c>
      <c r="Q120" s="32">
        <f t="shared" si="28"/>
        <v>306132.65604644775</v>
      </c>
      <c r="R120" s="28">
        <f t="shared" si="29"/>
        <v>363.19973297456988</v>
      </c>
      <c r="S120" s="28">
        <f t="shared" si="30"/>
        <v>4073.1442205778053</v>
      </c>
      <c r="T120" s="20"/>
      <c r="U120" s="56"/>
      <c r="V120" s="1">
        <f t="shared" si="21"/>
        <v>7.2639946594913978</v>
      </c>
      <c r="W120" s="1">
        <f t="shared" si="22"/>
        <v>492.7360053405086</v>
      </c>
      <c r="X120" s="1">
        <f t="shared" si="23"/>
        <v>3.6319973297456989</v>
      </c>
      <c r="Y120" s="3">
        <f t="shared" si="31"/>
        <v>101.82860551444514</v>
      </c>
    </row>
    <row r="121" spans="1:25" x14ac:dyDescent="0.35">
      <c r="A121">
        <v>5</v>
      </c>
      <c r="C121" s="15">
        <f t="shared" si="32"/>
        <v>44024</v>
      </c>
      <c r="D121" s="13"/>
      <c r="L121" s="34">
        <f t="shared" si="24"/>
        <v>0.6</v>
      </c>
      <c r="M121">
        <f t="shared" si="25"/>
        <v>2.7E-2</v>
      </c>
      <c r="N121">
        <v>22.22</v>
      </c>
      <c r="O121">
        <f t="shared" si="26"/>
        <v>4.4999999999999998E-2</v>
      </c>
      <c r="P121">
        <f t="shared" si="27"/>
        <v>-1.7999999999999999E-2</v>
      </c>
      <c r="Q121" s="32">
        <f t="shared" si="28"/>
        <v>306122.989702616</v>
      </c>
      <c r="R121" s="28">
        <f t="shared" si="29"/>
        <v>356.52208882244634</v>
      </c>
      <c r="S121" s="28">
        <f t="shared" si="30"/>
        <v>4089.4882085616609</v>
      </c>
      <c r="T121" s="20"/>
      <c r="U121" s="56"/>
      <c r="V121" s="1">
        <f t="shared" si="21"/>
        <v>7.1304417764489267</v>
      </c>
      <c r="W121" s="1">
        <f t="shared" si="22"/>
        <v>492.86955822355105</v>
      </c>
      <c r="X121" s="1">
        <f t="shared" si="23"/>
        <v>3.5652208882244634</v>
      </c>
      <c r="Y121" s="3">
        <f t="shared" si="31"/>
        <v>102.23720521404152</v>
      </c>
    </row>
    <row r="122" spans="1:25" x14ac:dyDescent="0.35">
      <c r="A122">
        <v>5</v>
      </c>
      <c r="C122" s="15">
        <f t="shared" si="32"/>
        <v>44025</v>
      </c>
      <c r="D122" s="13"/>
      <c r="L122" s="34">
        <f t="shared" si="24"/>
        <v>0.6</v>
      </c>
      <c r="M122">
        <f t="shared" si="25"/>
        <v>2.7E-2</v>
      </c>
      <c r="N122">
        <v>22.22</v>
      </c>
      <c r="O122">
        <f t="shared" si="26"/>
        <v>4.4999999999999998E-2</v>
      </c>
      <c r="P122">
        <f t="shared" si="27"/>
        <v>-1.7999999999999999E-2</v>
      </c>
      <c r="Q122" s="32">
        <f t="shared" si="28"/>
        <v>306113.50137990218</v>
      </c>
      <c r="R122" s="28">
        <f t="shared" si="29"/>
        <v>349.96691753925228</v>
      </c>
      <c r="S122" s="28">
        <f t="shared" si="30"/>
        <v>4105.531702558671</v>
      </c>
      <c r="T122" s="20"/>
      <c r="U122" s="56"/>
      <c r="V122" s="1">
        <f t="shared" si="21"/>
        <v>6.9993383507850453</v>
      </c>
      <c r="W122" s="1">
        <f t="shared" si="22"/>
        <v>493.00066164921498</v>
      </c>
      <c r="X122" s="1">
        <f t="shared" si="23"/>
        <v>3.4996691753925226</v>
      </c>
      <c r="Y122" s="3">
        <f t="shared" si="31"/>
        <v>102.63829256396679</v>
      </c>
    </row>
    <row r="123" spans="1:25" x14ac:dyDescent="0.35">
      <c r="A123">
        <v>5</v>
      </c>
      <c r="C123" s="15">
        <f t="shared" si="32"/>
        <v>44026</v>
      </c>
      <c r="D123" s="13"/>
      <c r="L123" s="34">
        <f t="shared" si="24"/>
        <v>0.6</v>
      </c>
      <c r="M123">
        <f t="shared" si="25"/>
        <v>2.7E-2</v>
      </c>
      <c r="N123">
        <v>22.22</v>
      </c>
      <c r="O123">
        <f t="shared" si="26"/>
        <v>4.4999999999999998E-2</v>
      </c>
      <c r="P123">
        <f t="shared" si="27"/>
        <v>-1.7999999999999999E-2</v>
      </c>
      <c r="Q123" s="32">
        <f t="shared" si="28"/>
        <v>306104.18780233024</v>
      </c>
      <c r="R123" s="28">
        <f t="shared" si="29"/>
        <v>343.53198382194103</v>
      </c>
      <c r="S123" s="28">
        <f t="shared" si="30"/>
        <v>4121.2802138479374</v>
      </c>
      <c r="T123" s="20"/>
      <c r="U123" s="56"/>
      <c r="V123" s="1">
        <f t="shared" si="21"/>
        <v>6.8706396764388202</v>
      </c>
      <c r="W123" s="1">
        <f t="shared" si="22"/>
        <v>493.12936032356117</v>
      </c>
      <c r="X123" s="1">
        <f t="shared" si="23"/>
        <v>3.4353198382194101</v>
      </c>
      <c r="Y123" s="3">
        <f t="shared" si="31"/>
        <v>103.03200534619845</v>
      </c>
    </row>
    <row r="124" spans="1:25" x14ac:dyDescent="0.35">
      <c r="A124">
        <v>5</v>
      </c>
      <c r="C124" s="15">
        <f t="shared" si="32"/>
        <v>44027</v>
      </c>
      <c r="D124" s="13"/>
      <c r="L124" s="34">
        <f t="shared" si="24"/>
        <v>0.6</v>
      </c>
      <c r="M124">
        <f t="shared" si="25"/>
        <v>2.7E-2</v>
      </c>
      <c r="N124">
        <v>22.22</v>
      </c>
      <c r="O124">
        <f t="shared" si="26"/>
        <v>4.4999999999999998E-2</v>
      </c>
      <c r="P124">
        <f t="shared" si="27"/>
        <v>-1.7999999999999999E-2</v>
      </c>
      <c r="Q124" s="32">
        <f t="shared" si="28"/>
        <v>306095.0457541151</v>
      </c>
      <c r="R124" s="28">
        <f t="shared" si="29"/>
        <v>337.2150927651025</v>
      </c>
      <c r="S124" s="28">
        <f t="shared" si="30"/>
        <v>4136.7391531199246</v>
      </c>
      <c r="T124" s="20"/>
      <c r="U124" s="56"/>
      <c r="V124" s="1">
        <f t="shared" si="21"/>
        <v>6.7443018553020497</v>
      </c>
      <c r="W124" s="1">
        <f t="shared" si="22"/>
        <v>493.25569814469793</v>
      </c>
      <c r="X124" s="1">
        <f t="shared" si="23"/>
        <v>3.3721509276510249</v>
      </c>
      <c r="Y124" s="3">
        <f t="shared" si="31"/>
        <v>103.41847882799811</v>
      </c>
    </row>
    <row r="125" spans="1:25" x14ac:dyDescent="0.35">
      <c r="A125">
        <v>5</v>
      </c>
      <c r="C125" s="15">
        <f t="shared" si="32"/>
        <v>44028</v>
      </c>
      <c r="D125" s="13"/>
      <c r="L125" s="34">
        <f t="shared" si="24"/>
        <v>0.6</v>
      </c>
      <c r="M125">
        <f t="shared" si="25"/>
        <v>2.7E-2</v>
      </c>
      <c r="N125">
        <v>22.22</v>
      </c>
      <c r="O125">
        <f t="shared" si="26"/>
        <v>4.4999999999999998E-2</v>
      </c>
      <c r="P125">
        <f t="shared" si="27"/>
        <v>-1.7999999999999999E-2</v>
      </c>
      <c r="Q125" s="32">
        <f t="shared" si="28"/>
        <v>306086.07207856025</v>
      </c>
      <c r="R125" s="28">
        <f t="shared" si="29"/>
        <v>331.01408914552923</v>
      </c>
      <c r="S125" s="28">
        <f t="shared" si="30"/>
        <v>4151.9138322943545</v>
      </c>
      <c r="T125" s="20"/>
      <c r="U125" s="56"/>
      <c r="V125" s="1">
        <f t="shared" si="21"/>
        <v>6.6202817829105847</v>
      </c>
      <c r="W125" s="1">
        <f t="shared" si="22"/>
        <v>493.37971821708942</v>
      </c>
      <c r="X125" s="1">
        <f t="shared" si="23"/>
        <v>3.3101408914552923</v>
      </c>
      <c r="Y125" s="3">
        <f t="shared" si="31"/>
        <v>103.79784580735887</v>
      </c>
    </row>
    <row r="126" spans="1:25" x14ac:dyDescent="0.35">
      <c r="A126">
        <v>5</v>
      </c>
      <c r="C126" s="15">
        <f t="shared" si="32"/>
        <v>44029</v>
      </c>
      <c r="D126" s="13"/>
      <c r="L126" s="34">
        <f t="shared" si="24"/>
        <v>0.6</v>
      </c>
      <c r="M126">
        <f t="shared" si="25"/>
        <v>2.7E-2</v>
      </c>
      <c r="N126">
        <v>22.22</v>
      </c>
      <c r="O126">
        <f t="shared" si="26"/>
        <v>4.4999999999999998E-2</v>
      </c>
      <c r="P126">
        <f t="shared" si="27"/>
        <v>-1.7999999999999999E-2</v>
      </c>
      <c r="Q126" s="32">
        <f t="shared" si="28"/>
        <v>306077.26367697533</v>
      </c>
      <c r="R126" s="28">
        <f t="shared" si="29"/>
        <v>324.92685671891149</v>
      </c>
      <c r="S126" s="28">
        <f t="shared" si="30"/>
        <v>4166.8094663059037</v>
      </c>
      <c r="T126" s="20"/>
      <c r="U126" s="56"/>
      <c r="V126" s="1">
        <f t="shared" si="21"/>
        <v>6.4985371343782301</v>
      </c>
      <c r="W126" s="1">
        <f t="shared" si="22"/>
        <v>493.50146286562176</v>
      </c>
      <c r="X126" s="1">
        <f t="shared" si="23"/>
        <v>3.2492685671891151</v>
      </c>
      <c r="Y126" s="3">
        <f t="shared" si="31"/>
        <v>104.17023665764759</v>
      </c>
    </row>
    <row r="127" spans="1:25" x14ac:dyDescent="0.35">
      <c r="A127">
        <v>5</v>
      </c>
      <c r="C127" s="15">
        <f t="shared" si="32"/>
        <v>44030</v>
      </c>
      <c r="D127" s="13"/>
      <c r="L127" s="34">
        <f t="shared" si="24"/>
        <v>0.6</v>
      </c>
      <c r="M127">
        <f t="shared" si="25"/>
        <v>2.7E-2</v>
      </c>
      <c r="N127">
        <v>22.22</v>
      </c>
      <c r="O127">
        <f t="shared" si="26"/>
        <v>4.4999999999999998E-2</v>
      </c>
      <c r="P127">
        <f t="shared" si="27"/>
        <v>-1.7999999999999999E-2</v>
      </c>
      <c r="Q127" s="32">
        <f t="shared" si="28"/>
        <v>306068.61750761344</v>
      </c>
      <c r="R127" s="28">
        <f t="shared" si="29"/>
        <v>318.95131752847635</v>
      </c>
      <c r="S127" s="28">
        <f t="shared" si="30"/>
        <v>4181.431174858255</v>
      </c>
      <c r="T127" s="20"/>
      <c r="U127" s="56"/>
      <c r="V127" s="1">
        <f t="shared" si="21"/>
        <v>6.3790263505695268</v>
      </c>
      <c r="W127" s="1">
        <f t="shared" si="22"/>
        <v>493.62097364943048</v>
      </c>
      <c r="X127" s="1">
        <f t="shared" si="23"/>
        <v>3.1895131752847634</v>
      </c>
      <c r="Y127" s="3">
        <f t="shared" si="31"/>
        <v>104.53577937145639</v>
      </c>
    </row>
    <row r="128" spans="1:25" x14ac:dyDescent="0.35">
      <c r="A128">
        <v>5</v>
      </c>
      <c r="C128" s="15">
        <f t="shared" si="32"/>
        <v>44031</v>
      </c>
      <c r="D128" s="13"/>
      <c r="L128" s="34">
        <f t="shared" si="24"/>
        <v>0.6</v>
      </c>
      <c r="M128">
        <f t="shared" si="25"/>
        <v>2.7E-2</v>
      </c>
      <c r="N128">
        <v>22.22</v>
      </c>
      <c r="O128">
        <f t="shared" si="26"/>
        <v>4.4999999999999998E-2</v>
      </c>
      <c r="P128">
        <f t="shared" si="27"/>
        <v>-1.7999999999999999E-2</v>
      </c>
      <c r="Q128" s="32">
        <f t="shared" si="28"/>
        <v>306060.13058462774</v>
      </c>
      <c r="R128" s="28">
        <f t="shared" si="29"/>
        <v>313.08543122538777</v>
      </c>
      <c r="S128" s="28">
        <f t="shared" si="30"/>
        <v>4195.7839841470368</v>
      </c>
      <c r="T128" s="20"/>
      <c r="U128" s="56"/>
      <c r="V128" s="1">
        <f t="shared" si="21"/>
        <v>6.2617086245077553</v>
      </c>
      <c r="W128" s="1">
        <f t="shared" si="22"/>
        <v>493.73829137549222</v>
      </c>
      <c r="X128" s="1">
        <f t="shared" si="23"/>
        <v>3.1308543122538777</v>
      </c>
      <c r="Y128" s="3">
        <f t="shared" si="31"/>
        <v>104.89459960367593</v>
      </c>
    </row>
    <row r="129" spans="1:25" x14ac:dyDescent="0.35">
      <c r="A129">
        <v>5</v>
      </c>
      <c r="C129" s="15">
        <f t="shared" si="32"/>
        <v>44032</v>
      </c>
      <c r="D129" s="13"/>
      <c r="L129" s="34">
        <f t="shared" si="24"/>
        <v>0.6</v>
      </c>
      <c r="M129">
        <f t="shared" si="25"/>
        <v>2.7E-2</v>
      </c>
      <c r="N129">
        <v>22.22</v>
      </c>
      <c r="O129">
        <f t="shared" si="26"/>
        <v>4.4999999999999998E-2</v>
      </c>
      <c r="P129">
        <f t="shared" si="27"/>
        <v>-1.7999999999999999E-2</v>
      </c>
      <c r="Q129" s="32">
        <f t="shared" si="28"/>
        <v>306051.79997704725</v>
      </c>
      <c r="R129" s="28">
        <f t="shared" si="29"/>
        <v>307.32719440072577</v>
      </c>
      <c r="S129" s="28">
        <f t="shared" si="30"/>
        <v>4209.8728285521793</v>
      </c>
      <c r="T129" s="20"/>
      <c r="U129" s="56"/>
      <c r="V129" s="1">
        <f t="shared" si="21"/>
        <v>6.1465438880145156</v>
      </c>
      <c r="W129" s="1">
        <f t="shared" si="22"/>
        <v>493.85345611198551</v>
      </c>
      <c r="X129" s="1">
        <f t="shared" si="23"/>
        <v>3.0732719440072578</v>
      </c>
      <c r="Y129" s="3">
        <f t="shared" si="31"/>
        <v>105.24682071380448</v>
      </c>
    </row>
    <row r="130" spans="1:25" x14ac:dyDescent="0.35">
      <c r="A130">
        <v>5</v>
      </c>
      <c r="C130" s="15">
        <f t="shared" si="32"/>
        <v>44033</v>
      </c>
      <c r="D130" s="13"/>
      <c r="L130" s="34">
        <f t="shared" si="24"/>
        <v>0.6</v>
      </c>
      <c r="M130">
        <f t="shared" si="25"/>
        <v>2.7E-2</v>
      </c>
      <c r="N130">
        <v>22.22</v>
      </c>
      <c r="O130">
        <f t="shared" si="26"/>
        <v>4.4999999999999998E-2</v>
      </c>
      <c r="P130">
        <f t="shared" si="27"/>
        <v>-1.7999999999999999E-2</v>
      </c>
      <c r="Q130" s="32">
        <f t="shared" si="28"/>
        <v>306043.62280777108</v>
      </c>
      <c r="R130" s="28">
        <f t="shared" si="29"/>
        <v>301.67463992886587</v>
      </c>
      <c r="S130" s="28">
        <f t="shared" si="30"/>
        <v>4223.7025523002121</v>
      </c>
      <c r="T130" s="20"/>
      <c r="U130" s="56"/>
      <c r="V130" s="1">
        <f t="shared" ref="V130:V193" si="42">R130*$AB$7</f>
        <v>6.0334927985773179</v>
      </c>
      <c r="W130" s="1">
        <f t="shared" ref="W130:W193" si="43">$AB$10-V130</f>
        <v>493.9665072014227</v>
      </c>
      <c r="X130" s="1">
        <f t="shared" ref="X130:X193" si="44">R130*$AB$8</f>
        <v>3.016746399288659</v>
      </c>
      <c r="Y130" s="3">
        <f t="shared" si="31"/>
        <v>105.59256380750531</v>
      </c>
    </row>
    <row r="131" spans="1:25" x14ac:dyDescent="0.35">
      <c r="A131">
        <v>5</v>
      </c>
      <c r="C131" s="15">
        <f t="shared" si="32"/>
        <v>44034</v>
      </c>
      <c r="D131" s="13"/>
      <c r="L131" s="34">
        <f t="shared" ref="L131:L194" si="45">M131/O131</f>
        <v>0.6</v>
      </c>
      <c r="M131">
        <f t="shared" ref="M131:M194" si="46">IF(A131=0,$AE$2,IF(A131=1,$AE$3,IF(A131=2,$AE$4,IF(A131=3,$AE$5,IF(A131=4,$AE$6,IF(A131=5,$AE$7,IF(A131=6,$AE$8,IF(A131=7,$AE$9,""))))))))</f>
        <v>2.7E-2</v>
      </c>
      <c r="N131">
        <v>22.22</v>
      </c>
      <c r="O131">
        <f t="shared" ref="O131:O194" si="47">$AB$6</f>
        <v>4.4999999999999998E-2</v>
      </c>
      <c r="P131">
        <f t="shared" ref="P131:P194" si="48">M131-O131</f>
        <v>-1.7999999999999999E-2</v>
      </c>
      <c r="Q131" s="32">
        <f t="shared" ref="Q131:Q194" si="49">Q130-((Q130/$AB$2)*(M131*R130))</f>
        <v>306035.59625258105</v>
      </c>
      <c r="R131" s="28">
        <f t="shared" ref="R131:R194" si="50">R130+(Q130/$AB$2)*(M131*R130)-(R130*O131)</f>
        <v>296.12583632208202</v>
      </c>
      <c r="S131" s="28">
        <f t="shared" ref="S131:S194" si="51">S130+(R130*O131)</f>
        <v>4237.2779110970114</v>
      </c>
      <c r="T131" s="20"/>
      <c r="U131" s="56"/>
      <c r="V131" s="1">
        <f t="shared" si="42"/>
        <v>5.922516726441641</v>
      </c>
      <c r="W131" s="1">
        <f t="shared" si="43"/>
        <v>494.07748327355836</v>
      </c>
      <c r="X131" s="1">
        <f t="shared" si="44"/>
        <v>2.9612583632208205</v>
      </c>
      <c r="Y131" s="3">
        <f t="shared" ref="Y131:Y194" si="52">S131*$AB$9</f>
        <v>105.93194777742529</v>
      </c>
    </row>
    <row r="132" spans="1:25" x14ac:dyDescent="0.35">
      <c r="A132">
        <v>5</v>
      </c>
      <c r="C132" s="15">
        <f t="shared" ref="C132:C195" si="53">C131+1</f>
        <v>44035</v>
      </c>
      <c r="D132" s="13"/>
      <c r="L132" s="34">
        <f t="shared" si="45"/>
        <v>0.6</v>
      </c>
      <c r="M132">
        <f t="shared" si="46"/>
        <v>2.7E-2</v>
      </c>
      <c r="N132">
        <v>22.22</v>
      </c>
      <c r="O132">
        <f t="shared" si="47"/>
        <v>4.4999999999999998E-2</v>
      </c>
      <c r="P132">
        <f t="shared" si="48"/>
        <v>-1.7999999999999999E-2</v>
      </c>
      <c r="Q132" s="32">
        <f t="shared" si="49"/>
        <v>306027.71753917244</v>
      </c>
      <c r="R132" s="28">
        <f t="shared" si="50"/>
        <v>290.67888709619706</v>
      </c>
      <c r="S132" s="28">
        <f t="shared" si="51"/>
        <v>4250.6035737315051</v>
      </c>
      <c r="T132" s="20"/>
      <c r="U132" s="56"/>
      <c r="V132" s="1">
        <f t="shared" si="42"/>
        <v>5.8135777419239414</v>
      </c>
      <c r="W132" s="1">
        <f t="shared" si="43"/>
        <v>494.18642225807605</v>
      </c>
      <c r="X132" s="1">
        <f t="shared" si="44"/>
        <v>2.9067888709619707</v>
      </c>
      <c r="Y132" s="3">
        <f t="shared" si="52"/>
        <v>106.26508934328763</v>
      </c>
    </row>
    <row r="133" spans="1:25" x14ac:dyDescent="0.35">
      <c r="A133">
        <v>5</v>
      </c>
      <c r="C133" s="15">
        <f t="shared" si="53"/>
        <v>44036</v>
      </c>
      <c r="D133" s="13"/>
      <c r="L133" s="34">
        <f t="shared" si="45"/>
        <v>0.6</v>
      </c>
      <c r="M133">
        <f t="shared" si="46"/>
        <v>2.7E-2</v>
      </c>
      <c r="N133">
        <v>22.22</v>
      </c>
      <c r="O133">
        <f t="shared" si="47"/>
        <v>4.4999999999999998E-2</v>
      </c>
      <c r="P133">
        <f t="shared" si="48"/>
        <v>-1.7999999999999999E-2</v>
      </c>
      <c r="Q133" s="32">
        <f t="shared" si="49"/>
        <v>306019.98394620221</v>
      </c>
      <c r="R133" s="28">
        <f t="shared" si="50"/>
        <v>285.33193014710872</v>
      </c>
      <c r="S133" s="28">
        <f t="shared" si="51"/>
        <v>4263.6841236508344</v>
      </c>
      <c r="T133" s="20"/>
      <c r="U133" s="56"/>
      <c r="V133" s="1">
        <f t="shared" si="42"/>
        <v>5.7066386029421743</v>
      </c>
      <c r="W133" s="1">
        <f t="shared" si="43"/>
        <v>494.29336139705782</v>
      </c>
      <c r="X133" s="1">
        <f t="shared" si="44"/>
        <v>2.8533193014710871</v>
      </c>
      <c r="Y133" s="3">
        <f t="shared" si="52"/>
        <v>106.59210309127087</v>
      </c>
    </row>
    <row r="134" spans="1:25" x14ac:dyDescent="0.35">
      <c r="A134">
        <v>5</v>
      </c>
      <c r="C134" s="15">
        <f t="shared" si="53"/>
        <v>44037</v>
      </c>
      <c r="D134" s="13"/>
      <c r="L134" s="34">
        <f t="shared" si="45"/>
        <v>0.6</v>
      </c>
      <c r="M134">
        <f t="shared" si="46"/>
        <v>2.7E-2</v>
      </c>
      <c r="N134">
        <v>22.22</v>
      </c>
      <c r="O134">
        <f t="shared" si="47"/>
        <v>4.4999999999999998E-2</v>
      </c>
      <c r="P134">
        <f t="shared" si="48"/>
        <v>-1.7999999999999999E-2</v>
      </c>
      <c r="Q134" s="32">
        <f t="shared" si="49"/>
        <v>306012.39280235465</v>
      </c>
      <c r="R134" s="28">
        <f t="shared" si="50"/>
        <v>280.08313713801931</v>
      </c>
      <c r="S134" s="28">
        <f t="shared" si="51"/>
        <v>4276.5240605074541</v>
      </c>
      <c r="T134" s="20"/>
      <c r="U134" s="56"/>
      <c r="V134" s="1">
        <f t="shared" si="42"/>
        <v>5.6016627427603867</v>
      </c>
      <c r="W134" s="1">
        <f t="shared" si="43"/>
        <v>494.39833725723963</v>
      </c>
      <c r="X134" s="1">
        <f t="shared" si="44"/>
        <v>2.8008313713801933</v>
      </c>
      <c r="Y134" s="3">
        <f t="shared" si="52"/>
        <v>106.91310151268635</v>
      </c>
    </row>
    <row r="135" spans="1:25" x14ac:dyDescent="0.35">
      <c r="A135">
        <v>5</v>
      </c>
      <c r="C135" s="15">
        <f t="shared" si="53"/>
        <v>44038</v>
      </c>
      <c r="D135" s="13"/>
      <c r="L135" s="34">
        <f t="shared" si="45"/>
        <v>0.6</v>
      </c>
      <c r="M135">
        <f t="shared" si="46"/>
        <v>2.7E-2</v>
      </c>
      <c r="N135">
        <v>22.22</v>
      </c>
      <c r="O135">
        <f t="shared" si="47"/>
        <v>4.4999999999999998E-2</v>
      </c>
      <c r="P135">
        <f t="shared" si="48"/>
        <v>-1.7999999999999999E-2</v>
      </c>
      <c r="Q135" s="32">
        <f t="shared" si="49"/>
        <v>306004.94148542423</v>
      </c>
      <c r="R135" s="28">
        <f t="shared" si="50"/>
        <v>274.93071289720137</v>
      </c>
      <c r="S135" s="28">
        <f t="shared" si="51"/>
        <v>4289.1278016786646</v>
      </c>
      <c r="T135" s="20"/>
      <c r="U135" s="56"/>
      <c r="V135" s="1">
        <f t="shared" si="42"/>
        <v>5.4986142579440278</v>
      </c>
      <c r="W135" s="1">
        <f t="shared" si="43"/>
        <v>494.50138574205596</v>
      </c>
      <c r="X135" s="1">
        <f t="shared" si="44"/>
        <v>2.7493071289720139</v>
      </c>
      <c r="Y135" s="3">
        <f t="shared" si="52"/>
        <v>107.22819504196661</v>
      </c>
    </row>
    <row r="136" spans="1:25" x14ac:dyDescent="0.35">
      <c r="A136">
        <v>5</v>
      </c>
      <c r="C136" s="15">
        <f t="shared" si="53"/>
        <v>44039</v>
      </c>
      <c r="D136" s="13"/>
      <c r="L136" s="34">
        <f t="shared" si="45"/>
        <v>0.6</v>
      </c>
      <c r="M136">
        <f t="shared" si="46"/>
        <v>2.7E-2</v>
      </c>
      <c r="N136">
        <v>22.22</v>
      </c>
      <c r="O136">
        <f t="shared" si="47"/>
        <v>4.4999999999999998E-2</v>
      </c>
      <c r="P136">
        <f t="shared" si="48"/>
        <v>-1.7999999999999999E-2</v>
      </c>
      <c r="Q136" s="32">
        <f t="shared" si="49"/>
        <v>305997.62742141495</v>
      </c>
      <c r="R136" s="28">
        <f t="shared" si="50"/>
        <v>269.87289482613176</v>
      </c>
      <c r="S136" s="28">
        <f t="shared" si="51"/>
        <v>4301.4996837590388</v>
      </c>
      <c r="T136" s="20"/>
      <c r="U136" s="56"/>
      <c r="V136" s="1">
        <f t="shared" si="42"/>
        <v>5.397457896522635</v>
      </c>
      <c r="W136" s="1">
        <f t="shared" si="43"/>
        <v>494.60254210347739</v>
      </c>
      <c r="X136" s="1">
        <f t="shared" si="44"/>
        <v>2.6987289482613175</v>
      </c>
      <c r="Y136" s="3">
        <f t="shared" si="52"/>
        <v>107.53749209397597</v>
      </c>
    </row>
    <row r="137" spans="1:25" x14ac:dyDescent="0.35">
      <c r="A137">
        <v>5</v>
      </c>
      <c r="C137" s="15">
        <f t="shared" si="53"/>
        <v>44040</v>
      </c>
      <c r="D137" s="13"/>
      <c r="L137" s="34">
        <f t="shared" si="45"/>
        <v>0.6</v>
      </c>
      <c r="M137">
        <f t="shared" si="46"/>
        <v>2.7E-2</v>
      </c>
      <c r="N137">
        <v>22.22</v>
      </c>
      <c r="O137">
        <f t="shared" si="47"/>
        <v>4.4999999999999998E-2</v>
      </c>
      <c r="P137">
        <f t="shared" si="48"/>
        <v>-1.7999999999999999E-2</v>
      </c>
      <c r="Q137" s="32">
        <f t="shared" si="49"/>
        <v>305990.44808365608</v>
      </c>
      <c r="R137" s="28">
        <f t="shared" si="50"/>
        <v>264.90795231782965</v>
      </c>
      <c r="S137" s="28">
        <f t="shared" si="51"/>
        <v>4313.6439640262151</v>
      </c>
      <c r="T137" s="20"/>
      <c r="U137" s="56"/>
      <c r="V137" s="1">
        <f t="shared" si="42"/>
        <v>5.2981590463565933</v>
      </c>
      <c r="W137" s="1">
        <f t="shared" si="43"/>
        <v>494.7018409536434</v>
      </c>
      <c r="X137" s="1">
        <f t="shared" si="44"/>
        <v>2.6490795231782966</v>
      </c>
      <c r="Y137" s="3">
        <f t="shared" si="52"/>
        <v>107.84109910065538</v>
      </c>
    </row>
    <row r="138" spans="1:25" x14ac:dyDescent="0.35">
      <c r="A138">
        <v>5</v>
      </c>
      <c r="C138" s="15">
        <f t="shared" si="53"/>
        <v>44041</v>
      </c>
      <c r="D138" s="13"/>
      <c r="L138" s="34">
        <f t="shared" si="45"/>
        <v>0.6</v>
      </c>
      <c r="M138">
        <f t="shared" si="46"/>
        <v>2.7E-2</v>
      </c>
      <c r="N138">
        <v>22.22</v>
      </c>
      <c r="O138">
        <f t="shared" si="47"/>
        <v>4.4999999999999998E-2</v>
      </c>
      <c r="P138">
        <f t="shared" si="48"/>
        <v>-1.7999999999999999E-2</v>
      </c>
      <c r="Q138" s="32">
        <f t="shared" si="49"/>
        <v>305983.40099193435</v>
      </c>
      <c r="R138" s="28">
        <f t="shared" si="50"/>
        <v>260.03418618523636</v>
      </c>
      <c r="S138" s="28">
        <f t="shared" si="51"/>
        <v>4325.5648218805172</v>
      </c>
      <c r="T138" s="20"/>
      <c r="U138" s="56"/>
      <c r="V138" s="1">
        <f t="shared" si="42"/>
        <v>5.200683723704727</v>
      </c>
      <c r="W138" s="1">
        <f t="shared" si="43"/>
        <v>494.79931627629526</v>
      </c>
      <c r="X138" s="1">
        <f t="shared" si="44"/>
        <v>2.6003418618523635</v>
      </c>
      <c r="Y138" s="3">
        <f t="shared" si="52"/>
        <v>108.13912054701294</v>
      </c>
    </row>
    <row r="139" spans="1:25" x14ac:dyDescent="0.35">
      <c r="A139">
        <v>5</v>
      </c>
      <c r="C139" s="15">
        <f t="shared" si="53"/>
        <v>44042</v>
      </c>
      <c r="D139" s="13"/>
      <c r="L139" s="34">
        <f t="shared" si="45"/>
        <v>0.6</v>
      </c>
      <c r="M139">
        <f t="shared" si="46"/>
        <v>2.7E-2</v>
      </c>
      <c r="N139">
        <v>22.22</v>
      </c>
      <c r="O139">
        <f t="shared" si="47"/>
        <v>4.4999999999999998E-2</v>
      </c>
      <c r="P139">
        <f t="shared" si="48"/>
        <v>-1.7999999999999999E-2</v>
      </c>
      <c r="Q139" s="32">
        <f t="shared" si="49"/>
        <v>305976.48371164175</v>
      </c>
      <c r="R139" s="28">
        <f t="shared" si="50"/>
        <v>255.24992809947585</v>
      </c>
      <c r="S139" s="28">
        <f t="shared" si="51"/>
        <v>4337.2663602588527</v>
      </c>
      <c r="T139" s="20"/>
      <c r="U139" s="56"/>
      <c r="V139" s="1">
        <f t="shared" si="42"/>
        <v>5.1049985619895173</v>
      </c>
      <c r="W139" s="1">
        <f t="shared" si="43"/>
        <v>494.89500143801047</v>
      </c>
      <c r="X139" s="1">
        <f t="shared" si="44"/>
        <v>2.5524992809947586</v>
      </c>
      <c r="Y139" s="3">
        <f t="shared" si="52"/>
        <v>108.43165900647132</v>
      </c>
    </row>
    <row r="140" spans="1:25" x14ac:dyDescent="0.35">
      <c r="A140">
        <v>5</v>
      </c>
      <c r="C140" s="15">
        <f t="shared" si="53"/>
        <v>44043</v>
      </c>
      <c r="D140" s="13"/>
      <c r="L140" s="34">
        <f t="shared" si="45"/>
        <v>0.6</v>
      </c>
      <c r="M140">
        <f t="shared" si="46"/>
        <v>2.7E-2</v>
      </c>
      <c r="N140">
        <v>22.22</v>
      </c>
      <c r="O140">
        <f t="shared" si="47"/>
        <v>4.4999999999999998E-2</v>
      </c>
      <c r="P140">
        <f t="shared" si="48"/>
        <v>-1.7999999999999999E-2</v>
      </c>
      <c r="Q140" s="32">
        <f t="shared" si="49"/>
        <v>305969.69385293889</v>
      </c>
      <c r="R140" s="28">
        <f t="shared" si="50"/>
        <v>250.55354003783819</v>
      </c>
      <c r="S140" s="28">
        <f t="shared" si="51"/>
        <v>4348.7526070233289</v>
      </c>
      <c r="T140" s="20"/>
      <c r="U140" s="56"/>
      <c r="V140" s="1">
        <f t="shared" si="42"/>
        <v>5.0110708007567641</v>
      </c>
      <c r="W140" s="1">
        <f t="shared" si="43"/>
        <v>494.98892919924322</v>
      </c>
      <c r="X140" s="1">
        <f t="shared" si="44"/>
        <v>2.5055354003783821</v>
      </c>
      <c r="Y140" s="3">
        <f t="shared" si="52"/>
        <v>108.71881517558323</v>
      </c>
    </row>
    <row r="141" spans="1:25" x14ac:dyDescent="0.35">
      <c r="A141">
        <v>5</v>
      </c>
      <c r="C141" s="15">
        <f t="shared" si="53"/>
        <v>44044</v>
      </c>
      <c r="D141" s="13"/>
      <c r="L141" s="34">
        <f t="shared" si="45"/>
        <v>0.6</v>
      </c>
      <c r="M141">
        <f t="shared" si="46"/>
        <v>2.7E-2</v>
      </c>
      <c r="N141">
        <v>22.22</v>
      </c>
      <c r="O141">
        <f t="shared" si="47"/>
        <v>4.4999999999999998E-2</v>
      </c>
      <c r="P141">
        <f t="shared" si="48"/>
        <v>-1.7999999999999999E-2</v>
      </c>
      <c r="Q141" s="32">
        <f t="shared" si="49"/>
        <v>305963.02906993369</v>
      </c>
      <c r="R141" s="28">
        <f t="shared" si="50"/>
        <v>245.94341374132912</v>
      </c>
      <c r="S141" s="28">
        <f t="shared" si="51"/>
        <v>4360.0275163250317</v>
      </c>
      <c r="T141" s="20"/>
      <c r="U141" s="56"/>
      <c r="V141" s="1">
        <f t="shared" si="42"/>
        <v>4.9188682748265826</v>
      </c>
      <c r="W141" s="1">
        <f t="shared" si="43"/>
        <v>495.08113172517341</v>
      </c>
      <c r="X141" s="1">
        <f t="shared" si="44"/>
        <v>2.4594341374132913</v>
      </c>
      <c r="Y141" s="3">
        <f t="shared" si="52"/>
        <v>109.0006879081258</v>
      </c>
    </row>
    <row r="142" spans="1:25" x14ac:dyDescent="0.35">
      <c r="A142">
        <v>5</v>
      </c>
      <c r="C142" s="15">
        <f t="shared" si="53"/>
        <v>44045</v>
      </c>
      <c r="D142" s="13"/>
      <c r="L142" s="34">
        <f t="shared" si="45"/>
        <v>0.6</v>
      </c>
      <c r="M142">
        <f t="shared" si="46"/>
        <v>2.7E-2</v>
      </c>
      <c r="N142">
        <v>22.22</v>
      </c>
      <c r="O142">
        <f t="shared" si="47"/>
        <v>4.4999999999999998E-2</v>
      </c>
      <c r="P142">
        <f t="shared" si="48"/>
        <v>-1.7999999999999999E-2</v>
      </c>
      <c r="Q142" s="32">
        <f t="shared" si="49"/>
        <v>305956.48705987504</v>
      </c>
      <c r="R142" s="28">
        <f t="shared" si="50"/>
        <v>241.41797018163155</v>
      </c>
      <c r="S142" s="28">
        <f t="shared" si="51"/>
        <v>4371.0949699433913</v>
      </c>
      <c r="T142" s="20"/>
      <c r="U142" s="56"/>
      <c r="V142" s="1">
        <f t="shared" si="42"/>
        <v>4.8283594036326312</v>
      </c>
      <c r="W142" s="1">
        <f t="shared" si="43"/>
        <v>495.17164059636735</v>
      </c>
      <c r="X142" s="1">
        <f t="shared" si="44"/>
        <v>2.4141797018163156</v>
      </c>
      <c r="Y142" s="3">
        <f t="shared" si="52"/>
        <v>109.27737424858479</v>
      </c>
    </row>
    <row r="143" spans="1:25" x14ac:dyDescent="0.35">
      <c r="A143">
        <v>5</v>
      </c>
      <c r="C143" s="15">
        <f t="shared" si="53"/>
        <v>44046</v>
      </c>
      <c r="D143" s="13"/>
      <c r="L143" s="34">
        <f t="shared" si="45"/>
        <v>0.6</v>
      </c>
      <c r="M143">
        <f t="shared" si="46"/>
        <v>2.7E-2</v>
      </c>
      <c r="N143">
        <v>22.22</v>
      </c>
      <c r="O143">
        <f t="shared" si="47"/>
        <v>4.4999999999999998E-2</v>
      </c>
      <c r="P143">
        <f t="shared" si="48"/>
        <v>-1.7999999999999999E-2</v>
      </c>
      <c r="Q143" s="32">
        <f t="shared" si="49"/>
        <v>305950.06556236115</v>
      </c>
      <c r="R143" s="28">
        <f t="shared" si="50"/>
        <v>236.97565903732703</v>
      </c>
      <c r="S143" s="28">
        <f t="shared" si="51"/>
        <v>4381.9587786015645</v>
      </c>
      <c r="T143" s="20"/>
      <c r="U143" s="56"/>
      <c r="V143" s="1">
        <f t="shared" si="42"/>
        <v>4.7395131807465409</v>
      </c>
      <c r="W143" s="1">
        <f t="shared" si="43"/>
        <v>495.26048681925346</v>
      </c>
      <c r="X143" s="1">
        <f t="shared" si="44"/>
        <v>2.3697565903732705</v>
      </c>
      <c r="Y143" s="3">
        <f t="shared" si="52"/>
        <v>109.54896946503912</v>
      </c>
    </row>
    <row r="144" spans="1:25" x14ac:dyDescent="0.35">
      <c r="A144">
        <v>5</v>
      </c>
      <c r="C144" s="15">
        <f t="shared" si="53"/>
        <v>44047</v>
      </c>
      <c r="D144" s="13"/>
      <c r="L144" s="34">
        <f t="shared" si="45"/>
        <v>0.6</v>
      </c>
      <c r="M144">
        <f t="shared" si="46"/>
        <v>2.7E-2</v>
      </c>
      <c r="N144">
        <v>22.22</v>
      </c>
      <c r="O144">
        <f t="shared" si="47"/>
        <v>4.4999999999999998E-2</v>
      </c>
      <c r="P144">
        <f t="shared" si="48"/>
        <v>-1.7999999999999999E-2</v>
      </c>
      <c r="Q144" s="32">
        <f t="shared" si="49"/>
        <v>305943.76235856256</v>
      </c>
      <c r="R144" s="28">
        <f t="shared" si="50"/>
        <v>232.61495817922656</v>
      </c>
      <c r="S144" s="28">
        <f t="shared" si="51"/>
        <v>4392.6226832582443</v>
      </c>
      <c r="T144" s="20"/>
      <c r="U144" s="56"/>
      <c r="V144" s="1">
        <f t="shared" si="42"/>
        <v>4.652299163584531</v>
      </c>
      <c r="W144" s="1">
        <f t="shared" si="43"/>
        <v>495.34770083641547</v>
      </c>
      <c r="X144" s="1">
        <f t="shared" si="44"/>
        <v>2.3261495817922655</v>
      </c>
      <c r="Y144" s="3">
        <f t="shared" si="52"/>
        <v>109.81556708145611</v>
      </c>
    </row>
    <row r="145" spans="1:25" x14ac:dyDescent="0.35">
      <c r="A145">
        <v>5</v>
      </c>
      <c r="C145" s="15">
        <f t="shared" si="53"/>
        <v>44048</v>
      </c>
      <c r="D145" s="13"/>
      <c r="L145" s="34">
        <f t="shared" si="45"/>
        <v>0.6</v>
      </c>
      <c r="M145">
        <f t="shared" si="46"/>
        <v>2.7E-2</v>
      </c>
      <c r="N145">
        <v>22.22</v>
      </c>
      <c r="O145">
        <f t="shared" si="47"/>
        <v>4.4999999999999998E-2</v>
      </c>
      <c r="P145">
        <f t="shared" si="48"/>
        <v>-1.7999999999999999E-2</v>
      </c>
      <c r="Q145" s="32">
        <f t="shared" si="49"/>
        <v>305937.57527045906</v>
      </c>
      <c r="R145" s="28">
        <f t="shared" si="50"/>
        <v>228.33437316466294</v>
      </c>
      <c r="S145" s="28">
        <f t="shared" si="51"/>
        <v>4403.0903563763095</v>
      </c>
      <c r="T145" s="20"/>
      <c r="U145" s="56"/>
      <c r="V145" s="1">
        <f t="shared" si="42"/>
        <v>4.5666874632932588</v>
      </c>
      <c r="W145" s="1">
        <f t="shared" si="43"/>
        <v>495.43331253670675</v>
      </c>
      <c r="X145" s="1">
        <f t="shared" si="44"/>
        <v>2.2833437316466294</v>
      </c>
      <c r="Y145" s="3">
        <f t="shared" si="52"/>
        <v>110.07725890940775</v>
      </c>
    </row>
    <row r="146" spans="1:25" x14ac:dyDescent="0.35">
      <c r="A146">
        <v>5</v>
      </c>
      <c r="C146" s="15">
        <f t="shared" si="53"/>
        <v>44049</v>
      </c>
      <c r="D146" s="13"/>
      <c r="L146" s="34">
        <f t="shared" si="45"/>
        <v>0.6</v>
      </c>
      <c r="M146">
        <f t="shared" si="46"/>
        <v>2.7E-2</v>
      </c>
      <c r="N146">
        <v>22.22</v>
      </c>
      <c r="O146">
        <f t="shared" si="47"/>
        <v>4.4999999999999998E-2</v>
      </c>
      <c r="P146">
        <f t="shared" si="48"/>
        <v>-1.7999999999999999E-2</v>
      </c>
      <c r="Q146" s="32">
        <f t="shared" si="49"/>
        <v>305931.50216009072</v>
      </c>
      <c r="R146" s="28">
        <f t="shared" si="50"/>
        <v>224.13243674059828</v>
      </c>
      <c r="S146" s="28">
        <f t="shared" si="51"/>
        <v>4413.3654031687192</v>
      </c>
      <c r="T146" s="20"/>
      <c r="U146" s="56"/>
      <c r="V146" s="1">
        <f t="shared" si="42"/>
        <v>4.4826487348119661</v>
      </c>
      <c r="W146" s="1">
        <f t="shared" si="43"/>
        <v>495.51735126518804</v>
      </c>
      <c r="X146" s="1">
        <f t="shared" si="44"/>
        <v>2.2413243674059831</v>
      </c>
      <c r="Y146" s="3">
        <f t="shared" si="52"/>
        <v>110.33413507921799</v>
      </c>
    </row>
    <row r="147" spans="1:25" x14ac:dyDescent="0.35">
      <c r="A147">
        <v>5</v>
      </c>
      <c r="C147" s="15">
        <f t="shared" si="53"/>
        <v>44050</v>
      </c>
      <c r="D147" s="13"/>
      <c r="L147" s="34">
        <f t="shared" si="45"/>
        <v>0.6</v>
      </c>
      <c r="M147">
        <f t="shared" si="46"/>
        <v>2.7E-2</v>
      </c>
      <c r="N147">
        <v>22.22</v>
      </c>
      <c r="O147">
        <f t="shared" si="47"/>
        <v>4.4999999999999998E-2</v>
      </c>
      <c r="P147">
        <f t="shared" si="48"/>
        <v>-1.7999999999999999E-2</v>
      </c>
      <c r="Q147" s="32">
        <f t="shared" si="49"/>
        <v>305925.54092882259</v>
      </c>
      <c r="R147" s="28">
        <f t="shared" si="50"/>
        <v>220.00770835540274</v>
      </c>
      <c r="S147" s="28">
        <f t="shared" si="51"/>
        <v>4423.4513628220466</v>
      </c>
      <c r="T147" s="20"/>
      <c r="U147" s="56"/>
      <c r="V147" s="1">
        <f t="shared" si="42"/>
        <v>4.4001541671080551</v>
      </c>
      <c r="W147" s="1">
        <f t="shared" si="43"/>
        <v>495.59984583289196</v>
      </c>
      <c r="X147" s="1">
        <f t="shared" si="44"/>
        <v>2.2000770835540275</v>
      </c>
      <c r="Y147" s="3">
        <f t="shared" si="52"/>
        <v>110.58628407055117</v>
      </c>
    </row>
    <row r="148" spans="1:25" x14ac:dyDescent="0.35">
      <c r="A148">
        <v>5</v>
      </c>
      <c r="C148" s="15">
        <f t="shared" si="53"/>
        <v>44051</v>
      </c>
      <c r="D148" s="13"/>
      <c r="L148" s="34">
        <f t="shared" si="45"/>
        <v>0.6</v>
      </c>
      <c r="M148">
        <f t="shared" si="46"/>
        <v>2.7E-2</v>
      </c>
      <c r="N148">
        <v>22.22</v>
      </c>
      <c r="O148">
        <f t="shared" si="47"/>
        <v>4.4999999999999998E-2</v>
      </c>
      <c r="P148">
        <f t="shared" si="48"/>
        <v>-1.7999999999999999E-2</v>
      </c>
      <c r="Q148" s="32">
        <f t="shared" si="49"/>
        <v>305919.68951662286</v>
      </c>
      <c r="R148" s="28">
        <f t="shared" si="50"/>
        <v>215.95877367916205</v>
      </c>
      <c r="S148" s="28">
        <f t="shared" si="51"/>
        <v>4433.3517096980395</v>
      </c>
      <c r="T148" s="20"/>
      <c r="U148" s="56"/>
      <c r="V148" s="1">
        <f t="shared" si="42"/>
        <v>4.3191754735832415</v>
      </c>
      <c r="W148" s="1">
        <f t="shared" si="43"/>
        <v>495.68082452641676</v>
      </c>
      <c r="X148" s="1">
        <f t="shared" si="44"/>
        <v>2.1595877367916207</v>
      </c>
      <c r="Y148" s="3">
        <f t="shared" si="52"/>
        <v>110.833792742451</v>
      </c>
    </row>
    <row r="149" spans="1:25" x14ac:dyDescent="0.35">
      <c r="A149">
        <v>5</v>
      </c>
      <c r="C149" s="15">
        <f t="shared" si="53"/>
        <v>44052</v>
      </c>
      <c r="D149" s="13"/>
      <c r="L149" s="34">
        <f t="shared" si="45"/>
        <v>0.6</v>
      </c>
      <c r="M149">
        <f t="shared" si="46"/>
        <v>2.7E-2</v>
      </c>
      <c r="N149">
        <v>22.22</v>
      </c>
      <c r="O149">
        <f t="shared" si="47"/>
        <v>4.4999999999999998E-2</v>
      </c>
      <c r="P149">
        <f t="shared" si="48"/>
        <v>-1.7999999999999999E-2</v>
      </c>
      <c r="Q149" s="32">
        <f t="shared" si="49"/>
        <v>305913.94590135408</v>
      </c>
      <c r="R149" s="28">
        <f t="shared" si="50"/>
        <v>211.98424413237387</v>
      </c>
      <c r="S149" s="28">
        <f t="shared" si="51"/>
        <v>4443.069854513602</v>
      </c>
      <c r="T149" s="20"/>
      <c r="U149" s="56"/>
      <c r="V149" s="1">
        <f t="shared" si="42"/>
        <v>4.2396848826474773</v>
      </c>
      <c r="W149" s="1">
        <f t="shared" si="43"/>
        <v>495.76031511735255</v>
      </c>
      <c r="X149" s="1">
        <f t="shared" si="44"/>
        <v>2.1198424413237387</v>
      </c>
      <c r="Y149" s="3">
        <f t="shared" si="52"/>
        <v>111.07674636284005</v>
      </c>
    </row>
    <row r="150" spans="1:25" x14ac:dyDescent="0.35">
      <c r="A150">
        <v>5</v>
      </c>
      <c r="C150" s="15">
        <f t="shared" si="53"/>
        <v>44053</v>
      </c>
      <c r="D150" s="13"/>
      <c r="L150" s="34">
        <f t="shared" si="45"/>
        <v>0.6</v>
      </c>
      <c r="M150">
        <f t="shared" si="46"/>
        <v>2.7E-2</v>
      </c>
      <c r="N150">
        <v>22.22</v>
      </c>
      <c r="O150">
        <f t="shared" si="47"/>
        <v>4.4999999999999998E-2</v>
      </c>
      <c r="P150">
        <f t="shared" si="48"/>
        <v>-1.7999999999999999E-2</v>
      </c>
      <c r="Q150" s="32">
        <f t="shared" si="49"/>
        <v>305908.3080980776</v>
      </c>
      <c r="R150" s="28">
        <f t="shared" si="50"/>
        <v>208.08275642289487</v>
      </c>
      <c r="S150" s="28">
        <f t="shared" si="51"/>
        <v>4452.6091454995585</v>
      </c>
      <c r="T150" s="20"/>
      <c r="U150" s="56"/>
      <c r="V150" s="1">
        <f t="shared" si="42"/>
        <v>4.1616551284578973</v>
      </c>
      <c r="W150" s="1">
        <f t="shared" si="43"/>
        <v>495.83834487154212</v>
      </c>
      <c r="X150" s="1">
        <f t="shared" si="44"/>
        <v>2.0808275642289487</v>
      </c>
      <c r="Y150" s="3">
        <f t="shared" si="52"/>
        <v>111.31522863748897</v>
      </c>
    </row>
    <row r="151" spans="1:25" x14ac:dyDescent="0.35">
      <c r="A151">
        <v>5</v>
      </c>
      <c r="C151" s="15">
        <f t="shared" si="53"/>
        <v>44054</v>
      </c>
      <c r="D151" s="13"/>
      <c r="L151" s="34">
        <f t="shared" si="45"/>
        <v>0.6</v>
      </c>
      <c r="M151">
        <f t="shared" si="46"/>
        <v>2.7E-2</v>
      </c>
      <c r="N151">
        <v>22.22</v>
      </c>
      <c r="O151">
        <f t="shared" si="47"/>
        <v>4.4999999999999998E-2</v>
      </c>
      <c r="P151">
        <f t="shared" si="48"/>
        <v>-1.7999999999999999E-2</v>
      </c>
      <c r="Q151" s="32">
        <f t="shared" si="49"/>
        <v>305902.77415837045</v>
      </c>
      <c r="R151" s="28">
        <f t="shared" si="50"/>
        <v>204.25297209100194</v>
      </c>
      <c r="S151" s="28">
        <f t="shared" si="51"/>
        <v>4461.9728695385884</v>
      </c>
      <c r="T151" s="20"/>
      <c r="U151" s="56"/>
      <c r="V151" s="1">
        <f t="shared" si="42"/>
        <v>4.0850594418200386</v>
      </c>
      <c r="W151" s="1">
        <f t="shared" si="43"/>
        <v>495.91494055817998</v>
      </c>
      <c r="X151" s="1">
        <f t="shared" si="44"/>
        <v>2.0425297209100193</v>
      </c>
      <c r="Y151" s="3">
        <f t="shared" si="52"/>
        <v>111.54932173846471</v>
      </c>
    </row>
    <row r="152" spans="1:25" x14ac:dyDescent="0.35">
      <c r="A152">
        <v>5</v>
      </c>
      <c r="C152" s="15">
        <f t="shared" si="53"/>
        <v>44055</v>
      </c>
      <c r="D152" s="13"/>
      <c r="L152" s="34">
        <f t="shared" si="45"/>
        <v>0.6</v>
      </c>
      <c r="M152">
        <f t="shared" si="46"/>
        <v>2.7E-2</v>
      </c>
      <c r="N152">
        <v>22.22</v>
      </c>
      <c r="O152">
        <f t="shared" si="47"/>
        <v>4.4999999999999998E-2</v>
      </c>
      <c r="P152">
        <f t="shared" si="48"/>
        <v>-1.7999999999999999E-2</v>
      </c>
      <c r="Q152" s="32">
        <f t="shared" si="49"/>
        <v>305897.3421696549</v>
      </c>
      <c r="R152" s="28">
        <f t="shared" si="50"/>
        <v>200.49357706243359</v>
      </c>
      <c r="S152" s="28">
        <f t="shared" si="51"/>
        <v>4471.1642532826836</v>
      </c>
      <c r="T152" s="20"/>
      <c r="U152" s="56"/>
      <c r="V152" s="1">
        <f t="shared" si="42"/>
        <v>4.0098715412486721</v>
      </c>
      <c r="W152" s="1">
        <f t="shared" si="43"/>
        <v>495.99012845875131</v>
      </c>
      <c r="X152" s="1">
        <f t="shared" si="44"/>
        <v>2.004935770624336</v>
      </c>
      <c r="Y152" s="3">
        <f t="shared" si="52"/>
        <v>111.7791063320671</v>
      </c>
    </row>
    <row r="153" spans="1:25" x14ac:dyDescent="0.35">
      <c r="A153">
        <v>5</v>
      </c>
      <c r="C153" s="15">
        <f t="shared" si="53"/>
        <v>44056</v>
      </c>
      <c r="D153" s="13"/>
      <c r="L153" s="34">
        <f t="shared" si="45"/>
        <v>0.6</v>
      </c>
      <c r="M153">
        <f t="shared" si="46"/>
        <v>2.7E-2</v>
      </c>
      <c r="N153">
        <v>22.22</v>
      </c>
      <c r="O153">
        <f t="shared" si="47"/>
        <v>4.4999999999999998E-2</v>
      </c>
      <c r="P153">
        <f t="shared" si="48"/>
        <v>-1.7999999999999999E-2</v>
      </c>
      <c r="Q153" s="32">
        <f t="shared" si="49"/>
        <v>305892.01025454025</v>
      </c>
      <c r="R153" s="28">
        <f t="shared" si="50"/>
        <v>196.80328120927885</v>
      </c>
      <c r="S153" s="28">
        <f t="shared" si="51"/>
        <v>4480.1864642504934</v>
      </c>
      <c r="T153" s="20"/>
      <c r="U153" s="56"/>
      <c r="V153" s="1">
        <f t="shared" si="42"/>
        <v>3.9360656241855771</v>
      </c>
      <c r="W153" s="1">
        <f t="shared" si="43"/>
        <v>496.06393437581443</v>
      </c>
      <c r="X153" s="1">
        <f t="shared" si="44"/>
        <v>1.9680328120927886</v>
      </c>
      <c r="Y153" s="3">
        <f t="shared" si="52"/>
        <v>112.00466160626235</v>
      </c>
    </row>
    <row r="154" spans="1:25" x14ac:dyDescent="0.35">
      <c r="A154">
        <v>5</v>
      </c>
      <c r="C154" s="15">
        <f t="shared" si="53"/>
        <v>44057</v>
      </c>
      <c r="D154" s="13"/>
      <c r="L154" s="34">
        <f t="shared" si="45"/>
        <v>0.6</v>
      </c>
      <c r="M154">
        <f t="shared" si="46"/>
        <v>2.7E-2</v>
      </c>
      <c r="N154">
        <v>22.22</v>
      </c>
      <c r="O154">
        <f t="shared" si="47"/>
        <v>4.4999999999999998E-2</v>
      </c>
      <c r="P154">
        <f t="shared" si="48"/>
        <v>-1.7999999999999999E-2</v>
      </c>
      <c r="Q154" s="32">
        <f t="shared" si="49"/>
        <v>305886.77657017653</v>
      </c>
      <c r="R154" s="28">
        <f t="shared" si="50"/>
        <v>193.18081791858353</v>
      </c>
      <c r="S154" s="28">
        <f t="shared" si="51"/>
        <v>4489.0426119049107</v>
      </c>
      <c r="T154" s="20"/>
      <c r="U154" s="56"/>
      <c r="V154" s="1">
        <f t="shared" si="42"/>
        <v>3.8636163583716705</v>
      </c>
      <c r="W154" s="1">
        <f t="shared" si="43"/>
        <v>496.13638364162836</v>
      </c>
      <c r="X154" s="1">
        <f t="shared" si="44"/>
        <v>1.9318081791858353</v>
      </c>
      <c r="Y154" s="3">
        <f t="shared" si="52"/>
        <v>112.22606529762277</v>
      </c>
    </row>
    <row r="155" spans="1:25" x14ac:dyDescent="0.35">
      <c r="A155">
        <v>5</v>
      </c>
      <c r="C155" s="15">
        <f t="shared" si="53"/>
        <v>44058</v>
      </c>
      <c r="D155" s="13"/>
      <c r="L155" s="34">
        <f t="shared" si="45"/>
        <v>0.6</v>
      </c>
      <c r="M155">
        <f t="shared" si="46"/>
        <v>2.7E-2</v>
      </c>
      <c r="N155">
        <v>22.22</v>
      </c>
      <c r="O155">
        <f t="shared" si="47"/>
        <v>4.4999999999999998E-2</v>
      </c>
      <c r="P155">
        <f t="shared" si="48"/>
        <v>-1.7999999999999999E-2</v>
      </c>
      <c r="Q155" s="32">
        <f t="shared" si="49"/>
        <v>305881.63930762024</v>
      </c>
      <c r="R155" s="28">
        <f t="shared" si="50"/>
        <v>189.62494366854492</v>
      </c>
      <c r="S155" s="28">
        <f t="shared" si="51"/>
        <v>4497.7357487112467</v>
      </c>
      <c r="T155" s="20"/>
      <c r="U155" s="56"/>
      <c r="V155" s="1">
        <f t="shared" si="42"/>
        <v>3.7924988733708984</v>
      </c>
      <c r="W155" s="1">
        <f t="shared" si="43"/>
        <v>496.2075011266291</v>
      </c>
      <c r="X155" s="1">
        <f t="shared" si="44"/>
        <v>1.8962494366854492</v>
      </c>
      <c r="Y155" s="3">
        <f t="shared" si="52"/>
        <v>112.44339371778118</v>
      </c>
    </row>
    <row r="156" spans="1:25" x14ac:dyDescent="0.35">
      <c r="A156">
        <v>5</v>
      </c>
      <c r="C156" s="15">
        <f t="shared" si="53"/>
        <v>44059</v>
      </c>
      <c r="D156" s="13"/>
      <c r="L156" s="34">
        <f t="shared" si="45"/>
        <v>0.6</v>
      </c>
      <c r="M156">
        <f t="shared" si="46"/>
        <v>2.7E-2</v>
      </c>
      <c r="N156">
        <v>22.22</v>
      </c>
      <c r="O156">
        <f t="shared" si="47"/>
        <v>4.4999999999999998E-2</v>
      </c>
      <c r="P156">
        <f t="shared" si="48"/>
        <v>-1.7999999999999999E-2</v>
      </c>
      <c r="Q156" s="32">
        <f t="shared" si="49"/>
        <v>305876.59669121151</v>
      </c>
      <c r="R156" s="28">
        <f t="shared" si="50"/>
        <v>186.13443761216845</v>
      </c>
      <c r="S156" s="28">
        <f t="shared" si="51"/>
        <v>4506.2688711763312</v>
      </c>
      <c r="T156" s="20"/>
      <c r="U156" s="56"/>
      <c r="V156" s="1">
        <f t="shared" si="42"/>
        <v>3.7226887522433691</v>
      </c>
      <c r="W156" s="1">
        <f t="shared" si="43"/>
        <v>496.27731124775664</v>
      </c>
      <c r="X156" s="1">
        <f t="shared" si="44"/>
        <v>1.8613443761216846</v>
      </c>
      <c r="Y156" s="3">
        <f t="shared" si="52"/>
        <v>112.65672177940829</v>
      </c>
    </row>
    <row r="157" spans="1:25" x14ac:dyDescent="0.35">
      <c r="A157">
        <v>5</v>
      </c>
      <c r="C157" s="15">
        <f t="shared" si="53"/>
        <v>44060</v>
      </c>
      <c r="D157" s="13"/>
      <c r="L157" s="34">
        <f t="shared" si="45"/>
        <v>0.6</v>
      </c>
      <c r="M157">
        <f t="shared" si="46"/>
        <v>2.7E-2</v>
      </c>
      <c r="N157">
        <v>22.22</v>
      </c>
      <c r="O157">
        <f t="shared" si="47"/>
        <v>4.4999999999999998E-2</v>
      </c>
      <c r="P157">
        <f t="shared" si="48"/>
        <v>-1.7999999999999999E-2</v>
      </c>
      <c r="Q157" s="32">
        <f t="shared" si="49"/>
        <v>305871.64697796287</v>
      </c>
      <c r="R157" s="28">
        <f t="shared" si="50"/>
        <v>182.70810116826127</v>
      </c>
      <c r="S157" s="28">
        <f t="shared" si="51"/>
        <v>4514.6449208688791</v>
      </c>
      <c r="T157" s="20"/>
      <c r="U157" s="56"/>
      <c r="V157" s="1">
        <f t="shared" si="42"/>
        <v>3.6541620233652252</v>
      </c>
      <c r="W157" s="1">
        <f t="shared" si="43"/>
        <v>496.34583797663475</v>
      </c>
      <c r="X157" s="1">
        <f t="shared" si="44"/>
        <v>1.8270810116826126</v>
      </c>
      <c r="Y157" s="3">
        <f t="shared" si="52"/>
        <v>112.86612302172199</v>
      </c>
    </row>
    <row r="158" spans="1:25" x14ac:dyDescent="0.35">
      <c r="A158">
        <v>5</v>
      </c>
      <c r="C158" s="15">
        <f t="shared" si="53"/>
        <v>44061</v>
      </c>
      <c r="D158" s="13"/>
      <c r="L158" s="34">
        <f t="shared" si="45"/>
        <v>0.6</v>
      </c>
      <c r="M158">
        <f t="shared" si="46"/>
        <v>2.7E-2</v>
      </c>
      <c r="N158">
        <v>22.22</v>
      </c>
      <c r="O158">
        <f t="shared" si="47"/>
        <v>4.4999999999999998E-2</v>
      </c>
      <c r="P158">
        <f t="shared" si="48"/>
        <v>-1.7999999999999999E-2</v>
      </c>
      <c r="Q158" s="32">
        <f t="shared" si="49"/>
        <v>305866.78845695889</v>
      </c>
      <c r="R158" s="28">
        <f t="shared" si="50"/>
        <v>179.34475761964006</v>
      </c>
      <c r="S158" s="28">
        <f t="shared" si="51"/>
        <v>4522.8667854214509</v>
      </c>
      <c r="T158" s="20"/>
      <c r="U158" s="56"/>
      <c r="V158" s="1">
        <f t="shared" si="42"/>
        <v>3.5868951523928012</v>
      </c>
      <c r="W158" s="1">
        <f t="shared" si="43"/>
        <v>496.4131048476072</v>
      </c>
      <c r="X158" s="1">
        <f t="shared" si="44"/>
        <v>1.7934475761964006</v>
      </c>
      <c r="Y158" s="3">
        <f t="shared" si="52"/>
        <v>113.07166963553628</v>
      </c>
    </row>
    <row r="159" spans="1:25" x14ac:dyDescent="0.35">
      <c r="A159">
        <v>5</v>
      </c>
      <c r="C159" s="15">
        <f t="shared" si="53"/>
        <v>44062</v>
      </c>
      <c r="D159" s="13"/>
      <c r="L159" s="34">
        <f t="shared" si="45"/>
        <v>0.6</v>
      </c>
      <c r="M159">
        <f t="shared" si="46"/>
        <v>2.7E-2</v>
      </c>
      <c r="N159">
        <v>22.22</v>
      </c>
      <c r="O159">
        <f t="shared" si="47"/>
        <v>4.4999999999999998E-2</v>
      </c>
      <c r="P159">
        <f t="shared" si="48"/>
        <v>-1.7999999999999999E-2</v>
      </c>
      <c r="Q159" s="32">
        <f t="shared" si="49"/>
        <v>305862.01944876724</v>
      </c>
      <c r="R159" s="28">
        <f t="shared" si="50"/>
        <v>176.04325171843152</v>
      </c>
      <c r="S159" s="28">
        <f t="shared" si="51"/>
        <v>4530.9372995143349</v>
      </c>
      <c r="T159" s="20"/>
      <c r="U159" s="56"/>
      <c r="V159" s="1">
        <f t="shared" si="42"/>
        <v>3.5208650343686303</v>
      </c>
      <c r="W159" s="1">
        <f t="shared" si="43"/>
        <v>496.47913496563137</v>
      </c>
      <c r="X159" s="1">
        <f t="shared" si="44"/>
        <v>1.7604325171843151</v>
      </c>
      <c r="Y159" s="3">
        <f t="shared" si="52"/>
        <v>113.27343248785837</v>
      </c>
    </row>
    <row r="160" spans="1:25" x14ac:dyDescent="0.35">
      <c r="A160">
        <v>5</v>
      </c>
      <c r="C160" s="15">
        <f t="shared" si="53"/>
        <v>44063</v>
      </c>
      <c r="D160" s="13"/>
      <c r="L160" s="34">
        <f t="shared" si="45"/>
        <v>0.6</v>
      </c>
      <c r="M160">
        <f t="shared" si="46"/>
        <v>2.7E-2</v>
      </c>
      <c r="N160">
        <v>22.22</v>
      </c>
      <c r="O160">
        <f t="shared" si="47"/>
        <v>4.4999999999999998E-2</v>
      </c>
      <c r="P160">
        <f t="shared" si="48"/>
        <v>-1.7999999999999999E-2</v>
      </c>
      <c r="Q160" s="32">
        <f t="shared" si="49"/>
        <v>305857.33830485999</v>
      </c>
      <c r="R160" s="28">
        <f t="shared" si="50"/>
        <v>172.80244929834637</v>
      </c>
      <c r="S160" s="28">
        <f t="shared" si="51"/>
        <v>4538.8592458416642</v>
      </c>
      <c r="T160" s="20"/>
      <c r="U160" s="56"/>
      <c r="V160" s="1">
        <f t="shared" si="42"/>
        <v>3.4560489859669277</v>
      </c>
      <c r="W160" s="1">
        <f t="shared" si="43"/>
        <v>496.5439510140331</v>
      </c>
      <c r="X160" s="1">
        <f t="shared" si="44"/>
        <v>1.7280244929834638</v>
      </c>
      <c r="Y160" s="3">
        <f t="shared" si="52"/>
        <v>113.47148114604161</v>
      </c>
    </row>
    <row r="161" spans="1:25" x14ac:dyDescent="0.35">
      <c r="A161">
        <v>5</v>
      </c>
      <c r="C161" s="15">
        <f t="shared" si="53"/>
        <v>44064</v>
      </c>
      <c r="D161" s="13"/>
      <c r="L161" s="34">
        <f t="shared" si="45"/>
        <v>0.6</v>
      </c>
      <c r="M161">
        <f t="shared" si="46"/>
        <v>2.7E-2</v>
      </c>
      <c r="N161">
        <v>22.22</v>
      </c>
      <c r="O161">
        <f t="shared" si="47"/>
        <v>4.4999999999999998E-2</v>
      </c>
      <c r="P161">
        <f t="shared" si="48"/>
        <v>-1.7999999999999999E-2</v>
      </c>
      <c r="Q161" s="32">
        <f t="shared" si="49"/>
        <v>305852.74340704613</v>
      </c>
      <c r="R161" s="28">
        <f t="shared" si="50"/>
        <v>169.62123689380928</v>
      </c>
      <c r="S161" s="28">
        <f t="shared" si="51"/>
        <v>4546.6353560600901</v>
      </c>
      <c r="T161" s="20"/>
      <c r="U161" s="56"/>
      <c r="V161" s="1">
        <f t="shared" si="42"/>
        <v>3.3924247378761856</v>
      </c>
      <c r="W161" s="1">
        <f t="shared" si="43"/>
        <v>496.60757526212382</v>
      </c>
      <c r="X161" s="1">
        <f t="shared" si="44"/>
        <v>1.6962123689380928</v>
      </c>
      <c r="Y161" s="3">
        <f t="shared" si="52"/>
        <v>113.66588390150226</v>
      </c>
    </row>
    <row r="162" spans="1:25" x14ac:dyDescent="0.35">
      <c r="A162">
        <v>5</v>
      </c>
      <c r="C162" s="15">
        <f t="shared" si="53"/>
        <v>44065</v>
      </c>
      <c r="D162" s="13"/>
      <c r="L162" s="34">
        <f t="shared" si="45"/>
        <v>0.6</v>
      </c>
      <c r="M162">
        <f t="shared" si="46"/>
        <v>2.7E-2</v>
      </c>
      <c r="N162">
        <v>22.22</v>
      </c>
      <c r="O162">
        <f t="shared" si="47"/>
        <v>4.4999999999999998E-2</v>
      </c>
      <c r="P162">
        <f t="shared" si="48"/>
        <v>-1.7999999999999999E-2</v>
      </c>
      <c r="Q162" s="32">
        <f t="shared" si="49"/>
        <v>305848.23316691391</v>
      </c>
      <c r="R162" s="28">
        <f t="shared" si="50"/>
        <v>166.49852136582891</v>
      </c>
      <c r="S162" s="28">
        <f t="shared" si="51"/>
        <v>4554.2683117203114</v>
      </c>
      <c r="T162" s="20"/>
      <c r="U162" s="56"/>
      <c r="V162" s="1">
        <f t="shared" si="42"/>
        <v>3.329970427316578</v>
      </c>
      <c r="W162" s="1">
        <f t="shared" si="43"/>
        <v>496.6700295726834</v>
      </c>
      <c r="X162" s="1">
        <f t="shared" si="44"/>
        <v>1.664985213658289</v>
      </c>
      <c r="Y162" s="3">
        <f t="shared" si="52"/>
        <v>113.85670779300779</v>
      </c>
    </row>
    <row r="163" spans="1:25" x14ac:dyDescent="0.35">
      <c r="A163">
        <v>5</v>
      </c>
      <c r="C163" s="15">
        <f t="shared" si="53"/>
        <v>44066</v>
      </c>
      <c r="D163" s="13"/>
      <c r="L163" s="34">
        <f t="shared" si="45"/>
        <v>0.6</v>
      </c>
      <c r="M163">
        <f t="shared" si="46"/>
        <v>2.7E-2</v>
      </c>
      <c r="N163">
        <v>22.22</v>
      </c>
      <c r="O163">
        <f t="shared" si="47"/>
        <v>4.4999999999999998E-2</v>
      </c>
      <c r="P163">
        <f t="shared" si="48"/>
        <v>-1.7999999999999999E-2</v>
      </c>
      <c r="Q163" s="32">
        <f t="shared" si="49"/>
        <v>305843.80602528376</v>
      </c>
      <c r="R163" s="28">
        <f t="shared" si="50"/>
        <v>163.43322953449382</v>
      </c>
      <c r="S163" s="28">
        <f t="shared" si="51"/>
        <v>4561.7607451817739</v>
      </c>
      <c r="T163" s="20"/>
      <c r="U163" s="56"/>
      <c r="V163" s="1">
        <f t="shared" si="42"/>
        <v>3.2686645906898764</v>
      </c>
      <c r="W163" s="1">
        <f t="shared" si="43"/>
        <v>496.73133540931013</v>
      </c>
      <c r="X163" s="1">
        <f t="shared" si="44"/>
        <v>1.6343322953449382</v>
      </c>
      <c r="Y163" s="3">
        <f t="shared" si="52"/>
        <v>114.04401862954435</v>
      </c>
    </row>
    <row r="164" spans="1:25" x14ac:dyDescent="0.35">
      <c r="A164">
        <v>5</v>
      </c>
      <c r="C164" s="15">
        <f t="shared" si="53"/>
        <v>44067</v>
      </c>
      <c r="D164" s="13"/>
      <c r="L164" s="34">
        <f t="shared" si="45"/>
        <v>0.6</v>
      </c>
      <c r="M164">
        <f t="shared" si="46"/>
        <v>2.7E-2</v>
      </c>
      <c r="N164">
        <v>22.22</v>
      </c>
      <c r="O164">
        <f t="shared" si="47"/>
        <v>4.4999999999999998E-2</v>
      </c>
      <c r="P164">
        <f t="shared" si="48"/>
        <v>-1.7999999999999999E-2</v>
      </c>
      <c r="Q164" s="32">
        <f t="shared" si="49"/>
        <v>305839.46045167121</v>
      </c>
      <c r="R164" s="28">
        <f t="shared" si="50"/>
        <v>160.4243078179822</v>
      </c>
      <c r="S164" s="28">
        <f t="shared" si="51"/>
        <v>4569.115240510826</v>
      </c>
      <c r="T164" s="20"/>
      <c r="U164" s="56"/>
      <c r="V164" s="1">
        <f t="shared" si="42"/>
        <v>3.2084861563596441</v>
      </c>
      <c r="W164" s="1">
        <f t="shared" si="43"/>
        <v>496.79151384364036</v>
      </c>
      <c r="X164" s="1">
        <f t="shared" si="44"/>
        <v>1.604243078179822</v>
      </c>
      <c r="Y164" s="3">
        <f t="shared" si="52"/>
        <v>114.22788101277065</v>
      </c>
    </row>
    <row r="165" spans="1:25" x14ac:dyDescent="0.35">
      <c r="A165">
        <v>5</v>
      </c>
      <c r="C165" s="15">
        <f t="shared" si="53"/>
        <v>44068</v>
      </c>
      <c r="D165" s="13"/>
      <c r="L165" s="34">
        <f t="shared" si="45"/>
        <v>0.6</v>
      </c>
      <c r="M165">
        <f t="shared" si="46"/>
        <v>2.7E-2</v>
      </c>
      <c r="N165">
        <v>22.22</v>
      </c>
      <c r="O165">
        <f t="shared" si="47"/>
        <v>4.4999999999999998E-2</v>
      </c>
      <c r="P165">
        <f t="shared" si="48"/>
        <v>-1.7999999999999999E-2</v>
      </c>
      <c r="Q165" s="32">
        <f t="shared" si="49"/>
        <v>305835.19494375942</v>
      </c>
      <c r="R165" s="28">
        <f t="shared" si="50"/>
        <v>157.47072187797454</v>
      </c>
      <c r="S165" s="28">
        <f t="shared" si="51"/>
        <v>4576.3343343626348</v>
      </c>
      <c r="T165" s="20"/>
      <c r="U165" s="56"/>
      <c r="V165" s="1">
        <f t="shared" si="42"/>
        <v>3.149414437559491</v>
      </c>
      <c r="W165" s="1">
        <f t="shared" si="43"/>
        <v>496.85058556244053</v>
      </c>
      <c r="X165" s="1">
        <f t="shared" si="44"/>
        <v>1.5747072187797455</v>
      </c>
      <c r="Y165" s="3">
        <f t="shared" si="52"/>
        <v>114.40835835906587</v>
      </c>
    </row>
    <row r="166" spans="1:25" x14ac:dyDescent="0.35">
      <c r="A166">
        <v>5</v>
      </c>
      <c r="C166" s="15">
        <f t="shared" si="53"/>
        <v>44069</v>
      </c>
      <c r="D166" s="13"/>
      <c r="L166" s="34">
        <f t="shared" si="45"/>
        <v>0.6</v>
      </c>
      <c r="M166">
        <f t="shared" si="46"/>
        <v>2.7E-2</v>
      </c>
      <c r="N166">
        <v>22.22</v>
      </c>
      <c r="O166">
        <f t="shared" si="47"/>
        <v>4.4999999999999998E-2</v>
      </c>
      <c r="P166">
        <f t="shared" si="48"/>
        <v>-1.7999999999999999E-2</v>
      </c>
      <c r="Q166" s="32">
        <f t="shared" si="49"/>
        <v>305831.00802688149</v>
      </c>
      <c r="R166" s="28">
        <f t="shared" si="50"/>
        <v>154.57145627136066</v>
      </c>
      <c r="S166" s="28">
        <f t="shared" si="51"/>
        <v>4583.4205168471435</v>
      </c>
      <c r="T166" s="20"/>
      <c r="U166" s="56"/>
      <c r="V166" s="1">
        <f t="shared" si="42"/>
        <v>3.0914291254272133</v>
      </c>
      <c r="W166" s="1">
        <f t="shared" si="43"/>
        <v>496.90857087457277</v>
      </c>
      <c r="X166" s="1">
        <f t="shared" si="44"/>
        <v>1.5457145627136066</v>
      </c>
      <c r="Y166" s="3">
        <f t="shared" si="52"/>
        <v>114.58551292117859</v>
      </c>
    </row>
    <row r="167" spans="1:25" x14ac:dyDescent="0.35">
      <c r="A167">
        <v>5</v>
      </c>
      <c r="C167" s="15">
        <f t="shared" si="53"/>
        <v>44070</v>
      </c>
      <c r="D167" s="13"/>
      <c r="L167" s="34">
        <f t="shared" si="45"/>
        <v>0.6</v>
      </c>
      <c r="M167">
        <f t="shared" si="46"/>
        <v>2.7E-2</v>
      </c>
      <c r="N167">
        <v>22.22</v>
      </c>
      <c r="O167">
        <f t="shared" si="47"/>
        <v>4.4999999999999998E-2</v>
      </c>
      <c r="P167">
        <f t="shared" si="48"/>
        <v>-1.7999999999999999E-2</v>
      </c>
      <c r="Q167" s="32">
        <f t="shared" si="49"/>
        <v>305826.89825351251</v>
      </c>
      <c r="R167" s="28">
        <f t="shared" si="50"/>
        <v>151.72551410813347</v>
      </c>
      <c r="S167" s="28">
        <f t="shared" si="51"/>
        <v>4590.3762323793544</v>
      </c>
      <c r="T167" s="20"/>
      <c r="U167" s="56"/>
      <c r="V167" s="1">
        <f t="shared" si="42"/>
        <v>3.0345102821626693</v>
      </c>
      <c r="W167" s="1">
        <f t="shared" si="43"/>
        <v>496.96548971783733</v>
      </c>
      <c r="X167" s="1">
        <f t="shared" si="44"/>
        <v>1.5172551410813346</v>
      </c>
      <c r="Y167" s="3">
        <f t="shared" si="52"/>
        <v>114.75940580948387</v>
      </c>
    </row>
    <row r="168" spans="1:25" x14ac:dyDescent="0.35">
      <c r="A168">
        <v>5</v>
      </c>
      <c r="C168" s="15">
        <f t="shared" si="53"/>
        <v>44071</v>
      </c>
      <c r="D168" s="13"/>
      <c r="L168" s="34">
        <f t="shared" si="45"/>
        <v>0.6</v>
      </c>
      <c r="M168">
        <f t="shared" si="46"/>
        <v>2.7E-2</v>
      </c>
      <c r="N168">
        <v>22.22</v>
      </c>
      <c r="O168">
        <f t="shared" si="47"/>
        <v>4.4999999999999998E-2</v>
      </c>
      <c r="P168">
        <f t="shared" si="48"/>
        <v>-1.7999999999999999E-2</v>
      </c>
      <c r="Q168" s="32">
        <f t="shared" si="49"/>
        <v>305822.8642027704</v>
      </c>
      <c r="R168" s="28">
        <f t="shared" si="50"/>
        <v>148.93191671536411</v>
      </c>
      <c r="S168" s="28">
        <f t="shared" si="51"/>
        <v>4597.2038805142201</v>
      </c>
      <c r="T168" s="20"/>
      <c r="U168" s="56"/>
      <c r="V168" s="1">
        <f t="shared" si="42"/>
        <v>2.9786383343072824</v>
      </c>
      <c r="W168" s="1">
        <f t="shared" si="43"/>
        <v>497.02136166569272</v>
      </c>
      <c r="X168" s="1">
        <f t="shared" si="44"/>
        <v>1.4893191671536412</v>
      </c>
      <c r="Y168" s="3">
        <f t="shared" si="52"/>
        <v>114.93009701285551</v>
      </c>
    </row>
    <row r="169" spans="1:25" x14ac:dyDescent="0.35">
      <c r="A169">
        <v>5</v>
      </c>
      <c r="C169" s="15">
        <f t="shared" si="53"/>
        <v>44072</v>
      </c>
      <c r="D169" s="13"/>
      <c r="L169" s="34">
        <f t="shared" si="45"/>
        <v>0.6</v>
      </c>
      <c r="M169">
        <f t="shared" si="46"/>
        <v>2.7E-2</v>
      </c>
      <c r="N169">
        <v>22.22</v>
      </c>
      <c r="O169">
        <f t="shared" si="47"/>
        <v>4.4999999999999998E-2</v>
      </c>
      <c r="P169">
        <f t="shared" si="48"/>
        <v>-1.7999999999999999E-2</v>
      </c>
      <c r="Q169" s="32">
        <f t="shared" si="49"/>
        <v>305818.90447992639</v>
      </c>
      <c r="R169" s="28">
        <f t="shared" si="50"/>
        <v>146.1897033071545</v>
      </c>
      <c r="S169" s="28">
        <f t="shared" si="51"/>
        <v>4603.9058167664116</v>
      </c>
      <c r="T169" s="20"/>
      <c r="U169" s="56"/>
      <c r="V169" s="1">
        <f t="shared" si="42"/>
        <v>2.9237940661430901</v>
      </c>
      <c r="W169" s="1">
        <f t="shared" si="43"/>
        <v>497.0762059338569</v>
      </c>
      <c r="X169" s="1">
        <f t="shared" si="44"/>
        <v>1.4618970330715451</v>
      </c>
      <c r="Y169" s="3">
        <f t="shared" si="52"/>
        <v>115.0976454191603</v>
      </c>
    </row>
    <row r="170" spans="1:25" x14ac:dyDescent="0.35">
      <c r="A170">
        <v>5</v>
      </c>
      <c r="C170" s="15">
        <f t="shared" si="53"/>
        <v>44073</v>
      </c>
      <c r="D170" s="13"/>
      <c r="L170" s="34">
        <f t="shared" si="45"/>
        <v>0.6</v>
      </c>
      <c r="M170">
        <f t="shared" si="46"/>
        <v>2.7E-2</v>
      </c>
      <c r="N170">
        <v>22.22</v>
      </c>
      <c r="O170">
        <f t="shared" si="47"/>
        <v>4.4999999999999998E-2</v>
      </c>
      <c r="P170">
        <f t="shared" si="48"/>
        <v>-1.7999999999999999E-2</v>
      </c>
      <c r="Q170" s="32">
        <f t="shared" si="49"/>
        <v>305815.01771592424</v>
      </c>
      <c r="R170" s="28">
        <f t="shared" si="50"/>
        <v>143.49793066046499</v>
      </c>
      <c r="S170" s="28">
        <f t="shared" si="51"/>
        <v>4610.4843534152333</v>
      </c>
      <c r="T170" s="20"/>
      <c r="U170" s="56"/>
      <c r="V170" s="1">
        <f t="shared" si="42"/>
        <v>2.8699586132092998</v>
      </c>
      <c r="W170" s="1">
        <f t="shared" si="43"/>
        <v>497.13004138679071</v>
      </c>
      <c r="X170" s="1">
        <f t="shared" si="44"/>
        <v>1.4349793066046499</v>
      </c>
      <c r="Y170" s="3">
        <f t="shared" si="52"/>
        <v>115.26210883538084</v>
      </c>
    </row>
    <row r="171" spans="1:25" x14ac:dyDescent="0.35">
      <c r="A171">
        <v>5</v>
      </c>
      <c r="C171" s="15">
        <f t="shared" si="53"/>
        <v>44074</v>
      </c>
      <c r="D171" s="13"/>
      <c r="L171" s="34">
        <f t="shared" si="45"/>
        <v>0.6</v>
      </c>
      <c r="M171">
        <f t="shared" si="46"/>
        <v>2.7E-2</v>
      </c>
      <c r="N171">
        <v>22.22</v>
      </c>
      <c r="O171">
        <f t="shared" si="47"/>
        <v>4.4999999999999998E-2</v>
      </c>
      <c r="P171">
        <f t="shared" si="48"/>
        <v>-1.7999999999999999E-2</v>
      </c>
      <c r="Q171" s="32">
        <f t="shared" si="49"/>
        <v>305811.20256690826</v>
      </c>
      <c r="R171" s="28">
        <f t="shared" si="50"/>
        <v>140.85567279671631</v>
      </c>
      <c r="S171" s="28">
        <f t="shared" si="51"/>
        <v>4616.9417602949543</v>
      </c>
      <c r="T171" s="20"/>
      <c r="U171" s="56"/>
      <c r="V171" s="1">
        <f t="shared" si="42"/>
        <v>2.8171134559343263</v>
      </c>
      <c r="W171" s="1">
        <f t="shared" si="43"/>
        <v>497.1828865440657</v>
      </c>
      <c r="X171" s="1">
        <f t="shared" si="44"/>
        <v>1.4085567279671631</v>
      </c>
      <c r="Y171" s="3">
        <f t="shared" si="52"/>
        <v>115.42354400737386</v>
      </c>
    </row>
    <row r="172" spans="1:25" x14ac:dyDescent="0.35">
      <c r="A172">
        <v>5</v>
      </c>
      <c r="C172" s="15">
        <f t="shared" si="53"/>
        <v>44075</v>
      </c>
      <c r="D172" s="13"/>
      <c r="L172" s="34">
        <f t="shared" si="45"/>
        <v>0.6</v>
      </c>
      <c r="M172">
        <f t="shared" si="46"/>
        <v>2.7E-2</v>
      </c>
      <c r="N172">
        <v>22.22</v>
      </c>
      <c r="O172">
        <f t="shared" si="47"/>
        <v>4.4999999999999998E-2</v>
      </c>
      <c r="P172">
        <f t="shared" si="48"/>
        <v>-1.7999999999999999E-2</v>
      </c>
      <c r="Q172" s="32">
        <f t="shared" si="49"/>
        <v>305807.45771376009</v>
      </c>
      <c r="R172" s="28">
        <f t="shared" si="50"/>
        <v>138.26202066906683</v>
      </c>
      <c r="S172" s="28">
        <f t="shared" si="51"/>
        <v>4623.2802655708065</v>
      </c>
      <c r="T172" s="20"/>
      <c r="U172" s="56"/>
      <c r="V172" s="1">
        <f t="shared" si="42"/>
        <v>2.7652404133813366</v>
      </c>
      <c r="W172" s="1">
        <f t="shared" si="43"/>
        <v>497.23475958661868</v>
      </c>
      <c r="X172" s="1">
        <f t="shared" si="44"/>
        <v>1.3826202066906683</v>
      </c>
      <c r="Y172" s="3">
        <f t="shared" si="52"/>
        <v>115.58200663927016</v>
      </c>
    </row>
    <row r="173" spans="1:25" x14ac:dyDescent="0.35">
      <c r="A173">
        <v>5</v>
      </c>
      <c r="C173" s="15">
        <f t="shared" si="53"/>
        <v>44076</v>
      </c>
      <c r="D173" s="13"/>
      <c r="L173" s="34">
        <f t="shared" si="45"/>
        <v>0.6</v>
      </c>
      <c r="M173">
        <f t="shared" si="46"/>
        <v>2.7E-2</v>
      </c>
      <c r="N173">
        <v>22.22</v>
      </c>
      <c r="O173">
        <f t="shared" si="47"/>
        <v>4.4999999999999998E-2</v>
      </c>
      <c r="P173">
        <f t="shared" si="48"/>
        <v>-1.7999999999999999E-2</v>
      </c>
      <c r="Q173" s="32">
        <f t="shared" si="49"/>
        <v>305803.78186164377</v>
      </c>
      <c r="R173" s="28">
        <f t="shared" si="50"/>
        <v>135.71608185526739</v>
      </c>
      <c r="S173" s="28">
        <f t="shared" si="51"/>
        <v>4629.5020565009145</v>
      </c>
      <c r="T173" s="20"/>
      <c r="U173" s="56"/>
      <c r="V173" s="1">
        <f t="shared" si="42"/>
        <v>2.714321637105348</v>
      </c>
      <c r="W173" s="1">
        <f t="shared" si="43"/>
        <v>497.28567836289466</v>
      </c>
      <c r="X173" s="1">
        <f t="shared" si="44"/>
        <v>1.357160818552674</v>
      </c>
      <c r="Y173" s="3">
        <f t="shared" si="52"/>
        <v>115.73755141252286</v>
      </c>
    </row>
    <row r="174" spans="1:25" x14ac:dyDescent="0.35">
      <c r="A174">
        <v>5</v>
      </c>
      <c r="C174" s="15">
        <f t="shared" si="53"/>
        <v>44077</v>
      </c>
      <c r="D174" s="13"/>
      <c r="L174" s="34">
        <f t="shared" si="45"/>
        <v>0.6</v>
      </c>
      <c r="M174">
        <f t="shared" si="46"/>
        <v>2.7E-2</v>
      </c>
      <c r="N174">
        <v>22.22</v>
      </c>
      <c r="O174">
        <f t="shared" si="47"/>
        <v>4.4999999999999998E-2</v>
      </c>
      <c r="P174">
        <f t="shared" si="48"/>
        <v>-1.7999999999999999E-2</v>
      </c>
      <c r="Q174" s="32">
        <f t="shared" si="49"/>
        <v>305800.17373955954</v>
      </c>
      <c r="R174" s="28">
        <f t="shared" si="50"/>
        <v>133.21698025599767</v>
      </c>
      <c r="S174" s="28">
        <f t="shared" si="51"/>
        <v>4635.6092801844015</v>
      </c>
      <c r="T174" s="20"/>
      <c r="U174" s="56"/>
      <c r="V174" s="1">
        <f t="shared" si="42"/>
        <v>2.6643396051199533</v>
      </c>
      <c r="W174" s="1">
        <f t="shared" si="43"/>
        <v>497.33566039488005</v>
      </c>
      <c r="X174" s="1">
        <f t="shared" si="44"/>
        <v>1.3321698025599766</v>
      </c>
      <c r="Y174" s="3">
        <f t="shared" si="52"/>
        <v>115.89023200461004</v>
      </c>
    </row>
    <row r="175" spans="1:25" x14ac:dyDescent="0.35">
      <c r="A175">
        <v>5</v>
      </c>
      <c r="C175" s="15">
        <f t="shared" si="53"/>
        <v>44078</v>
      </c>
      <c r="D175" s="13"/>
      <c r="L175" s="34">
        <f t="shared" si="45"/>
        <v>0.6</v>
      </c>
      <c r="M175">
        <f t="shared" si="46"/>
        <v>2.7E-2</v>
      </c>
      <c r="N175">
        <v>22.22</v>
      </c>
      <c r="O175">
        <f t="shared" si="47"/>
        <v>4.4999999999999998E-2</v>
      </c>
      <c r="P175">
        <f t="shared" si="48"/>
        <v>-1.7999999999999999E-2</v>
      </c>
      <c r="Q175" s="32">
        <f t="shared" si="49"/>
        <v>305796.6320999054</v>
      </c>
      <c r="R175" s="28">
        <f t="shared" si="50"/>
        <v>130.76385579858984</v>
      </c>
      <c r="S175" s="28">
        <f t="shared" si="51"/>
        <v>4641.6040442959211</v>
      </c>
      <c r="T175" s="20"/>
      <c r="U175" s="56"/>
      <c r="V175" s="1">
        <f t="shared" si="42"/>
        <v>2.6152771159717969</v>
      </c>
      <c r="W175" s="1">
        <f t="shared" si="43"/>
        <v>497.38472288402818</v>
      </c>
      <c r="X175" s="1">
        <f t="shared" si="44"/>
        <v>1.3076385579858985</v>
      </c>
      <c r="Y175" s="3">
        <f t="shared" si="52"/>
        <v>116.04010110739803</v>
      </c>
    </row>
    <row r="176" spans="1:25" x14ac:dyDescent="0.35">
      <c r="A176">
        <v>5</v>
      </c>
      <c r="C176" s="15">
        <f t="shared" si="53"/>
        <v>44079</v>
      </c>
      <c r="D176" s="13"/>
      <c r="L176" s="34">
        <f t="shared" si="45"/>
        <v>0.6</v>
      </c>
      <c r="M176">
        <f t="shared" si="46"/>
        <v>2.7E-2</v>
      </c>
      <c r="N176">
        <v>22.22</v>
      </c>
      <c r="O176">
        <f t="shared" si="47"/>
        <v>4.4999999999999998E-2</v>
      </c>
      <c r="P176">
        <f t="shared" si="48"/>
        <v>-1.7999999999999999E-2</v>
      </c>
      <c r="Q176" s="32">
        <f t="shared" si="49"/>
        <v>305793.155718047</v>
      </c>
      <c r="R176" s="28">
        <f t="shared" si="50"/>
        <v>128.35586414604623</v>
      </c>
      <c r="S176" s="28">
        <f t="shared" si="51"/>
        <v>4647.4884178068578</v>
      </c>
      <c r="T176" s="20"/>
      <c r="U176" s="56"/>
      <c r="V176" s="1">
        <f t="shared" si="42"/>
        <v>2.5671172829209246</v>
      </c>
      <c r="W176" s="1">
        <f t="shared" si="43"/>
        <v>497.43288271707905</v>
      </c>
      <c r="X176" s="1">
        <f t="shared" si="44"/>
        <v>1.2835586414604623</v>
      </c>
      <c r="Y176" s="3">
        <f t="shared" si="52"/>
        <v>116.18721044517144</v>
      </c>
    </row>
    <row r="177" spans="1:25" x14ac:dyDescent="0.35">
      <c r="A177">
        <v>5</v>
      </c>
      <c r="C177" s="15">
        <f t="shared" si="53"/>
        <v>44080</v>
      </c>
      <c r="D177" s="13"/>
      <c r="L177" s="34">
        <f t="shared" si="45"/>
        <v>0.6</v>
      </c>
      <c r="M177">
        <f t="shared" si="46"/>
        <v>2.7E-2</v>
      </c>
      <c r="N177">
        <v>22.22</v>
      </c>
      <c r="O177">
        <f t="shared" si="47"/>
        <v>4.4999999999999998E-2</v>
      </c>
      <c r="P177">
        <f t="shared" si="48"/>
        <v>-1.7999999999999999E-2</v>
      </c>
      <c r="Q177" s="32">
        <f t="shared" si="49"/>
        <v>305789.7433918952</v>
      </c>
      <c r="R177" s="28">
        <f t="shared" si="50"/>
        <v>125.99217641125952</v>
      </c>
      <c r="S177" s="28">
        <f t="shared" si="51"/>
        <v>4653.2644316934302</v>
      </c>
      <c r="T177" s="20"/>
      <c r="U177" s="56"/>
      <c r="V177" s="1">
        <f t="shared" si="42"/>
        <v>2.5198435282251905</v>
      </c>
      <c r="W177" s="1">
        <f t="shared" si="43"/>
        <v>497.48015647177482</v>
      </c>
      <c r="X177" s="1">
        <f t="shared" si="44"/>
        <v>1.2599217641125953</v>
      </c>
      <c r="Y177" s="3">
        <f t="shared" si="52"/>
        <v>116.33161079233577</v>
      </c>
    </row>
    <row r="178" spans="1:25" x14ac:dyDescent="0.35">
      <c r="A178">
        <v>5</v>
      </c>
      <c r="C178" s="15">
        <f t="shared" si="53"/>
        <v>44081</v>
      </c>
      <c r="D178" s="13"/>
      <c r="L178" s="34">
        <f t="shared" si="45"/>
        <v>0.6</v>
      </c>
      <c r="M178">
        <f t="shared" si="46"/>
        <v>2.7E-2</v>
      </c>
      <c r="N178">
        <v>22.22</v>
      </c>
      <c r="O178">
        <f t="shared" si="47"/>
        <v>4.4999999999999998E-2</v>
      </c>
      <c r="P178">
        <f t="shared" si="48"/>
        <v>-1.7999999999999999E-2</v>
      </c>
      <c r="Q178" s="32">
        <f t="shared" si="49"/>
        <v>305786.39394149161</v>
      </c>
      <c r="R178" s="28">
        <f t="shared" si="50"/>
        <v>123.67197887634563</v>
      </c>
      <c r="S178" s="28">
        <f t="shared" si="51"/>
        <v>4658.9340796319366</v>
      </c>
      <c r="T178" s="20"/>
      <c r="U178" s="56"/>
      <c r="V178" s="1">
        <f t="shared" si="42"/>
        <v>2.4734395775269129</v>
      </c>
      <c r="W178" s="1">
        <f t="shared" si="43"/>
        <v>497.5265604224731</v>
      </c>
      <c r="X178" s="1">
        <f t="shared" si="44"/>
        <v>1.2367197887634565</v>
      </c>
      <c r="Y178" s="3">
        <f t="shared" si="52"/>
        <v>116.47335199079842</v>
      </c>
    </row>
    <row r="179" spans="1:25" x14ac:dyDescent="0.35">
      <c r="A179">
        <v>5</v>
      </c>
      <c r="C179" s="15">
        <f t="shared" si="53"/>
        <v>44082</v>
      </c>
      <c r="D179" s="13"/>
      <c r="L179" s="34">
        <f t="shared" si="45"/>
        <v>0.6</v>
      </c>
      <c r="M179">
        <f t="shared" si="46"/>
        <v>2.7E-2</v>
      </c>
      <c r="N179">
        <v>22.22</v>
      </c>
      <c r="O179">
        <f t="shared" si="47"/>
        <v>4.4999999999999998E-2</v>
      </c>
      <c r="P179">
        <f t="shared" si="48"/>
        <v>-1.7999999999999999E-2</v>
      </c>
      <c r="Q179" s="32">
        <f t="shared" si="49"/>
        <v>305783.1062086015</v>
      </c>
      <c r="R179" s="28">
        <f t="shared" si="50"/>
        <v>121.39447271700038</v>
      </c>
      <c r="S179" s="28">
        <f t="shared" si="51"/>
        <v>4664.4993186813717</v>
      </c>
      <c r="T179" s="20"/>
      <c r="U179" s="56"/>
      <c r="V179" s="1">
        <f t="shared" si="42"/>
        <v>2.4278894543400078</v>
      </c>
      <c r="W179" s="1">
        <f t="shared" si="43"/>
        <v>497.57211054566</v>
      </c>
      <c r="X179" s="1">
        <f t="shared" si="44"/>
        <v>1.2139447271700039</v>
      </c>
      <c r="Y179" s="3">
        <f t="shared" si="52"/>
        <v>116.6124829670343</v>
      </c>
    </row>
    <row r="180" spans="1:25" x14ac:dyDescent="0.35">
      <c r="A180">
        <v>5</v>
      </c>
      <c r="C180" s="15">
        <f t="shared" si="53"/>
        <v>44083</v>
      </c>
      <c r="D180" s="13"/>
      <c r="L180" s="34">
        <f t="shared" si="45"/>
        <v>0.6</v>
      </c>
      <c r="M180">
        <f t="shared" si="46"/>
        <v>2.7E-2</v>
      </c>
      <c r="N180">
        <v>22.22</v>
      </c>
      <c r="O180">
        <f t="shared" si="47"/>
        <v>4.4999999999999998E-2</v>
      </c>
      <c r="P180">
        <f t="shared" si="48"/>
        <v>-1.7999999999999999E-2</v>
      </c>
      <c r="Q180" s="32">
        <f t="shared" si="49"/>
        <v>305779.87905631447</v>
      </c>
      <c r="R180" s="28">
        <f t="shared" si="50"/>
        <v>119.15887373179299</v>
      </c>
      <c r="S180" s="28">
        <f t="shared" si="51"/>
        <v>4669.9620699536372</v>
      </c>
      <c r="T180" s="20"/>
      <c r="U180" s="56"/>
      <c r="V180" s="1">
        <f t="shared" si="42"/>
        <v>2.3831774746358598</v>
      </c>
      <c r="W180" s="1">
        <f t="shared" si="43"/>
        <v>497.61682252536411</v>
      </c>
      <c r="X180" s="1">
        <f t="shared" si="44"/>
        <v>1.1915887373179299</v>
      </c>
      <c r="Y180" s="3">
        <f t="shared" si="52"/>
        <v>116.74905174884094</v>
      </c>
    </row>
    <row r="181" spans="1:25" x14ac:dyDescent="0.35">
      <c r="A181">
        <v>5</v>
      </c>
      <c r="C181" s="15">
        <f t="shared" si="53"/>
        <v>44084</v>
      </c>
      <c r="D181" s="13"/>
      <c r="L181" s="34">
        <f t="shared" si="45"/>
        <v>0.6</v>
      </c>
      <c r="M181">
        <f t="shared" si="46"/>
        <v>2.7E-2</v>
      </c>
      <c r="N181">
        <v>22.22</v>
      </c>
      <c r="O181">
        <f t="shared" si="47"/>
        <v>4.4999999999999998E-2</v>
      </c>
      <c r="P181">
        <f t="shared" si="48"/>
        <v>-1.7999999999999999E-2</v>
      </c>
      <c r="Q181" s="32">
        <f t="shared" si="49"/>
        <v>305776.711368652</v>
      </c>
      <c r="R181" s="28">
        <f t="shared" si="50"/>
        <v>116.96441207631062</v>
      </c>
      <c r="S181" s="28">
        <f t="shared" si="51"/>
        <v>4675.3242192715679</v>
      </c>
      <c r="T181" s="20"/>
      <c r="U181" s="56"/>
      <c r="V181" s="1">
        <f t="shared" si="42"/>
        <v>2.3392882415262126</v>
      </c>
      <c r="W181" s="1">
        <f t="shared" si="43"/>
        <v>497.66071175847378</v>
      </c>
      <c r="X181" s="1">
        <f t="shared" si="44"/>
        <v>1.1696441207631063</v>
      </c>
      <c r="Y181" s="3">
        <f t="shared" si="52"/>
        <v>116.8831054817892</v>
      </c>
    </row>
    <row r="182" spans="1:25" x14ac:dyDescent="0.35">
      <c r="A182">
        <v>5</v>
      </c>
      <c r="C182" s="15">
        <f t="shared" si="53"/>
        <v>44085</v>
      </c>
      <c r="D182" s="13"/>
      <c r="L182" s="34">
        <f t="shared" si="45"/>
        <v>0.6</v>
      </c>
      <c r="M182">
        <f t="shared" si="46"/>
        <v>2.7E-2</v>
      </c>
      <c r="N182">
        <v>22.22</v>
      </c>
      <c r="O182">
        <f t="shared" si="47"/>
        <v>4.4999999999999998E-2</v>
      </c>
      <c r="P182">
        <f t="shared" si="48"/>
        <v>-1.7999999999999999E-2</v>
      </c>
      <c r="Q182" s="32">
        <f t="shared" si="49"/>
        <v>305773.60205018282</v>
      </c>
      <c r="R182" s="28">
        <f t="shared" si="50"/>
        <v>114.81033200206947</v>
      </c>
      <c r="S182" s="28">
        <f t="shared" si="51"/>
        <v>4680.587617815002</v>
      </c>
      <c r="T182" s="20"/>
      <c r="U182" s="56"/>
      <c r="V182" s="1">
        <f t="shared" si="42"/>
        <v>2.2962066400413894</v>
      </c>
      <c r="W182" s="1">
        <f t="shared" si="43"/>
        <v>497.70379335995864</v>
      </c>
      <c r="X182" s="1">
        <f t="shared" si="44"/>
        <v>1.1481033200206947</v>
      </c>
      <c r="Y182" s="3">
        <f t="shared" si="52"/>
        <v>117.01469044537505</v>
      </c>
    </row>
    <row r="183" spans="1:25" x14ac:dyDescent="0.35">
      <c r="A183">
        <v>5</v>
      </c>
      <c r="C183" s="15">
        <f t="shared" si="53"/>
        <v>44086</v>
      </c>
      <c r="D183" s="13"/>
      <c r="L183" s="34">
        <f t="shared" si="45"/>
        <v>0.6</v>
      </c>
      <c r="M183">
        <f t="shared" si="46"/>
        <v>2.7E-2</v>
      </c>
      <c r="N183">
        <v>22.22</v>
      </c>
      <c r="O183">
        <f t="shared" si="47"/>
        <v>4.4999999999999998E-2</v>
      </c>
      <c r="P183">
        <f t="shared" si="48"/>
        <v>-1.7999999999999999E-2</v>
      </c>
      <c r="Q183" s="32">
        <f t="shared" si="49"/>
        <v>305770.55002564471</v>
      </c>
      <c r="R183" s="28">
        <f t="shared" si="50"/>
        <v>112.69589160010956</v>
      </c>
      <c r="S183" s="28">
        <f t="shared" si="51"/>
        <v>4685.7540827550947</v>
      </c>
      <c r="T183" s="20"/>
      <c r="U183" s="56"/>
      <c r="V183" s="1">
        <f t="shared" si="42"/>
        <v>2.2539178320021911</v>
      </c>
      <c r="W183" s="1">
        <f t="shared" si="43"/>
        <v>497.74608216799783</v>
      </c>
      <c r="X183" s="1">
        <f t="shared" si="44"/>
        <v>1.1269589160010955</v>
      </c>
      <c r="Y183" s="3">
        <f t="shared" si="52"/>
        <v>117.14385206887738</v>
      </c>
    </row>
    <row r="184" spans="1:25" x14ac:dyDescent="0.35">
      <c r="A184">
        <v>5</v>
      </c>
      <c r="C184" s="15">
        <f t="shared" si="53"/>
        <v>44087</v>
      </c>
      <c r="D184" s="13"/>
      <c r="L184" s="34">
        <f t="shared" si="45"/>
        <v>0.6</v>
      </c>
      <c r="M184">
        <f t="shared" si="46"/>
        <v>2.7E-2</v>
      </c>
      <c r="N184">
        <v>22.22</v>
      </c>
      <c r="O184">
        <f t="shared" si="47"/>
        <v>4.4999999999999998E-2</v>
      </c>
      <c r="P184">
        <f t="shared" si="48"/>
        <v>-1.7999999999999999E-2</v>
      </c>
      <c r="Q184" s="32">
        <f t="shared" si="49"/>
        <v>305767.5542395736</v>
      </c>
      <c r="R184" s="28">
        <f t="shared" si="50"/>
        <v>110.62036254919144</v>
      </c>
      <c r="S184" s="28">
        <f t="shared" si="51"/>
        <v>4690.8253978770999</v>
      </c>
      <c r="T184" s="20"/>
      <c r="U184" s="56"/>
      <c r="V184" s="1">
        <f t="shared" si="42"/>
        <v>2.2124072509838291</v>
      </c>
      <c r="W184" s="1">
        <f t="shared" si="43"/>
        <v>497.7875927490162</v>
      </c>
      <c r="X184" s="1">
        <f t="shared" si="44"/>
        <v>1.1062036254919145</v>
      </c>
      <c r="Y184" s="3">
        <f t="shared" si="52"/>
        <v>117.2706349469275</v>
      </c>
    </row>
    <row r="185" spans="1:25" x14ac:dyDescent="0.35">
      <c r="A185">
        <v>5</v>
      </c>
      <c r="C185" s="15">
        <f t="shared" si="53"/>
        <v>44088</v>
      </c>
      <c r="D185" s="13"/>
      <c r="L185" s="34">
        <f t="shared" si="45"/>
        <v>0.6</v>
      </c>
      <c r="M185">
        <f t="shared" si="46"/>
        <v>2.7E-2</v>
      </c>
      <c r="N185">
        <v>22.22</v>
      </c>
      <c r="O185">
        <f t="shared" si="47"/>
        <v>4.4999999999999998E-2</v>
      </c>
      <c r="P185">
        <f t="shared" si="48"/>
        <v>-1.7999999999999999E-2</v>
      </c>
      <c r="Q185" s="32">
        <f t="shared" si="49"/>
        <v>305764.61365593958</v>
      </c>
      <c r="R185" s="28">
        <f t="shared" si="50"/>
        <v>108.58302986851467</v>
      </c>
      <c r="S185" s="28">
        <f t="shared" si="51"/>
        <v>4695.8033141918131</v>
      </c>
      <c r="T185" s="20"/>
      <c r="U185" s="56"/>
      <c r="V185" s="1">
        <f t="shared" si="42"/>
        <v>2.1716605973702934</v>
      </c>
      <c r="W185" s="1">
        <f t="shared" si="43"/>
        <v>497.82833940262969</v>
      </c>
      <c r="X185" s="1">
        <f t="shared" si="44"/>
        <v>1.0858302986851467</v>
      </c>
      <c r="Y185" s="3">
        <f t="shared" si="52"/>
        <v>117.39508285479533</v>
      </c>
    </row>
    <row r="186" spans="1:25" x14ac:dyDescent="0.35">
      <c r="A186">
        <v>5</v>
      </c>
      <c r="C186" s="15">
        <f t="shared" si="53"/>
        <v>44089</v>
      </c>
      <c r="D186" s="13"/>
      <c r="L186" s="34">
        <f t="shared" si="45"/>
        <v>0.6</v>
      </c>
      <c r="M186">
        <f t="shared" si="46"/>
        <v>2.7E-2</v>
      </c>
      <c r="N186">
        <v>22.22</v>
      </c>
      <c r="O186">
        <f t="shared" si="47"/>
        <v>4.4999999999999998E-2</v>
      </c>
      <c r="P186">
        <f t="shared" si="48"/>
        <v>-1.7999999999999999E-2</v>
      </c>
      <c r="Q186" s="32">
        <f t="shared" si="49"/>
        <v>305761.72725778911</v>
      </c>
      <c r="R186" s="28">
        <f t="shared" si="50"/>
        <v>106.58319167487882</v>
      </c>
      <c r="S186" s="28">
        <f t="shared" si="51"/>
        <v>4700.6895505358962</v>
      </c>
      <c r="T186" s="20"/>
      <c r="U186" s="56"/>
      <c r="V186" s="1">
        <f t="shared" si="42"/>
        <v>2.1316638334975764</v>
      </c>
      <c r="W186" s="1">
        <f t="shared" si="43"/>
        <v>497.86833616650244</v>
      </c>
      <c r="X186" s="1">
        <f t="shared" si="44"/>
        <v>1.0658319167487882</v>
      </c>
      <c r="Y186" s="3">
        <f t="shared" si="52"/>
        <v>117.51723876339742</v>
      </c>
    </row>
    <row r="187" spans="1:25" x14ac:dyDescent="0.35">
      <c r="A187">
        <v>5</v>
      </c>
      <c r="C187" s="15">
        <f t="shared" si="53"/>
        <v>44090</v>
      </c>
      <c r="D187" s="13"/>
      <c r="L187" s="34">
        <f t="shared" si="45"/>
        <v>0.6</v>
      </c>
      <c r="M187">
        <f t="shared" si="46"/>
        <v>2.7E-2</v>
      </c>
      <c r="N187">
        <v>22.22</v>
      </c>
      <c r="O187">
        <f t="shared" si="47"/>
        <v>4.4999999999999998E-2</v>
      </c>
      <c r="P187">
        <f t="shared" si="48"/>
        <v>-1.7999999999999999E-2</v>
      </c>
      <c r="Q187" s="32">
        <f t="shared" si="49"/>
        <v>305758.89404689439</v>
      </c>
      <c r="R187" s="28">
        <f t="shared" si="50"/>
        <v>104.62015894420961</v>
      </c>
      <c r="S187" s="28">
        <f t="shared" si="51"/>
        <v>4705.4857941612654</v>
      </c>
      <c r="T187" s="20"/>
      <c r="U187" s="56"/>
      <c r="V187" s="1">
        <f t="shared" si="42"/>
        <v>2.0924031788841924</v>
      </c>
      <c r="W187" s="1">
        <f t="shared" si="43"/>
        <v>497.90759682111582</v>
      </c>
      <c r="X187" s="1">
        <f t="shared" si="44"/>
        <v>1.0462015894420962</v>
      </c>
      <c r="Y187" s="3">
        <f t="shared" si="52"/>
        <v>117.63714485403165</v>
      </c>
    </row>
    <row r="188" spans="1:25" x14ac:dyDescent="0.35">
      <c r="A188">
        <v>5</v>
      </c>
      <c r="C188" s="15">
        <f t="shared" si="53"/>
        <v>44091</v>
      </c>
      <c r="D188" s="13"/>
      <c r="L188" s="34">
        <f t="shared" si="45"/>
        <v>0.6</v>
      </c>
      <c r="M188">
        <f t="shared" si="46"/>
        <v>2.7E-2</v>
      </c>
      <c r="N188">
        <v>22.22</v>
      </c>
      <c r="O188">
        <f t="shared" si="47"/>
        <v>4.4999999999999998E-2</v>
      </c>
      <c r="P188">
        <f t="shared" si="48"/>
        <v>-1.7999999999999999E-2</v>
      </c>
      <c r="Q188" s="32">
        <f t="shared" si="49"/>
        <v>305756.11304340872</v>
      </c>
      <c r="R188" s="28">
        <f t="shared" si="50"/>
        <v>102.6932552773735</v>
      </c>
      <c r="S188" s="28">
        <f t="shared" si="51"/>
        <v>4710.1937013137549</v>
      </c>
      <c r="T188" s="20"/>
      <c r="U188" s="56"/>
      <c r="V188" s="1">
        <f t="shared" si="42"/>
        <v>2.0538651055474699</v>
      </c>
      <c r="W188" s="1">
        <f t="shared" si="43"/>
        <v>497.94613489445254</v>
      </c>
      <c r="X188" s="1">
        <f t="shared" si="44"/>
        <v>1.026932552773735</v>
      </c>
      <c r="Y188" s="3">
        <f t="shared" si="52"/>
        <v>117.75484253284388</v>
      </c>
    </row>
    <row r="189" spans="1:25" x14ac:dyDescent="0.35">
      <c r="A189">
        <v>5</v>
      </c>
      <c r="C189" s="15">
        <f t="shared" si="53"/>
        <v>44092</v>
      </c>
      <c r="D189" s="13"/>
      <c r="L189" s="34">
        <f t="shared" si="45"/>
        <v>0.6</v>
      </c>
      <c r="M189">
        <f t="shared" si="46"/>
        <v>2.7E-2</v>
      </c>
      <c r="N189">
        <v>22.22</v>
      </c>
      <c r="O189">
        <f t="shared" si="47"/>
        <v>4.4999999999999998E-2</v>
      </c>
      <c r="P189">
        <f t="shared" si="48"/>
        <v>-1.7999999999999999E-2</v>
      </c>
      <c r="Q189" s="32">
        <f t="shared" si="49"/>
        <v>305753.3832855284</v>
      </c>
      <c r="R189" s="28">
        <f t="shared" si="50"/>
        <v>100.80181667020574</v>
      </c>
      <c r="S189" s="28">
        <f t="shared" si="51"/>
        <v>4714.8148978012368</v>
      </c>
      <c r="T189" s="20"/>
      <c r="U189" s="56"/>
      <c r="V189" s="1">
        <f t="shared" si="42"/>
        <v>2.0160363334041147</v>
      </c>
      <c r="W189" s="1">
        <f t="shared" si="43"/>
        <v>497.98396366659591</v>
      </c>
      <c r="X189" s="1">
        <f t="shared" si="44"/>
        <v>1.0080181667020573</v>
      </c>
      <c r="Y189" s="3">
        <f t="shared" si="52"/>
        <v>117.87037244503092</v>
      </c>
    </row>
    <row r="190" spans="1:25" x14ac:dyDescent="0.35">
      <c r="A190">
        <v>5</v>
      </c>
      <c r="C190" s="15">
        <f t="shared" si="53"/>
        <v>44093</v>
      </c>
      <c r="D190" s="13"/>
      <c r="L190" s="34">
        <f t="shared" si="45"/>
        <v>0.6</v>
      </c>
      <c r="M190">
        <f t="shared" si="46"/>
        <v>2.7E-2</v>
      </c>
      <c r="N190">
        <v>22.22</v>
      </c>
      <c r="O190">
        <f t="shared" si="47"/>
        <v>4.4999999999999998E-2</v>
      </c>
      <c r="P190">
        <f t="shared" si="48"/>
        <v>-1.7999999999999999E-2</v>
      </c>
      <c r="Q190" s="32">
        <f t="shared" si="49"/>
        <v>305750.70382916078</v>
      </c>
      <c r="R190" s="28">
        <f t="shared" si="50"/>
        <v>98.945191287677929</v>
      </c>
      <c r="S190" s="28">
        <f t="shared" si="51"/>
        <v>4719.3509795513964</v>
      </c>
      <c r="T190" s="20"/>
      <c r="U190" s="56"/>
      <c r="V190" s="1">
        <f t="shared" si="42"/>
        <v>1.9789038257535587</v>
      </c>
      <c r="W190" s="1">
        <f t="shared" si="43"/>
        <v>498.02109617424645</v>
      </c>
      <c r="X190" s="1">
        <f t="shared" si="44"/>
        <v>0.98945191287677936</v>
      </c>
      <c r="Y190" s="3">
        <f t="shared" si="52"/>
        <v>117.98377448878492</v>
      </c>
    </row>
    <row r="191" spans="1:25" x14ac:dyDescent="0.35">
      <c r="A191">
        <v>5</v>
      </c>
      <c r="C191" s="15">
        <f t="shared" si="53"/>
        <v>44094</v>
      </c>
      <c r="D191" s="13"/>
      <c r="L191" s="34">
        <f t="shared" si="45"/>
        <v>0.6</v>
      </c>
      <c r="M191">
        <f t="shared" si="46"/>
        <v>2.7E-2</v>
      </c>
      <c r="N191">
        <v>22.22</v>
      </c>
      <c r="O191">
        <f t="shared" si="47"/>
        <v>4.4999999999999998E-2</v>
      </c>
      <c r="P191">
        <f t="shared" si="48"/>
        <v>-1.7999999999999999E-2</v>
      </c>
      <c r="Q191" s="32">
        <f t="shared" si="49"/>
        <v>305748.07374759839</v>
      </c>
      <c r="R191" s="28">
        <f t="shared" si="50"/>
        <v>97.122739242132269</v>
      </c>
      <c r="S191" s="28">
        <f t="shared" si="51"/>
        <v>4723.8035131593424</v>
      </c>
      <c r="T191" s="20"/>
      <c r="U191" s="56"/>
      <c r="V191" s="1">
        <f t="shared" si="42"/>
        <v>1.9424547848426454</v>
      </c>
      <c r="W191" s="1">
        <f t="shared" si="43"/>
        <v>498.05754521515735</v>
      </c>
      <c r="X191" s="1">
        <f t="shared" si="44"/>
        <v>0.97122739242132272</v>
      </c>
      <c r="Y191" s="3">
        <f t="shared" si="52"/>
        <v>118.09508782898357</v>
      </c>
    </row>
    <row r="192" spans="1:25" x14ac:dyDescent="0.35">
      <c r="A192">
        <v>5</v>
      </c>
      <c r="C192" s="15">
        <f t="shared" si="53"/>
        <v>44095</v>
      </c>
      <c r="D192" s="13"/>
      <c r="L192" s="34">
        <f t="shared" si="45"/>
        <v>0.6</v>
      </c>
      <c r="M192">
        <f t="shared" si="46"/>
        <v>2.7E-2</v>
      </c>
      <c r="N192">
        <v>22.22</v>
      </c>
      <c r="O192">
        <f t="shared" si="47"/>
        <v>4.4999999999999998E-2</v>
      </c>
      <c r="P192">
        <f t="shared" si="48"/>
        <v>-1.7999999999999999E-2</v>
      </c>
      <c r="Q192" s="32">
        <f t="shared" si="49"/>
        <v>305745.49213119911</v>
      </c>
      <c r="R192" s="28">
        <f t="shared" si="50"/>
        <v>95.333832375511349</v>
      </c>
      <c r="S192" s="28">
        <f t="shared" si="51"/>
        <v>4728.1740364252382</v>
      </c>
      <c r="T192" s="20"/>
      <c r="U192" s="56"/>
      <c r="V192" s="1">
        <f t="shared" si="42"/>
        <v>1.906676647510227</v>
      </c>
      <c r="W192" s="1">
        <f t="shared" si="43"/>
        <v>498.09332335248979</v>
      </c>
      <c r="X192" s="1">
        <f t="shared" si="44"/>
        <v>0.95333832375511351</v>
      </c>
      <c r="Y192" s="3">
        <f t="shared" si="52"/>
        <v>118.20435091063096</v>
      </c>
    </row>
    <row r="193" spans="1:25" x14ac:dyDescent="0.35">
      <c r="A193">
        <v>5</v>
      </c>
      <c r="C193" s="15">
        <f t="shared" si="53"/>
        <v>44096</v>
      </c>
      <c r="D193" s="13"/>
      <c r="L193" s="34">
        <f t="shared" si="45"/>
        <v>0.6</v>
      </c>
      <c r="M193">
        <f t="shared" si="46"/>
        <v>2.7E-2</v>
      </c>
      <c r="N193">
        <v>22.22</v>
      </c>
      <c r="O193">
        <f t="shared" si="47"/>
        <v>4.4999999999999998E-2</v>
      </c>
      <c r="P193">
        <f t="shared" si="48"/>
        <v>-1.7999999999999999E-2</v>
      </c>
      <c r="Q193" s="32">
        <f t="shared" si="49"/>
        <v>305742.95808707218</v>
      </c>
      <c r="R193" s="28">
        <f t="shared" si="50"/>
        <v>93.57785404551278</v>
      </c>
      <c r="S193" s="28">
        <f t="shared" si="51"/>
        <v>4732.4640588821367</v>
      </c>
      <c r="T193" s="20"/>
      <c r="U193" s="56"/>
      <c r="V193" s="1">
        <f t="shared" si="42"/>
        <v>1.8715570809102555</v>
      </c>
      <c r="W193" s="1">
        <f t="shared" si="43"/>
        <v>498.12844291908976</v>
      </c>
      <c r="X193" s="1">
        <f t="shared" si="44"/>
        <v>0.93577854045512776</v>
      </c>
      <c r="Y193" s="3">
        <f t="shared" si="52"/>
        <v>118.31160147205343</v>
      </c>
    </row>
    <row r="194" spans="1:25" x14ac:dyDescent="0.35">
      <c r="A194">
        <v>5</v>
      </c>
      <c r="C194" s="15">
        <f t="shared" si="53"/>
        <v>44097</v>
      </c>
      <c r="D194" s="13"/>
      <c r="L194" s="34">
        <f t="shared" si="45"/>
        <v>0.6</v>
      </c>
      <c r="M194">
        <f t="shared" si="46"/>
        <v>2.7E-2</v>
      </c>
      <c r="N194">
        <v>22.22</v>
      </c>
      <c r="O194">
        <f t="shared" si="47"/>
        <v>4.4999999999999998E-2</v>
      </c>
      <c r="P194">
        <f t="shared" si="48"/>
        <v>-1.7999999999999999E-2</v>
      </c>
      <c r="Q194" s="32">
        <f t="shared" si="49"/>
        <v>305740.47073877003</v>
      </c>
      <c r="R194" s="28">
        <f t="shared" si="50"/>
        <v>91.854198915599881</v>
      </c>
      <c r="S194" s="28">
        <f t="shared" si="51"/>
        <v>4736.6750623141852</v>
      </c>
      <c r="T194" s="20"/>
      <c r="U194" s="56"/>
      <c r="V194" s="1">
        <f t="shared" ref="V194:V257" si="54">R194*$AB$7</f>
        <v>1.8370839783119977</v>
      </c>
      <c r="W194" s="1">
        <f t="shared" ref="W194:W257" si="55">$AB$10-V194</f>
        <v>498.16291602168798</v>
      </c>
      <c r="X194" s="1">
        <f t="shared" ref="X194:X257" si="56">R194*$AB$8</f>
        <v>0.91854198915599883</v>
      </c>
      <c r="Y194" s="3">
        <f t="shared" si="52"/>
        <v>118.41687655785464</v>
      </c>
    </row>
    <row r="195" spans="1:25" x14ac:dyDescent="0.35">
      <c r="A195">
        <v>5</v>
      </c>
      <c r="C195" s="15">
        <f t="shared" si="53"/>
        <v>44098</v>
      </c>
      <c r="D195" s="13"/>
      <c r="L195" s="34">
        <f t="shared" ref="L195:L258" si="57">M195/O195</f>
        <v>0.6</v>
      </c>
      <c r="M195">
        <f t="shared" ref="M195:M258" si="58">IF(A195=0,$AE$2,IF(A195=1,$AE$3,IF(A195=2,$AE$4,IF(A195=3,$AE$5,IF(A195=4,$AE$6,IF(A195=5,$AE$7,IF(A195=6,$AE$8,IF(A195=7,$AE$9,""))))))))</f>
        <v>2.7E-2</v>
      </c>
      <c r="N195">
        <v>22.22</v>
      </c>
      <c r="O195">
        <f t="shared" ref="O195:O258" si="59">$AB$6</f>
        <v>4.4999999999999998E-2</v>
      </c>
      <c r="P195">
        <f t="shared" ref="P195:P258" si="60">M195-O195</f>
        <v>-1.7999999999999999E-2</v>
      </c>
      <c r="Q195" s="32">
        <f t="shared" ref="Q195:Q258" si="61">Q194-((Q194/$AB$2)*(M195*R194))</f>
        <v>305738.02922598564</v>
      </c>
      <c r="R195" s="28">
        <f t="shared" ref="R195:R258" si="62">R194+(Q194/$AB$2)*(M195*R194)-(R194*O195)</f>
        <v>90.162272748800262</v>
      </c>
      <c r="S195" s="28">
        <f t="shared" ref="S195:S258" si="63">S194+(R194*O195)</f>
        <v>4740.8085012653873</v>
      </c>
      <c r="T195" s="20"/>
      <c r="U195" s="56"/>
      <c r="V195" s="1">
        <f t="shared" si="54"/>
        <v>1.8032454549760053</v>
      </c>
      <c r="W195" s="1">
        <f t="shared" si="55"/>
        <v>498.19675454502402</v>
      </c>
      <c r="X195" s="1">
        <f t="shared" si="56"/>
        <v>0.90162272748800265</v>
      </c>
      <c r="Y195" s="3">
        <f t="shared" ref="Y195:Y258" si="64">S195*$AB$9</f>
        <v>118.52021253163468</v>
      </c>
    </row>
    <row r="196" spans="1:25" x14ac:dyDescent="0.35">
      <c r="A196">
        <v>5</v>
      </c>
      <c r="C196" s="15">
        <f t="shared" ref="C196:C259" si="65">C195+1</f>
        <v>44099</v>
      </c>
      <c r="D196" s="13"/>
      <c r="L196" s="34">
        <f t="shared" si="57"/>
        <v>0.6</v>
      </c>
      <c r="M196">
        <f t="shared" si="58"/>
        <v>2.7E-2</v>
      </c>
      <c r="N196">
        <v>22.22</v>
      </c>
      <c r="O196">
        <f t="shared" si="59"/>
        <v>4.4999999999999998E-2</v>
      </c>
      <c r="P196">
        <f t="shared" si="60"/>
        <v>-1.7999999999999999E-2</v>
      </c>
      <c r="Q196" s="32">
        <f t="shared" si="61"/>
        <v>305735.63270425552</v>
      </c>
      <c r="R196" s="28">
        <f t="shared" si="62"/>
        <v>88.501492205225702</v>
      </c>
      <c r="S196" s="28">
        <f t="shared" si="63"/>
        <v>4744.8658035390836</v>
      </c>
      <c r="T196" s="20"/>
      <c r="U196" s="56"/>
      <c r="V196" s="1">
        <f t="shared" si="54"/>
        <v>1.7700298441045141</v>
      </c>
      <c r="W196" s="1">
        <f t="shared" si="55"/>
        <v>498.2299701558955</v>
      </c>
      <c r="X196" s="1">
        <f t="shared" si="56"/>
        <v>0.88501492205225707</v>
      </c>
      <c r="Y196" s="3">
        <f t="shared" si="64"/>
        <v>118.62164508847709</v>
      </c>
    </row>
    <row r="197" spans="1:25" x14ac:dyDescent="0.35">
      <c r="A197">
        <v>5</v>
      </c>
      <c r="C197" s="15">
        <f t="shared" si="65"/>
        <v>44100</v>
      </c>
      <c r="D197" s="13"/>
      <c r="L197" s="34">
        <f t="shared" si="57"/>
        <v>0.6</v>
      </c>
      <c r="M197">
        <f t="shared" si="58"/>
        <v>2.7E-2</v>
      </c>
      <c r="N197">
        <v>22.22</v>
      </c>
      <c r="O197">
        <f t="shared" si="59"/>
        <v>4.4999999999999998E-2</v>
      </c>
      <c r="P197">
        <f t="shared" si="60"/>
        <v>-1.7999999999999999E-2</v>
      </c>
      <c r="Q197" s="32">
        <f t="shared" si="61"/>
        <v>305733.28034466825</v>
      </c>
      <c r="R197" s="28">
        <f t="shared" si="62"/>
        <v>86.871284643247307</v>
      </c>
      <c r="S197" s="28">
        <f t="shared" si="63"/>
        <v>4748.8483706883189</v>
      </c>
      <c r="T197" s="20"/>
      <c r="U197" s="56"/>
      <c r="V197" s="1">
        <f t="shared" si="54"/>
        <v>1.7374256928649461</v>
      </c>
      <c r="W197" s="1">
        <f t="shared" si="55"/>
        <v>498.26257430713503</v>
      </c>
      <c r="X197" s="1">
        <f t="shared" si="56"/>
        <v>0.86871284643247304</v>
      </c>
      <c r="Y197" s="3">
        <f t="shared" si="64"/>
        <v>118.72120926720798</v>
      </c>
    </row>
    <row r="198" spans="1:25" x14ac:dyDescent="0.35">
      <c r="A198">
        <v>5</v>
      </c>
      <c r="C198" s="15">
        <f t="shared" si="65"/>
        <v>44101</v>
      </c>
      <c r="D198" s="13"/>
      <c r="L198" s="34">
        <f t="shared" si="57"/>
        <v>0.6</v>
      </c>
      <c r="M198">
        <f t="shared" si="58"/>
        <v>2.7E-2</v>
      </c>
      <c r="N198">
        <v>22.22</v>
      </c>
      <c r="O198">
        <f t="shared" si="59"/>
        <v>4.4999999999999998E-2</v>
      </c>
      <c r="P198">
        <f t="shared" si="60"/>
        <v>-1.7999999999999999E-2</v>
      </c>
      <c r="Q198" s="32">
        <f t="shared" si="61"/>
        <v>305730.97133357829</v>
      </c>
      <c r="R198" s="28">
        <f t="shared" si="62"/>
        <v>85.271087924261678</v>
      </c>
      <c r="S198" s="28">
        <f t="shared" si="63"/>
        <v>4752.7575784972651</v>
      </c>
      <c r="T198" s="20"/>
      <c r="U198" s="56"/>
      <c r="V198" s="1">
        <f t="shared" si="54"/>
        <v>1.7054217584852336</v>
      </c>
      <c r="W198" s="1">
        <f t="shared" si="55"/>
        <v>498.29457824151478</v>
      </c>
      <c r="X198" s="1">
        <f t="shared" si="56"/>
        <v>0.85271087924261679</v>
      </c>
      <c r="Y198" s="3">
        <f t="shared" si="64"/>
        <v>118.81893946243163</v>
      </c>
    </row>
    <row r="199" spans="1:25" x14ac:dyDescent="0.35">
      <c r="A199">
        <v>5</v>
      </c>
      <c r="C199" s="15">
        <f t="shared" si="65"/>
        <v>44102</v>
      </c>
      <c r="D199" s="13"/>
      <c r="L199" s="34">
        <f t="shared" si="57"/>
        <v>0.6</v>
      </c>
      <c r="M199">
        <f t="shared" si="58"/>
        <v>2.7E-2</v>
      </c>
      <c r="N199">
        <v>22.22</v>
      </c>
      <c r="O199">
        <f t="shared" si="59"/>
        <v>4.4999999999999998E-2</v>
      </c>
      <c r="P199">
        <f t="shared" si="60"/>
        <v>-1.7999999999999999E-2</v>
      </c>
      <c r="Q199" s="32">
        <f t="shared" si="61"/>
        <v>305728.70487232495</v>
      </c>
      <c r="R199" s="28">
        <f t="shared" si="62"/>
        <v>83.700350220984461</v>
      </c>
      <c r="S199" s="28">
        <f t="shared" si="63"/>
        <v>4756.5947774538572</v>
      </c>
      <c r="T199" s="20"/>
      <c r="U199" s="56"/>
      <c r="V199" s="1">
        <f t="shared" si="54"/>
        <v>1.6740070044196893</v>
      </c>
      <c r="W199" s="1">
        <f t="shared" si="55"/>
        <v>498.32599299558029</v>
      </c>
      <c r="X199" s="1">
        <f t="shared" si="56"/>
        <v>0.83700350220984465</v>
      </c>
      <c r="Y199" s="3">
        <f t="shared" si="64"/>
        <v>118.91486943634644</v>
      </c>
    </row>
    <row r="200" spans="1:25" x14ac:dyDescent="0.35">
      <c r="A200">
        <v>5</v>
      </c>
      <c r="C200" s="15">
        <f t="shared" si="65"/>
        <v>44103</v>
      </c>
      <c r="D200" s="13"/>
      <c r="L200" s="34">
        <f t="shared" si="57"/>
        <v>0.6</v>
      </c>
      <c r="M200">
        <f t="shared" si="58"/>
        <v>2.7E-2</v>
      </c>
      <c r="N200">
        <v>22.22</v>
      </c>
      <c r="O200">
        <f t="shared" si="59"/>
        <v>4.4999999999999998E-2</v>
      </c>
      <c r="P200">
        <f t="shared" si="60"/>
        <v>-1.7999999999999999E-2</v>
      </c>
      <c r="Q200" s="32">
        <f t="shared" si="61"/>
        <v>305726.4801769568</v>
      </c>
      <c r="R200" s="28">
        <f t="shared" si="62"/>
        <v>82.15852982920876</v>
      </c>
      <c r="S200" s="28">
        <f t="shared" si="63"/>
        <v>4760.3612932138012</v>
      </c>
      <c r="T200" s="20"/>
      <c r="U200" s="56"/>
      <c r="V200" s="1">
        <f t="shared" si="54"/>
        <v>1.6431705965841752</v>
      </c>
      <c r="W200" s="1">
        <f t="shared" si="55"/>
        <v>498.35682940341582</v>
      </c>
      <c r="X200" s="1">
        <f t="shared" si="56"/>
        <v>0.8215852982920876</v>
      </c>
      <c r="Y200" s="3">
        <f t="shared" si="64"/>
        <v>119.00903233034504</v>
      </c>
    </row>
    <row r="201" spans="1:25" x14ac:dyDescent="0.35">
      <c r="A201">
        <v>5</v>
      </c>
      <c r="C201" s="15">
        <f t="shared" si="65"/>
        <v>44104</v>
      </c>
      <c r="D201" s="13"/>
      <c r="L201" s="34">
        <f t="shared" si="57"/>
        <v>0.6</v>
      </c>
      <c r="M201">
        <f t="shared" si="58"/>
        <v>2.7E-2</v>
      </c>
      <c r="N201">
        <v>22.22</v>
      </c>
      <c r="O201">
        <f t="shared" si="59"/>
        <v>4.4999999999999998E-2</v>
      </c>
      <c r="P201">
        <f t="shared" si="60"/>
        <v>-1.7999999999999999E-2</v>
      </c>
      <c r="Q201" s="32">
        <f t="shared" si="61"/>
        <v>305724.29647796071</v>
      </c>
      <c r="R201" s="28">
        <f t="shared" si="62"/>
        <v>80.645094982967152</v>
      </c>
      <c r="S201" s="28">
        <f t="shared" si="63"/>
        <v>4764.0584270561158</v>
      </c>
      <c r="T201" s="20"/>
      <c r="U201" s="56"/>
      <c r="V201" s="1">
        <f t="shared" si="54"/>
        <v>1.6129018996593432</v>
      </c>
      <c r="W201" s="1">
        <f t="shared" si="55"/>
        <v>498.38709810034067</v>
      </c>
      <c r="X201" s="1">
        <f t="shared" si="56"/>
        <v>0.80645094982967158</v>
      </c>
      <c r="Y201" s="3">
        <f t="shared" si="64"/>
        <v>119.10146067640289</v>
      </c>
    </row>
    <row r="202" spans="1:25" x14ac:dyDescent="0.35">
      <c r="A202">
        <v>5</v>
      </c>
      <c r="C202" s="15">
        <f t="shared" si="65"/>
        <v>44105</v>
      </c>
      <c r="D202" s="13"/>
      <c r="L202" s="34">
        <f t="shared" si="57"/>
        <v>0.6</v>
      </c>
      <c r="M202">
        <f t="shared" si="58"/>
        <v>2.7E-2</v>
      </c>
      <c r="N202">
        <v>22.22</v>
      </c>
      <c r="O202">
        <f t="shared" si="59"/>
        <v>4.4999999999999998E-2</v>
      </c>
      <c r="P202">
        <f t="shared" si="60"/>
        <v>-1.7999999999999999E-2</v>
      </c>
      <c r="Q202" s="32">
        <f t="shared" si="61"/>
        <v>305722.15301999642</v>
      </c>
      <c r="R202" s="28">
        <f t="shared" si="62"/>
        <v>79.159523673037043</v>
      </c>
      <c r="S202" s="28">
        <f t="shared" si="63"/>
        <v>4767.6874563303491</v>
      </c>
      <c r="T202" s="20"/>
      <c r="U202" s="56"/>
      <c r="V202" s="1">
        <f t="shared" si="54"/>
        <v>1.5831904734607409</v>
      </c>
      <c r="W202" s="1">
        <f t="shared" si="55"/>
        <v>498.41680952653928</v>
      </c>
      <c r="X202" s="1">
        <f t="shared" si="56"/>
        <v>0.79159523673037047</v>
      </c>
      <c r="Y202" s="3">
        <f t="shared" si="64"/>
        <v>119.19218640825873</v>
      </c>
    </row>
    <row r="203" spans="1:25" x14ac:dyDescent="0.35">
      <c r="A203">
        <v>5</v>
      </c>
      <c r="C203" s="15">
        <f t="shared" si="65"/>
        <v>44106</v>
      </c>
      <c r="D203" s="13"/>
      <c r="L203" s="34">
        <f t="shared" si="57"/>
        <v>0.6</v>
      </c>
      <c r="M203">
        <f t="shared" si="58"/>
        <v>2.7E-2</v>
      </c>
      <c r="N203">
        <v>22.22</v>
      </c>
      <c r="O203">
        <f t="shared" si="59"/>
        <v>4.4999999999999998E-2</v>
      </c>
      <c r="P203">
        <f t="shared" si="60"/>
        <v>-1.7999999999999999E-2</v>
      </c>
      <c r="Q203" s="32">
        <f t="shared" si="61"/>
        <v>305720.04906163545</v>
      </c>
      <c r="R203" s="28">
        <f t="shared" si="62"/>
        <v>77.701303468729847</v>
      </c>
      <c r="S203" s="28">
        <f t="shared" si="63"/>
        <v>4771.2496348956356</v>
      </c>
      <c r="T203" s="20"/>
      <c r="U203" s="56"/>
      <c r="V203" s="1">
        <f t="shared" si="54"/>
        <v>1.5540260693745971</v>
      </c>
      <c r="W203" s="1">
        <f t="shared" si="55"/>
        <v>498.44597393062543</v>
      </c>
      <c r="X203" s="1">
        <f t="shared" si="56"/>
        <v>0.77701303468729854</v>
      </c>
      <c r="Y203" s="3">
        <f t="shared" si="64"/>
        <v>119.2812408723909</v>
      </c>
    </row>
    <row r="204" spans="1:25" x14ac:dyDescent="0.35">
      <c r="A204">
        <v>5</v>
      </c>
      <c r="C204" s="15">
        <f t="shared" si="65"/>
        <v>44107</v>
      </c>
      <c r="D204" s="13"/>
      <c r="L204" s="34">
        <f t="shared" si="57"/>
        <v>0.6</v>
      </c>
      <c r="M204">
        <f t="shared" si="58"/>
        <v>2.7E-2</v>
      </c>
      <c r="N204">
        <v>22.22</v>
      </c>
      <c r="O204">
        <f t="shared" si="59"/>
        <v>4.4999999999999998E-2</v>
      </c>
      <c r="P204">
        <f t="shared" si="60"/>
        <v>-1.7999999999999999E-2</v>
      </c>
      <c r="Q204" s="32">
        <f t="shared" si="61"/>
        <v>305717.98387510516</v>
      </c>
      <c r="R204" s="28">
        <f t="shared" si="62"/>
        <v>76.269931342905906</v>
      </c>
      <c r="S204" s="28">
        <f t="shared" si="63"/>
        <v>4774.7461935517285</v>
      </c>
      <c r="T204" s="20"/>
      <c r="U204" s="56"/>
      <c r="V204" s="1">
        <f t="shared" si="54"/>
        <v>1.5253986268581181</v>
      </c>
      <c r="W204" s="1">
        <f t="shared" si="55"/>
        <v>498.47460137314187</v>
      </c>
      <c r="X204" s="1">
        <f t="shared" si="56"/>
        <v>0.76269931342905906</v>
      </c>
      <c r="Y204" s="3">
        <f t="shared" si="64"/>
        <v>119.36865483879322</v>
      </c>
    </row>
    <row r="205" spans="1:25" x14ac:dyDescent="0.35">
      <c r="A205">
        <v>5</v>
      </c>
      <c r="C205" s="15">
        <f t="shared" si="65"/>
        <v>44108</v>
      </c>
      <c r="D205" s="13"/>
      <c r="L205" s="34">
        <f t="shared" si="57"/>
        <v>0.6</v>
      </c>
      <c r="M205">
        <f t="shared" si="58"/>
        <v>2.7E-2</v>
      </c>
      <c r="N205">
        <v>22.22</v>
      </c>
      <c r="O205">
        <f t="shared" si="59"/>
        <v>4.4999999999999998E-2</v>
      </c>
      <c r="P205">
        <f t="shared" si="60"/>
        <v>-1.7999999999999999E-2</v>
      </c>
      <c r="Q205" s="32">
        <f t="shared" si="61"/>
        <v>305715.95674603747</v>
      </c>
      <c r="R205" s="28">
        <f t="shared" si="62"/>
        <v>74.864913500157712</v>
      </c>
      <c r="S205" s="28">
        <f t="shared" si="63"/>
        <v>4778.1783404621592</v>
      </c>
      <c r="T205" s="20"/>
      <c r="U205" s="56"/>
      <c r="V205" s="1">
        <f t="shared" si="54"/>
        <v>1.4972982700031543</v>
      </c>
      <c r="W205" s="1">
        <f t="shared" si="55"/>
        <v>498.50270172999683</v>
      </c>
      <c r="X205" s="1">
        <f t="shared" si="56"/>
        <v>0.74864913500157715</v>
      </c>
      <c r="Y205" s="3">
        <f t="shared" si="64"/>
        <v>119.45445851155398</v>
      </c>
    </row>
    <row r="206" spans="1:25" x14ac:dyDescent="0.35">
      <c r="A206">
        <v>5</v>
      </c>
      <c r="C206" s="15">
        <f t="shared" si="65"/>
        <v>44109</v>
      </c>
      <c r="D206" s="13"/>
      <c r="L206" s="34">
        <f t="shared" si="57"/>
        <v>0.6</v>
      </c>
      <c r="M206">
        <f t="shared" si="58"/>
        <v>2.7E-2</v>
      </c>
      <c r="N206">
        <v>22.22</v>
      </c>
      <c r="O206">
        <f t="shared" si="59"/>
        <v>4.4999999999999998E-2</v>
      </c>
      <c r="P206">
        <f t="shared" si="60"/>
        <v>-1.7999999999999999E-2</v>
      </c>
      <c r="Q206" s="32">
        <f t="shared" si="61"/>
        <v>305713.96697322204</v>
      </c>
      <c r="R206" s="28">
        <f t="shared" si="62"/>
        <v>73.485765208105121</v>
      </c>
      <c r="S206" s="28">
        <f t="shared" si="63"/>
        <v>4781.5472615696663</v>
      </c>
      <c r="T206" s="20"/>
      <c r="U206" s="56"/>
      <c r="V206" s="1">
        <f t="shared" si="54"/>
        <v>1.4697153041621025</v>
      </c>
      <c r="W206" s="1">
        <f t="shared" si="55"/>
        <v>498.53028469583791</v>
      </c>
      <c r="X206" s="1">
        <f t="shared" si="56"/>
        <v>0.73485765208105125</v>
      </c>
      <c r="Y206" s="3">
        <f t="shared" si="64"/>
        <v>119.53868153924167</v>
      </c>
    </row>
    <row r="207" spans="1:25" x14ac:dyDescent="0.35">
      <c r="A207">
        <v>5</v>
      </c>
      <c r="C207" s="15">
        <f t="shared" si="65"/>
        <v>44110</v>
      </c>
      <c r="D207" s="13"/>
      <c r="L207" s="34">
        <f t="shared" si="57"/>
        <v>0.6</v>
      </c>
      <c r="M207">
        <f t="shared" si="58"/>
        <v>2.7E-2</v>
      </c>
      <c r="N207">
        <v>22.22</v>
      </c>
      <c r="O207">
        <f t="shared" si="59"/>
        <v>4.4999999999999998E-2</v>
      </c>
      <c r="P207">
        <f t="shared" si="60"/>
        <v>-1.7999999999999999E-2</v>
      </c>
      <c r="Q207" s="32">
        <f t="shared" si="61"/>
        <v>305712.01386836404</v>
      </c>
      <c r="R207" s="28">
        <f t="shared" si="62"/>
        <v>72.132010631747278</v>
      </c>
      <c r="S207" s="28">
        <f t="shared" si="63"/>
        <v>4784.8541210040312</v>
      </c>
      <c r="T207" s="20"/>
      <c r="U207" s="56"/>
      <c r="V207" s="1">
        <f t="shared" si="54"/>
        <v>1.4426402126349456</v>
      </c>
      <c r="W207" s="1">
        <f t="shared" si="55"/>
        <v>498.55735978736504</v>
      </c>
      <c r="X207" s="1">
        <f t="shared" si="56"/>
        <v>0.72132010631747279</v>
      </c>
      <c r="Y207" s="3">
        <f t="shared" si="64"/>
        <v>119.62135302510079</v>
      </c>
    </row>
    <row r="208" spans="1:25" x14ac:dyDescent="0.35">
      <c r="A208">
        <v>5</v>
      </c>
      <c r="C208" s="15">
        <f t="shared" si="65"/>
        <v>44111</v>
      </c>
      <c r="D208" s="13"/>
      <c r="L208" s="34">
        <f t="shared" si="57"/>
        <v>0.6</v>
      </c>
      <c r="M208">
        <f t="shared" si="58"/>
        <v>2.7E-2</v>
      </c>
      <c r="N208">
        <v>22.22</v>
      </c>
      <c r="O208">
        <f t="shared" si="59"/>
        <v>4.4999999999999998E-2</v>
      </c>
      <c r="P208">
        <f t="shared" si="60"/>
        <v>-1.7999999999999999E-2</v>
      </c>
      <c r="Q208" s="32">
        <f t="shared" si="61"/>
        <v>305710.09675584652</v>
      </c>
      <c r="R208" s="28">
        <f t="shared" si="62"/>
        <v>70.803182670816767</v>
      </c>
      <c r="S208" s="28">
        <f t="shared" si="63"/>
        <v>4788.1000614824598</v>
      </c>
      <c r="T208" s="20"/>
      <c r="U208" s="56"/>
      <c r="V208" s="1">
        <f t="shared" si="54"/>
        <v>1.4160636534163353</v>
      </c>
      <c r="W208" s="1">
        <f t="shared" si="55"/>
        <v>498.58393634658364</v>
      </c>
      <c r="X208" s="1">
        <f t="shared" si="56"/>
        <v>0.70803182670816767</v>
      </c>
      <c r="Y208" s="3">
        <f t="shared" si="64"/>
        <v>119.70250153706149</v>
      </c>
    </row>
    <row r="209" spans="1:25" x14ac:dyDescent="0.35">
      <c r="A209">
        <v>5</v>
      </c>
      <c r="C209" s="15">
        <f t="shared" si="65"/>
        <v>44112</v>
      </c>
      <c r="D209" s="13"/>
      <c r="L209" s="34">
        <f t="shared" si="57"/>
        <v>0.6</v>
      </c>
      <c r="M209">
        <f t="shared" si="58"/>
        <v>2.7E-2</v>
      </c>
      <c r="N209">
        <v>22.22</v>
      </c>
      <c r="O209">
        <f t="shared" si="59"/>
        <v>4.4999999999999998E-2</v>
      </c>
      <c r="P209">
        <f t="shared" si="60"/>
        <v>-1.7999999999999999E-2</v>
      </c>
      <c r="Q209" s="32">
        <f t="shared" si="61"/>
        <v>305708.21497249708</v>
      </c>
      <c r="R209" s="28">
        <f t="shared" si="62"/>
        <v>69.498822800082522</v>
      </c>
      <c r="S209" s="28">
        <f t="shared" si="63"/>
        <v>4791.2862047026465</v>
      </c>
      <c r="T209" s="20"/>
      <c r="U209" s="56"/>
      <c r="V209" s="1">
        <f t="shared" si="54"/>
        <v>1.3899764560016505</v>
      </c>
      <c r="W209" s="1">
        <f t="shared" si="55"/>
        <v>498.61002354399835</v>
      </c>
      <c r="X209" s="1">
        <f t="shared" si="56"/>
        <v>0.69498822800082527</v>
      </c>
      <c r="Y209" s="3">
        <f t="shared" si="64"/>
        <v>119.78215511756616</v>
      </c>
    </row>
    <row r="210" spans="1:25" x14ac:dyDescent="0.35">
      <c r="A210">
        <v>5</v>
      </c>
      <c r="C210" s="15">
        <f t="shared" si="65"/>
        <v>44113</v>
      </c>
      <c r="D210" s="13"/>
      <c r="L210" s="34">
        <f t="shared" si="57"/>
        <v>0.6</v>
      </c>
      <c r="M210">
        <f t="shared" si="58"/>
        <v>2.7E-2</v>
      </c>
      <c r="N210">
        <v>22.22</v>
      </c>
      <c r="O210">
        <f t="shared" si="59"/>
        <v>4.4999999999999998E-2</v>
      </c>
      <c r="P210">
        <f t="shared" si="60"/>
        <v>-1.7999999999999999E-2</v>
      </c>
      <c r="Q210" s="32">
        <f t="shared" si="61"/>
        <v>305706.36786735861</v>
      </c>
      <c r="R210" s="28">
        <f t="shared" si="62"/>
        <v>68.218480912548927</v>
      </c>
      <c r="S210" s="28">
        <f t="shared" si="63"/>
        <v>4794.4136517286506</v>
      </c>
      <c r="T210" s="20"/>
      <c r="U210" s="56"/>
      <c r="V210" s="1">
        <f t="shared" si="54"/>
        <v>1.3643696182509786</v>
      </c>
      <c r="W210" s="1">
        <f t="shared" si="55"/>
        <v>498.63563038174902</v>
      </c>
      <c r="X210" s="1">
        <f t="shared" si="56"/>
        <v>0.68218480912548929</v>
      </c>
      <c r="Y210" s="3">
        <f t="shared" si="64"/>
        <v>119.86034129321627</v>
      </c>
    </row>
    <row r="211" spans="1:25" x14ac:dyDescent="0.35">
      <c r="A211">
        <v>5</v>
      </c>
      <c r="C211" s="15">
        <f t="shared" si="65"/>
        <v>44114</v>
      </c>
      <c r="D211" s="13"/>
      <c r="L211" s="34">
        <f t="shared" si="57"/>
        <v>0.6</v>
      </c>
      <c r="M211">
        <f t="shared" si="58"/>
        <v>2.7E-2</v>
      </c>
      <c r="N211">
        <v>22.22</v>
      </c>
      <c r="O211">
        <f t="shared" si="59"/>
        <v>4.4999999999999998E-2</v>
      </c>
      <c r="P211">
        <f t="shared" si="60"/>
        <v>-1.7999999999999999E-2</v>
      </c>
      <c r="Q211" s="32">
        <f t="shared" si="61"/>
        <v>305704.5548014646</v>
      </c>
      <c r="R211" s="28">
        <f t="shared" si="62"/>
        <v>66.961715165499427</v>
      </c>
      <c r="S211" s="28">
        <f t="shared" si="63"/>
        <v>4797.483483369715</v>
      </c>
      <c r="T211" s="20"/>
      <c r="U211" s="56"/>
      <c r="V211" s="1">
        <f t="shared" si="54"/>
        <v>1.3392343033099885</v>
      </c>
      <c r="W211" s="1">
        <f t="shared" si="55"/>
        <v>498.66076569669002</v>
      </c>
      <c r="X211" s="1">
        <f t="shared" si="56"/>
        <v>0.66961715165499425</v>
      </c>
      <c r="Y211" s="3">
        <f t="shared" si="64"/>
        <v>119.93708708424288</v>
      </c>
    </row>
    <row r="212" spans="1:25" x14ac:dyDescent="0.35">
      <c r="A212">
        <v>5</v>
      </c>
      <c r="C212" s="15">
        <f t="shared" si="65"/>
        <v>44115</v>
      </c>
      <c r="D212" s="13"/>
      <c r="L212" s="34">
        <f t="shared" si="57"/>
        <v>0.6</v>
      </c>
      <c r="M212">
        <f t="shared" si="58"/>
        <v>2.7E-2</v>
      </c>
      <c r="N212">
        <v>22.22</v>
      </c>
      <c r="O212">
        <f t="shared" si="59"/>
        <v>4.4999999999999998E-2</v>
      </c>
      <c r="P212">
        <f t="shared" si="60"/>
        <v>-1.7999999999999999E-2</v>
      </c>
      <c r="Q212" s="32">
        <f t="shared" si="61"/>
        <v>305702.77514761832</v>
      </c>
      <c r="R212" s="28">
        <f t="shared" si="62"/>
        <v>65.728091829333962</v>
      </c>
      <c r="S212" s="28">
        <f t="shared" si="63"/>
        <v>4800.4967605521624</v>
      </c>
      <c r="T212" s="20"/>
      <c r="U212" s="56"/>
      <c r="V212" s="1">
        <f t="shared" si="54"/>
        <v>1.3145618365866794</v>
      </c>
      <c r="W212" s="1">
        <f t="shared" si="55"/>
        <v>498.68543816341332</v>
      </c>
      <c r="X212" s="1">
        <f t="shared" si="56"/>
        <v>0.65728091829333968</v>
      </c>
      <c r="Y212" s="3">
        <f t="shared" si="64"/>
        <v>120.01241901380406</v>
      </c>
    </row>
    <row r="213" spans="1:25" x14ac:dyDescent="0.35">
      <c r="A213">
        <v>5</v>
      </c>
      <c r="C213" s="15">
        <f t="shared" si="65"/>
        <v>44116</v>
      </c>
      <c r="D213" s="13"/>
      <c r="L213" s="34">
        <f t="shared" si="57"/>
        <v>0.6</v>
      </c>
      <c r="M213">
        <f t="shared" si="58"/>
        <v>2.7E-2</v>
      </c>
      <c r="N213">
        <v>22.22</v>
      </c>
      <c r="O213">
        <f t="shared" si="59"/>
        <v>4.4999999999999998E-2</v>
      </c>
      <c r="P213">
        <f t="shared" si="60"/>
        <v>-1.7999999999999999E-2</v>
      </c>
      <c r="Q213" s="32">
        <f t="shared" si="61"/>
        <v>305701.02829017618</v>
      </c>
      <c r="R213" s="28">
        <f t="shared" si="62"/>
        <v>64.517185139150257</v>
      </c>
      <c r="S213" s="28">
        <f t="shared" si="63"/>
        <v>4803.4545246844827</v>
      </c>
      <c r="T213" s="20"/>
      <c r="U213" s="56"/>
      <c r="V213" s="1">
        <f t="shared" si="54"/>
        <v>1.2903437027830051</v>
      </c>
      <c r="W213" s="1">
        <f t="shared" si="55"/>
        <v>498.70965629721701</v>
      </c>
      <c r="X213" s="1">
        <f t="shared" si="56"/>
        <v>0.64517185139150257</v>
      </c>
      <c r="Y213" s="3">
        <f t="shared" si="64"/>
        <v>120.08636311711207</v>
      </c>
    </row>
    <row r="214" spans="1:25" x14ac:dyDescent="0.35">
      <c r="A214">
        <v>5</v>
      </c>
      <c r="C214" s="15">
        <f t="shared" si="65"/>
        <v>44117</v>
      </c>
      <c r="D214" s="13"/>
      <c r="L214" s="34">
        <f t="shared" si="57"/>
        <v>0.6</v>
      </c>
      <c r="M214">
        <f t="shared" si="58"/>
        <v>2.7E-2</v>
      </c>
      <c r="N214">
        <v>22.22</v>
      </c>
      <c r="O214">
        <f t="shared" si="59"/>
        <v>4.4999999999999998E-2</v>
      </c>
      <c r="P214">
        <f t="shared" si="60"/>
        <v>-1.7999999999999999E-2</v>
      </c>
      <c r="Q214" s="32">
        <f t="shared" si="61"/>
        <v>305699.31362483505</v>
      </c>
      <c r="R214" s="28">
        <f t="shared" si="62"/>
        <v>63.328577149019907</v>
      </c>
      <c r="S214" s="28">
        <f t="shared" si="63"/>
        <v>4806.3577980157443</v>
      </c>
      <c r="T214" s="20"/>
      <c r="U214" s="56"/>
      <c r="V214" s="1">
        <f t="shared" si="54"/>
        <v>1.2665715429803981</v>
      </c>
      <c r="W214" s="1">
        <f t="shared" si="55"/>
        <v>498.73342845701961</v>
      </c>
      <c r="X214" s="1">
        <f t="shared" si="56"/>
        <v>0.63328577149019905</v>
      </c>
      <c r="Y214" s="3">
        <f t="shared" si="64"/>
        <v>120.15894495039362</v>
      </c>
    </row>
    <row r="215" spans="1:25" x14ac:dyDescent="0.35">
      <c r="A215">
        <v>5</v>
      </c>
      <c r="C215" s="15">
        <f t="shared" si="65"/>
        <v>44118</v>
      </c>
      <c r="D215" s="13"/>
      <c r="L215" s="34">
        <f t="shared" si="57"/>
        <v>0.6</v>
      </c>
      <c r="M215">
        <f t="shared" si="58"/>
        <v>2.7E-2</v>
      </c>
      <c r="N215">
        <v>22.22</v>
      </c>
      <c r="O215">
        <f t="shared" si="59"/>
        <v>4.4999999999999998E-2</v>
      </c>
      <c r="P215">
        <f t="shared" si="60"/>
        <v>-1.7999999999999999E-2</v>
      </c>
      <c r="Q215" s="32">
        <f t="shared" si="61"/>
        <v>305697.63055842347</v>
      </c>
      <c r="R215" s="28">
        <f t="shared" si="62"/>
        <v>62.161857588911161</v>
      </c>
      <c r="S215" s="28">
        <f t="shared" si="63"/>
        <v>4809.2075839874506</v>
      </c>
      <c r="T215" s="20"/>
      <c r="U215" s="56"/>
      <c r="V215" s="1">
        <f t="shared" si="54"/>
        <v>1.2432371517782232</v>
      </c>
      <c r="W215" s="1">
        <f t="shared" si="55"/>
        <v>498.7567628482218</v>
      </c>
      <c r="X215" s="1">
        <f t="shared" si="56"/>
        <v>0.62161857588911162</v>
      </c>
      <c r="Y215" s="3">
        <f t="shared" si="64"/>
        <v>120.23018959968627</v>
      </c>
    </row>
    <row r="216" spans="1:25" x14ac:dyDescent="0.35">
      <c r="A216">
        <v>5</v>
      </c>
      <c r="C216" s="15">
        <f t="shared" si="65"/>
        <v>44119</v>
      </c>
      <c r="D216" s="13"/>
      <c r="L216" s="34">
        <f t="shared" si="57"/>
        <v>0.6</v>
      </c>
      <c r="M216">
        <f t="shared" si="58"/>
        <v>2.7E-2</v>
      </c>
      <c r="N216">
        <v>22.22</v>
      </c>
      <c r="O216">
        <f t="shared" si="59"/>
        <v>4.4999999999999998E-2</v>
      </c>
      <c r="P216">
        <f t="shared" si="60"/>
        <v>-1.7999999999999999E-2</v>
      </c>
      <c r="Q216" s="32">
        <f t="shared" si="61"/>
        <v>305695.97850869666</v>
      </c>
      <c r="R216" s="28">
        <f t="shared" si="62"/>
        <v>61.016623724211016</v>
      </c>
      <c r="S216" s="28">
        <f t="shared" si="63"/>
        <v>4812.0048675789512</v>
      </c>
      <c r="T216" s="20"/>
      <c r="U216" s="56"/>
      <c r="V216" s="1">
        <f t="shared" si="54"/>
        <v>1.2203324744842203</v>
      </c>
      <c r="W216" s="1">
        <f t="shared" si="55"/>
        <v>498.77966752551578</v>
      </c>
      <c r="X216" s="1">
        <f t="shared" si="56"/>
        <v>0.61016623724211017</v>
      </c>
      <c r="Y216" s="3">
        <f t="shared" si="64"/>
        <v>120.30012168947378</v>
      </c>
    </row>
    <row r="217" spans="1:25" x14ac:dyDescent="0.35">
      <c r="A217">
        <v>5</v>
      </c>
      <c r="C217" s="15">
        <f t="shared" si="65"/>
        <v>44120</v>
      </c>
      <c r="D217" s="13"/>
      <c r="L217" s="34">
        <f t="shared" si="57"/>
        <v>0.6</v>
      </c>
      <c r="M217">
        <f t="shared" si="58"/>
        <v>2.7E-2</v>
      </c>
      <c r="N217">
        <v>22.22</v>
      </c>
      <c r="O217">
        <f t="shared" si="59"/>
        <v>4.4999999999999998E-2</v>
      </c>
      <c r="P217">
        <f t="shared" si="60"/>
        <v>-1.7999999999999999E-2</v>
      </c>
      <c r="Q217" s="32">
        <f t="shared" si="61"/>
        <v>305694.35690413549</v>
      </c>
      <c r="R217" s="28">
        <f t="shared" si="62"/>
        <v>59.892480217800006</v>
      </c>
      <c r="S217" s="28">
        <f t="shared" si="63"/>
        <v>4814.7506156465406</v>
      </c>
      <c r="T217" s="20"/>
      <c r="U217" s="56"/>
      <c r="V217" s="1">
        <f t="shared" si="54"/>
        <v>1.1978496043560001</v>
      </c>
      <c r="W217" s="1">
        <f t="shared" si="55"/>
        <v>498.80215039564399</v>
      </c>
      <c r="X217" s="1">
        <f t="shared" si="56"/>
        <v>0.59892480217800004</v>
      </c>
      <c r="Y217" s="3">
        <f t="shared" si="64"/>
        <v>120.36876539116352</v>
      </c>
    </row>
    <row r="218" spans="1:25" x14ac:dyDescent="0.35">
      <c r="A218">
        <v>5</v>
      </c>
      <c r="C218" s="15">
        <f t="shared" si="65"/>
        <v>44121</v>
      </c>
      <c r="D218" s="13"/>
      <c r="L218" s="34">
        <f t="shared" si="57"/>
        <v>0.6</v>
      </c>
      <c r="M218">
        <f t="shared" si="58"/>
        <v>2.7E-2</v>
      </c>
      <c r="N218">
        <v>22.22</v>
      </c>
      <c r="O218">
        <f t="shared" si="59"/>
        <v>4.4999999999999998E-2</v>
      </c>
      <c r="P218">
        <f t="shared" si="60"/>
        <v>-1.7999999999999999E-2</v>
      </c>
      <c r="Q218" s="32">
        <f t="shared" si="61"/>
        <v>305692.76518374885</v>
      </c>
      <c r="R218" s="28">
        <f t="shared" si="62"/>
        <v>58.78903899463414</v>
      </c>
      <c r="S218" s="28">
        <f t="shared" si="63"/>
        <v>4817.4457772563419</v>
      </c>
      <c r="T218" s="20"/>
      <c r="U218" s="56"/>
      <c r="V218" s="1">
        <f t="shared" si="54"/>
        <v>1.1757807798926829</v>
      </c>
      <c r="W218" s="1">
        <f t="shared" si="55"/>
        <v>498.8242192201073</v>
      </c>
      <c r="X218" s="1">
        <f t="shared" si="56"/>
        <v>0.58789038994634146</v>
      </c>
      <c r="Y218" s="3">
        <f t="shared" si="64"/>
        <v>120.43614443140855</v>
      </c>
    </row>
    <row r="219" spans="1:25" x14ac:dyDescent="0.35">
      <c r="A219">
        <v>5</v>
      </c>
      <c r="C219" s="15">
        <f t="shared" si="65"/>
        <v>44122</v>
      </c>
      <c r="D219" s="13"/>
      <c r="L219" s="34">
        <f t="shared" si="57"/>
        <v>0.6</v>
      </c>
      <c r="M219">
        <f t="shared" si="58"/>
        <v>2.7E-2</v>
      </c>
      <c r="N219">
        <v>22.22</v>
      </c>
      <c r="O219">
        <f t="shared" si="59"/>
        <v>4.4999999999999998E-2</v>
      </c>
      <c r="P219">
        <f t="shared" si="60"/>
        <v>-1.7999999999999999E-2</v>
      </c>
      <c r="Q219" s="32">
        <f t="shared" si="61"/>
        <v>305691.20279687992</v>
      </c>
      <c r="R219" s="28">
        <f t="shared" si="62"/>
        <v>57.705919108788862</v>
      </c>
      <c r="S219" s="28">
        <f t="shared" si="63"/>
        <v>4820.0912840111005</v>
      </c>
      <c r="T219" s="20"/>
      <c r="U219" s="56"/>
      <c r="V219" s="1">
        <f t="shared" si="54"/>
        <v>1.1541183821757772</v>
      </c>
      <c r="W219" s="1">
        <f t="shared" si="55"/>
        <v>498.8458816178242</v>
      </c>
      <c r="X219" s="1">
        <f t="shared" si="56"/>
        <v>0.57705919108788861</v>
      </c>
      <c r="Y219" s="3">
        <f t="shared" si="64"/>
        <v>120.50228210027751</v>
      </c>
    </row>
    <row r="220" spans="1:25" x14ac:dyDescent="0.35">
      <c r="A220">
        <v>5</v>
      </c>
      <c r="C220" s="15">
        <f t="shared" si="65"/>
        <v>44123</v>
      </c>
      <c r="D220" s="13"/>
      <c r="L220" s="34">
        <f t="shared" si="57"/>
        <v>0.6</v>
      </c>
      <c r="M220">
        <f t="shared" si="58"/>
        <v>2.7E-2</v>
      </c>
      <c r="N220">
        <v>22.22</v>
      </c>
      <c r="O220">
        <f t="shared" si="59"/>
        <v>4.4999999999999998E-2</v>
      </c>
      <c r="P220">
        <f t="shared" si="60"/>
        <v>-1.7999999999999999E-2</v>
      </c>
      <c r="Q220" s="32">
        <f t="shared" si="61"/>
        <v>305689.66920301592</v>
      </c>
      <c r="R220" s="28">
        <f t="shared" si="62"/>
        <v>56.64274661292108</v>
      </c>
      <c r="S220" s="28">
        <f t="shared" si="63"/>
        <v>4822.6880503709963</v>
      </c>
      <c r="T220" s="20"/>
      <c r="U220" s="56"/>
      <c r="V220" s="1">
        <f t="shared" si="54"/>
        <v>1.1328549322584216</v>
      </c>
      <c r="W220" s="1">
        <f t="shared" si="55"/>
        <v>498.8671450677416</v>
      </c>
      <c r="X220" s="1">
        <f t="shared" si="56"/>
        <v>0.5664274661292108</v>
      </c>
      <c r="Y220" s="3">
        <f t="shared" si="64"/>
        <v>120.56720125927491</v>
      </c>
    </row>
    <row r="221" spans="1:25" x14ac:dyDescent="0.35">
      <c r="A221">
        <v>5</v>
      </c>
      <c r="C221" s="15">
        <f t="shared" si="65"/>
        <v>44124</v>
      </c>
      <c r="D221" s="13"/>
      <c r="L221" s="34">
        <f t="shared" si="57"/>
        <v>0.6</v>
      </c>
      <c r="M221">
        <f t="shared" si="58"/>
        <v>2.7E-2</v>
      </c>
      <c r="N221">
        <v>22.22</v>
      </c>
      <c r="O221">
        <f t="shared" si="59"/>
        <v>4.4999999999999998E-2</v>
      </c>
      <c r="P221">
        <f t="shared" si="60"/>
        <v>-1.7999999999999999E-2</v>
      </c>
      <c r="Q221" s="32">
        <f t="shared" si="61"/>
        <v>305688.16387160117</v>
      </c>
      <c r="R221" s="28">
        <f t="shared" si="62"/>
        <v>55.599154430105671</v>
      </c>
      <c r="S221" s="28">
        <f t="shared" si="63"/>
        <v>4825.2369739685773</v>
      </c>
      <c r="T221" s="20"/>
      <c r="U221" s="56"/>
      <c r="V221" s="1">
        <f t="shared" si="54"/>
        <v>1.1119830886021134</v>
      </c>
      <c r="W221" s="1">
        <f t="shared" si="55"/>
        <v>498.88801691139787</v>
      </c>
      <c r="X221" s="1">
        <f t="shared" si="56"/>
        <v>0.55599154430105668</v>
      </c>
      <c r="Y221" s="3">
        <f t="shared" si="64"/>
        <v>120.63092434921444</v>
      </c>
    </row>
    <row r="222" spans="1:25" x14ac:dyDescent="0.35">
      <c r="A222">
        <v>5</v>
      </c>
      <c r="C222" s="15">
        <f t="shared" si="65"/>
        <v>44125</v>
      </c>
      <c r="D222" s="13"/>
      <c r="L222" s="34">
        <f t="shared" si="57"/>
        <v>0.6</v>
      </c>
      <c r="M222">
        <f t="shared" si="58"/>
        <v>2.7E-2</v>
      </c>
      <c r="N222">
        <v>22.22</v>
      </c>
      <c r="O222">
        <f t="shared" si="59"/>
        <v>4.4999999999999998E-2</v>
      </c>
      <c r="P222">
        <f t="shared" si="60"/>
        <v>-1.7999999999999999E-2</v>
      </c>
      <c r="Q222" s="32">
        <f t="shared" si="61"/>
        <v>305686.68628185394</v>
      </c>
      <c r="R222" s="28">
        <f t="shared" si="62"/>
        <v>54.574782228004075</v>
      </c>
      <c r="S222" s="28">
        <f t="shared" si="63"/>
        <v>4827.7389359179324</v>
      </c>
      <c r="T222" s="20"/>
      <c r="U222" s="56"/>
      <c r="V222" s="1">
        <f t="shared" si="54"/>
        <v>1.0914956445600816</v>
      </c>
      <c r="W222" s="1">
        <f t="shared" si="55"/>
        <v>498.9085043554399</v>
      </c>
      <c r="X222" s="1">
        <f t="shared" si="56"/>
        <v>0.54574782228004082</v>
      </c>
      <c r="Y222" s="3">
        <f t="shared" si="64"/>
        <v>120.69347339794831</v>
      </c>
    </row>
    <row r="223" spans="1:25" x14ac:dyDescent="0.35">
      <c r="A223">
        <v>5</v>
      </c>
      <c r="C223" s="15">
        <f t="shared" si="65"/>
        <v>44126</v>
      </c>
      <c r="D223" s="13"/>
      <c r="L223" s="34">
        <f t="shared" si="57"/>
        <v>0.6</v>
      </c>
      <c r="M223">
        <f t="shared" si="58"/>
        <v>2.7E-2</v>
      </c>
      <c r="N223">
        <v>22.22</v>
      </c>
      <c r="O223">
        <f t="shared" si="59"/>
        <v>4.4999999999999998E-2</v>
      </c>
      <c r="P223">
        <f t="shared" si="60"/>
        <v>-1.7999999999999999E-2</v>
      </c>
      <c r="Q223" s="32">
        <f t="shared" si="61"/>
        <v>305685.23592258635</v>
      </c>
      <c r="R223" s="28">
        <f t="shared" si="62"/>
        <v>53.569276295322886</v>
      </c>
      <c r="S223" s="28">
        <f t="shared" si="63"/>
        <v>4830.194801118193</v>
      </c>
      <c r="T223" s="20"/>
      <c r="U223" s="56"/>
      <c r="V223" s="1">
        <f t="shared" si="54"/>
        <v>1.0713855259064577</v>
      </c>
      <c r="W223" s="1">
        <f t="shared" si="55"/>
        <v>498.92861447409354</v>
      </c>
      <c r="X223" s="1">
        <f t="shared" si="56"/>
        <v>0.53569276295322887</v>
      </c>
      <c r="Y223" s="3">
        <f t="shared" si="64"/>
        <v>120.75487002795484</v>
      </c>
    </row>
    <row r="224" spans="1:25" x14ac:dyDescent="0.35">
      <c r="A224">
        <v>5</v>
      </c>
      <c r="C224" s="15">
        <f t="shared" si="65"/>
        <v>44127</v>
      </c>
      <c r="D224" s="13"/>
      <c r="L224" s="34">
        <f t="shared" si="57"/>
        <v>0.6</v>
      </c>
      <c r="M224">
        <f t="shared" si="58"/>
        <v>2.7E-2</v>
      </c>
      <c r="N224">
        <v>22.22</v>
      </c>
      <c r="O224">
        <f t="shared" si="59"/>
        <v>4.4999999999999998E-2</v>
      </c>
      <c r="P224">
        <f t="shared" si="60"/>
        <v>-1.7999999999999999E-2</v>
      </c>
      <c r="Q224" s="32">
        <f t="shared" si="61"/>
        <v>305683.81229202787</v>
      </c>
      <c r="R224" s="28">
        <f t="shared" si="62"/>
        <v>52.582289420521434</v>
      </c>
      <c r="S224" s="28">
        <f t="shared" si="63"/>
        <v>4832.6054185514822</v>
      </c>
      <c r="T224" s="20"/>
      <c r="U224" s="56"/>
      <c r="V224" s="1">
        <f t="shared" si="54"/>
        <v>1.0516457884104287</v>
      </c>
      <c r="W224" s="1">
        <f t="shared" si="55"/>
        <v>498.94835421158956</v>
      </c>
      <c r="X224" s="1">
        <f t="shared" si="56"/>
        <v>0.52582289420521433</v>
      </c>
      <c r="Y224" s="3">
        <f t="shared" si="64"/>
        <v>120.81513546378706</v>
      </c>
    </row>
    <row r="225" spans="1:25" x14ac:dyDescent="0.35">
      <c r="A225">
        <v>5</v>
      </c>
      <c r="C225" s="15">
        <f t="shared" si="65"/>
        <v>44128</v>
      </c>
      <c r="D225" s="13"/>
      <c r="L225" s="34">
        <f t="shared" si="57"/>
        <v>0.6</v>
      </c>
      <c r="M225">
        <f t="shared" si="58"/>
        <v>2.7E-2</v>
      </c>
      <c r="N225">
        <v>22.22</v>
      </c>
      <c r="O225">
        <f t="shared" si="59"/>
        <v>4.4999999999999998E-2</v>
      </c>
      <c r="P225">
        <f t="shared" si="60"/>
        <v>-1.7999999999999999E-2</v>
      </c>
      <c r="Q225" s="32">
        <f t="shared" si="61"/>
        <v>305682.41489765176</v>
      </c>
      <c r="R225" s="28">
        <f t="shared" si="62"/>
        <v>51.613480772727868</v>
      </c>
      <c r="S225" s="28">
        <f t="shared" si="63"/>
        <v>4834.9716215754061</v>
      </c>
      <c r="T225" s="20"/>
      <c r="U225" s="56"/>
      <c r="V225" s="1">
        <f t="shared" si="54"/>
        <v>1.0322696154545574</v>
      </c>
      <c r="W225" s="1">
        <f t="shared" si="55"/>
        <v>498.96773038454546</v>
      </c>
      <c r="X225" s="1">
        <f t="shared" si="56"/>
        <v>0.51613480772727871</v>
      </c>
      <c r="Y225" s="3">
        <f t="shared" si="64"/>
        <v>120.87429053938516</v>
      </c>
    </row>
    <row r="226" spans="1:25" x14ac:dyDescent="0.35">
      <c r="A226">
        <v>5</v>
      </c>
      <c r="C226" s="15">
        <f t="shared" si="65"/>
        <v>44129</v>
      </c>
      <c r="D226" s="13"/>
      <c r="L226" s="34">
        <f t="shared" si="57"/>
        <v>0.6</v>
      </c>
      <c r="M226">
        <f t="shared" si="58"/>
        <v>2.7E-2</v>
      </c>
      <c r="N226">
        <v>22.22</v>
      </c>
      <c r="O226">
        <f t="shared" si="59"/>
        <v>4.4999999999999998E-2</v>
      </c>
      <c r="P226">
        <f t="shared" si="60"/>
        <v>-1.7999999999999999E-2</v>
      </c>
      <c r="Q226" s="32">
        <f t="shared" si="61"/>
        <v>305681.04325600486</v>
      </c>
      <c r="R226" s="28">
        <f t="shared" si="62"/>
        <v>50.662515784824031</v>
      </c>
      <c r="S226" s="28">
        <f t="shared" si="63"/>
        <v>4837.2942282101785</v>
      </c>
      <c r="T226" s="20"/>
      <c r="U226" s="56"/>
      <c r="V226" s="1">
        <f t="shared" si="54"/>
        <v>1.0132503156964807</v>
      </c>
      <c r="W226" s="1">
        <f t="shared" si="55"/>
        <v>498.9867496843035</v>
      </c>
      <c r="X226" s="1">
        <f t="shared" si="56"/>
        <v>0.50662515784824036</v>
      </c>
      <c r="Y226" s="3">
        <f t="shared" si="64"/>
        <v>120.93235570525447</v>
      </c>
    </row>
    <row r="227" spans="1:25" x14ac:dyDescent="0.35">
      <c r="A227">
        <v>5</v>
      </c>
      <c r="C227" s="15">
        <f t="shared" si="65"/>
        <v>44130</v>
      </c>
      <c r="D227" s="13"/>
      <c r="L227" s="34">
        <f t="shared" si="57"/>
        <v>0.6</v>
      </c>
      <c r="M227">
        <f t="shared" si="58"/>
        <v>2.7E-2</v>
      </c>
      <c r="N227">
        <v>22.22</v>
      </c>
      <c r="O227">
        <f t="shared" si="59"/>
        <v>4.4999999999999998E-2</v>
      </c>
      <c r="P227">
        <f t="shared" si="60"/>
        <v>-1.7999999999999999E-2</v>
      </c>
      <c r="Q227" s="32">
        <f t="shared" si="61"/>
        <v>305679.69689254073</v>
      </c>
      <c r="R227" s="28">
        <f t="shared" si="62"/>
        <v>49.729066038660143</v>
      </c>
      <c r="S227" s="28">
        <f t="shared" si="63"/>
        <v>4839.5740414204956</v>
      </c>
      <c r="T227" s="20"/>
      <c r="U227" s="56"/>
      <c r="V227" s="1">
        <f t="shared" si="54"/>
        <v>0.99458132077320294</v>
      </c>
      <c r="W227" s="1">
        <f t="shared" si="55"/>
        <v>499.00541867922681</v>
      </c>
      <c r="X227" s="1">
        <f t="shared" si="56"/>
        <v>0.49729066038660147</v>
      </c>
      <c r="Y227" s="3">
        <f t="shared" si="64"/>
        <v>120.9893510355124</v>
      </c>
    </row>
    <row r="228" spans="1:25" x14ac:dyDescent="0.35">
      <c r="A228">
        <v>5</v>
      </c>
      <c r="C228" s="15">
        <f t="shared" si="65"/>
        <v>44131</v>
      </c>
      <c r="D228" s="13"/>
      <c r="L228" s="34">
        <f t="shared" si="57"/>
        <v>0.6</v>
      </c>
      <c r="M228">
        <f t="shared" si="58"/>
        <v>2.7E-2</v>
      </c>
      <c r="N228">
        <v>22.22</v>
      </c>
      <c r="O228">
        <f t="shared" si="59"/>
        <v>4.4999999999999998E-2</v>
      </c>
      <c r="P228">
        <f t="shared" si="60"/>
        <v>-1.7999999999999999E-2</v>
      </c>
      <c r="Q228" s="32">
        <f t="shared" si="61"/>
        <v>305678.37534145528</v>
      </c>
      <c r="R228" s="28">
        <f t="shared" si="62"/>
        <v>48.812809152360863</v>
      </c>
      <c r="S228" s="28">
        <f t="shared" si="63"/>
        <v>4841.8118493922357</v>
      </c>
      <c r="T228" s="20"/>
      <c r="U228" s="56"/>
      <c r="V228" s="1">
        <f t="shared" si="54"/>
        <v>0.97625618304721729</v>
      </c>
      <c r="W228" s="1">
        <f t="shared" si="55"/>
        <v>499.02374381695279</v>
      </c>
      <c r="X228" s="1">
        <f t="shared" si="56"/>
        <v>0.48812809152360864</v>
      </c>
      <c r="Y228" s="3">
        <f t="shared" si="64"/>
        <v>121.0452962348059</v>
      </c>
    </row>
    <row r="229" spans="1:25" x14ac:dyDescent="0.35">
      <c r="A229">
        <v>5</v>
      </c>
      <c r="C229" s="15">
        <f t="shared" si="65"/>
        <v>44132</v>
      </c>
      <c r="D229" s="13"/>
      <c r="L229" s="34">
        <f t="shared" si="57"/>
        <v>0.6</v>
      </c>
      <c r="M229">
        <f t="shared" si="58"/>
        <v>2.7E-2</v>
      </c>
      <c r="N229">
        <v>22.22</v>
      </c>
      <c r="O229">
        <f t="shared" si="59"/>
        <v>4.4999999999999998E-2</v>
      </c>
      <c r="P229">
        <f t="shared" si="60"/>
        <v>-1.7999999999999999E-2</v>
      </c>
      <c r="Q229" s="32">
        <f t="shared" si="61"/>
        <v>305677.07814552612</v>
      </c>
      <c r="R229" s="28">
        <f t="shared" si="62"/>
        <v>47.913428669685175</v>
      </c>
      <c r="S229" s="28">
        <f t="shared" si="63"/>
        <v>4844.0084258040915</v>
      </c>
      <c r="T229" s="20"/>
      <c r="U229" s="56"/>
      <c r="V229" s="1">
        <f t="shared" si="54"/>
        <v>0.95826857339370353</v>
      </c>
      <c r="W229" s="1">
        <f t="shared" si="55"/>
        <v>499.0417314266063</v>
      </c>
      <c r="X229" s="1">
        <f t="shared" si="56"/>
        <v>0.47913428669685176</v>
      </c>
      <c r="Y229" s="3">
        <f t="shared" si="64"/>
        <v>121.10021064510229</v>
      </c>
    </row>
    <row r="230" spans="1:25" x14ac:dyDescent="0.35">
      <c r="A230">
        <v>5</v>
      </c>
      <c r="C230" s="15">
        <f t="shared" si="65"/>
        <v>44133</v>
      </c>
      <c r="D230" s="13"/>
      <c r="L230" s="34">
        <f t="shared" si="57"/>
        <v>0.6</v>
      </c>
      <c r="M230">
        <f t="shared" si="58"/>
        <v>2.7E-2</v>
      </c>
      <c r="N230">
        <v>22.22</v>
      </c>
      <c r="O230">
        <f t="shared" si="59"/>
        <v>4.4999999999999998E-2</v>
      </c>
      <c r="P230">
        <f t="shared" si="60"/>
        <v>-1.7999999999999999E-2</v>
      </c>
      <c r="Q230" s="32">
        <f t="shared" si="61"/>
        <v>305675.80485595425</v>
      </c>
      <c r="R230" s="28">
        <f t="shared" si="62"/>
        <v>47.030613951403026</v>
      </c>
      <c r="S230" s="28">
        <f t="shared" si="63"/>
        <v>4846.1645300942273</v>
      </c>
      <c r="T230" s="20"/>
      <c r="U230" s="56"/>
      <c r="V230" s="1">
        <f t="shared" si="54"/>
        <v>0.94061227902806055</v>
      </c>
      <c r="W230" s="1">
        <f t="shared" si="55"/>
        <v>499.05938772097193</v>
      </c>
      <c r="X230" s="1">
        <f t="shared" si="56"/>
        <v>0.47030613951403027</v>
      </c>
      <c r="Y230" s="3">
        <f t="shared" si="64"/>
        <v>121.15411325235569</v>
      </c>
    </row>
    <row r="231" spans="1:25" x14ac:dyDescent="0.35">
      <c r="A231">
        <v>5</v>
      </c>
      <c r="C231" s="15">
        <f t="shared" si="65"/>
        <v>44134</v>
      </c>
      <c r="D231" s="13"/>
      <c r="L231" s="34">
        <f t="shared" si="57"/>
        <v>0.6</v>
      </c>
      <c r="M231">
        <f t="shared" si="58"/>
        <v>2.7E-2</v>
      </c>
      <c r="N231">
        <v>22.22</v>
      </c>
      <c r="O231">
        <f t="shared" si="59"/>
        <v>4.4999999999999998E-2</v>
      </c>
      <c r="P231">
        <f t="shared" si="60"/>
        <v>-1.7999999999999999E-2</v>
      </c>
      <c r="Q231" s="32">
        <f t="shared" si="61"/>
        <v>305674.5550322092</v>
      </c>
      <c r="R231" s="28">
        <f t="shared" si="62"/>
        <v>46.164060068652319</v>
      </c>
      <c r="S231" s="28">
        <f t="shared" si="63"/>
        <v>4848.2809077220409</v>
      </c>
      <c r="T231" s="20"/>
      <c r="U231" s="56"/>
      <c r="V231" s="1">
        <f t="shared" si="54"/>
        <v>0.92328120137304637</v>
      </c>
      <c r="W231" s="1">
        <f t="shared" si="55"/>
        <v>499.07671879862693</v>
      </c>
      <c r="X231" s="1">
        <f t="shared" si="56"/>
        <v>0.46164060068652318</v>
      </c>
      <c r="Y231" s="3">
        <f t="shared" si="64"/>
        <v>121.20702269305103</v>
      </c>
    </row>
    <row r="232" spans="1:25" x14ac:dyDescent="0.35">
      <c r="A232">
        <v>5</v>
      </c>
      <c r="C232" s="15">
        <f t="shared" si="65"/>
        <v>44135</v>
      </c>
      <c r="D232" s="13"/>
      <c r="L232" s="34">
        <f t="shared" si="57"/>
        <v>0.6</v>
      </c>
      <c r="M232">
        <f t="shared" si="58"/>
        <v>2.7E-2</v>
      </c>
      <c r="N232">
        <v>22.22</v>
      </c>
      <c r="O232">
        <f t="shared" si="59"/>
        <v>4.4999999999999998E-2</v>
      </c>
      <c r="P232">
        <f t="shared" si="60"/>
        <v>-1.7999999999999999E-2</v>
      </c>
      <c r="Q232" s="32">
        <f t="shared" si="61"/>
        <v>305673.3282418765</v>
      </c>
      <c r="R232" s="28">
        <f t="shared" si="62"/>
        <v>45.313467698240729</v>
      </c>
      <c r="S232" s="28">
        <f t="shared" si="63"/>
        <v>4850.3582904251298</v>
      </c>
      <c r="T232" s="20"/>
      <c r="U232" s="56"/>
      <c r="V232" s="1">
        <f t="shared" si="54"/>
        <v>0.90626935396481456</v>
      </c>
      <c r="W232" s="1">
        <f t="shared" si="55"/>
        <v>499.09373064603517</v>
      </c>
      <c r="X232" s="1">
        <f t="shared" si="56"/>
        <v>0.45313467698240728</v>
      </c>
      <c r="Y232" s="3">
        <f t="shared" si="64"/>
        <v>121.25895726062825</v>
      </c>
    </row>
    <row r="233" spans="1:25" x14ac:dyDescent="0.35">
      <c r="A233">
        <v>5</v>
      </c>
      <c r="C233" s="15">
        <f t="shared" si="65"/>
        <v>44136</v>
      </c>
      <c r="D233" s="13"/>
      <c r="L233" s="34">
        <f t="shared" si="57"/>
        <v>0.6</v>
      </c>
      <c r="M233">
        <f t="shared" si="58"/>
        <v>2.7E-2</v>
      </c>
      <c r="N233">
        <v>22.22</v>
      </c>
      <c r="O233">
        <f t="shared" si="59"/>
        <v>4.4999999999999998E-2</v>
      </c>
      <c r="P233">
        <f t="shared" si="60"/>
        <v>-1.7999999999999999E-2</v>
      </c>
      <c r="Q233" s="32">
        <f t="shared" si="61"/>
        <v>305672.12406050845</v>
      </c>
      <c r="R233" s="28">
        <f t="shared" si="62"/>
        <v>44.478543019857021</v>
      </c>
      <c r="S233" s="28">
        <f t="shared" si="63"/>
        <v>4852.3973964715506</v>
      </c>
      <c r="T233" s="20"/>
      <c r="U233" s="56"/>
      <c r="V233" s="1">
        <f t="shared" si="54"/>
        <v>0.88957086039714039</v>
      </c>
      <c r="W233" s="1">
        <f t="shared" si="55"/>
        <v>499.11042913960284</v>
      </c>
      <c r="X233" s="1">
        <f t="shared" si="56"/>
        <v>0.4447854301985702</v>
      </c>
      <c r="Y233" s="3">
        <f t="shared" si="64"/>
        <v>121.30993491178877</v>
      </c>
    </row>
    <row r="234" spans="1:25" x14ac:dyDescent="0.35">
      <c r="A234">
        <v>5</v>
      </c>
      <c r="C234" s="15">
        <f t="shared" si="65"/>
        <v>44137</v>
      </c>
      <c r="D234" s="13"/>
      <c r="L234" s="34">
        <f t="shared" si="57"/>
        <v>0.6</v>
      </c>
      <c r="M234">
        <f t="shared" si="58"/>
        <v>2.7E-2</v>
      </c>
      <c r="N234">
        <v>22.22</v>
      </c>
      <c r="O234">
        <f t="shared" si="59"/>
        <v>4.4999999999999998E-2</v>
      </c>
      <c r="P234">
        <f t="shared" si="60"/>
        <v>-1.7999999999999999E-2</v>
      </c>
      <c r="Q234" s="32">
        <f t="shared" si="61"/>
        <v>305670.94207147724</v>
      </c>
      <c r="R234" s="28">
        <f t="shared" si="62"/>
        <v>43.658997615157595</v>
      </c>
      <c r="S234" s="28">
        <f t="shared" si="63"/>
        <v>4854.3989309074441</v>
      </c>
      <c r="T234" s="20"/>
      <c r="U234" s="56"/>
      <c r="V234" s="1">
        <f t="shared" si="54"/>
        <v>0.87317995230315193</v>
      </c>
      <c r="W234" s="1">
        <f t="shared" si="55"/>
        <v>499.12682004769687</v>
      </c>
      <c r="X234" s="1">
        <f t="shared" si="56"/>
        <v>0.43658997615157596</v>
      </c>
      <c r="Y234" s="3">
        <f t="shared" si="64"/>
        <v>121.3599732726861</v>
      </c>
    </row>
    <row r="235" spans="1:25" x14ac:dyDescent="0.35">
      <c r="A235">
        <v>5</v>
      </c>
      <c r="C235" s="15">
        <f t="shared" si="65"/>
        <v>44138</v>
      </c>
      <c r="D235" s="13"/>
      <c r="L235" s="34">
        <f t="shared" si="57"/>
        <v>0.6</v>
      </c>
      <c r="M235">
        <f t="shared" si="58"/>
        <v>2.7E-2</v>
      </c>
      <c r="N235">
        <v>22.22</v>
      </c>
      <c r="O235">
        <f t="shared" si="59"/>
        <v>4.4999999999999998E-2</v>
      </c>
      <c r="P235">
        <f t="shared" si="60"/>
        <v>-1.7999999999999999E-2</v>
      </c>
      <c r="Q235" s="32">
        <f t="shared" si="61"/>
        <v>305669.781865831</v>
      </c>
      <c r="R235" s="28">
        <f t="shared" si="62"/>
        <v>42.85454836869431</v>
      </c>
      <c r="S235" s="28">
        <f t="shared" si="63"/>
        <v>4856.3635858001262</v>
      </c>
      <c r="T235" s="20"/>
      <c r="U235" s="56"/>
      <c r="V235" s="1">
        <f t="shared" si="54"/>
        <v>0.85709096737388624</v>
      </c>
      <c r="W235" s="1">
        <f t="shared" si="55"/>
        <v>499.14290903262611</v>
      </c>
      <c r="X235" s="1">
        <f t="shared" si="56"/>
        <v>0.42854548368694312</v>
      </c>
      <c r="Y235" s="3">
        <f t="shared" si="64"/>
        <v>121.40908964500316</v>
      </c>
    </row>
    <row r="236" spans="1:25" x14ac:dyDescent="0.35">
      <c r="A236">
        <v>5</v>
      </c>
      <c r="C236" s="15">
        <f t="shared" si="65"/>
        <v>44139</v>
      </c>
      <c r="D236" s="13"/>
      <c r="L236" s="34">
        <f t="shared" si="57"/>
        <v>0.6</v>
      </c>
      <c r="M236">
        <f t="shared" si="58"/>
        <v>2.7E-2</v>
      </c>
      <c r="N236">
        <v>22.22</v>
      </c>
      <c r="O236">
        <f t="shared" si="59"/>
        <v>4.4999999999999998E-2</v>
      </c>
      <c r="P236">
        <f t="shared" si="60"/>
        <v>-1.7999999999999999E-2</v>
      </c>
      <c r="Q236" s="32">
        <f t="shared" si="61"/>
        <v>305668.64304215246</v>
      </c>
      <c r="R236" s="28">
        <f t="shared" si="62"/>
        <v>42.064917370650349</v>
      </c>
      <c r="S236" s="28">
        <f t="shared" si="63"/>
        <v>4858.2920404767174</v>
      </c>
      <c r="T236" s="20"/>
      <c r="U236" s="56"/>
      <c r="V236" s="1">
        <f t="shared" si="54"/>
        <v>0.84129834741300702</v>
      </c>
      <c r="W236" s="1">
        <f t="shared" si="55"/>
        <v>499.15870165258701</v>
      </c>
      <c r="X236" s="1">
        <f t="shared" si="56"/>
        <v>0.42064917370650351</v>
      </c>
      <c r="Y236" s="3">
        <f t="shared" si="64"/>
        <v>121.45730101191793</v>
      </c>
    </row>
    <row r="237" spans="1:25" x14ac:dyDescent="0.35">
      <c r="A237">
        <v>5</v>
      </c>
      <c r="C237" s="15">
        <f t="shared" si="65"/>
        <v>44140</v>
      </c>
      <c r="D237" s="13"/>
      <c r="L237" s="34">
        <f t="shared" si="57"/>
        <v>0.6</v>
      </c>
      <c r="M237">
        <f t="shared" si="58"/>
        <v>2.7E-2</v>
      </c>
      <c r="N237">
        <v>22.22</v>
      </c>
      <c r="O237">
        <f t="shared" si="59"/>
        <v>4.4999999999999998E-2</v>
      </c>
      <c r="P237">
        <f t="shared" si="60"/>
        <v>-1.7999999999999999E-2</v>
      </c>
      <c r="Q237" s="32">
        <f t="shared" si="61"/>
        <v>305667.5252064201</v>
      </c>
      <c r="R237" s="28">
        <f t="shared" si="62"/>
        <v>41.289831821351456</v>
      </c>
      <c r="S237" s="28">
        <f t="shared" si="63"/>
        <v>4860.1849617583966</v>
      </c>
      <c r="T237" s="20"/>
      <c r="U237" s="56"/>
      <c r="V237" s="1">
        <f t="shared" si="54"/>
        <v>0.82579663642702916</v>
      </c>
      <c r="W237" s="1">
        <f t="shared" si="55"/>
        <v>499.17420336357299</v>
      </c>
      <c r="X237" s="1">
        <f t="shared" si="56"/>
        <v>0.41289831821351458</v>
      </c>
      <c r="Y237" s="3">
        <f t="shared" si="64"/>
        <v>121.50462404395992</v>
      </c>
    </row>
    <row r="238" spans="1:25" x14ac:dyDescent="0.35">
      <c r="A238">
        <v>5</v>
      </c>
      <c r="C238" s="15">
        <f t="shared" si="65"/>
        <v>44141</v>
      </c>
      <c r="D238" s="13"/>
      <c r="L238" s="34">
        <f t="shared" si="57"/>
        <v>0.6</v>
      </c>
      <c r="M238">
        <f t="shared" si="58"/>
        <v>2.7E-2</v>
      </c>
      <c r="N238">
        <v>22.22</v>
      </c>
      <c r="O238">
        <f t="shared" si="59"/>
        <v>4.4999999999999998E-2</v>
      </c>
      <c r="P238">
        <f t="shared" si="60"/>
        <v>-1.7999999999999999E-2</v>
      </c>
      <c r="Q238" s="32">
        <f t="shared" si="61"/>
        <v>305666.42797187198</v>
      </c>
      <c r="R238" s="28">
        <f t="shared" si="62"/>
        <v>40.529023937520478</v>
      </c>
      <c r="S238" s="28">
        <f t="shared" si="63"/>
        <v>4862.0430041903574</v>
      </c>
      <c r="T238" s="20"/>
      <c r="U238" s="56"/>
      <c r="V238" s="1">
        <f t="shared" si="54"/>
        <v>0.81058047875040962</v>
      </c>
      <c r="W238" s="1">
        <f t="shared" si="55"/>
        <v>499.18941952124959</v>
      </c>
      <c r="X238" s="1">
        <f t="shared" si="56"/>
        <v>0.40529023937520481</v>
      </c>
      <c r="Y238" s="3">
        <f t="shared" si="64"/>
        <v>121.55107510475894</v>
      </c>
    </row>
    <row r="239" spans="1:25" x14ac:dyDescent="0.35">
      <c r="A239">
        <v>5</v>
      </c>
      <c r="C239" s="15">
        <f t="shared" si="65"/>
        <v>44142</v>
      </c>
      <c r="D239" s="13"/>
      <c r="L239" s="34">
        <f t="shared" si="57"/>
        <v>0.6</v>
      </c>
      <c r="M239">
        <f t="shared" si="58"/>
        <v>2.7E-2</v>
      </c>
      <c r="N239">
        <v>22.22</v>
      </c>
      <c r="O239">
        <f t="shared" si="59"/>
        <v>4.4999999999999998E-2</v>
      </c>
      <c r="P239">
        <f t="shared" si="60"/>
        <v>-1.7999999999999999E-2</v>
      </c>
      <c r="Q239" s="32">
        <f t="shared" si="61"/>
        <v>305665.35095887206</v>
      </c>
      <c r="R239" s="28">
        <f t="shared" si="62"/>
        <v>39.782230860243658</v>
      </c>
      <c r="S239" s="28">
        <f t="shared" si="63"/>
        <v>4863.8668102675456</v>
      </c>
      <c r="T239" s="20"/>
      <c r="U239" s="56"/>
      <c r="V239" s="1">
        <f t="shared" si="54"/>
        <v>0.79564461720487323</v>
      </c>
      <c r="W239" s="1">
        <f t="shared" si="55"/>
        <v>499.20435538279514</v>
      </c>
      <c r="X239" s="1">
        <f t="shared" si="56"/>
        <v>0.39782230860243661</v>
      </c>
      <c r="Y239" s="3">
        <f t="shared" si="64"/>
        <v>121.59667025668864</v>
      </c>
    </row>
    <row r="240" spans="1:25" x14ac:dyDescent="0.35">
      <c r="A240">
        <v>5</v>
      </c>
      <c r="C240" s="15">
        <f t="shared" si="65"/>
        <v>44143</v>
      </c>
      <c r="D240" s="13"/>
      <c r="L240" s="34">
        <f t="shared" si="57"/>
        <v>0.6</v>
      </c>
      <c r="M240">
        <f t="shared" si="58"/>
        <v>2.7E-2</v>
      </c>
      <c r="N240">
        <v>22.22</v>
      </c>
      <c r="O240">
        <f t="shared" si="59"/>
        <v>4.4999999999999998E-2</v>
      </c>
      <c r="P240">
        <f t="shared" si="60"/>
        <v>-1.7999999999999999E-2</v>
      </c>
      <c r="Q240" s="32">
        <f t="shared" si="61"/>
        <v>305664.29379477899</v>
      </c>
      <c r="R240" s="28">
        <f t="shared" si="62"/>
        <v>39.049194564617714</v>
      </c>
      <c r="S240" s="28">
        <f t="shared" si="63"/>
        <v>4865.6570106562567</v>
      </c>
      <c r="T240" s="20"/>
      <c r="U240" s="56"/>
      <c r="V240" s="1">
        <f t="shared" si="54"/>
        <v>0.78098389129235435</v>
      </c>
      <c r="W240" s="1">
        <f t="shared" si="55"/>
        <v>499.21901610870765</v>
      </c>
      <c r="X240" s="1">
        <f t="shared" si="56"/>
        <v>0.39049194564617717</v>
      </c>
      <c r="Y240" s="3">
        <f t="shared" si="64"/>
        <v>121.64142526640643</v>
      </c>
    </row>
    <row r="241" spans="1:25" x14ac:dyDescent="0.35">
      <c r="A241">
        <v>5</v>
      </c>
      <c r="C241" s="15">
        <f t="shared" si="65"/>
        <v>44144</v>
      </c>
      <c r="D241" s="13"/>
      <c r="L241" s="34">
        <f t="shared" si="57"/>
        <v>0.6</v>
      </c>
      <c r="M241">
        <f t="shared" si="58"/>
        <v>2.7E-2</v>
      </c>
      <c r="N241">
        <v>22.22</v>
      </c>
      <c r="O241">
        <f t="shared" si="59"/>
        <v>4.4999999999999998E-2</v>
      </c>
      <c r="P241">
        <f t="shared" si="60"/>
        <v>-1.7999999999999999E-2</v>
      </c>
      <c r="Q241" s="32">
        <f t="shared" si="61"/>
        <v>305663.25611381716</v>
      </c>
      <c r="R241" s="28">
        <f t="shared" si="62"/>
        <v>38.32966177104732</v>
      </c>
      <c r="S241" s="28">
        <f t="shared" si="63"/>
        <v>4867.4142244116647</v>
      </c>
      <c r="T241" s="20"/>
      <c r="U241" s="56"/>
      <c r="V241" s="1">
        <f t="shared" si="54"/>
        <v>0.76659323542094637</v>
      </c>
      <c r="W241" s="1">
        <f t="shared" si="55"/>
        <v>499.23340676457906</v>
      </c>
      <c r="X241" s="1">
        <f t="shared" si="56"/>
        <v>0.38329661771047319</v>
      </c>
      <c r="Y241" s="3">
        <f t="shared" si="64"/>
        <v>121.68535561029162</v>
      </c>
    </row>
    <row r="242" spans="1:25" x14ac:dyDescent="0.35">
      <c r="A242">
        <v>5</v>
      </c>
      <c r="C242" s="15">
        <f t="shared" si="65"/>
        <v>44145</v>
      </c>
      <c r="D242" s="13"/>
      <c r="L242" s="34">
        <f t="shared" si="57"/>
        <v>0.6</v>
      </c>
      <c r="M242">
        <f t="shared" si="58"/>
        <v>2.7E-2</v>
      </c>
      <c r="N242">
        <v>22.22</v>
      </c>
      <c r="O242">
        <f t="shared" si="59"/>
        <v>4.4999999999999998E-2</v>
      </c>
      <c r="P242">
        <f t="shared" si="60"/>
        <v>-1.7999999999999999E-2</v>
      </c>
      <c r="Q242" s="32">
        <f t="shared" si="61"/>
        <v>305662.23755695036</v>
      </c>
      <c r="R242" s="28">
        <f t="shared" si="62"/>
        <v>37.623383858163095</v>
      </c>
      <c r="S242" s="28">
        <f t="shared" si="63"/>
        <v>4869.1390591913614</v>
      </c>
      <c r="T242" s="20"/>
      <c r="U242" s="56"/>
      <c r="V242" s="1">
        <f t="shared" si="54"/>
        <v>0.75246767716326191</v>
      </c>
      <c r="W242" s="1">
        <f t="shared" si="55"/>
        <v>499.24753232283672</v>
      </c>
      <c r="X242" s="1">
        <f t="shared" si="56"/>
        <v>0.37623383858163095</v>
      </c>
      <c r="Y242" s="3">
        <f t="shared" si="64"/>
        <v>121.72847647978404</v>
      </c>
    </row>
    <row r="243" spans="1:25" x14ac:dyDescent="0.35">
      <c r="A243">
        <v>5</v>
      </c>
      <c r="C243" s="15">
        <f t="shared" si="65"/>
        <v>44146</v>
      </c>
      <c r="D243" s="13"/>
      <c r="L243" s="34">
        <f t="shared" si="57"/>
        <v>0.6</v>
      </c>
      <c r="M243">
        <f t="shared" si="58"/>
        <v>2.7E-2</v>
      </c>
      <c r="N243">
        <v>22.22</v>
      </c>
      <c r="O243">
        <f t="shared" si="59"/>
        <v>4.4999999999999998E-2</v>
      </c>
      <c r="P243">
        <f t="shared" si="60"/>
        <v>-1.7999999999999999E-2</v>
      </c>
      <c r="Q243" s="32">
        <f t="shared" si="61"/>
        <v>305661.23777175759</v>
      </c>
      <c r="R243" s="28">
        <f t="shared" si="62"/>
        <v>36.930116777330767</v>
      </c>
      <c r="S243" s="28">
        <f t="shared" si="63"/>
        <v>4870.8321114649789</v>
      </c>
      <c r="T243" s="20"/>
      <c r="U243" s="56"/>
      <c r="V243" s="1">
        <f t="shared" si="54"/>
        <v>0.73860233554661536</v>
      </c>
      <c r="W243" s="1">
        <f t="shared" si="55"/>
        <v>499.2613976644534</v>
      </c>
      <c r="X243" s="1">
        <f t="shared" si="56"/>
        <v>0.36930116777330768</v>
      </c>
      <c r="Y243" s="3">
        <f t="shared" si="64"/>
        <v>121.77080278662447</v>
      </c>
    </row>
    <row r="244" spans="1:25" x14ac:dyDescent="0.35">
      <c r="A244">
        <v>5</v>
      </c>
      <c r="C244" s="15">
        <f t="shared" si="65"/>
        <v>44147</v>
      </c>
      <c r="D244" s="13"/>
      <c r="L244" s="34">
        <f t="shared" si="57"/>
        <v>0.6</v>
      </c>
      <c r="M244">
        <f t="shared" si="58"/>
        <v>2.7E-2</v>
      </c>
      <c r="N244">
        <v>22.22</v>
      </c>
      <c r="O244">
        <f t="shared" si="59"/>
        <v>4.4999999999999998E-2</v>
      </c>
      <c r="P244">
        <f t="shared" si="60"/>
        <v>-1.7999999999999999E-2</v>
      </c>
      <c r="Q244" s="32">
        <f t="shared" si="61"/>
        <v>305660.25641231122</v>
      </c>
      <c r="R244" s="28">
        <f t="shared" si="62"/>
        <v>36.24962096872266</v>
      </c>
      <c r="S244" s="28">
        <f t="shared" si="63"/>
        <v>4872.4939667199587</v>
      </c>
      <c r="T244" s="20"/>
      <c r="U244" s="56"/>
      <c r="V244" s="1">
        <f t="shared" si="54"/>
        <v>0.72499241937445325</v>
      </c>
      <c r="W244" s="1">
        <f t="shared" si="55"/>
        <v>499.27500758062553</v>
      </c>
      <c r="X244" s="1">
        <f t="shared" si="56"/>
        <v>0.36249620968722662</v>
      </c>
      <c r="Y244" s="3">
        <f t="shared" si="64"/>
        <v>121.81234916799897</v>
      </c>
    </row>
    <row r="245" spans="1:25" x14ac:dyDescent="0.35">
      <c r="A245">
        <v>5</v>
      </c>
      <c r="C245" s="15">
        <f t="shared" si="65"/>
        <v>44148</v>
      </c>
      <c r="D245" s="13"/>
      <c r="L245" s="34">
        <f t="shared" si="57"/>
        <v>0.6</v>
      </c>
      <c r="M245">
        <f t="shared" si="58"/>
        <v>2.7E-2</v>
      </c>
      <c r="N245">
        <v>22.22</v>
      </c>
      <c r="O245">
        <f t="shared" si="59"/>
        <v>4.4999999999999998E-2</v>
      </c>
      <c r="P245">
        <f t="shared" si="60"/>
        <v>-1.7999999999999999E-2</v>
      </c>
      <c r="Q245" s="32">
        <f t="shared" si="61"/>
        <v>305659.29313905741</v>
      </c>
      <c r="R245" s="28">
        <f t="shared" si="62"/>
        <v>35.581661278923249</v>
      </c>
      <c r="S245" s="28">
        <f t="shared" si="63"/>
        <v>4874.125199663551</v>
      </c>
      <c r="T245" s="20"/>
      <c r="U245" s="56"/>
      <c r="V245" s="1">
        <f t="shared" si="54"/>
        <v>0.71163322557846498</v>
      </c>
      <c r="W245" s="1">
        <f t="shared" si="55"/>
        <v>499.28836677442155</v>
      </c>
      <c r="X245" s="1">
        <f t="shared" si="56"/>
        <v>0.35581661278923249</v>
      </c>
      <c r="Y245" s="3">
        <f t="shared" si="64"/>
        <v>121.85312999158879</v>
      </c>
    </row>
    <row r="246" spans="1:25" x14ac:dyDescent="0.35">
      <c r="A246">
        <v>5</v>
      </c>
      <c r="C246" s="15">
        <f t="shared" si="65"/>
        <v>44149</v>
      </c>
      <c r="D246" s="13"/>
      <c r="L246" s="34">
        <f t="shared" si="57"/>
        <v>0.6</v>
      </c>
      <c r="M246">
        <f t="shared" si="58"/>
        <v>2.7E-2</v>
      </c>
      <c r="N246">
        <v>22.22</v>
      </c>
      <c r="O246">
        <f t="shared" si="59"/>
        <v>4.4999999999999998E-2</v>
      </c>
      <c r="P246">
        <f t="shared" si="60"/>
        <v>-1.7999999999999999E-2</v>
      </c>
      <c r="Q246" s="32">
        <f t="shared" si="61"/>
        <v>305658.34761869872</v>
      </c>
      <c r="R246" s="28">
        <f t="shared" si="62"/>
        <v>34.92600688004093</v>
      </c>
      <c r="S246" s="28">
        <f t="shared" si="63"/>
        <v>4875.7263744211023</v>
      </c>
      <c r="T246" s="20"/>
      <c r="U246" s="56"/>
      <c r="V246" s="1">
        <f t="shared" si="54"/>
        <v>0.69852013760081866</v>
      </c>
      <c r="W246" s="1">
        <f t="shared" si="55"/>
        <v>499.30147986239916</v>
      </c>
      <c r="X246" s="1">
        <f t="shared" si="56"/>
        <v>0.34926006880040933</v>
      </c>
      <c r="Y246" s="3">
        <f t="shared" si="64"/>
        <v>121.89315936052756</v>
      </c>
    </row>
    <row r="247" spans="1:25" x14ac:dyDescent="0.35">
      <c r="A247">
        <v>5</v>
      </c>
      <c r="C247" s="15">
        <f t="shared" si="65"/>
        <v>44150</v>
      </c>
      <c r="D247" s="13"/>
      <c r="L247" s="34">
        <f t="shared" si="57"/>
        <v>0.6</v>
      </c>
      <c r="M247">
        <f t="shared" si="58"/>
        <v>2.7E-2</v>
      </c>
      <c r="N247">
        <v>22.22</v>
      </c>
      <c r="O247">
        <f t="shared" si="59"/>
        <v>4.4999999999999998E-2</v>
      </c>
      <c r="P247">
        <f t="shared" si="60"/>
        <v>-1.7999999999999999E-2</v>
      </c>
      <c r="Q247" s="32">
        <f t="shared" si="61"/>
        <v>305657.41952407884</v>
      </c>
      <c r="R247" s="28">
        <f t="shared" si="62"/>
        <v>34.282431190298702</v>
      </c>
      <c r="S247" s="28">
        <f t="shared" si="63"/>
        <v>4877.2980447307045</v>
      </c>
      <c r="T247" s="20"/>
      <c r="U247" s="56"/>
      <c r="V247" s="1">
        <f t="shared" si="54"/>
        <v>0.68564862380597402</v>
      </c>
      <c r="W247" s="1">
        <f t="shared" si="55"/>
        <v>499.31435137619405</v>
      </c>
      <c r="X247" s="1">
        <f t="shared" si="56"/>
        <v>0.34282431190298701</v>
      </c>
      <c r="Y247" s="3">
        <f t="shared" si="64"/>
        <v>121.93245111826762</v>
      </c>
    </row>
    <row r="248" spans="1:25" x14ac:dyDescent="0.35">
      <c r="A248">
        <v>5</v>
      </c>
      <c r="C248" s="15">
        <f t="shared" si="65"/>
        <v>44151</v>
      </c>
      <c r="D248" s="13"/>
      <c r="L248" s="34">
        <f t="shared" si="57"/>
        <v>0.6</v>
      </c>
      <c r="M248">
        <f t="shared" si="58"/>
        <v>2.7E-2</v>
      </c>
      <c r="N248">
        <v>22.22</v>
      </c>
      <c r="O248">
        <f t="shared" si="59"/>
        <v>4.4999999999999998E-2</v>
      </c>
      <c r="P248">
        <f t="shared" si="60"/>
        <v>-1.7999999999999999E-2</v>
      </c>
      <c r="Q248" s="32">
        <f t="shared" si="61"/>
        <v>305656.50853406952</v>
      </c>
      <c r="R248" s="28">
        <f t="shared" si="62"/>
        <v>33.650711796076983</v>
      </c>
      <c r="S248" s="28">
        <f t="shared" si="63"/>
        <v>4878.8407541342676</v>
      </c>
      <c r="T248" s="20"/>
      <c r="U248" s="56"/>
      <c r="V248" s="1">
        <f t="shared" si="54"/>
        <v>0.67301423592153964</v>
      </c>
      <c r="W248" s="1">
        <f t="shared" si="55"/>
        <v>499.32698576407847</v>
      </c>
      <c r="X248" s="1">
        <f t="shared" si="56"/>
        <v>0.33650711796076982</v>
      </c>
      <c r="Y248" s="3">
        <f t="shared" si="64"/>
        <v>121.9710188533567</v>
      </c>
    </row>
    <row r="249" spans="1:25" x14ac:dyDescent="0.35">
      <c r="A249">
        <v>5</v>
      </c>
      <c r="C249" s="15">
        <f t="shared" si="65"/>
        <v>44152</v>
      </c>
      <c r="D249" s="13"/>
      <c r="L249" s="34">
        <f t="shared" si="57"/>
        <v>0.6</v>
      </c>
      <c r="M249">
        <f t="shared" si="58"/>
        <v>2.7E-2</v>
      </c>
      <c r="N249">
        <v>22.22</v>
      </c>
      <c r="O249">
        <f t="shared" si="59"/>
        <v>4.4999999999999998E-2</v>
      </c>
      <c r="P249">
        <f t="shared" si="60"/>
        <v>-1.7999999999999999E-2</v>
      </c>
      <c r="Q249" s="32">
        <f t="shared" si="61"/>
        <v>305655.61433345941</v>
      </c>
      <c r="R249" s="28">
        <f t="shared" si="62"/>
        <v>33.030630375382145</v>
      </c>
      <c r="S249" s="28">
        <f t="shared" si="63"/>
        <v>4880.3550361650914</v>
      </c>
      <c r="T249" s="20"/>
      <c r="U249" s="56"/>
      <c r="V249" s="1">
        <f t="shared" si="54"/>
        <v>0.66061260750764295</v>
      </c>
      <c r="W249" s="1">
        <f t="shared" si="55"/>
        <v>499.33938739249237</v>
      </c>
      <c r="X249" s="1">
        <f t="shared" si="56"/>
        <v>0.33030630375382147</v>
      </c>
      <c r="Y249" s="3">
        <f t="shared" si="64"/>
        <v>122.00887590412729</v>
      </c>
    </row>
    <row r="250" spans="1:25" x14ac:dyDescent="0.35">
      <c r="A250">
        <v>5</v>
      </c>
      <c r="C250" s="15">
        <f t="shared" si="65"/>
        <v>44153</v>
      </c>
      <c r="D250" s="13"/>
      <c r="L250" s="34">
        <f t="shared" si="57"/>
        <v>0.6</v>
      </c>
      <c r="M250">
        <f t="shared" si="58"/>
        <v>2.7E-2</v>
      </c>
      <c r="N250">
        <v>22.22</v>
      </c>
      <c r="O250">
        <f t="shared" si="59"/>
        <v>4.4999999999999998E-2</v>
      </c>
      <c r="P250">
        <f t="shared" si="60"/>
        <v>-1.7999999999999999E-2</v>
      </c>
      <c r="Q250" s="32">
        <f t="shared" si="61"/>
        <v>305654.73661284521</v>
      </c>
      <c r="R250" s="28">
        <f t="shared" si="62"/>
        <v>32.421972622714975</v>
      </c>
      <c r="S250" s="28">
        <f t="shared" si="63"/>
        <v>4881.8414145319839</v>
      </c>
      <c r="T250" s="20"/>
      <c r="U250" s="56"/>
      <c r="V250" s="1">
        <f t="shared" si="54"/>
        <v>0.64843945245429946</v>
      </c>
      <c r="W250" s="1">
        <f t="shared" si="55"/>
        <v>499.35156054754572</v>
      </c>
      <c r="X250" s="1">
        <f t="shared" si="56"/>
        <v>0.32421972622714973</v>
      </c>
      <c r="Y250" s="3">
        <f t="shared" si="64"/>
        <v>122.04603536329961</v>
      </c>
    </row>
    <row r="251" spans="1:25" x14ac:dyDescent="0.35">
      <c r="A251">
        <v>5</v>
      </c>
      <c r="C251" s="15">
        <f t="shared" si="65"/>
        <v>44154</v>
      </c>
      <c r="D251" s="13"/>
      <c r="L251" s="34">
        <f t="shared" si="57"/>
        <v>0.6</v>
      </c>
      <c r="M251">
        <f t="shared" si="58"/>
        <v>2.7E-2</v>
      </c>
      <c r="N251">
        <v>22.22</v>
      </c>
      <c r="O251">
        <f t="shared" si="59"/>
        <v>4.4999999999999998E-2</v>
      </c>
      <c r="P251">
        <f t="shared" si="60"/>
        <v>-1.7999999999999999E-2</v>
      </c>
      <c r="Q251" s="32">
        <f t="shared" si="61"/>
        <v>305653.87506852462</v>
      </c>
      <c r="R251" s="28">
        <f t="shared" si="62"/>
        <v>31.824528175313567</v>
      </c>
      <c r="S251" s="28">
        <f t="shared" si="63"/>
        <v>4883.3004033000061</v>
      </c>
      <c r="T251" s="20"/>
      <c r="U251" s="56"/>
      <c r="V251" s="1">
        <f t="shared" si="54"/>
        <v>0.63649056350627131</v>
      </c>
      <c r="W251" s="1">
        <f t="shared" si="55"/>
        <v>499.3635094364937</v>
      </c>
      <c r="X251" s="1">
        <f t="shared" si="56"/>
        <v>0.31824528175313566</v>
      </c>
      <c r="Y251" s="3">
        <f t="shared" si="64"/>
        <v>122.08251008250016</v>
      </c>
    </row>
    <row r="252" spans="1:25" x14ac:dyDescent="0.35">
      <c r="A252">
        <v>5</v>
      </c>
      <c r="C252" s="15">
        <f t="shared" si="65"/>
        <v>44155</v>
      </c>
      <c r="D252" s="13"/>
      <c r="L252" s="34">
        <f t="shared" si="57"/>
        <v>0.6</v>
      </c>
      <c r="M252">
        <f t="shared" si="58"/>
        <v>2.7E-2</v>
      </c>
      <c r="N252">
        <v>22.22</v>
      </c>
      <c r="O252">
        <f t="shared" si="59"/>
        <v>4.4999999999999998E-2</v>
      </c>
      <c r="P252">
        <f t="shared" si="60"/>
        <v>-1.7999999999999999E-2</v>
      </c>
      <c r="Q252" s="32">
        <f t="shared" si="61"/>
        <v>305653.02940239129</v>
      </c>
      <c r="R252" s="28">
        <f t="shared" si="62"/>
        <v>31.238090540745745</v>
      </c>
      <c r="S252" s="28">
        <f t="shared" si="63"/>
        <v>4884.7325070678953</v>
      </c>
      <c r="T252" s="20"/>
      <c r="U252" s="56"/>
      <c r="V252" s="1">
        <f t="shared" si="54"/>
        <v>0.62476181081491489</v>
      </c>
      <c r="W252" s="1">
        <f t="shared" si="55"/>
        <v>499.3752381891851</v>
      </c>
      <c r="X252" s="1">
        <f t="shared" si="56"/>
        <v>0.31238090540745744</v>
      </c>
      <c r="Y252" s="3">
        <f t="shared" si="64"/>
        <v>122.11831267669739</v>
      </c>
    </row>
    <row r="253" spans="1:25" x14ac:dyDescent="0.35">
      <c r="A253">
        <v>5</v>
      </c>
      <c r="C253" s="15">
        <f t="shared" si="65"/>
        <v>44156</v>
      </c>
      <c r="D253" s="13"/>
      <c r="L253" s="34">
        <f t="shared" si="57"/>
        <v>0.6</v>
      </c>
      <c r="M253">
        <f t="shared" si="58"/>
        <v>2.7E-2</v>
      </c>
      <c r="N253">
        <v>22.22</v>
      </c>
      <c r="O253">
        <f t="shared" si="59"/>
        <v>4.4999999999999998E-2</v>
      </c>
      <c r="P253">
        <f t="shared" si="60"/>
        <v>-1.7999999999999999E-2</v>
      </c>
      <c r="Q253" s="32">
        <f t="shared" si="61"/>
        <v>305652.19932183187</v>
      </c>
      <c r="R253" s="28">
        <f t="shared" si="62"/>
        <v>30.662457025826477</v>
      </c>
      <c r="S253" s="28">
        <f t="shared" si="63"/>
        <v>4886.1382211422288</v>
      </c>
      <c r="T253" s="20"/>
      <c r="U253" s="56"/>
      <c r="V253" s="1">
        <f t="shared" si="54"/>
        <v>0.61324914051652957</v>
      </c>
      <c r="W253" s="1">
        <f t="shared" si="55"/>
        <v>499.38675085948347</v>
      </c>
      <c r="X253" s="1">
        <f t="shared" si="56"/>
        <v>0.30662457025826478</v>
      </c>
      <c r="Y253" s="3">
        <f t="shared" si="64"/>
        <v>122.15345552855572</v>
      </c>
    </row>
    <row r="254" spans="1:25" x14ac:dyDescent="0.35">
      <c r="A254">
        <v>5</v>
      </c>
      <c r="C254" s="15">
        <f t="shared" si="65"/>
        <v>44157</v>
      </c>
      <c r="D254" s="13"/>
      <c r="L254" s="34">
        <f t="shared" si="57"/>
        <v>0.6</v>
      </c>
      <c r="M254">
        <f t="shared" si="58"/>
        <v>2.7E-2</v>
      </c>
      <c r="N254">
        <v>22.22</v>
      </c>
      <c r="O254">
        <f t="shared" si="59"/>
        <v>4.4999999999999998E-2</v>
      </c>
      <c r="P254">
        <f t="shared" si="60"/>
        <v>-1.7999999999999999E-2</v>
      </c>
      <c r="Q254" s="32">
        <f t="shared" si="61"/>
        <v>305651.38453962468</v>
      </c>
      <c r="R254" s="28">
        <f t="shared" si="62"/>
        <v>30.097428666836258</v>
      </c>
      <c r="S254" s="28">
        <f t="shared" si="63"/>
        <v>4887.5180317083914</v>
      </c>
      <c r="T254" s="20"/>
      <c r="U254" s="56"/>
      <c r="V254" s="1">
        <f t="shared" si="54"/>
        <v>0.60194857333672513</v>
      </c>
      <c r="W254" s="1">
        <f t="shared" si="55"/>
        <v>499.3980514266633</v>
      </c>
      <c r="X254" s="1">
        <f t="shared" si="56"/>
        <v>0.30097428666836257</v>
      </c>
      <c r="Y254" s="3">
        <f t="shared" si="64"/>
        <v>122.18795079270978</v>
      </c>
    </row>
    <row r="255" spans="1:25" x14ac:dyDescent="0.35">
      <c r="A255">
        <v>5</v>
      </c>
      <c r="C255" s="15">
        <f t="shared" si="65"/>
        <v>44158</v>
      </c>
      <c r="D255" s="13"/>
      <c r="L255" s="34">
        <f t="shared" si="57"/>
        <v>0.6</v>
      </c>
      <c r="M255">
        <f t="shared" si="58"/>
        <v>2.7E-2</v>
      </c>
      <c r="N255">
        <v>22.22</v>
      </c>
      <c r="O255">
        <f t="shared" si="59"/>
        <v>4.4999999999999998E-2</v>
      </c>
      <c r="P255">
        <f t="shared" si="60"/>
        <v>-1.7999999999999999E-2</v>
      </c>
      <c r="Q255" s="32">
        <f t="shared" si="61"/>
        <v>305650.5847738405</v>
      </c>
      <c r="R255" s="28">
        <f t="shared" si="62"/>
        <v>29.542810161016728</v>
      </c>
      <c r="S255" s="28">
        <f t="shared" si="63"/>
        <v>4888.8724159983994</v>
      </c>
      <c r="T255" s="20"/>
      <c r="U255" s="56"/>
      <c r="V255" s="1">
        <f t="shared" si="54"/>
        <v>0.59085620322033461</v>
      </c>
      <c r="W255" s="1">
        <f t="shared" si="55"/>
        <v>499.40914379677969</v>
      </c>
      <c r="X255" s="1">
        <f t="shared" si="56"/>
        <v>0.2954281016101673</v>
      </c>
      <c r="Y255" s="3">
        <f t="shared" si="64"/>
        <v>122.22181039995999</v>
      </c>
    </row>
    <row r="256" spans="1:25" x14ac:dyDescent="0.35">
      <c r="A256">
        <v>5</v>
      </c>
      <c r="C256" s="15">
        <f t="shared" si="65"/>
        <v>44159</v>
      </c>
      <c r="D256" s="13"/>
      <c r="L256" s="34">
        <f t="shared" si="57"/>
        <v>0.6</v>
      </c>
      <c r="M256">
        <f t="shared" si="58"/>
        <v>2.7E-2</v>
      </c>
      <c r="N256">
        <v>22.22</v>
      </c>
      <c r="O256">
        <f t="shared" si="59"/>
        <v>4.4999999999999998E-2</v>
      </c>
      <c r="P256">
        <f t="shared" si="60"/>
        <v>-1.7999999999999999E-2</v>
      </c>
      <c r="Q256" s="32">
        <f t="shared" si="61"/>
        <v>305649.79974774492</v>
      </c>
      <c r="R256" s="28">
        <f t="shared" si="62"/>
        <v>28.998409799320381</v>
      </c>
      <c r="S256" s="28">
        <f t="shared" si="63"/>
        <v>4890.2018424556454</v>
      </c>
      <c r="T256" s="20"/>
      <c r="U256" s="56"/>
      <c r="V256" s="1">
        <f t="shared" si="54"/>
        <v>0.57996819598640759</v>
      </c>
      <c r="W256" s="1">
        <f t="shared" si="55"/>
        <v>499.4200318040136</v>
      </c>
      <c r="X256" s="1">
        <f t="shared" si="56"/>
        <v>0.28998409799320379</v>
      </c>
      <c r="Y256" s="3">
        <f t="shared" si="64"/>
        <v>122.25504606139114</v>
      </c>
    </row>
    <row r="257" spans="1:25" x14ac:dyDescent="0.35">
      <c r="A257">
        <v>5</v>
      </c>
      <c r="C257" s="15">
        <f t="shared" si="65"/>
        <v>44160</v>
      </c>
      <c r="D257" s="13"/>
      <c r="L257" s="34">
        <f t="shared" si="57"/>
        <v>0.6</v>
      </c>
      <c r="M257">
        <f t="shared" si="58"/>
        <v>2.7E-2</v>
      </c>
      <c r="N257">
        <v>22.22</v>
      </c>
      <c r="O257">
        <f t="shared" si="59"/>
        <v>4.4999999999999998E-2</v>
      </c>
      <c r="P257">
        <f t="shared" si="60"/>
        <v>-1.7999999999999999E-2</v>
      </c>
      <c r="Q257" s="32">
        <f t="shared" si="61"/>
        <v>305649.02918970288</v>
      </c>
      <c r="R257" s="28">
        <f t="shared" si="62"/>
        <v>28.46403940039156</v>
      </c>
      <c r="S257" s="28">
        <f t="shared" si="63"/>
        <v>4891.5067708966144</v>
      </c>
      <c r="T257" s="20"/>
      <c r="U257" s="56"/>
      <c r="V257" s="1">
        <f t="shared" si="54"/>
        <v>0.56928078800783122</v>
      </c>
      <c r="W257" s="1">
        <f t="shared" si="55"/>
        <v>499.43071921199214</v>
      </c>
      <c r="X257" s="1">
        <f t="shared" si="56"/>
        <v>0.28464039400391561</v>
      </c>
      <c r="Y257" s="3">
        <f t="shared" si="64"/>
        <v>122.28766927241537</v>
      </c>
    </row>
    <row r="258" spans="1:25" x14ac:dyDescent="0.35">
      <c r="A258">
        <v>5</v>
      </c>
      <c r="C258" s="15">
        <f t="shared" si="65"/>
        <v>44161</v>
      </c>
      <c r="D258" s="13"/>
      <c r="L258" s="34">
        <f t="shared" si="57"/>
        <v>0.6</v>
      </c>
      <c r="M258">
        <f t="shared" si="58"/>
        <v>2.7E-2</v>
      </c>
      <c r="N258">
        <v>22.22</v>
      </c>
      <c r="O258">
        <f t="shared" si="59"/>
        <v>4.4999999999999998E-2</v>
      </c>
      <c r="P258">
        <f t="shared" si="60"/>
        <v>-1.7999999999999999E-2</v>
      </c>
      <c r="Q258" s="32">
        <f t="shared" si="61"/>
        <v>305648.27283308451</v>
      </c>
      <c r="R258" s="28">
        <f t="shared" si="62"/>
        <v>27.9395142457563</v>
      </c>
      <c r="S258" s="28">
        <f t="shared" si="63"/>
        <v>4892.7876526696318</v>
      </c>
      <c r="T258" s="20"/>
      <c r="U258" s="56"/>
      <c r="V258" s="1">
        <f t="shared" ref="V258:V321" si="66">R258*$AB$7</f>
        <v>0.55879028491512606</v>
      </c>
      <c r="W258" s="1">
        <f t="shared" ref="W258:W321" si="67">$AB$10-V258</f>
        <v>499.44120971508488</v>
      </c>
      <c r="X258" s="1">
        <f t="shared" ref="X258:X321" si="68">R258*$AB$8</f>
        <v>0.27939514245756303</v>
      </c>
      <c r="Y258" s="3">
        <f t="shared" si="64"/>
        <v>122.3196913167408</v>
      </c>
    </row>
    <row r="259" spans="1:25" x14ac:dyDescent="0.35">
      <c r="A259">
        <v>5</v>
      </c>
      <c r="C259" s="15">
        <f t="shared" si="65"/>
        <v>44162</v>
      </c>
      <c r="D259" s="13"/>
      <c r="L259" s="34">
        <f t="shared" ref="L259:L322" si="69">M259/O259</f>
        <v>0.6</v>
      </c>
      <c r="M259">
        <f t="shared" ref="M259:M322" si="70">IF(A259=0,$AE$2,IF(A259=1,$AE$3,IF(A259=2,$AE$4,IF(A259=3,$AE$5,IF(A259=4,$AE$6,IF(A259=5,$AE$7,IF(A259=6,$AE$8,IF(A259=7,$AE$9,""))))))))</f>
        <v>2.7E-2</v>
      </c>
      <c r="N259">
        <v>22.22</v>
      </c>
      <c r="O259">
        <f t="shared" ref="O259:O322" si="71">$AB$6</f>
        <v>4.4999999999999998E-2</v>
      </c>
      <c r="P259">
        <f t="shared" ref="P259:P322" si="72">M259-O259</f>
        <v>-1.7999999999999999E-2</v>
      </c>
      <c r="Q259" s="32">
        <f t="shared" ref="Q259:Q322" si="73">Q258-((Q258/$AB$2)*(M259*R258))</f>
        <v>305647.53041617299</v>
      </c>
      <c r="R259" s="28">
        <f t="shared" ref="R259:R322" si="74">R258+(Q258/$AB$2)*(M259*R258)-(R258*O259)</f>
        <v>27.424653016199066</v>
      </c>
      <c r="S259" s="28">
        <f t="shared" ref="S259:S322" si="75">S258+(R258*O259)</f>
        <v>4894.0449308106909</v>
      </c>
      <c r="T259" s="20"/>
      <c r="U259" s="56"/>
      <c r="V259" s="1">
        <f t="shared" si="66"/>
        <v>0.54849306032398137</v>
      </c>
      <c r="W259" s="1">
        <f t="shared" si="67"/>
        <v>499.45150693967599</v>
      </c>
      <c r="X259" s="1">
        <f t="shared" si="68"/>
        <v>0.27424653016199069</v>
      </c>
      <c r="Y259" s="3">
        <f t="shared" ref="Y259:Y322" si="76">S259*$AB$9</f>
        <v>122.35112327026728</v>
      </c>
    </row>
    <row r="260" spans="1:25" x14ac:dyDescent="0.35">
      <c r="A260">
        <v>5</v>
      </c>
      <c r="C260" s="15">
        <f t="shared" ref="C260:C323" si="77">C259+1</f>
        <v>44163</v>
      </c>
      <c r="D260" s="13"/>
      <c r="L260" s="34">
        <f t="shared" si="69"/>
        <v>0.6</v>
      </c>
      <c r="M260">
        <f t="shared" si="70"/>
        <v>2.7E-2</v>
      </c>
      <c r="N260">
        <v>22.22</v>
      </c>
      <c r="O260">
        <f t="shared" si="71"/>
        <v>4.4999999999999998E-2</v>
      </c>
      <c r="P260">
        <f t="shared" si="72"/>
        <v>-1.7999999999999999E-2</v>
      </c>
      <c r="Q260" s="32">
        <f t="shared" si="73"/>
        <v>305646.80168207415</v>
      </c>
      <c r="R260" s="28">
        <f t="shared" si="74"/>
        <v>26.919277729304781</v>
      </c>
      <c r="S260" s="28">
        <f t="shared" si="75"/>
        <v>4895.2790401964194</v>
      </c>
      <c r="T260" s="20"/>
      <c r="U260" s="56"/>
      <c r="V260" s="1">
        <f t="shared" si="66"/>
        <v>0.5383855545860956</v>
      </c>
      <c r="W260" s="1">
        <f t="shared" si="67"/>
        <v>499.46161444541389</v>
      </c>
      <c r="X260" s="1">
        <f t="shared" si="68"/>
        <v>0.2691927772930478</v>
      </c>
      <c r="Y260" s="3">
        <f t="shared" si="76"/>
        <v>122.38197600491048</v>
      </c>
    </row>
    <row r="261" spans="1:25" x14ac:dyDescent="0.35">
      <c r="A261">
        <v>5</v>
      </c>
      <c r="C261" s="15">
        <f t="shared" si="77"/>
        <v>44164</v>
      </c>
      <c r="D261" s="13"/>
      <c r="L261" s="34">
        <f t="shared" si="69"/>
        <v>0.6</v>
      </c>
      <c r="M261">
        <f t="shared" si="70"/>
        <v>2.7E-2</v>
      </c>
      <c r="N261">
        <v>22.22</v>
      </c>
      <c r="O261">
        <f t="shared" si="71"/>
        <v>4.4999999999999998E-2</v>
      </c>
      <c r="P261">
        <f t="shared" si="72"/>
        <v>-1.7999999999999999E-2</v>
      </c>
      <c r="Q261" s="32">
        <f t="shared" si="73"/>
        <v>305646.08637862751</v>
      </c>
      <c r="R261" s="28">
        <f t="shared" si="74"/>
        <v>26.423213678144911</v>
      </c>
      <c r="S261" s="28">
        <f t="shared" si="75"/>
        <v>4896.4904076942385</v>
      </c>
      <c r="T261" s="20"/>
      <c r="U261" s="56"/>
      <c r="V261" s="1">
        <f t="shared" si="66"/>
        <v>0.52846427356289827</v>
      </c>
      <c r="W261" s="1">
        <f t="shared" si="67"/>
        <v>499.47153572643708</v>
      </c>
      <c r="X261" s="1">
        <f t="shared" si="68"/>
        <v>0.26423213678144913</v>
      </c>
      <c r="Y261" s="3">
        <f t="shared" si="76"/>
        <v>122.41226019235597</v>
      </c>
    </row>
    <row r="262" spans="1:25" x14ac:dyDescent="0.35">
      <c r="A262">
        <v>5</v>
      </c>
      <c r="C262" s="15">
        <f t="shared" si="77"/>
        <v>44165</v>
      </c>
      <c r="D262" s="13"/>
      <c r="L262" s="34">
        <f t="shared" si="69"/>
        <v>0.6</v>
      </c>
      <c r="M262">
        <f t="shared" si="70"/>
        <v>2.7E-2</v>
      </c>
      <c r="N262">
        <v>22.22</v>
      </c>
      <c r="O262">
        <f t="shared" si="71"/>
        <v>4.4999999999999998E-2</v>
      </c>
      <c r="P262">
        <f t="shared" si="72"/>
        <v>-1.7999999999999999E-2</v>
      </c>
      <c r="Q262" s="32">
        <f t="shared" si="73"/>
        <v>305645.38425831904</v>
      </c>
      <c r="R262" s="28">
        <f t="shared" si="74"/>
        <v>25.936289371086836</v>
      </c>
      <c r="S262" s="28">
        <f t="shared" si="75"/>
        <v>4897.6794523097551</v>
      </c>
      <c r="T262" s="20"/>
      <c r="U262" s="56"/>
      <c r="V262" s="1">
        <f t="shared" si="66"/>
        <v>0.51872578742173669</v>
      </c>
      <c r="W262" s="1">
        <f t="shared" si="67"/>
        <v>499.48127421257828</v>
      </c>
      <c r="X262" s="1">
        <f t="shared" si="68"/>
        <v>0.25936289371086835</v>
      </c>
      <c r="Y262" s="3">
        <f t="shared" si="76"/>
        <v>122.44198630774389</v>
      </c>
    </row>
    <row r="263" spans="1:25" x14ac:dyDescent="0.35">
      <c r="A263">
        <v>5</v>
      </c>
      <c r="C263" s="15">
        <f t="shared" si="77"/>
        <v>44166</v>
      </c>
      <c r="D263" s="13"/>
      <c r="L263" s="34">
        <f t="shared" si="69"/>
        <v>0.6</v>
      </c>
      <c r="M263">
        <f t="shared" si="70"/>
        <v>2.7E-2</v>
      </c>
      <c r="N263">
        <v>22.22</v>
      </c>
      <c r="O263">
        <f t="shared" si="71"/>
        <v>4.4999999999999998E-2</v>
      </c>
      <c r="P263">
        <f t="shared" si="72"/>
        <v>-1.7999999999999999E-2</v>
      </c>
      <c r="Q263" s="32">
        <f t="shared" si="73"/>
        <v>305644.69507819571</v>
      </c>
      <c r="R263" s="28">
        <f t="shared" si="74"/>
        <v>25.45833647270598</v>
      </c>
      <c r="S263" s="28">
        <f t="shared" si="75"/>
        <v>4898.8465853314538</v>
      </c>
      <c r="T263" s="20"/>
      <c r="U263" s="56"/>
      <c r="V263" s="1">
        <f t="shared" si="66"/>
        <v>0.50916672945411956</v>
      </c>
      <c r="W263" s="1">
        <f t="shared" si="67"/>
        <v>499.49083327054586</v>
      </c>
      <c r="X263" s="1">
        <f t="shared" si="68"/>
        <v>0.25458336472705978</v>
      </c>
      <c r="Y263" s="3">
        <f t="shared" si="76"/>
        <v>122.47116463328635</v>
      </c>
    </row>
    <row r="264" spans="1:25" x14ac:dyDescent="0.35">
      <c r="A264">
        <v>5</v>
      </c>
      <c r="C264" s="15">
        <f t="shared" si="77"/>
        <v>44167</v>
      </c>
      <c r="D264" s="13"/>
      <c r="L264" s="34">
        <f t="shared" si="69"/>
        <v>0.6</v>
      </c>
      <c r="M264">
        <f t="shared" si="70"/>
        <v>2.7E-2</v>
      </c>
      <c r="N264">
        <v>22.22</v>
      </c>
      <c r="O264">
        <f t="shared" si="71"/>
        <v>4.4999999999999998E-2</v>
      </c>
      <c r="P264">
        <f t="shared" si="72"/>
        <v>-1.7999999999999999E-2</v>
      </c>
      <c r="Q264" s="32">
        <f t="shared" si="73"/>
        <v>305644.01859978138</v>
      </c>
      <c r="R264" s="28">
        <f t="shared" si="74"/>
        <v>24.989189745780681</v>
      </c>
      <c r="S264" s="28">
        <f t="shared" si="75"/>
        <v>4899.9922104727257</v>
      </c>
      <c r="T264" s="20"/>
      <c r="U264" s="56"/>
      <c r="V264" s="1">
        <f t="shared" si="66"/>
        <v>0.49978379491561364</v>
      </c>
      <c r="W264" s="1">
        <f t="shared" si="67"/>
        <v>499.50021620508437</v>
      </c>
      <c r="X264" s="1">
        <f t="shared" si="68"/>
        <v>0.24989189745780682</v>
      </c>
      <c r="Y264" s="3">
        <f t="shared" si="76"/>
        <v>122.49980526181815</v>
      </c>
    </row>
    <row r="265" spans="1:25" x14ac:dyDescent="0.35">
      <c r="A265">
        <v>5</v>
      </c>
      <c r="C265" s="15">
        <f t="shared" si="77"/>
        <v>44168</v>
      </c>
      <c r="D265" s="13"/>
      <c r="L265" s="34">
        <f t="shared" si="69"/>
        <v>0.6</v>
      </c>
      <c r="M265">
        <f t="shared" si="70"/>
        <v>2.7E-2</v>
      </c>
      <c r="N265">
        <v>22.22</v>
      </c>
      <c r="O265">
        <f t="shared" si="71"/>
        <v>4.4999999999999998E-2</v>
      </c>
      <c r="P265">
        <f t="shared" si="72"/>
        <v>-1.7999999999999999E-2</v>
      </c>
      <c r="Q265" s="32">
        <f t="shared" si="73"/>
        <v>305643.35458899423</v>
      </c>
      <c r="R265" s="28">
        <f t="shared" si="74"/>
        <v>24.528686994350029</v>
      </c>
      <c r="S265" s="28">
        <f t="shared" si="75"/>
        <v>4901.1167240112854</v>
      </c>
      <c r="T265" s="20"/>
      <c r="U265" s="56"/>
      <c r="V265" s="1">
        <f t="shared" si="66"/>
        <v>0.49057373988700059</v>
      </c>
      <c r="W265" s="1">
        <f t="shared" si="67"/>
        <v>499.509426260113</v>
      </c>
      <c r="X265" s="1">
        <f t="shared" si="68"/>
        <v>0.2452868699435003</v>
      </c>
      <c r="Y265" s="3">
        <f t="shared" si="76"/>
        <v>122.52791810028214</v>
      </c>
    </row>
    <row r="266" spans="1:25" x14ac:dyDescent="0.35">
      <c r="A266">
        <v>5</v>
      </c>
      <c r="C266" s="15">
        <f t="shared" si="77"/>
        <v>44169</v>
      </c>
      <c r="D266" s="13"/>
      <c r="L266" s="34">
        <f t="shared" si="69"/>
        <v>0.6</v>
      </c>
      <c r="M266">
        <f t="shared" si="70"/>
        <v>2.7E-2</v>
      </c>
      <c r="N266">
        <v>22.22</v>
      </c>
      <c r="O266">
        <f t="shared" si="71"/>
        <v>4.4999999999999998E-2</v>
      </c>
      <c r="P266">
        <f t="shared" si="72"/>
        <v>-1.7999999999999999E-2</v>
      </c>
      <c r="Q266" s="32">
        <f t="shared" si="73"/>
        <v>305642.70281606604</v>
      </c>
      <c r="R266" s="28">
        <f t="shared" si="74"/>
        <v>24.076669007815322</v>
      </c>
      <c r="S266" s="28">
        <f t="shared" si="75"/>
        <v>4902.2205149260308</v>
      </c>
      <c r="T266" s="20"/>
      <c r="U266" s="56"/>
      <c r="V266" s="1">
        <f t="shared" si="66"/>
        <v>0.48153338015630648</v>
      </c>
      <c r="W266" s="1">
        <f t="shared" si="67"/>
        <v>499.51846661984371</v>
      </c>
      <c r="X266" s="1">
        <f t="shared" si="68"/>
        <v>0.24076669007815324</v>
      </c>
      <c r="Y266" s="3">
        <f t="shared" si="76"/>
        <v>122.55551287315078</v>
      </c>
    </row>
    <row r="267" spans="1:25" x14ac:dyDescent="0.35">
      <c r="A267">
        <v>5</v>
      </c>
      <c r="C267" s="15">
        <f t="shared" si="77"/>
        <v>44170</v>
      </c>
      <c r="D267" s="13"/>
      <c r="L267" s="34">
        <f t="shared" si="69"/>
        <v>0.6</v>
      </c>
      <c r="M267">
        <f t="shared" si="70"/>
        <v>2.7E-2</v>
      </c>
      <c r="N267">
        <v>22.22</v>
      </c>
      <c r="O267">
        <f t="shared" si="71"/>
        <v>4.4999999999999998E-2</v>
      </c>
      <c r="P267">
        <f t="shared" si="72"/>
        <v>-1.7999999999999999E-2</v>
      </c>
      <c r="Q267" s="32">
        <f t="shared" si="73"/>
        <v>305642.06305546244</v>
      </c>
      <c r="R267" s="28">
        <f t="shared" si="74"/>
        <v>23.632979506066143</v>
      </c>
      <c r="S267" s="28">
        <f t="shared" si="75"/>
        <v>4903.3039650313822</v>
      </c>
      <c r="T267" s="20"/>
      <c r="U267" s="56"/>
      <c r="V267" s="1">
        <f t="shared" si="66"/>
        <v>0.47265959012132286</v>
      </c>
      <c r="W267" s="1">
        <f t="shared" si="67"/>
        <v>499.52734040987866</v>
      </c>
      <c r="X267" s="1">
        <f t="shared" si="68"/>
        <v>0.23632979506066143</v>
      </c>
      <c r="Y267" s="3">
        <f t="shared" si="76"/>
        <v>122.58259912578455</v>
      </c>
    </row>
    <row r="268" spans="1:25" x14ac:dyDescent="0.35">
      <c r="A268">
        <v>5</v>
      </c>
      <c r="C268" s="15">
        <f t="shared" si="77"/>
        <v>44171</v>
      </c>
      <c r="D268" s="13"/>
      <c r="L268" s="34">
        <f t="shared" si="69"/>
        <v>0.6</v>
      </c>
      <c r="M268">
        <f t="shared" si="70"/>
        <v>2.7E-2</v>
      </c>
      <c r="N268">
        <v>22.22</v>
      </c>
      <c r="O268">
        <f t="shared" si="71"/>
        <v>4.4999999999999998E-2</v>
      </c>
      <c r="P268">
        <f t="shared" si="72"/>
        <v>-1.7999999999999999E-2</v>
      </c>
      <c r="Q268" s="32">
        <f t="shared" si="73"/>
        <v>305641.43508580513</v>
      </c>
      <c r="R268" s="28">
        <f t="shared" si="74"/>
        <v>23.19746508561234</v>
      </c>
      <c r="S268" s="28">
        <f t="shared" si="75"/>
        <v>4904.3674491091551</v>
      </c>
      <c r="T268" s="20"/>
      <c r="U268" s="56"/>
      <c r="V268" s="1">
        <f t="shared" si="66"/>
        <v>0.4639493017122468</v>
      </c>
      <c r="W268" s="1">
        <f t="shared" si="67"/>
        <v>499.53605069828774</v>
      </c>
      <c r="X268" s="1">
        <f t="shared" si="68"/>
        <v>0.2319746508561234</v>
      </c>
      <c r="Y268" s="3">
        <f t="shared" si="76"/>
        <v>122.60918622772888</v>
      </c>
    </row>
    <row r="269" spans="1:25" x14ac:dyDescent="0.35">
      <c r="A269">
        <v>5</v>
      </c>
      <c r="C269" s="15">
        <f t="shared" si="77"/>
        <v>44172</v>
      </c>
      <c r="D269" s="13"/>
      <c r="L269" s="34">
        <f t="shared" si="69"/>
        <v>0.6</v>
      </c>
      <c r="M269">
        <f t="shared" si="70"/>
        <v>2.7E-2</v>
      </c>
      <c r="N269">
        <v>22.22</v>
      </c>
      <c r="O269">
        <f t="shared" si="71"/>
        <v>4.4999999999999998E-2</v>
      </c>
      <c r="P269">
        <f t="shared" si="72"/>
        <v>-1.7999999999999999E-2</v>
      </c>
      <c r="Q269" s="32">
        <f t="shared" si="73"/>
        <v>305640.81868979521</v>
      </c>
      <c r="R269" s="28">
        <f t="shared" si="74"/>
        <v>22.769975166703581</v>
      </c>
      <c r="S269" s="28">
        <f t="shared" si="75"/>
        <v>4905.4113350380076</v>
      </c>
      <c r="T269" s="20"/>
      <c r="U269" s="56"/>
      <c r="V269" s="1">
        <f t="shared" si="66"/>
        <v>0.45539950333407164</v>
      </c>
      <c r="W269" s="1">
        <f t="shared" si="67"/>
        <v>499.54460049666591</v>
      </c>
      <c r="X269" s="1">
        <f t="shared" si="68"/>
        <v>0.22769975166703582</v>
      </c>
      <c r="Y269" s="3">
        <f t="shared" si="76"/>
        <v>122.63528337595019</v>
      </c>
    </row>
    <row r="270" spans="1:25" x14ac:dyDescent="0.35">
      <c r="A270">
        <v>5</v>
      </c>
      <c r="C270" s="15">
        <f t="shared" si="77"/>
        <v>44173</v>
      </c>
      <c r="D270" s="13"/>
      <c r="L270" s="34">
        <f t="shared" si="69"/>
        <v>0.6</v>
      </c>
      <c r="M270">
        <f t="shared" si="70"/>
        <v>2.7E-2</v>
      </c>
      <c r="N270">
        <v>22.22</v>
      </c>
      <c r="O270">
        <f t="shared" si="71"/>
        <v>4.4999999999999998E-2</v>
      </c>
      <c r="P270">
        <f t="shared" si="72"/>
        <v>-1.7999999999999999E-2</v>
      </c>
      <c r="Q270" s="32">
        <f t="shared" si="73"/>
        <v>305640.21365413797</v>
      </c>
      <c r="R270" s="28">
        <f t="shared" si="74"/>
        <v>22.350361941418488</v>
      </c>
      <c r="S270" s="28">
        <f t="shared" si="75"/>
        <v>4906.435983920509</v>
      </c>
      <c r="T270" s="20"/>
      <c r="U270" s="56"/>
      <c r="V270" s="1">
        <f t="shared" si="66"/>
        <v>0.44700723882836974</v>
      </c>
      <c r="W270" s="1">
        <f t="shared" si="67"/>
        <v>499.55299276117165</v>
      </c>
      <c r="X270" s="1">
        <f t="shared" si="68"/>
        <v>0.22350361941418487</v>
      </c>
      <c r="Y270" s="3">
        <f t="shared" si="76"/>
        <v>122.66089959801273</v>
      </c>
    </row>
    <row r="271" spans="1:25" x14ac:dyDescent="0.35">
      <c r="A271">
        <v>5</v>
      </c>
      <c r="C271" s="15">
        <f t="shared" si="77"/>
        <v>44174</v>
      </c>
      <c r="D271" s="13"/>
      <c r="L271" s="34">
        <f t="shared" si="69"/>
        <v>0.6</v>
      </c>
      <c r="M271">
        <f t="shared" si="70"/>
        <v>2.7E-2</v>
      </c>
      <c r="N271">
        <v>22.22</v>
      </c>
      <c r="O271">
        <f t="shared" si="71"/>
        <v>4.4999999999999998E-2</v>
      </c>
      <c r="P271">
        <f t="shared" si="72"/>
        <v>-1.7999999999999999E-2</v>
      </c>
      <c r="Q271" s="32">
        <f t="shared" si="73"/>
        <v>305639.61976946931</v>
      </c>
      <c r="R271" s="28">
        <f t="shared" si="74"/>
        <v>21.938480322705662</v>
      </c>
      <c r="S271" s="28">
        <f t="shared" si="75"/>
        <v>4907.4417502078732</v>
      </c>
      <c r="T271" s="20"/>
      <c r="U271" s="56"/>
      <c r="V271" s="1">
        <f t="shared" si="66"/>
        <v>0.43876960645411323</v>
      </c>
      <c r="W271" s="1">
        <f t="shared" si="67"/>
        <v>499.56123039354588</v>
      </c>
      <c r="X271" s="1">
        <f t="shared" si="68"/>
        <v>0.21938480322705661</v>
      </c>
      <c r="Y271" s="3">
        <f t="shared" si="76"/>
        <v>122.68604375519683</v>
      </c>
    </row>
    <row r="272" spans="1:25" x14ac:dyDescent="0.35">
      <c r="A272">
        <v>5</v>
      </c>
      <c r="C272" s="15">
        <f t="shared" si="77"/>
        <v>44175</v>
      </c>
      <c r="D272" s="13"/>
      <c r="L272" s="34">
        <f t="shared" si="69"/>
        <v>0.6</v>
      </c>
      <c r="M272">
        <f t="shared" si="70"/>
        <v>2.7E-2</v>
      </c>
      <c r="N272">
        <v>22.22</v>
      </c>
      <c r="O272">
        <f t="shared" si="71"/>
        <v>4.4999999999999998E-2</v>
      </c>
      <c r="P272">
        <f t="shared" si="72"/>
        <v>-1.7999999999999999E-2</v>
      </c>
      <c r="Q272" s="32">
        <f t="shared" si="73"/>
        <v>305639.03683028312</v>
      </c>
      <c r="R272" s="28">
        <f t="shared" si="74"/>
        <v>21.534187894359228</v>
      </c>
      <c r="S272" s="28">
        <f t="shared" si="75"/>
        <v>4908.4289818223951</v>
      </c>
      <c r="T272" s="20"/>
      <c r="U272" s="56"/>
      <c r="V272" s="1">
        <f t="shared" si="66"/>
        <v>0.43068375788718455</v>
      </c>
      <c r="W272" s="1">
        <f t="shared" si="67"/>
        <v>499.56931624211279</v>
      </c>
      <c r="X272" s="1">
        <f t="shared" si="68"/>
        <v>0.21534187894359227</v>
      </c>
      <c r="Y272" s="3">
        <f t="shared" si="76"/>
        <v>122.71072454555988</v>
      </c>
    </row>
    <row r="273" spans="1:25" x14ac:dyDescent="0.35">
      <c r="A273">
        <v>5</v>
      </c>
      <c r="C273" s="15">
        <f t="shared" si="77"/>
        <v>44176</v>
      </c>
      <c r="D273" s="13"/>
      <c r="L273" s="34">
        <f t="shared" si="69"/>
        <v>0.6</v>
      </c>
      <c r="M273">
        <f t="shared" si="70"/>
        <v>2.7E-2</v>
      </c>
      <c r="N273">
        <v>22.22</v>
      </c>
      <c r="O273">
        <f t="shared" si="71"/>
        <v>4.4999999999999998E-2</v>
      </c>
      <c r="P273">
        <f t="shared" si="72"/>
        <v>-1.7999999999999999E-2</v>
      </c>
      <c r="Q273" s="32">
        <f t="shared" si="73"/>
        <v>305638.46463486034</v>
      </c>
      <c r="R273" s="28">
        <f t="shared" si="74"/>
        <v>21.137344861911828</v>
      </c>
      <c r="S273" s="28">
        <f t="shared" si="75"/>
        <v>4909.3980202776411</v>
      </c>
      <c r="T273" s="20"/>
      <c r="U273" s="56"/>
      <c r="V273" s="1">
        <f t="shared" si="66"/>
        <v>0.42274689723823655</v>
      </c>
      <c r="W273" s="1">
        <f t="shared" si="67"/>
        <v>499.57725310276174</v>
      </c>
      <c r="X273" s="1">
        <f t="shared" si="68"/>
        <v>0.21137344861911828</v>
      </c>
      <c r="Y273" s="3">
        <f t="shared" si="76"/>
        <v>122.73495050694103</v>
      </c>
    </row>
    <row r="274" spans="1:25" x14ac:dyDescent="0.35">
      <c r="A274">
        <v>5</v>
      </c>
      <c r="C274" s="15">
        <f t="shared" si="77"/>
        <v>44177</v>
      </c>
      <c r="D274" s="13"/>
      <c r="L274" s="34">
        <f t="shared" si="69"/>
        <v>0.6</v>
      </c>
      <c r="M274">
        <f t="shared" si="70"/>
        <v>2.7E-2</v>
      </c>
      <c r="N274">
        <v>22.22</v>
      </c>
      <c r="O274">
        <f t="shared" si="71"/>
        <v>4.4999999999999998E-2</v>
      </c>
      <c r="P274">
        <f t="shared" si="72"/>
        <v>-1.7999999999999999E-2</v>
      </c>
      <c r="Q274" s="32">
        <f t="shared" si="73"/>
        <v>305637.90298519906</v>
      </c>
      <c r="R274" s="28">
        <f t="shared" si="74"/>
        <v>20.747814004428349</v>
      </c>
      <c r="S274" s="28">
        <f t="shared" si="75"/>
        <v>4910.3492007964269</v>
      </c>
      <c r="T274" s="20"/>
      <c r="U274" s="56"/>
      <c r="V274" s="1">
        <f t="shared" si="66"/>
        <v>0.414956280088567</v>
      </c>
      <c r="W274" s="1">
        <f t="shared" si="67"/>
        <v>499.58504371991143</v>
      </c>
      <c r="X274" s="1">
        <f t="shared" si="68"/>
        <v>0.2074781400442835</v>
      </c>
      <c r="Y274" s="3">
        <f t="shared" si="76"/>
        <v>122.75873001991067</v>
      </c>
    </row>
    <row r="275" spans="1:25" x14ac:dyDescent="0.35">
      <c r="A275">
        <v>5</v>
      </c>
      <c r="C275" s="15">
        <f t="shared" si="77"/>
        <v>44178</v>
      </c>
      <c r="D275" s="13"/>
      <c r="L275" s="34">
        <f t="shared" si="69"/>
        <v>0.6</v>
      </c>
      <c r="M275">
        <f t="shared" si="70"/>
        <v>2.7E-2</v>
      </c>
      <c r="N275">
        <v>22.22</v>
      </c>
      <c r="O275">
        <f t="shared" si="71"/>
        <v>4.4999999999999998E-2</v>
      </c>
      <c r="P275">
        <f t="shared" si="72"/>
        <v>-1.7999999999999999E-2</v>
      </c>
      <c r="Q275" s="32">
        <f t="shared" si="73"/>
        <v>305637.35168694612</v>
      </c>
      <c r="R275" s="28">
        <f t="shared" si="74"/>
        <v>20.365460627183953</v>
      </c>
      <c r="S275" s="28">
        <f t="shared" si="75"/>
        <v>4911.2828524266261</v>
      </c>
      <c r="T275" s="20"/>
      <c r="U275" s="56"/>
      <c r="V275" s="1">
        <f t="shared" si="66"/>
        <v>0.40730921254367908</v>
      </c>
      <c r="W275" s="1">
        <f t="shared" si="67"/>
        <v>499.59269078745632</v>
      </c>
      <c r="X275" s="1">
        <f t="shared" si="68"/>
        <v>0.20365460627183954</v>
      </c>
      <c r="Y275" s="3">
        <f t="shared" si="76"/>
        <v>122.78207131066566</v>
      </c>
    </row>
    <row r="276" spans="1:25" x14ac:dyDescent="0.35">
      <c r="A276">
        <v>5</v>
      </c>
      <c r="C276" s="15">
        <f t="shared" si="77"/>
        <v>44179</v>
      </c>
      <c r="D276" s="13"/>
      <c r="L276" s="34">
        <f t="shared" si="69"/>
        <v>0.6</v>
      </c>
      <c r="M276">
        <f t="shared" si="70"/>
        <v>2.7E-2</v>
      </c>
      <c r="N276">
        <v>22.22</v>
      </c>
      <c r="O276">
        <f t="shared" si="71"/>
        <v>4.4999999999999998E-2</v>
      </c>
      <c r="P276">
        <f t="shared" si="72"/>
        <v>-1.7999999999999999E-2</v>
      </c>
      <c r="Q276" s="32">
        <f t="shared" si="73"/>
        <v>305636.81054932985</v>
      </c>
      <c r="R276" s="28">
        <f t="shared" si="74"/>
        <v>19.990152515210216</v>
      </c>
      <c r="S276" s="28">
        <f t="shared" si="75"/>
        <v>4912.1992981548492</v>
      </c>
      <c r="T276" s="20"/>
      <c r="U276" s="56"/>
      <c r="V276" s="1">
        <f t="shared" si="66"/>
        <v>0.39980305030420432</v>
      </c>
      <c r="W276" s="1">
        <f t="shared" si="67"/>
        <v>499.60019694969577</v>
      </c>
      <c r="X276" s="1">
        <f t="shared" si="68"/>
        <v>0.19990152515210216</v>
      </c>
      <c r="Y276" s="3">
        <f t="shared" si="76"/>
        <v>122.80498245387123</v>
      </c>
    </row>
    <row r="277" spans="1:25" x14ac:dyDescent="0.35">
      <c r="A277">
        <v>5</v>
      </c>
      <c r="C277" s="15">
        <f t="shared" si="77"/>
        <v>44180</v>
      </c>
      <c r="D277" s="13"/>
      <c r="L277" s="34">
        <f t="shared" si="69"/>
        <v>0.6</v>
      </c>
      <c r="M277">
        <f t="shared" si="70"/>
        <v>2.7E-2</v>
      </c>
      <c r="N277">
        <v>22.22</v>
      </c>
      <c r="O277">
        <f t="shared" si="71"/>
        <v>4.4999999999999998E-2</v>
      </c>
      <c r="P277">
        <f t="shared" si="72"/>
        <v>-1.7999999999999999E-2</v>
      </c>
      <c r="Q277" s="32">
        <f t="shared" si="73"/>
        <v>305636.27938509418</v>
      </c>
      <c r="R277" s="28">
        <f t="shared" si="74"/>
        <v>19.621759887693546</v>
      </c>
      <c r="S277" s="28">
        <f t="shared" si="75"/>
        <v>4913.0988550180336</v>
      </c>
      <c r="T277" s="20"/>
      <c r="U277" s="56"/>
      <c r="V277" s="1">
        <f t="shared" si="66"/>
        <v>0.39243519775387092</v>
      </c>
      <c r="W277" s="1">
        <f t="shared" si="67"/>
        <v>499.60756480224615</v>
      </c>
      <c r="X277" s="1">
        <f t="shared" si="68"/>
        <v>0.19621759887693546</v>
      </c>
      <c r="Y277" s="3">
        <f t="shared" si="76"/>
        <v>122.82747137545084</v>
      </c>
    </row>
    <row r="278" spans="1:25" x14ac:dyDescent="0.35">
      <c r="A278">
        <v>5</v>
      </c>
      <c r="C278" s="15">
        <f t="shared" si="77"/>
        <v>44181</v>
      </c>
      <c r="D278" s="13"/>
      <c r="L278" s="34">
        <f t="shared" si="69"/>
        <v>0.6</v>
      </c>
      <c r="M278">
        <f t="shared" si="70"/>
        <v>2.7E-2</v>
      </c>
      <c r="N278">
        <v>22.22</v>
      </c>
      <c r="O278">
        <f t="shared" si="71"/>
        <v>4.4999999999999998E-2</v>
      </c>
      <c r="P278">
        <f t="shared" si="72"/>
        <v>-1.7999999999999999E-2</v>
      </c>
      <c r="Q278" s="32">
        <f t="shared" si="73"/>
        <v>305635.7580104337</v>
      </c>
      <c r="R278" s="28">
        <f t="shared" si="74"/>
        <v>19.260155353210369</v>
      </c>
      <c r="S278" s="28">
        <f t="shared" si="75"/>
        <v>4913.9818342129802</v>
      </c>
      <c r="T278" s="20"/>
      <c r="U278" s="56"/>
      <c r="V278" s="1">
        <f t="shared" si="66"/>
        <v>0.38520310706420741</v>
      </c>
      <c r="W278" s="1">
        <f t="shared" si="67"/>
        <v>499.61479689293577</v>
      </c>
      <c r="X278" s="1">
        <f t="shared" si="68"/>
        <v>0.1926015535321037</v>
      </c>
      <c r="Y278" s="3">
        <f t="shared" si="76"/>
        <v>122.84954585532451</v>
      </c>
    </row>
    <row r="279" spans="1:25" x14ac:dyDescent="0.35">
      <c r="A279">
        <v>5</v>
      </c>
      <c r="C279" s="15">
        <f t="shared" si="77"/>
        <v>44182</v>
      </c>
      <c r="D279" s="13"/>
      <c r="L279" s="34">
        <f t="shared" si="69"/>
        <v>0.6</v>
      </c>
      <c r="M279">
        <f t="shared" si="70"/>
        <v>2.7E-2</v>
      </c>
      <c r="N279">
        <v>22.22</v>
      </c>
      <c r="O279">
        <f t="shared" si="71"/>
        <v>4.4999999999999998E-2</v>
      </c>
      <c r="P279">
        <f t="shared" si="72"/>
        <v>-1.7999999999999999E-2</v>
      </c>
      <c r="Q279" s="32">
        <f t="shared" si="73"/>
        <v>305635.24624493025</v>
      </c>
      <c r="R279" s="28">
        <f t="shared" si="74"/>
        <v>18.905213865783686</v>
      </c>
      <c r="S279" s="28">
        <f t="shared" si="75"/>
        <v>4914.8485412038744</v>
      </c>
      <c r="T279" s="20"/>
      <c r="U279" s="56"/>
      <c r="V279" s="1">
        <f t="shared" si="66"/>
        <v>0.37810427731567375</v>
      </c>
      <c r="W279" s="1">
        <f t="shared" si="67"/>
        <v>499.62189572268431</v>
      </c>
      <c r="X279" s="1">
        <f t="shared" si="68"/>
        <v>0.18905213865783688</v>
      </c>
      <c r="Y279" s="3">
        <f t="shared" si="76"/>
        <v>122.87121353009687</v>
      </c>
    </row>
    <row r="280" spans="1:25" x14ac:dyDescent="0.35">
      <c r="A280">
        <v>5</v>
      </c>
      <c r="C280" s="15">
        <f t="shared" si="77"/>
        <v>44183</v>
      </c>
      <c r="D280" s="13"/>
      <c r="L280" s="34">
        <f t="shared" si="69"/>
        <v>0.6</v>
      </c>
      <c r="M280">
        <f t="shared" si="70"/>
        <v>2.7E-2</v>
      </c>
      <c r="N280">
        <v>22.22</v>
      </c>
      <c r="O280">
        <f t="shared" si="71"/>
        <v>4.4999999999999998E-2</v>
      </c>
      <c r="P280">
        <f t="shared" si="72"/>
        <v>-1.7999999999999999E-2</v>
      </c>
      <c r="Q280" s="32">
        <f t="shared" si="73"/>
        <v>305634.74391149031</v>
      </c>
      <c r="R280" s="28">
        <f t="shared" si="74"/>
        <v>18.556812681746109</v>
      </c>
      <c r="S280" s="28">
        <f t="shared" si="75"/>
        <v>4915.6992758278348</v>
      </c>
      <c r="T280" s="20"/>
      <c r="U280" s="56"/>
      <c r="V280" s="1">
        <f t="shared" si="66"/>
        <v>0.3711362536349222</v>
      </c>
      <c r="W280" s="1">
        <f t="shared" si="67"/>
        <v>499.62886374636508</v>
      </c>
      <c r="X280" s="1">
        <f t="shared" si="68"/>
        <v>0.1855681268174611</v>
      </c>
      <c r="Y280" s="3">
        <f t="shared" si="76"/>
        <v>122.89248189569588</v>
      </c>
    </row>
    <row r="281" spans="1:25" x14ac:dyDescent="0.35">
      <c r="A281">
        <v>5</v>
      </c>
      <c r="C281" s="15">
        <f t="shared" si="77"/>
        <v>44184</v>
      </c>
      <c r="D281" s="13"/>
      <c r="L281" s="34">
        <f t="shared" si="69"/>
        <v>0.6</v>
      </c>
      <c r="M281">
        <f t="shared" si="70"/>
        <v>2.7E-2</v>
      </c>
      <c r="N281">
        <v>22.22</v>
      </c>
      <c r="O281">
        <f t="shared" si="71"/>
        <v>4.4999999999999998E-2</v>
      </c>
      <c r="P281">
        <f t="shared" si="72"/>
        <v>-1.7999999999999999E-2</v>
      </c>
      <c r="Q281" s="32">
        <f t="shared" si="73"/>
        <v>305634.25083628396</v>
      </c>
      <c r="R281" s="28">
        <f t="shared" si="74"/>
        <v>18.214831317394562</v>
      </c>
      <c r="S281" s="28">
        <f t="shared" si="75"/>
        <v>4916.5343323985135</v>
      </c>
      <c r="T281" s="20"/>
      <c r="U281" s="56"/>
      <c r="V281" s="1">
        <f t="shared" si="66"/>
        <v>0.36429662634789123</v>
      </c>
      <c r="W281" s="1">
        <f t="shared" si="67"/>
        <v>499.63570337365212</v>
      </c>
      <c r="X281" s="1">
        <f t="shared" si="68"/>
        <v>0.18214831317394561</v>
      </c>
      <c r="Y281" s="3">
        <f t="shared" si="76"/>
        <v>122.91335830996285</v>
      </c>
    </row>
    <row r="282" spans="1:25" x14ac:dyDescent="0.35">
      <c r="A282">
        <v>5</v>
      </c>
      <c r="C282" s="15">
        <f t="shared" si="77"/>
        <v>44185</v>
      </c>
      <c r="D282" s="13"/>
      <c r="L282" s="34">
        <f t="shared" si="69"/>
        <v>0.6</v>
      </c>
      <c r="M282">
        <f t="shared" si="70"/>
        <v>2.7E-2</v>
      </c>
      <c r="N282">
        <v>22.22</v>
      </c>
      <c r="O282">
        <f t="shared" si="71"/>
        <v>4.4999999999999998E-2</v>
      </c>
      <c r="P282">
        <f t="shared" si="72"/>
        <v>-1.7999999999999999E-2</v>
      </c>
      <c r="Q282" s="32">
        <f t="shared" si="73"/>
        <v>305633.76684868464</v>
      </c>
      <c r="R282" s="28">
        <f t="shared" si="74"/>
        <v>17.879151507422204</v>
      </c>
      <c r="S282" s="28">
        <f t="shared" si="75"/>
        <v>4917.3539998077958</v>
      </c>
      <c r="T282" s="20"/>
      <c r="U282" s="56"/>
      <c r="V282" s="1">
        <f t="shared" si="66"/>
        <v>0.35758303014844411</v>
      </c>
      <c r="W282" s="1">
        <f t="shared" si="67"/>
        <v>499.64241696985158</v>
      </c>
      <c r="X282" s="1">
        <f t="shared" si="68"/>
        <v>0.17879151507422206</v>
      </c>
      <c r="Y282" s="3">
        <f t="shared" si="76"/>
        <v>122.9338499951949</v>
      </c>
    </row>
    <row r="283" spans="1:25" x14ac:dyDescent="0.35">
      <c r="A283">
        <v>5</v>
      </c>
      <c r="C283" s="15">
        <f t="shared" si="77"/>
        <v>44186</v>
      </c>
      <c r="D283" s="13"/>
      <c r="L283" s="34">
        <f t="shared" si="69"/>
        <v>0.6</v>
      </c>
      <c r="M283">
        <f t="shared" si="70"/>
        <v>2.7E-2</v>
      </c>
      <c r="N283">
        <v>22.22</v>
      </c>
      <c r="O283">
        <f t="shared" si="71"/>
        <v>4.4999999999999998E-2</v>
      </c>
      <c r="P283">
        <f t="shared" si="72"/>
        <v>-1.7999999999999999E-2</v>
      </c>
      <c r="Q283" s="32">
        <f t="shared" si="73"/>
        <v>305633.29178121011</v>
      </c>
      <c r="R283" s="28">
        <f t="shared" si="74"/>
        <v>17.549657164113391</v>
      </c>
      <c r="S283" s="28">
        <f t="shared" si="75"/>
        <v>4918.1585616256298</v>
      </c>
      <c r="T283" s="20"/>
      <c r="U283" s="56"/>
      <c r="V283" s="1">
        <f t="shared" si="66"/>
        <v>0.35099314328226783</v>
      </c>
      <c r="W283" s="1">
        <f t="shared" si="67"/>
        <v>499.64900685671773</v>
      </c>
      <c r="X283" s="1">
        <f t="shared" si="68"/>
        <v>0.17549657164113391</v>
      </c>
      <c r="Y283" s="3">
        <f t="shared" si="76"/>
        <v>122.95396404064076</v>
      </c>
    </row>
    <row r="284" spans="1:25" x14ac:dyDescent="0.35">
      <c r="A284">
        <v>5</v>
      </c>
      <c r="C284" s="15">
        <f t="shared" si="77"/>
        <v>44187</v>
      </c>
      <c r="D284" s="13"/>
      <c r="L284" s="34">
        <f t="shared" si="69"/>
        <v>0.6</v>
      </c>
      <c r="M284">
        <f t="shared" si="70"/>
        <v>2.7E-2</v>
      </c>
      <c r="N284">
        <v>22.22</v>
      </c>
      <c r="O284">
        <f t="shared" si="71"/>
        <v>4.4999999999999998E-2</v>
      </c>
      <c r="P284">
        <f t="shared" si="72"/>
        <v>-1.7999999999999999E-2</v>
      </c>
      <c r="Q284" s="32">
        <f t="shared" si="73"/>
        <v>305632.82546946453</v>
      </c>
      <c r="R284" s="28">
        <f t="shared" si="74"/>
        <v>17.226234337287686</v>
      </c>
      <c r="S284" s="28">
        <f t="shared" si="75"/>
        <v>4918.9482961980148</v>
      </c>
      <c r="T284" s="20"/>
      <c r="U284" s="56"/>
      <c r="V284" s="1">
        <f t="shared" si="66"/>
        <v>0.34452468674575371</v>
      </c>
      <c r="W284" s="1">
        <f t="shared" si="67"/>
        <v>499.65547531325427</v>
      </c>
      <c r="X284" s="1">
        <f t="shared" si="68"/>
        <v>0.17226234337287685</v>
      </c>
      <c r="Y284" s="3">
        <f t="shared" si="76"/>
        <v>122.97370740495037</v>
      </c>
    </row>
    <row r="285" spans="1:25" x14ac:dyDescent="0.35">
      <c r="A285">
        <v>5</v>
      </c>
      <c r="C285" s="15">
        <f t="shared" si="77"/>
        <v>44188</v>
      </c>
      <c r="D285" s="13"/>
      <c r="L285" s="34">
        <f t="shared" si="69"/>
        <v>0.6</v>
      </c>
      <c r="M285">
        <f t="shared" si="70"/>
        <v>2.7E-2</v>
      </c>
      <c r="N285">
        <v>22.22</v>
      </c>
      <c r="O285">
        <f t="shared" si="71"/>
        <v>4.4999999999999998E-2</v>
      </c>
      <c r="P285">
        <f t="shared" si="72"/>
        <v>-1.7999999999999999E-2</v>
      </c>
      <c r="Q285" s="32">
        <f t="shared" si="73"/>
        <v>305632.36775208166</v>
      </c>
      <c r="R285" s="28">
        <f t="shared" si="74"/>
        <v>16.908771174979247</v>
      </c>
      <c r="S285" s="28">
        <f t="shared" si="75"/>
        <v>4919.7234767431928</v>
      </c>
      <c r="T285" s="20"/>
      <c r="U285" s="56"/>
      <c r="V285" s="1">
        <f t="shared" si="66"/>
        <v>0.33817542349958496</v>
      </c>
      <c r="W285" s="1">
        <f t="shared" si="67"/>
        <v>499.66182457650041</v>
      </c>
      <c r="X285" s="1">
        <f t="shared" si="68"/>
        <v>0.16908771174979248</v>
      </c>
      <c r="Y285" s="3">
        <f t="shared" si="76"/>
        <v>122.99308691857982</v>
      </c>
    </row>
    <row r="286" spans="1:25" x14ac:dyDescent="0.35">
      <c r="A286">
        <v>5</v>
      </c>
      <c r="C286" s="15">
        <f t="shared" si="77"/>
        <v>44189</v>
      </c>
      <c r="D286" s="13"/>
      <c r="L286" s="34">
        <f t="shared" si="69"/>
        <v>0.6</v>
      </c>
      <c r="M286">
        <f t="shared" si="70"/>
        <v>2.7E-2</v>
      </c>
      <c r="N286">
        <v>22.22</v>
      </c>
      <c r="O286">
        <f t="shared" si="71"/>
        <v>4.4999999999999998E-2</v>
      </c>
      <c r="P286">
        <f t="shared" si="72"/>
        <v>-1.7999999999999999E-2</v>
      </c>
      <c r="Q286" s="32">
        <f t="shared" si="73"/>
        <v>305631.9184706689</v>
      </c>
      <c r="R286" s="28">
        <f t="shared" si="74"/>
        <v>16.597157884838143</v>
      </c>
      <c r="S286" s="28">
        <f t="shared" si="75"/>
        <v>4920.4843714460667</v>
      </c>
      <c r="T286" s="20"/>
      <c r="U286" s="56"/>
      <c r="V286" s="1">
        <f t="shared" si="66"/>
        <v>0.33194315769676286</v>
      </c>
      <c r="W286" s="1">
        <f t="shared" si="67"/>
        <v>499.66805684230326</v>
      </c>
      <c r="X286" s="1">
        <f t="shared" si="68"/>
        <v>0.16597157884838143</v>
      </c>
      <c r="Y286" s="3">
        <f t="shared" si="76"/>
        <v>123.01210928615167</v>
      </c>
    </row>
    <row r="287" spans="1:25" x14ac:dyDescent="0.35">
      <c r="A287">
        <v>5</v>
      </c>
      <c r="C287" s="15">
        <f t="shared" si="77"/>
        <v>44190</v>
      </c>
      <c r="D287" s="13"/>
      <c r="L287" s="34">
        <f t="shared" si="69"/>
        <v>0.6</v>
      </c>
      <c r="M287">
        <f t="shared" si="70"/>
        <v>2.7E-2</v>
      </c>
      <c r="N287">
        <v>22.22</v>
      </c>
      <c r="O287">
        <f t="shared" si="71"/>
        <v>4.4999999999999998E-2</v>
      </c>
      <c r="P287">
        <f t="shared" si="72"/>
        <v>-1.7999999999999999E-2</v>
      </c>
      <c r="Q287" s="32">
        <f t="shared" si="73"/>
        <v>305631.47746975266</v>
      </c>
      <c r="R287" s="28">
        <f t="shared" si="74"/>
        <v>16.291286696240384</v>
      </c>
      <c r="S287" s="28">
        <f t="shared" si="75"/>
        <v>4921.2312435508848</v>
      </c>
      <c r="T287" s="20"/>
      <c r="U287" s="56"/>
      <c r="V287" s="1">
        <f t="shared" si="66"/>
        <v>0.32582573392480768</v>
      </c>
      <c r="W287" s="1">
        <f t="shared" si="67"/>
        <v>499.67417426607517</v>
      </c>
      <c r="X287" s="1">
        <f t="shared" si="68"/>
        <v>0.16291286696240384</v>
      </c>
      <c r="Y287" s="3">
        <f t="shared" si="76"/>
        <v>123.03078108877213</v>
      </c>
    </row>
    <row r="288" spans="1:25" x14ac:dyDescent="0.35">
      <c r="A288">
        <v>5</v>
      </c>
      <c r="C288" s="15">
        <f t="shared" si="77"/>
        <v>44191</v>
      </c>
      <c r="D288" s="13"/>
      <c r="L288" s="34">
        <f t="shared" si="69"/>
        <v>0.6</v>
      </c>
      <c r="M288">
        <f t="shared" si="70"/>
        <v>2.7E-2</v>
      </c>
      <c r="N288">
        <v>22.22</v>
      </c>
      <c r="O288">
        <f t="shared" si="71"/>
        <v>4.4999999999999998E-2</v>
      </c>
      <c r="P288">
        <f t="shared" si="72"/>
        <v>-1.7999999999999999E-2</v>
      </c>
      <c r="Q288" s="32">
        <f t="shared" si="73"/>
        <v>305631.0445967245</v>
      </c>
      <c r="R288" s="28">
        <f t="shared" si="74"/>
        <v>15.991051823093708</v>
      </c>
      <c r="S288" s="28">
        <f t="shared" si="75"/>
        <v>4921.9643514522159</v>
      </c>
      <c r="T288" s="20"/>
      <c r="U288" s="56"/>
      <c r="V288" s="1">
        <f t="shared" si="66"/>
        <v>0.31982103646187415</v>
      </c>
      <c r="W288" s="1">
        <f t="shared" si="67"/>
        <v>499.68017896353814</v>
      </c>
      <c r="X288" s="1">
        <f t="shared" si="68"/>
        <v>0.15991051823093708</v>
      </c>
      <c r="Y288" s="3">
        <f t="shared" si="76"/>
        <v>123.0491087863054</v>
      </c>
    </row>
    <row r="289" spans="1:25" x14ac:dyDescent="0.35">
      <c r="A289">
        <v>5</v>
      </c>
      <c r="C289" s="15">
        <f t="shared" si="77"/>
        <v>44192</v>
      </c>
      <c r="D289" s="13"/>
      <c r="L289" s="34">
        <f t="shared" si="69"/>
        <v>0.6</v>
      </c>
      <c r="M289">
        <f t="shared" si="70"/>
        <v>2.7E-2</v>
      </c>
      <c r="N289">
        <v>22.22</v>
      </c>
      <c r="O289">
        <f t="shared" si="71"/>
        <v>4.4999999999999998E-2</v>
      </c>
      <c r="P289">
        <f t="shared" si="72"/>
        <v>-1.7999999999999999E-2</v>
      </c>
      <c r="Q289" s="32">
        <f t="shared" si="73"/>
        <v>305630.61970178824</v>
      </c>
      <c r="R289" s="28">
        <f t="shared" si="74"/>
        <v>15.696349427326407</v>
      </c>
      <c r="S289" s="28">
        <f t="shared" si="75"/>
        <v>4922.6839487842553</v>
      </c>
      <c r="T289" s="20"/>
      <c r="U289" s="56"/>
      <c r="V289" s="1">
        <f t="shared" si="66"/>
        <v>0.31392698854652812</v>
      </c>
      <c r="W289" s="1">
        <f t="shared" si="67"/>
        <v>499.68607301145346</v>
      </c>
      <c r="X289" s="1">
        <f t="shared" si="68"/>
        <v>0.15696349427326406</v>
      </c>
      <c r="Y289" s="3">
        <f t="shared" si="76"/>
        <v>123.06709871960639</v>
      </c>
    </row>
    <row r="290" spans="1:25" x14ac:dyDescent="0.35">
      <c r="A290">
        <v>5</v>
      </c>
      <c r="C290" s="15">
        <f t="shared" si="77"/>
        <v>44193</v>
      </c>
      <c r="D290" s="13"/>
      <c r="L290" s="34">
        <f t="shared" si="69"/>
        <v>0.6</v>
      </c>
      <c r="M290">
        <f t="shared" si="70"/>
        <v>2.7E-2</v>
      </c>
      <c r="N290">
        <v>22.22</v>
      </c>
      <c r="O290">
        <f t="shared" si="71"/>
        <v>4.4999999999999998E-2</v>
      </c>
      <c r="P290">
        <f t="shared" si="72"/>
        <v>-1.7999999999999999E-2</v>
      </c>
      <c r="Q290" s="32">
        <f t="shared" si="73"/>
        <v>305630.20263790828</v>
      </c>
      <c r="R290" s="28">
        <f t="shared" si="74"/>
        <v>15.407077583046675</v>
      </c>
      <c r="S290" s="28">
        <f t="shared" si="75"/>
        <v>4923.3902845084849</v>
      </c>
      <c r="T290" s="20"/>
      <c r="U290" s="56"/>
      <c r="V290" s="1">
        <f t="shared" si="66"/>
        <v>0.30814155166093349</v>
      </c>
      <c r="W290" s="1">
        <f t="shared" si="67"/>
        <v>499.69185844833908</v>
      </c>
      <c r="X290" s="1">
        <f t="shared" si="68"/>
        <v>0.15407077583046674</v>
      </c>
      <c r="Y290" s="3">
        <f t="shared" si="76"/>
        <v>123.08475711271213</v>
      </c>
    </row>
    <row r="291" spans="1:25" x14ac:dyDescent="0.35">
      <c r="A291">
        <v>5</v>
      </c>
      <c r="C291" s="15">
        <f t="shared" si="77"/>
        <v>44194</v>
      </c>
      <c r="D291" s="13"/>
      <c r="L291" s="34">
        <f t="shared" si="69"/>
        <v>0.6</v>
      </c>
      <c r="M291">
        <f t="shared" si="70"/>
        <v>2.7E-2</v>
      </c>
      <c r="N291">
        <v>22.22</v>
      </c>
      <c r="O291">
        <f t="shared" si="71"/>
        <v>4.4999999999999998E-2</v>
      </c>
      <c r="P291">
        <f t="shared" si="72"/>
        <v>-1.7999999999999999E-2</v>
      </c>
      <c r="Q291" s="32">
        <f t="shared" si="73"/>
        <v>305629.79326075874</v>
      </c>
      <c r="R291" s="28">
        <f t="shared" si="74"/>
        <v>15.123136241360212</v>
      </c>
      <c r="S291" s="28">
        <f t="shared" si="75"/>
        <v>4924.0836029997217</v>
      </c>
      <c r="T291" s="20"/>
      <c r="U291" s="56"/>
      <c r="V291" s="1">
        <f t="shared" si="66"/>
        <v>0.30246272482720427</v>
      </c>
      <c r="W291" s="1">
        <f t="shared" si="67"/>
        <v>499.69753727517281</v>
      </c>
      <c r="X291" s="1">
        <f t="shared" si="68"/>
        <v>0.15123136241360213</v>
      </c>
      <c r="Y291" s="3">
        <f t="shared" si="76"/>
        <v>123.10209007499304</v>
      </c>
    </row>
    <row r="292" spans="1:25" x14ac:dyDescent="0.35">
      <c r="A292">
        <v>5</v>
      </c>
      <c r="C292" s="15">
        <f t="shared" si="77"/>
        <v>44195</v>
      </c>
      <c r="D292" s="13"/>
      <c r="L292" s="34">
        <f t="shared" si="69"/>
        <v>0.6</v>
      </c>
      <c r="M292">
        <f t="shared" si="70"/>
        <v>2.7E-2</v>
      </c>
      <c r="N292">
        <v>22.22</v>
      </c>
      <c r="O292">
        <f t="shared" si="71"/>
        <v>4.4999999999999998E-2</v>
      </c>
      <c r="P292">
        <f t="shared" si="72"/>
        <v>-1.7999999999999999E-2</v>
      </c>
      <c r="Q292" s="32">
        <f t="shared" si="73"/>
        <v>305629.39142867341</v>
      </c>
      <c r="R292" s="28">
        <f t="shared" si="74"/>
        <v>14.844427195834042</v>
      </c>
      <c r="S292" s="28">
        <f t="shared" si="75"/>
        <v>4924.7641441305832</v>
      </c>
      <c r="T292" s="20"/>
      <c r="U292" s="56"/>
      <c r="V292" s="1">
        <f t="shared" si="66"/>
        <v>0.29688854391668085</v>
      </c>
      <c r="W292" s="1">
        <f t="shared" si="67"/>
        <v>499.70311145608332</v>
      </c>
      <c r="X292" s="1">
        <f t="shared" si="68"/>
        <v>0.14844427195834042</v>
      </c>
      <c r="Y292" s="3">
        <f t="shared" si="76"/>
        <v>123.11910360326459</v>
      </c>
    </row>
    <row r="293" spans="1:25" x14ac:dyDescent="0.35">
      <c r="A293">
        <v>5</v>
      </c>
      <c r="C293" s="15">
        <f t="shared" si="77"/>
        <v>44196</v>
      </c>
      <c r="D293" s="13"/>
      <c r="L293" s="34">
        <f t="shared" si="69"/>
        <v>0.6</v>
      </c>
      <c r="M293">
        <f t="shared" si="70"/>
        <v>2.7E-2</v>
      </c>
      <c r="N293">
        <v>22.22</v>
      </c>
      <c r="O293">
        <f t="shared" si="71"/>
        <v>4.4999999999999998E-2</v>
      </c>
      <c r="P293">
        <f t="shared" si="72"/>
        <v>-1.7999999999999999E-2</v>
      </c>
      <c r="Q293" s="32">
        <f t="shared" si="73"/>
        <v>305628.99700259685</v>
      </c>
      <c r="R293" s="28">
        <f t="shared" si="74"/>
        <v>14.570854048594725</v>
      </c>
      <c r="S293" s="28">
        <f t="shared" si="75"/>
        <v>4925.4321433543955</v>
      </c>
      <c r="T293" s="20"/>
      <c r="U293" s="56"/>
      <c r="V293" s="1">
        <f t="shared" si="66"/>
        <v>0.2914170809718945</v>
      </c>
      <c r="W293" s="1">
        <f t="shared" si="67"/>
        <v>499.70858291902812</v>
      </c>
      <c r="X293" s="1">
        <f t="shared" si="68"/>
        <v>0.14570854048594725</v>
      </c>
      <c r="Y293" s="3">
        <f t="shared" si="76"/>
        <v>123.1358035838599</v>
      </c>
    </row>
    <row r="294" spans="1:25" x14ac:dyDescent="0.35">
      <c r="A294">
        <v>5</v>
      </c>
      <c r="C294" s="15">
        <f t="shared" si="77"/>
        <v>44197</v>
      </c>
      <c r="D294" s="13"/>
      <c r="L294" s="34">
        <f t="shared" si="69"/>
        <v>0.6</v>
      </c>
      <c r="M294">
        <f t="shared" si="70"/>
        <v>2.7E-2</v>
      </c>
      <c r="N294">
        <v>22.22</v>
      </c>
      <c r="O294">
        <f t="shared" si="71"/>
        <v>4.4999999999999998E-2</v>
      </c>
      <c r="P294">
        <f t="shared" si="72"/>
        <v>-1.7999999999999999E-2</v>
      </c>
      <c r="Q294" s="32">
        <f t="shared" si="73"/>
        <v>305628.60984603618</v>
      </c>
      <c r="R294" s="28">
        <f t="shared" si="74"/>
        <v>14.302322177049328</v>
      </c>
      <c r="S294" s="28">
        <f t="shared" si="75"/>
        <v>4926.0878317865827</v>
      </c>
      <c r="T294" s="20"/>
      <c r="U294" s="56"/>
      <c r="V294" s="1">
        <f t="shared" si="66"/>
        <v>0.28604644354098657</v>
      </c>
      <c r="W294" s="1">
        <f t="shared" si="67"/>
        <v>499.71395355645899</v>
      </c>
      <c r="X294" s="1">
        <f t="shared" si="68"/>
        <v>0.14302322177049329</v>
      </c>
      <c r="Y294" s="3">
        <f t="shared" si="76"/>
        <v>123.15219579466458</v>
      </c>
    </row>
    <row r="295" spans="1:25" x14ac:dyDescent="0.35">
      <c r="A295">
        <v>5</v>
      </c>
      <c r="C295" s="15">
        <f t="shared" si="77"/>
        <v>44198</v>
      </c>
      <c r="D295" s="13"/>
      <c r="L295" s="34">
        <f t="shared" si="69"/>
        <v>0.6</v>
      </c>
      <c r="M295">
        <f t="shared" si="70"/>
        <v>2.7E-2</v>
      </c>
      <c r="N295">
        <v>22.22</v>
      </c>
      <c r="O295">
        <f t="shared" si="71"/>
        <v>4.4999999999999998E-2</v>
      </c>
      <c r="P295">
        <f t="shared" si="72"/>
        <v>-1.7999999999999999E-2</v>
      </c>
      <c r="Q295" s="32">
        <f t="shared" si="73"/>
        <v>305628.22982501407</v>
      </c>
      <c r="R295" s="28">
        <f t="shared" si="74"/>
        <v>14.038738701217765</v>
      </c>
      <c r="S295" s="28">
        <f t="shared" si="75"/>
        <v>4926.73143628455</v>
      </c>
      <c r="T295" s="20"/>
      <c r="U295" s="56"/>
      <c r="V295" s="1">
        <f t="shared" si="66"/>
        <v>0.2807747740243553</v>
      </c>
      <c r="W295" s="1">
        <f t="shared" si="67"/>
        <v>499.71922522597566</v>
      </c>
      <c r="X295" s="1">
        <f t="shared" si="68"/>
        <v>0.14038738701217765</v>
      </c>
      <c r="Y295" s="3">
        <f t="shared" si="76"/>
        <v>123.16828590711376</v>
      </c>
    </row>
    <row r="296" spans="1:25" x14ac:dyDescent="0.35">
      <c r="A296">
        <v>5</v>
      </c>
      <c r="C296" s="15">
        <f t="shared" si="77"/>
        <v>44199</v>
      </c>
      <c r="D296" s="13"/>
      <c r="L296" s="34">
        <f t="shared" si="69"/>
        <v>0.6</v>
      </c>
      <c r="M296">
        <f t="shared" si="70"/>
        <v>2.7E-2</v>
      </c>
      <c r="N296">
        <v>22.22</v>
      </c>
      <c r="O296">
        <f t="shared" si="71"/>
        <v>4.4999999999999998E-2</v>
      </c>
      <c r="P296">
        <f t="shared" si="72"/>
        <v>-1.7999999999999999E-2</v>
      </c>
      <c r="Q296" s="32">
        <f t="shared" si="73"/>
        <v>305627.85680802207</v>
      </c>
      <c r="R296" s="28">
        <f t="shared" si="74"/>
        <v>13.780012451665316</v>
      </c>
      <c r="S296" s="28">
        <f t="shared" si="75"/>
        <v>4927.3631795261044</v>
      </c>
      <c r="T296" s="20"/>
      <c r="U296" s="56"/>
      <c r="V296" s="1">
        <f t="shared" si="66"/>
        <v>0.27560024903330632</v>
      </c>
      <c r="W296" s="1">
        <f t="shared" si="67"/>
        <v>499.72439975096671</v>
      </c>
      <c r="X296" s="1">
        <f t="shared" si="68"/>
        <v>0.13780012451665316</v>
      </c>
      <c r="Y296" s="3">
        <f t="shared" si="76"/>
        <v>123.18407948815262</v>
      </c>
    </row>
    <row r="297" spans="1:25" x14ac:dyDescent="0.35">
      <c r="A297">
        <v>5</v>
      </c>
      <c r="C297" s="15">
        <f t="shared" si="77"/>
        <v>44200</v>
      </c>
      <c r="D297" s="13"/>
      <c r="L297" s="34">
        <f t="shared" si="69"/>
        <v>0.6</v>
      </c>
      <c r="M297">
        <f t="shared" si="70"/>
        <v>2.7E-2</v>
      </c>
      <c r="N297">
        <v>22.22</v>
      </c>
      <c r="O297">
        <f t="shared" si="71"/>
        <v>4.4999999999999998E-2</v>
      </c>
      <c r="P297">
        <f t="shared" si="72"/>
        <v>-1.7999999999999999E-2</v>
      </c>
      <c r="Q297" s="32">
        <f t="shared" si="73"/>
        <v>305627.49066597538</v>
      </c>
      <c r="R297" s="28">
        <f t="shared" si="74"/>
        <v>13.526053938024321</v>
      </c>
      <c r="S297" s="28">
        <f t="shared" si="75"/>
        <v>4927.9832800864297</v>
      </c>
      <c r="T297" s="20"/>
      <c r="U297" s="56"/>
      <c r="V297" s="1">
        <f t="shared" si="66"/>
        <v>0.27052107876048642</v>
      </c>
      <c r="W297" s="1">
        <f t="shared" si="67"/>
        <v>499.72947892123949</v>
      </c>
      <c r="X297" s="1">
        <f t="shared" si="68"/>
        <v>0.13526053938024321</v>
      </c>
      <c r="Y297" s="3">
        <f t="shared" si="76"/>
        <v>123.19958200216075</v>
      </c>
    </row>
    <row r="298" spans="1:25" x14ac:dyDescent="0.35">
      <c r="A298">
        <v>5</v>
      </c>
      <c r="C298" s="15">
        <f t="shared" si="77"/>
        <v>44201</v>
      </c>
      <c r="D298" s="13"/>
      <c r="L298" s="34">
        <f t="shared" si="69"/>
        <v>0.6</v>
      </c>
      <c r="M298">
        <f t="shared" si="70"/>
        <v>2.7E-2</v>
      </c>
      <c r="N298">
        <v>22.22</v>
      </c>
      <c r="O298">
        <f t="shared" si="71"/>
        <v>4.4999999999999998E-2</v>
      </c>
      <c r="P298">
        <f t="shared" si="72"/>
        <v>-1.7999999999999999E-2</v>
      </c>
      <c r="Q298" s="32">
        <f t="shared" si="73"/>
        <v>305627.13127216807</v>
      </c>
      <c r="R298" s="28">
        <f t="shared" si="74"/>
        <v>13.276775318094263</v>
      </c>
      <c r="S298" s="28">
        <f t="shared" si="75"/>
        <v>4928.5919525136405</v>
      </c>
      <c r="T298" s="20"/>
      <c r="U298" s="56"/>
      <c r="V298" s="1">
        <f t="shared" si="66"/>
        <v>0.26553550636188528</v>
      </c>
      <c r="W298" s="1">
        <f t="shared" si="67"/>
        <v>499.73446449363814</v>
      </c>
      <c r="X298" s="1">
        <f t="shared" si="68"/>
        <v>0.13276775318094264</v>
      </c>
      <c r="Y298" s="3">
        <f t="shared" si="76"/>
        <v>123.21479881284102</v>
      </c>
    </row>
    <row r="299" spans="1:25" x14ac:dyDescent="0.35">
      <c r="A299">
        <v>5</v>
      </c>
      <c r="C299" s="15">
        <f t="shared" si="77"/>
        <v>44202</v>
      </c>
      <c r="D299" s="13"/>
      <c r="L299" s="34">
        <f t="shared" si="69"/>
        <v>0.6</v>
      </c>
      <c r="M299">
        <f t="shared" si="70"/>
        <v>2.7E-2</v>
      </c>
      <c r="N299">
        <v>22.22</v>
      </c>
      <c r="O299">
        <f t="shared" si="71"/>
        <v>4.4999999999999998E-2</v>
      </c>
      <c r="P299">
        <f t="shared" si="72"/>
        <v>-1.7999999999999999E-2</v>
      </c>
      <c r="Q299" s="32">
        <f t="shared" si="73"/>
        <v>305626.77850222937</v>
      </c>
      <c r="R299" s="28">
        <f t="shared" si="74"/>
        <v>13.032090367509655</v>
      </c>
      <c r="S299" s="28">
        <f t="shared" si="75"/>
        <v>4929.1894074029551</v>
      </c>
      <c r="T299" s="20"/>
      <c r="U299" s="56"/>
      <c r="V299" s="1">
        <f t="shared" si="66"/>
        <v>0.2606418073501931</v>
      </c>
      <c r="W299" s="1">
        <f t="shared" si="67"/>
        <v>499.73935819264983</v>
      </c>
      <c r="X299" s="1">
        <f t="shared" si="68"/>
        <v>0.13032090367509655</v>
      </c>
      <c r="Y299" s="3">
        <f t="shared" si="76"/>
        <v>123.22973518507388</v>
      </c>
    </row>
    <row r="300" spans="1:25" x14ac:dyDescent="0.35">
      <c r="A300">
        <v>5</v>
      </c>
      <c r="C300" s="15">
        <f t="shared" si="77"/>
        <v>44203</v>
      </c>
      <c r="D300" s="13"/>
      <c r="L300" s="34">
        <f t="shared" si="69"/>
        <v>0.6</v>
      </c>
      <c r="M300">
        <f t="shared" si="70"/>
        <v>2.7E-2</v>
      </c>
      <c r="N300">
        <v>22.22</v>
      </c>
      <c r="O300">
        <f t="shared" si="71"/>
        <v>4.4999999999999998E-2</v>
      </c>
      <c r="P300">
        <f t="shared" si="72"/>
        <v>-1.7999999999999999E-2</v>
      </c>
      <c r="Q300" s="32">
        <f t="shared" si="73"/>
        <v>305626.43223408039</v>
      </c>
      <c r="R300" s="28">
        <f t="shared" si="74"/>
        <v>12.791914449965311</v>
      </c>
      <c r="S300" s="28">
        <f t="shared" si="75"/>
        <v>4929.7758514694933</v>
      </c>
      <c r="T300" s="20"/>
      <c r="U300" s="56"/>
      <c r="V300" s="1">
        <f t="shared" si="66"/>
        <v>0.25583828899930622</v>
      </c>
      <c r="W300" s="1">
        <f t="shared" si="67"/>
        <v>499.74416171100069</v>
      </c>
      <c r="X300" s="1">
        <f t="shared" si="68"/>
        <v>0.12791914449965311</v>
      </c>
      <c r="Y300" s="3">
        <f t="shared" si="76"/>
        <v>123.24439628673734</v>
      </c>
    </row>
    <row r="301" spans="1:25" x14ac:dyDescent="0.35">
      <c r="A301">
        <v>5</v>
      </c>
      <c r="C301" s="15">
        <f t="shared" si="77"/>
        <v>44204</v>
      </c>
      <c r="D301" s="13"/>
      <c r="L301" s="34">
        <f t="shared" si="69"/>
        <v>0.6</v>
      </c>
      <c r="M301">
        <f t="shared" si="70"/>
        <v>2.7E-2</v>
      </c>
      <c r="N301">
        <v>22.22</v>
      </c>
      <c r="O301">
        <f t="shared" si="71"/>
        <v>4.4999999999999998E-2</v>
      </c>
      <c r="P301">
        <f t="shared" si="72"/>
        <v>-1.7999999999999999E-2</v>
      </c>
      <c r="Q301" s="32">
        <f t="shared" si="73"/>
        <v>305626.09234789212</v>
      </c>
      <c r="R301" s="28">
        <f t="shared" si="74"/>
        <v>12.556164487988797</v>
      </c>
      <c r="S301" s="28">
        <f t="shared" si="75"/>
        <v>4930.3514876197414</v>
      </c>
      <c r="T301" s="20"/>
      <c r="U301" s="56"/>
      <c r="V301" s="1">
        <f t="shared" si="66"/>
        <v>0.25112328975977594</v>
      </c>
      <c r="W301" s="1">
        <f t="shared" si="67"/>
        <v>499.74887671024021</v>
      </c>
      <c r="X301" s="1">
        <f t="shared" si="68"/>
        <v>0.12556164487988797</v>
      </c>
      <c r="Y301" s="3">
        <f t="shared" si="76"/>
        <v>123.25878719049354</v>
      </c>
    </row>
    <row r="302" spans="1:25" x14ac:dyDescent="0.35">
      <c r="A302">
        <v>5</v>
      </c>
      <c r="C302" s="15">
        <f t="shared" si="77"/>
        <v>44205</v>
      </c>
      <c r="D302" s="13"/>
      <c r="L302" s="34">
        <f t="shared" si="69"/>
        <v>0.6</v>
      </c>
      <c r="M302">
        <f t="shared" si="70"/>
        <v>2.7E-2</v>
      </c>
      <c r="N302">
        <v>22.22</v>
      </c>
      <c r="O302">
        <f t="shared" si="71"/>
        <v>4.4999999999999998E-2</v>
      </c>
      <c r="P302">
        <f t="shared" si="72"/>
        <v>-1.7999999999999999E-2</v>
      </c>
      <c r="Q302" s="32">
        <f t="shared" si="73"/>
        <v>305625.75872604392</v>
      </c>
      <c r="R302" s="28">
        <f t="shared" si="74"/>
        <v>12.324758934250037</v>
      </c>
      <c r="S302" s="28">
        <f t="shared" si="75"/>
        <v>4930.9165150217013</v>
      </c>
      <c r="T302" s="20"/>
      <c r="U302" s="56"/>
      <c r="V302" s="1">
        <f t="shared" si="66"/>
        <v>0.24649517868500073</v>
      </c>
      <c r="W302" s="1">
        <f t="shared" si="67"/>
        <v>499.753504821315</v>
      </c>
      <c r="X302" s="1">
        <f t="shared" si="68"/>
        <v>0.12324758934250037</v>
      </c>
      <c r="Y302" s="3">
        <f t="shared" si="76"/>
        <v>123.27291287554254</v>
      </c>
    </row>
    <row r="303" spans="1:25" x14ac:dyDescent="0.35">
      <c r="A303">
        <v>5</v>
      </c>
      <c r="C303" s="15">
        <f t="shared" si="77"/>
        <v>44206</v>
      </c>
      <c r="D303" s="13"/>
      <c r="L303" s="34">
        <f t="shared" si="69"/>
        <v>0.6</v>
      </c>
      <c r="M303">
        <f t="shared" si="70"/>
        <v>2.7E-2</v>
      </c>
      <c r="N303">
        <v>22.22</v>
      </c>
      <c r="O303">
        <f t="shared" si="71"/>
        <v>4.4999999999999998E-2</v>
      </c>
      <c r="P303">
        <f t="shared" si="72"/>
        <v>-1.7999999999999999E-2</v>
      </c>
      <c r="Q303" s="32">
        <f t="shared" si="73"/>
        <v>305625.4312530827</v>
      </c>
      <c r="R303" s="28">
        <f t="shared" si="74"/>
        <v>12.097617743398237</v>
      </c>
      <c r="S303" s="28">
        <f t="shared" si="75"/>
        <v>4931.4711291737422</v>
      </c>
      <c r="T303" s="20"/>
      <c r="U303" s="56"/>
      <c r="V303" s="1">
        <f t="shared" si="66"/>
        <v>0.24195235486796474</v>
      </c>
      <c r="W303" s="1">
        <f t="shared" si="67"/>
        <v>499.75804764513202</v>
      </c>
      <c r="X303" s="1">
        <f t="shared" si="68"/>
        <v>0.12097617743398237</v>
      </c>
      <c r="Y303" s="3">
        <f t="shared" si="76"/>
        <v>123.28677822934355</v>
      </c>
    </row>
    <row r="304" spans="1:25" x14ac:dyDescent="0.35">
      <c r="A304">
        <v>5</v>
      </c>
      <c r="C304" s="15">
        <f t="shared" si="77"/>
        <v>44207</v>
      </c>
      <c r="D304" s="13"/>
      <c r="L304" s="34">
        <f t="shared" si="69"/>
        <v>0.6</v>
      </c>
      <c r="M304">
        <f t="shared" si="70"/>
        <v>2.7E-2</v>
      </c>
      <c r="N304">
        <v>22.22</v>
      </c>
      <c r="O304">
        <f t="shared" si="71"/>
        <v>4.4999999999999998E-2</v>
      </c>
      <c r="P304">
        <f t="shared" si="72"/>
        <v>-1.7999999999999999E-2</v>
      </c>
      <c r="Q304" s="32">
        <f t="shared" si="73"/>
        <v>305625.10981568322</v>
      </c>
      <c r="R304" s="28">
        <f t="shared" si="74"/>
        <v>11.874662344416441</v>
      </c>
      <c r="S304" s="28">
        <f t="shared" si="75"/>
        <v>4932.0155219721955</v>
      </c>
      <c r="T304" s="20"/>
      <c r="U304" s="56"/>
      <c r="V304" s="1">
        <f t="shared" si="66"/>
        <v>0.23749324688832882</v>
      </c>
      <c r="W304" s="1">
        <f t="shared" si="67"/>
        <v>499.76250675311167</v>
      </c>
      <c r="X304" s="1">
        <f t="shared" si="68"/>
        <v>0.11874662344416441</v>
      </c>
      <c r="Y304" s="3">
        <f t="shared" si="76"/>
        <v>123.3003880493049</v>
      </c>
    </row>
    <row r="305" spans="1:25" x14ac:dyDescent="0.35">
      <c r="A305">
        <v>5</v>
      </c>
      <c r="C305" s="15">
        <f t="shared" si="77"/>
        <v>44208</v>
      </c>
      <c r="D305" s="13"/>
      <c r="L305" s="34">
        <f t="shared" si="69"/>
        <v>0.6</v>
      </c>
      <c r="M305">
        <f t="shared" si="70"/>
        <v>2.7E-2</v>
      </c>
      <c r="N305">
        <v>22.22</v>
      </c>
      <c r="O305">
        <f t="shared" si="71"/>
        <v>4.4999999999999998E-2</v>
      </c>
      <c r="P305">
        <f t="shared" si="72"/>
        <v>-1.7999999999999999E-2</v>
      </c>
      <c r="Q305" s="32">
        <f t="shared" si="73"/>
        <v>305624.79430260864</v>
      </c>
      <c r="R305" s="28">
        <f t="shared" si="74"/>
        <v>11.655815613484249</v>
      </c>
      <c r="S305" s="28">
        <f t="shared" si="75"/>
        <v>4932.5498817776943</v>
      </c>
      <c r="T305" s="20"/>
      <c r="U305" s="56"/>
      <c r="V305" s="1">
        <f t="shared" si="66"/>
        <v>0.23311631226968499</v>
      </c>
      <c r="W305" s="1">
        <f t="shared" si="67"/>
        <v>499.76688368773034</v>
      </c>
      <c r="X305" s="1">
        <f t="shared" si="68"/>
        <v>0.11655815613484249</v>
      </c>
      <c r="Y305" s="3">
        <f t="shared" si="76"/>
        <v>123.31374704444237</v>
      </c>
    </row>
    <row r="306" spans="1:25" x14ac:dyDescent="0.35">
      <c r="A306">
        <v>5</v>
      </c>
      <c r="C306" s="15">
        <f t="shared" si="77"/>
        <v>44209</v>
      </c>
      <c r="D306" s="13"/>
      <c r="L306" s="34">
        <f t="shared" si="69"/>
        <v>0.6</v>
      </c>
      <c r="M306">
        <f t="shared" si="70"/>
        <v>2.7E-2</v>
      </c>
      <c r="N306">
        <v>22.22</v>
      </c>
      <c r="O306">
        <f t="shared" si="71"/>
        <v>4.4999999999999998E-2</v>
      </c>
      <c r="P306">
        <f t="shared" si="72"/>
        <v>-1.7999999999999999E-2</v>
      </c>
      <c r="Q306" s="32">
        <f t="shared" si="73"/>
        <v>305624.48460467218</v>
      </c>
      <c r="R306" s="28">
        <f t="shared" si="74"/>
        <v>11.441001847339383</v>
      </c>
      <c r="S306" s="28">
        <f t="shared" si="75"/>
        <v>4933.0743934803013</v>
      </c>
      <c r="T306" s="20"/>
      <c r="U306" s="56"/>
      <c r="V306" s="1">
        <f t="shared" si="66"/>
        <v>0.22882003694678765</v>
      </c>
      <c r="W306" s="1">
        <f t="shared" si="67"/>
        <v>499.77117996305321</v>
      </c>
      <c r="X306" s="1">
        <f t="shared" si="68"/>
        <v>0.11441001847339383</v>
      </c>
      <c r="Y306" s="3">
        <f t="shared" si="76"/>
        <v>123.32685983700753</v>
      </c>
    </row>
    <row r="307" spans="1:25" x14ac:dyDescent="0.35">
      <c r="A307">
        <v>5</v>
      </c>
      <c r="C307" s="15">
        <f t="shared" si="77"/>
        <v>44210</v>
      </c>
      <c r="D307" s="13"/>
      <c r="L307" s="34">
        <f t="shared" si="69"/>
        <v>0.6</v>
      </c>
      <c r="M307">
        <f t="shared" si="70"/>
        <v>2.7E-2</v>
      </c>
      <c r="N307">
        <v>22.22</v>
      </c>
      <c r="O307">
        <f t="shared" si="71"/>
        <v>4.4999999999999998E-2</v>
      </c>
      <c r="P307">
        <f t="shared" si="72"/>
        <v>-1.7999999999999999E-2</v>
      </c>
      <c r="Q307" s="32">
        <f t="shared" si="73"/>
        <v>305624.18061469926</v>
      </c>
      <c r="R307" s="28">
        <f t="shared" si="74"/>
        <v>11.230146737128933</v>
      </c>
      <c r="S307" s="28">
        <f t="shared" si="75"/>
        <v>4933.5892385634315</v>
      </c>
      <c r="T307" s="20"/>
      <c r="U307" s="56"/>
      <c r="V307" s="1">
        <f t="shared" si="66"/>
        <v>0.22460293474257867</v>
      </c>
      <c r="W307" s="1">
        <f t="shared" si="67"/>
        <v>499.77539706525744</v>
      </c>
      <c r="X307" s="1">
        <f t="shared" si="68"/>
        <v>0.11230146737128933</v>
      </c>
      <c r="Y307" s="3">
        <f t="shared" si="76"/>
        <v>123.33973096408579</v>
      </c>
    </row>
    <row r="308" spans="1:25" x14ac:dyDescent="0.35">
      <c r="A308">
        <v>5</v>
      </c>
      <c r="C308" s="15">
        <f t="shared" si="77"/>
        <v>44211</v>
      </c>
      <c r="D308" s="13"/>
      <c r="L308" s="34">
        <f t="shared" si="69"/>
        <v>0.6</v>
      </c>
      <c r="M308">
        <f t="shared" si="70"/>
        <v>2.7E-2</v>
      </c>
      <c r="N308">
        <v>22.22</v>
      </c>
      <c r="O308">
        <f t="shared" si="71"/>
        <v>4.4999999999999998E-2</v>
      </c>
      <c r="P308">
        <f t="shared" si="72"/>
        <v>-1.7999999999999999E-2</v>
      </c>
      <c r="Q308" s="32">
        <f t="shared" si="73"/>
        <v>305623.88222749048</v>
      </c>
      <c r="R308" s="28">
        <f t="shared" si="74"/>
        <v>11.023177342741338</v>
      </c>
      <c r="S308" s="28">
        <f t="shared" si="75"/>
        <v>4934.0945951666026</v>
      </c>
      <c r="T308" s="20"/>
      <c r="U308" s="56"/>
      <c r="V308" s="1">
        <f t="shared" si="66"/>
        <v>0.22046354685482678</v>
      </c>
      <c r="W308" s="1">
        <f t="shared" si="67"/>
        <v>499.77953645314517</v>
      </c>
      <c r="X308" s="1">
        <f t="shared" si="68"/>
        <v>0.11023177342741339</v>
      </c>
      <c r="Y308" s="3">
        <f t="shared" si="76"/>
        <v>123.35236487916507</v>
      </c>
    </row>
    <row r="309" spans="1:25" x14ac:dyDescent="0.35">
      <c r="A309">
        <v>5</v>
      </c>
      <c r="C309" s="15">
        <f t="shared" si="77"/>
        <v>44212</v>
      </c>
      <c r="D309" s="13"/>
      <c r="L309" s="34">
        <f t="shared" si="69"/>
        <v>0.6</v>
      </c>
      <c r="M309">
        <f t="shared" si="70"/>
        <v>2.7E-2</v>
      </c>
      <c r="N309">
        <v>22.22</v>
      </c>
      <c r="O309">
        <f t="shared" si="71"/>
        <v>4.4999999999999998E-2</v>
      </c>
      <c r="P309">
        <f t="shared" si="72"/>
        <v>-1.7999999999999999E-2</v>
      </c>
      <c r="Q309" s="32">
        <f t="shared" si="73"/>
        <v>305623.58933978516</v>
      </c>
      <c r="R309" s="28">
        <f t="shared" si="74"/>
        <v>10.820022067610248</v>
      </c>
      <c r="S309" s="28">
        <f t="shared" si="75"/>
        <v>4934.5906381470259</v>
      </c>
      <c r="T309" s="20"/>
      <c r="U309" s="56"/>
      <c r="V309" s="1">
        <f t="shared" si="66"/>
        <v>0.21640044135220496</v>
      </c>
      <c r="W309" s="1">
        <f t="shared" si="67"/>
        <v>499.78359955864778</v>
      </c>
      <c r="X309" s="1">
        <f t="shared" si="68"/>
        <v>0.10820022067610248</v>
      </c>
      <c r="Y309" s="3">
        <f t="shared" si="76"/>
        <v>123.36476595367566</v>
      </c>
    </row>
    <row r="310" spans="1:25" x14ac:dyDescent="0.35">
      <c r="A310">
        <v>5</v>
      </c>
      <c r="C310" s="15">
        <f t="shared" si="77"/>
        <v>44213</v>
      </c>
      <c r="D310" s="13"/>
      <c r="L310" s="34">
        <f t="shared" si="69"/>
        <v>0.6</v>
      </c>
      <c r="M310">
        <f t="shared" si="70"/>
        <v>2.7E-2</v>
      </c>
      <c r="N310">
        <v>22.22</v>
      </c>
      <c r="O310">
        <f t="shared" si="71"/>
        <v>4.4999999999999998E-2</v>
      </c>
      <c r="P310">
        <f t="shared" si="72"/>
        <v>-1.7999999999999999E-2</v>
      </c>
      <c r="Q310" s="32">
        <f t="shared" si="73"/>
        <v>305623.30185022578</v>
      </c>
      <c r="R310" s="28">
        <f t="shared" si="74"/>
        <v>10.620610633981654</v>
      </c>
      <c r="S310" s="28">
        <f t="shared" si="75"/>
        <v>4935.0775391400684</v>
      </c>
      <c r="T310" s="20"/>
      <c r="U310" s="56"/>
      <c r="V310" s="1">
        <f t="shared" si="66"/>
        <v>0.21241221267963309</v>
      </c>
      <c r="W310" s="1">
        <f t="shared" si="67"/>
        <v>499.78758778732038</v>
      </c>
      <c r="X310" s="1">
        <f t="shared" si="68"/>
        <v>0.10620610633981654</v>
      </c>
      <c r="Y310" s="3">
        <f t="shared" si="76"/>
        <v>123.37693847850171</v>
      </c>
    </row>
    <row r="311" spans="1:25" x14ac:dyDescent="0.35">
      <c r="A311">
        <v>5</v>
      </c>
      <c r="C311" s="15">
        <f t="shared" si="77"/>
        <v>44214</v>
      </c>
      <c r="D311" s="13"/>
      <c r="L311" s="34">
        <f t="shared" si="69"/>
        <v>0.6</v>
      </c>
      <c r="M311">
        <f t="shared" si="70"/>
        <v>2.7E-2</v>
      </c>
      <c r="N311">
        <v>22.22</v>
      </c>
      <c r="O311">
        <f t="shared" si="71"/>
        <v>4.4999999999999998E-2</v>
      </c>
      <c r="P311">
        <f t="shared" si="72"/>
        <v>-1.7999999999999999E-2</v>
      </c>
      <c r="Q311" s="32">
        <f t="shared" si="73"/>
        <v>305623.01965932257</v>
      </c>
      <c r="R311" s="28">
        <f t="shared" si="74"/>
        <v>10.424874058635755</v>
      </c>
      <c r="S311" s="28">
        <f t="shared" si="75"/>
        <v>4935.5554666185972</v>
      </c>
      <c r="T311" s="20"/>
      <c r="U311" s="56"/>
      <c r="V311" s="1">
        <f t="shared" si="66"/>
        <v>0.2084974811727151</v>
      </c>
      <c r="W311" s="1">
        <f t="shared" si="67"/>
        <v>499.79150251882726</v>
      </c>
      <c r="X311" s="1">
        <f t="shared" si="68"/>
        <v>0.10424874058635755</v>
      </c>
      <c r="Y311" s="3">
        <f t="shared" si="76"/>
        <v>123.38888666546494</v>
      </c>
    </row>
    <row r="312" spans="1:25" x14ac:dyDescent="0.35">
      <c r="A312">
        <v>5</v>
      </c>
      <c r="C312" s="15">
        <f t="shared" si="77"/>
        <v>44215</v>
      </c>
      <c r="D312" s="13"/>
      <c r="L312" s="34">
        <f t="shared" si="69"/>
        <v>0.6</v>
      </c>
      <c r="M312">
        <f t="shared" si="70"/>
        <v>2.7E-2</v>
      </c>
      <c r="N312">
        <v>22.22</v>
      </c>
      <c r="O312">
        <f t="shared" si="71"/>
        <v>4.4999999999999998E-2</v>
      </c>
      <c r="P312">
        <f t="shared" si="72"/>
        <v>-1.7999999999999999E-2</v>
      </c>
      <c r="Q312" s="32">
        <f t="shared" si="73"/>
        <v>305622.7426694195</v>
      </c>
      <c r="R312" s="28">
        <f t="shared" si="74"/>
        <v>10.232744629055242</v>
      </c>
      <c r="S312" s="28">
        <f t="shared" si="75"/>
        <v>4936.0245859512361</v>
      </c>
      <c r="T312" s="20"/>
      <c r="U312" s="56"/>
      <c r="V312" s="1">
        <f t="shared" si="66"/>
        <v>0.20465489258110484</v>
      </c>
      <c r="W312" s="1">
        <f t="shared" si="67"/>
        <v>499.79534510741888</v>
      </c>
      <c r="X312" s="1">
        <f t="shared" si="68"/>
        <v>0.10232744629055242</v>
      </c>
      <c r="Y312" s="3">
        <f t="shared" si="76"/>
        <v>123.4006146487809</v>
      </c>
    </row>
    <row r="313" spans="1:25" x14ac:dyDescent="0.35">
      <c r="A313">
        <v>5</v>
      </c>
      <c r="C313" s="15">
        <f t="shared" si="77"/>
        <v>44216</v>
      </c>
      <c r="D313" s="13"/>
      <c r="L313" s="34">
        <f t="shared" si="69"/>
        <v>0.6</v>
      </c>
      <c r="M313">
        <f t="shared" si="70"/>
        <v>2.7E-2</v>
      </c>
      <c r="N313">
        <v>22.22</v>
      </c>
      <c r="O313">
        <f t="shared" si="71"/>
        <v>4.4999999999999998E-2</v>
      </c>
      <c r="P313">
        <f t="shared" si="72"/>
        <v>-1.7999999999999999E-2</v>
      </c>
      <c r="Q313" s="32">
        <f t="shared" si="73"/>
        <v>305622.4707846602</v>
      </c>
      <c r="R313" s="28">
        <f t="shared" si="74"/>
        <v>10.044155880031798</v>
      </c>
      <c r="S313" s="28">
        <f t="shared" si="75"/>
        <v>4936.4850594595437</v>
      </c>
      <c r="T313" s="20"/>
      <c r="U313" s="56"/>
      <c r="V313" s="1">
        <f t="shared" si="66"/>
        <v>0.20088311760063599</v>
      </c>
      <c r="W313" s="1">
        <f t="shared" si="67"/>
        <v>499.79911688239935</v>
      </c>
      <c r="X313" s="1">
        <f t="shared" si="68"/>
        <v>0.10044155880031799</v>
      </c>
      <c r="Y313" s="3">
        <f t="shared" si="76"/>
        <v>123.4121264864886</v>
      </c>
    </row>
    <row r="314" spans="1:25" x14ac:dyDescent="0.35">
      <c r="A314">
        <v>5</v>
      </c>
      <c r="C314" s="15">
        <f t="shared" si="77"/>
        <v>44217</v>
      </c>
      <c r="D314" s="13"/>
      <c r="L314" s="34">
        <f t="shared" si="69"/>
        <v>0.6</v>
      </c>
      <c r="M314">
        <f t="shared" si="70"/>
        <v>2.7E-2</v>
      </c>
      <c r="N314">
        <v>22.22</v>
      </c>
      <c r="O314">
        <f t="shared" si="71"/>
        <v>4.4999999999999998E-2</v>
      </c>
      <c r="P314">
        <f t="shared" si="72"/>
        <v>-1.7999999999999999E-2</v>
      </c>
      <c r="Q314" s="32">
        <f t="shared" si="73"/>
        <v>305622.20391095494</v>
      </c>
      <c r="R314" s="28">
        <f t="shared" si="74"/>
        <v>9.8590425707027816</v>
      </c>
      <c r="S314" s="28">
        <f t="shared" si="75"/>
        <v>4936.9370464741451</v>
      </c>
      <c r="T314" s="20"/>
      <c r="U314" s="56"/>
      <c r="V314" s="1">
        <f t="shared" si="66"/>
        <v>0.19718085141405564</v>
      </c>
      <c r="W314" s="1">
        <f t="shared" si="67"/>
        <v>499.80281914858597</v>
      </c>
      <c r="X314" s="1">
        <f t="shared" si="68"/>
        <v>9.8590425707027821E-2</v>
      </c>
      <c r="Y314" s="3">
        <f t="shared" si="76"/>
        <v>123.42342616185363</v>
      </c>
    </row>
    <row r="315" spans="1:25" x14ac:dyDescent="0.35">
      <c r="A315">
        <v>5</v>
      </c>
      <c r="C315" s="15">
        <f t="shared" si="77"/>
        <v>44218</v>
      </c>
      <c r="D315" s="13"/>
      <c r="L315" s="34">
        <f t="shared" si="69"/>
        <v>0.6</v>
      </c>
      <c r="M315">
        <f t="shared" si="70"/>
        <v>2.7E-2</v>
      </c>
      <c r="N315">
        <v>22.22</v>
      </c>
      <c r="O315">
        <f t="shared" si="71"/>
        <v>4.4999999999999998E-2</v>
      </c>
      <c r="P315">
        <f t="shared" si="72"/>
        <v>-1.7999999999999999E-2</v>
      </c>
      <c r="Q315" s="32">
        <f t="shared" si="73"/>
        <v>305621.94195594796</v>
      </c>
      <c r="R315" s="28">
        <f t="shared" si="74"/>
        <v>9.6773406620101987</v>
      </c>
      <c r="S315" s="28">
        <f t="shared" si="75"/>
        <v>4937.3807033898265</v>
      </c>
      <c r="T315" s="20"/>
      <c r="U315" s="56"/>
      <c r="V315" s="1">
        <f t="shared" si="66"/>
        <v>0.19354681324020398</v>
      </c>
      <c r="W315" s="1">
        <f t="shared" si="67"/>
        <v>499.80645318675977</v>
      </c>
      <c r="X315" s="1">
        <f t="shared" si="68"/>
        <v>9.677340662010199E-2</v>
      </c>
      <c r="Y315" s="3">
        <f t="shared" si="76"/>
        <v>123.43451758474566</v>
      </c>
    </row>
    <row r="316" spans="1:25" x14ac:dyDescent="0.35">
      <c r="A316">
        <v>5</v>
      </c>
      <c r="C316" s="15">
        <f t="shared" si="77"/>
        <v>44219</v>
      </c>
      <c r="D316" s="13"/>
      <c r="L316" s="34">
        <f t="shared" si="69"/>
        <v>0.6</v>
      </c>
      <c r="M316">
        <f t="shared" si="70"/>
        <v>2.7E-2</v>
      </c>
      <c r="N316">
        <v>22.22</v>
      </c>
      <c r="O316">
        <f t="shared" si="71"/>
        <v>4.4999999999999998E-2</v>
      </c>
      <c r="P316">
        <f t="shared" si="72"/>
        <v>-1.7999999999999999E-2</v>
      </c>
      <c r="Q316" s="32">
        <f t="shared" si="73"/>
        <v>305621.6848289856</v>
      </c>
      <c r="R316" s="28">
        <f t="shared" si="74"/>
        <v>9.4989872945742206</v>
      </c>
      <c r="S316" s="28">
        <f t="shared" si="75"/>
        <v>4937.8161837196167</v>
      </c>
      <c r="T316" s="20"/>
      <c r="U316" s="56"/>
      <c r="V316" s="1">
        <f t="shared" si="66"/>
        <v>0.18997974589148442</v>
      </c>
      <c r="W316" s="1">
        <f t="shared" si="67"/>
        <v>499.81002025410851</v>
      </c>
      <c r="X316" s="1">
        <f t="shared" si="68"/>
        <v>9.498987294574221E-2</v>
      </c>
      <c r="Y316" s="3">
        <f t="shared" si="76"/>
        <v>123.44540459299043</v>
      </c>
    </row>
    <row r="317" spans="1:25" x14ac:dyDescent="0.35">
      <c r="A317">
        <v>5</v>
      </c>
      <c r="C317" s="15">
        <f t="shared" si="77"/>
        <v>44220</v>
      </c>
      <c r="D317" s="13"/>
      <c r="L317" s="34">
        <f t="shared" si="69"/>
        <v>0.6</v>
      </c>
      <c r="M317">
        <f t="shared" si="70"/>
        <v>2.7E-2</v>
      </c>
      <c r="N317">
        <v>22.22</v>
      </c>
      <c r="O317">
        <f t="shared" si="71"/>
        <v>4.4999999999999998E-2</v>
      </c>
      <c r="P317">
        <f t="shared" si="72"/>
        <v>-1.7999999999999999E-2</v>
      </c>
      <c r="Q317" s="32">
        <f t="shared" si="73"/>
        <v>305621.43244108494</v>
      </c>
      <c r="R317" s="28">
        <f t="shared" si="74"/>
        <v>9.3239207669736199</v>
      </c>
      <c r="S317" s="28">
        <f t="shared" si="75"/>
        <v>4938.2436381478728</v>
      </c>
      <c r="T317" s="20"/>
      <c r="U317" s="56"/>
      <c r="V317" s="1">
        <f t="shared" si="66"/>
        <v>0.1864784153394724</v>
      </c>
      <c r="W317" s="1">
        <f t="shared" si="67"/>
        <v>499.81352158466052</v>
      </c>
      <c r="X317" s="1">
        <f t="shared" si="68"/>
        <v>9.3239207669736202E-2</v>
      </c>
      <c r="Y317" s="3">
        <f t="shared" si="76"/>
        <v>123.45609095369683</v>
      </c>
    </row>
    <row r="318" spans="1:25" x14ac:dyDescent="0.35">
      <c r="A318">
        <v>5</v>
      </c>
      <c r="C318" s="15">
        <f t="shared" si="77"/>
        <v>44221</v>
      </c>
      <c r="D318" s="13"/>
      <c r="L318" s="34">
        <f t="shared" si="69"/>
        <v>0.6</v>
      </c>
      <c r="M318">
        <f t="shared" si="70"/>
        <v>2.7E-2</v>
      </c>
      <c r="N318">
        <v>22.22</v>
      </c>
      <c r="O318">
        <f t="shared" si="71"/>
        <v>4.4999999999999998E-2</v>
      </c>
      <c r="P318">
        <f t="shared" si="72"/>
        <v>-1.7999999999999999E-2</v>
      </c>
      <c r="Q318" s="32">
        <f t="shared" si="73"/>
        <v>305621.18470490299</v>
      </c>
      <c r="R318" s="28">
        <f t="shared" si="74"/>
        <v>9.1520805144256911</v>
      </c>
      <c r="S318" s="28">
        <f t="shared" si="75"/>
        <v>4938.6632145823869</v>
      </c>
      <c r="T318" s="20"/>
      <c r="U318" s="56"/>
      <c r="V318" s="1">
        <f t="shared" si="66"/>
        <v>0.18304161028851382</v>
      </c>
      <c r="W318" s="1">
        <f t="shared" si="67"/>
        <v>499.81695838971149</v>
      </c>
      <c r="X318" s="1">
        <f t="shared" si="68"/>
        <v>9.1520805144256909E-2</v>
      </c>
      <c r="Y318" s="3">
        <f t="shared" si="76"/>
        <v>123.46658036455968</v>
      </c>
    </row>
    <row r="319" spans="1:25" x14ac:dyDescent="0.35">
      <c r="A319">
        <v>5</v>
      </c>
      <c r="C319" s="15">
        <f t="shared" si="77"/>
        <v>44222</v>
      </c>
      <c r="D319" s="13"/>
      <c r="L319" s="34">
        <f t="shared" si="69"/>
        <v>0.6</v>
      </c>
      <c r="M319">
        <f t="shared" si="70"/>
        <v>2.7E-2</v>
      </c>
      <c r="N319">
        <v>22.22</v>
      </c>
      <c r="O319">
        <f t="shared" si="71"/>
        <v>4.4999999999999998E-2</v>
      </c>
      <c r="P319">
        <f t="shared" si="72"/>
        <v>-1.7999999999999999E-2</v>
      </c>
      <c r="Q319" s="32">
        <f t="shared" si="73"/>
        <v>305620.94153470639</v>
      </c>
      <c r="R319" s="28">
        <f t="shared" si="74"/>
        <v>8.983407087858291</v>
      </c>
      <c r="S319" s="28">
        <f t="shared" si="75"/>
        <v>4939.0750582055362</v>
      </c>
      <c r="T319" s="20"/>
      <c r="U319" s="56"/>
      <c r="V319" s="1">
        <f t="shared" si="66"/>
        <v>0.17966814175716583</v>
      </c>
      <c r="W319" s="1">
        <f t="shared" si="67"/>
        <v>499.82033185824281</v>
      </c>
      <c r="X319" s="1">
        <f t="shared" si="68"/>
        <v>8.9834070878582917E-2</v>
      </c>
      <c r="Y319" s="3">
        <f t="shared" si="76"/>
        <v>123.47687645513841</v>
      </c>
    </row>
    <row r="320" spans="1:25" x14ac:dyDescent="0.35">
      <c r="A320">
        <v>5</v>
      </c>
      <c r="C320" s="15">
        <f t="shared" si="77"/>
        <v>44223</v>
      </c>
      <c r="D320" s="13"/>
      <c r="L320" s="34">
        <f t="shared" si="69"/>
        <v>0.6</v>
      </c>
      <c r="M320">
        <f t="shared" si="70"/>
        <v>2.7E-2</v>
      </c>
      <c r="N320">
        <v>22.22</v>
      </c>
      <c r="O320">
        <f t="shared" si="71"/>
        <v>4.4999999999999998E-2</v>
      </c>
      <c r="P320">
        <f t="shared" si="72"/>
        <v>-1.7999999999999999E-2</v>
      </c>
      <c r="Q320" s="32">
        <f t="shared" si="73"/>
        <v>305620.70284634194</v>
      </c>
      <c r="R320" s="28">
        <f t="shared" si="74"/>
        <v>8.8178421333668204</v>
      </c>
      <c r="S320" s="28">
        <f t="shared" si="75"/>
        <v>4939.4793115244902</v>
      </c>
      <c r="T320" s="20"/>
      <c r="U320" s="56"/>
      <c r="V320" s="1">
        <f t="shared" si="66"/>
        <v>0.17635684266733642</v>
      </c>
      <c r="W320" s="1">
        <f t="shared" si="67"/>
        <v>499.82364315733264</v>
      </c>
      <c r="X320" s="1">
        <f t="shared" si="68"/>
        <v>8.8178421333668211E-2</v>
      </c>
      <c r="Y320" s="3">
        <f t="shared" si="76"/>
        <v>123.48698278811226</v>
      </c>
    </row>
    <row r="321" spans="1:25" x14ac:dyDescent="0.35">
      <c r="A321">
        <v>5</v>
      </c>
      <c r="C321" s="15">
        <f t="shared" si="77"/>
        <v>44224</v>
      </c>
      <c r="D321" s="13"/>
      <c r="L321" s="34">
        <f t="shared" si="69"/>
        <v>0.6</v>
      </c>
      <c r="M321">
        <f t="shared" si="70"/>
        <v>2.7E-2</v>
      </c>
      <c r="N321">
        <v>22.22</v>
      </c>
      <c r="O321">
        <f t="shared" si="71"/>
        <v>4.4999999999999998E-2</v>
      </c>
      <c r="P321">
        <f t="shared" si="72"/>
        <v>-1.7999999999999999E-2</v>
      </c>
      <c r="Q321" s="32">
        <f t="shared" si="73"/>
        <v>305620.46855720726</v>
      </c>
      <c r="R321" s="28">
        <f t="shared" si="74"/>
        <v>8.655328372049075</v>
      </c>
      <c r="S321" s="28">
        <f t="shared" si="75"/>
        <v>4939.8761144204918</v>
      </c>
      <c r="T321" s="20"/>
      <c r="U321" s="56"/>
      <c r="V321" s="1">
        <f t="shared" si="66"/>
        <v>0.17310656744098149</v>
      </c>
      <c r="W321" s="1">
        <f t="shared" si="67"/>
        <v>499.82689343255902</v>
      </c>
      <c r="X321" s="1">
        <f t="shared" si="68"/>
        <v>8.6553283720490745E-2</v>
      </c>
      <c r="Y321" s="3">
        <f t="shared" si="76"/>
        <v>123.49690286051231</v>
      </c>
    </row>
    <row r="322" spans="1:25" x14ac:dyDescent="0.35">
      <c r="A322">
        <v>5</v>
      </c>
      <c r="C322" s="15">
        <f t="shared" si="77"/>
        <v>44225</v>
      </c>
      <c r="D322" s="13"/>
      <c r="L322" s="34">
        <f t="shared" si="69"/>
        <v>0.6</v>
      </c>
      <c r="M322">
        <f t="shared" si="70"/>
        <v>2.7E-2</v>
      </c>
      <c r="N322">
        <v>22.22</v>
      </c>
      <c r="O322">
        <f t="shared" si="71"/>
        <v>4.4999999999999998E-2</v>
      </c>
      <c r="P322">
        <f t="shared" si="72"/>
        <v>-1.7999999999999999E-2</v>
      </c>
      <c r="Q322" s="32">
        <f t="shared" si="73"/>
        <v>305620.23858622235</v>
      </c>
      <c r="R322" s="28">
        <f t="shared" si="74"/>
        <v>8.4958095802110343</v>
      </c>
      <c r="S322" s="28">
        <f t="shared" si="75"/>
        <v>4940.2656041972341</v>
      </c>
      <c r="T322" s="20"/>
      <c r="U322" s="56"/>
      <c r="V322" s="1">
        <f t="shared" ref="V322:V366" si="78">R322*$AB$7</f>
        <v>0.1699161916042207</v>
      </c>
      <c r="W322" s="1">
        <f t="shared" ref="W322:W366" si="79">$AB$10-V322</f>
        <v>499.83008380839578</v>
      </c>
      <c r="X322" s="1">
        <f t="shared" ref="X322:X366" si="80">R322*$AB$8</f>
        <v>8.4958095802110348E-2</v>
      </c>
      <c r="Y322" s="3">
        <f t="shared" si="76"/>
        <v>123.50664010493085</v>
      </c>
    </row>
    <row r="323" spans="1:25" x14ac:dyDescent="0.35">
      <c r="A323">
        <v>5</v>
      </c>
      <c r="C323" s="15">
        <f t="shared" si="77"/>
        <v>44226</v>
      </c>
      <c r="D323" s="13"/>
      <c r="L323" s="34">
        <f t="shared" ref="L323:L366" si="81">M323/O323</f>
        <v>0.6</v>
      </c>
      <c r="M323">
        <f t="shared" ref="M323:M366" si="82">IF(A323=0,$AE$2,IF(A323=1,$AE$3,IF(A323=2,$AE$4,IF(A323=3,$AE$5,IF(A323=4,$AE$6,IF(A323=5,$AE$7,IF(A323=6,$AE$8,IF(A323=7,$AE$9,""))))))))</f>
        <v>2.7E-2</v>
      </c>
      <c r="N323">
        <v>22.22</v>
      </c>
      <c r="O323">
        <f t="shared" ref="O323:O366" si="83">$AB$6</f>
        <v>4.4999999999999998E-2</v>
      </c>
      <c r="P323">
        <f t="shared" ref="P323:P366" si="84">M323-O323</f>
        <v>-1.7999999999999999E-2</v>
      </c>
      <c r="Q323" s="32">
        <f t="shared" ref="Q323:Q366" si="85">Q322-((Q322/$AB$2)*(M323*R322))</f>
        <v>305620.01285380148</v>
      </c>
      <c r="R323" s="28">
        <f t="shared" ref="R323:R366" si="86">R322+(Q322/$AB$2)*(M323*R322)-(R322*O323)</f>
        <v>8.339230569936765</v>
      </c>
      <c r="S323" s="28">
        <f t="shared" ref="S323:S366" si="87">S322+(R322*O323)</f>
        <v>4940.647915628344</v>
      </c>
      <c r="T323" s="20"/>
      <c r="U323" s="56"/>
      <c r="V323" s="1">
        <f t="shared" si="78"/>
        <v>0.16678461139873529</v>
      </c>
      <c r="W323" s="1">
        <f t="shared" si="79"/>
        <v>499.83321538860127</v>
      </c>
      <c r="X323" s="1">
        <f t="shared" si="80"/>
        <v>8.3392305699367647E-2</v>
      </c>
      <c r="Y323" s="3">
        <f t="shared" ref="Y323:Y366" si="88">S323*$AB$9</f>
        <v>123.51619789070861</v>
      </c>
    </row>
    <row r="324" spans="1:25" x14ac:dyDescent="0.35">
      <c r="A324">
        <v>5</v>
      </c>
      <c r="C324" s="15">
        <f t="shared" ref="C324:C366" si="89">C323+1</f>
        <v>44227</v>
      </c>
      <c r="D324" s="13"/>
      <c r="L324" s="34">
        <f t="shared" si="81"/>
        <v>0.6</v>
      </c>
      <c r="M324">
        <f t="shared" si="82"/>
        <v>2.7E-2</v>
      </c>
      <c r="N324">
        <v>22.22</v>
      </c>
      <c r="O324">
        <f t="shared" si="83"/>
        <v>4.4999999999999998E-2</v>
      </c>
      <c r="P324">
        <f t="shared" si="84"/>
        <v>-1.7999999999999999E-2</v>
      </c>
      <c r="Q324" s="32">
        <f t="shared" si="85"/>
        <v>305619.79128182575</v>
      </c>
      <c r="R324" s="28">
        <f t="shared" si="86"/>
        <v>8.1855371700157704</v>
      </c>
      <c r="S324" s="28">
        <f t="shared" si="87"/>
        <v>4941.0231810039913</v>
      </c>
      <c r="T324" s="20"/>
      <c r="U324" s="56"/>
      <c r="V324" s="1">
        <f t="shared" si="78"/>
        <v>0.16371074340031541</v>
      </c>
      <c r="W324" s="1">
        <f t="shared" si="79"/>
        <v>499.83628925659968</v>
      </c>
      <c r="X324" s="1">
        <f t="shared" si="80"/>
        <v>8.1855371700157706E-2</v>
      </c>
      <c r="Y324" s="3">
        <f t="shared" si="88"/>
        <v>123.52557952509979</v>
      </c>
    </row>
    <row r="325" spans="1:25" x14ac:dyDescent="0.35">
      <c r="A325">
        <v>5</v>
      </c>
      <c r="C325" s="15">
        <f t="shared" si="89"/>
        <v>44228</v>
      </c>
      <c r="D325" s="13"/>
      <c r="L325" s="34">
        <f t="shared" si="81"/>
        <v>0.6</v>
      </c>
      <c r="M325">
        <f t="shared" si="82"/>
        <v>2.7E-2</v>
      </c>
      <c r="N325">
        <v>22.22</v>
      </c>
      <c r="O325">
        <f t="shared" si="83"/>
        <v>4.4999999999999998E-2</v>
      </c>
      <c r="P325">
        <f t="shared" si="84"/>
        <v>-1.7999999999999999E-2</v>
      </c>
      <c r="Q325" s="32">
        <f t="shared" si="85"/>
        <v>305619.57379361591</v>
      </c>
      <c r="R325" s="28">
        <f t="shared" si="86"/>
        <v>8.0346762072212137</v>
      </c>
      <c r="S325" s="28">
        <f t="shared" si="87"/>
        <v>4941.3915301766419</v>
      </c>
      <c r="T325" s="20"/>
      <c r="U325" s="56"/>
      <c r="V325" s="1">
        <f t="shared" si="78"/>
        <v>0.16069352414442428</v>
      </c>
      <c r="W325" s="1">
        <f t="shared" si="79"/>
        <v>499.83930647585555</v>
      </c>
      <c r="X325" s="1">
        <f t="shared" si="80"/>
        <v>8.0346762072212141E-2</v>
      </c>
      <c r="Y325" s="3">
        <f t="shared" si="88"/>
        <v>123.53478825441606</v>
      </c>
    </row>
    <row r="326" spans="1:25" x14ac:dyDescent="0.35">
      <c r="A326">
        <v>5</v>
      </c>
      <c r="C326" s="15">
        <f t="shared" si="89"/>
        <v>44229</v>
      </c>
      <c r="D326" s="13"/>
      <c r="L326" s="34">
        <f t="shared" si="81"/>
        <v>0.6</v>
      </c>
      <c r="M326">
        <f t="shared" si="82"/>
        <v>2.7E-2</v>
      </c>
      <c r="N326">
        <v>22.22</v>
      </c>
      <c r="O326">
        <f t="shared" si="83"/>
        <v>4.4999999999999998E-2</v>
      </c>
      <c r="P326">
        <f t="shared" si="84"/>
        <v>-1.7999999999999999E-2</v>
      </c>
      <c r="Q326" s="32">
        <f t="shared" si="85"/>
        <v>305619.36031390587</v>
      </c>
      <c r="R326" s="28">
        <f t="shared" si="86"/>
        <v>7.8865954879325724</v>
      </c>
      <c r="S326" s="28">
        <f t="shared" si="87"/>
        <v>4941.7530906059665</v>
      </c>
      <c r="T326" s="20"/>
      <c r="U326" s="56"/>
      <c r="V326" s="1">
        <f t="shared" si="78"/>
        <v>0.15773190975865145</v>
      </c>
      <c r="W326" s="1">
        <f t="shared" si="79"/>
        <v>499.84226809024136</v>
      </c>
      <c r="X326" s="1">
        <f t="shared" si="80"/>
        <v>7.8865954879325725E-2</v>
      </c>
      <c r="Y326" s="3">
        <f t="shared" si="88"/>
        <v>123.54382726514916</v>
      </c>
    </row>
    <row r="327" spans="1:25" x14ac:dyDescent="0.35">
      <c r="A327">
        <v>5</v>
      </c>
      <c r="C327" s="15">
        <f t="shared" si="89"/>
        <v>44230</v>
      </c>
      <c r="D327" s="13"/>
      <c r="L327" s="34">
        <f t="shared" si="81"/>
        <v>0.6</v>
      </c>
      <c r="M327">
        <f t="shared" si="82"/>
        <v>2.7E-2</v>
      </c>
      <c r="N327">
        <v>22.22</v>
      </c>
      <c r="O327">
        <f t="shared" si="83"/>
        <v>4.4999999999999998E-2</v>
      </c>
      <c r="P327">
        <f t="shared" si="84"/>
        <v>-1.7999999999999999E-2</v>
      </c>
      <c r="Q327" s="32">
        <f t="shared" si="85"/>
        <v>305619.15076881676</v>
      </c>
      <c r="R327" s="28">
        <f t="shared" si="86"/>
        <v>7.7412437800963962</v>
      </c>
      <c r="S327" s="28">
        <f t="shared" si="87"/>
        <v>4942.1079874029238</v>
      </c>
      <c r="T327" s="20"/>
      <c r="U327" s="56"/>
      <c r="V327" s="1">
        <f t="shared" si="78"/>
        <v>0.15482487560192792</v>
      </c>
      <c r="W327" s="1">
        <f t="shared" si="79"/>
        <v>499.84517512439805</v>
      </c>
      <c r="X327" s="1">
        <f t="shared" si="80"/>
        <v>7.7412437800963962E-2</v>
      </c>
      <c r="Y327" s="3">
        <f t="shared" si="88"/>
        <v>123.55269968507309</v>
      </c>
    </row>
    <row r="328" spans="1:25" x14ac:dyDescent="0.35">
      <c r="A328">
        <v>5</v>
      </c>
      <c r="C328" s="15">
        <f t="shared" si="89"/>
        <v>44231</v>
      </c>
      <c r="D328" s="13"/>
      <c r="L328" s="34">
        <f t="shared" si="81"/>
        <v>0.6</v>
      </c>
      <c r="M328">
        <f t="shared" si="82"/>
        <v>2.7E-2</v>
      </c>
      <c r="N328">
        <v>22.22</v>
      </c>
      <c r="O328">
        <f t="shared" si="83"/>
        <v>4.4999999999999998E-2</v>
      </c>
      <c r="P328">
        <f t="shared" si="84"/>
        <v>-1.7999999999999999E-2</v>
      </c>
      <c r="Q328" s="32">
        <f t="shared" si="85"/>
        <v>305618.94508583122</v>
      </c>
      <c r="R328" s="28">
        <f t="shared" si="86"/>
        <v>7.5985707955189667</v>
      </c>
      <c r="S328" s="28">
        <f t="shared" si="87"/>
        <v>4942.4563433730282</v>
      </c>
      <c r="T328" s="20"/>
      <c r="U328" s="56"/>
      <c r="V328" s="1">
        <f t="shared" si="78"/>
        <v>0.15197141591037933</v>
      </c>
      <c r="W328" s="1">
        <f t="shared" si="79"/>
        <v>499.8480285840896</v>
      </c>
      <c r="X328" s="1">
        <f t="shared" si="80"/>
        <v>7.5985707955189663E-2</v>
      </c>
      <c r="Y328" s="3">
        <f t="shared" si="88"/>
        <v>123.5614085843257</v>
      </c>
    </row>
    <row r="329" spans="1:25" x14ac:dyDescent="0.35">
      <c r="A329">
        <v>5</v>
      </c>
      <c r="C329" s="15">
        <f t="shared" si="89"/>
        <v>44232</v>
      </c>
      <c r="D329" s="13"/>
      <c r="L329" s="34">
        <f t="shared" si="81"/>
        <v>0.6</v>
      </c>
      <c r="M329">
        <f t="shared" si="82"/>
        <v>2.7E-2</v>
      </c>
      <c r="N329">
        <v>22.22</v>
      </c>
      <c r="O329">
        <f t="shared" si="83"/>
        <v>4.4999999999999998E-2</v>
      </c>
      <c r="P329">
        <f t="shared" si="84"/>
        <v>-1.7999999999999999E-2</v>
      </c>
      <c r="Q329" s="32">
        <f t="shared" si="85"/>
        <v>305618.74319376843</v>
      </c>
      <c r="R329" s="28">
        <f t="shared" si="86"/>
        <v>7.4585271724847608</v>
      </c>
      <c r="S329" s="28">
        <f t="shared" si="87"/>
        <v>4942.7982790588267</v>
      </c>
      <c r="T329" s="20"/>
      <c r="U329" s="56"/>
      <c r="V329" s="1">
        <f t="shared" si="78"/>
        <v>0.14917054344969521</v>
      </c>
      <c r="W329" s="1">
        <f t="shared" si="79"/>
        <v>499.85082945655029</v>
      </c>
      <c r="X329" s="1">
        <f t="shared" si="80"/>
        <v>7.4585271724847607E-2</v>
      </c>
      <c r="Y329" s="3">
        <f t="shared" si="88"/>
        <v>123.56995697647068</v>
      </c>
    </row>
    <row r="330" spans="1:25" x14ac:dyDescent="0.35">
      <c r="A330">
        <v>5</v>
      </c>
      <c r="C330" s="15">
        <f t="shared" si="89"/>
        <v>44233</v>
      </c>
      <c r="D330" s="13"/>
      <c r="L330" s="34">
        <f t="shared" si="81"/>
        <v>0.6</v>
      </c>
      <c r="M330">
        <f t="shared" si="82"/>
        <v>2.7E-2</v>
      </c>
      <c r="N330">
        <v>22.22</v>
      </c>
      <c r="O330">
        <f t="shared" si="83"/>
        <v>4.4999999999999998E-2</v>
      </c>
      <c r="P330">
        <f t="shared" si="84"/>
        <v>-1.7999999999999999E-2</v>
      </c>
      <c r="Q330" s="32">
        <f t="shared" si="85"/>
        <v>305618.54502275947</v>
      </c>
      <c r="R330" s="28">
        <f t="shared" si="86"/>
        <v>7.3210644586947229</v>
      </c>
      <c r="S330" s="28">
        <f t="shared" si="87"/>
        <v>4943.1339127815882</v>
      </c>
      <c r="T330" s="20"/>
      <c r="U330" s="56"/>
      <c r="V330" s="1">
        <f t="shared" si="78"/>
        <v>0.14642128917389446</v>
      </c>
      <c r="W330" s="1">
        <f t="shared" si="79"/>
        <v>499.85357871082613</v>
      </c>
      <c r="X330" s="1">
        <f t="shared" si="80"/>
        <v>7.3210644586947232E-2</v>
      </c>
      <c r="Y330" s="3">
        <f t="shared" si="88"/>
        <v>123.57834781953972</v>
      </c>
    </row>
    <row r="331" spans="1:25" x14ac:dyDescent="0.35">
      <c r="A331">
        <v>5</v>
      </c>
      <c r="C331" s="15">
        <f t="shared" si="89"/>
        <v>44234</v>
      </c>
      <c r="D331" s="13"/>
      <c r="L331" s="34">
        <f t="shared" si="81"/>
        <v>0.6</v>
      </c>
      <c r="M331">
        <f t="shared" si="82"/>
        <v>2.7E-2</v>
      </c>
      <c r="N331">
        <v>22.22</v>
      </c>
      <c r="O331">
        <f t="shared" si="83"/>
        <v>4.4999999999999998E-2</v>
      </c>
      <c r="P331">
        <f t="shared" si="84"/>
        <v>-1.7999999999999999E-2</v>
      </c>
      <c r="Q331" s="32">
        <f t="shared" si="85"/>
        <v>305618.35050422302</v>
      </c>
      <c r="R331" s="28">
        <f t="shared" si="86"/>
        <v>7.1861350945184892</v>
      </c>
      <c r="S331" s="28">
        <f t="shared" si="87"/>
        <v>4943.463360682229</v>
      </c>
      <c r="T331" s="20"/>
      <c r="U331" s="56"/>
      <c r="V331" s="1">
        <f t="shared" si="78"/>
        <v>0.14372270189036979</v>
      </c>
      <c r="W331" s="1">
        <f t="shared" si="79"/>
        <v>499.8562772981096</v>
      </c>
      <c r="X331" s="1">
        <f t="shared" si="80"/>
        <v>7.1861350945184893E-2</v>
      </c>
      <c r="Y331" s="3">
        <f t="shared" si="88"/>
        <v>123.58658401705573</v>
      </c>
    </row>
    <row r="332" spans="1:25" x14ac:dyDescent="0.35">
      <c r="A332">
        <v>5</v>
      </c>
      <c r="C332" s="15">
        <f t="shared" si="89"/>
        <v>44235</v>
      </c>
      <c r="D332" s="13"/>
      <c r="L332" s="34">
        <f t="shared" si="81"/>
        <v>0.6</v>
      </c>
      <c r="M332">
        <f t="shared" si="82"/>
        <v>2.7E-2</v>
      </c>
      <c r="N332">
        <v>22.22</v>
      </c>
      <c r="O332">
        <f t="shared" si="83"/>
        <v>4.4999999999999998E-2</v>
      </c>
      <c r="P332">
        <f t="shared" si="84"/>
        <v>-1.7999999999999999E-2</v>
      </c>
      <c r="Q332" s="32">
        <f t="shared" si="85"/>
        <v>305618.15957084176</v>
      </c>
      <c r="R332" s="28">
        <f t="shared" si="86"/>
        <v>7.05369239655478</v>
      </c>
      <c r="S332" s="28">
        <f t="shared" si="87"/>
        <v>4943.7867367614826</v>
      </c>
      <c r="T332" s="20"/>
      <c r="U332" s="56"/>
      <c r="V332" s="1">
        <f t="shared" si="78"/>
        <v>0.14107384793109559</v>
      </c>
      <c r="W332" s="1">
        <f t="shared" si="79"/>
        <v>499.85892615206893</v>
      </c>
      <c r="X332" s="1">
        <f t="shared" si="80"/>
        <v>7.0536923965547796E-2</v>
      </c>
      <c r="Y332" s="3">
        <f t="shared" si="88"/>
        <v>123.59466841903708</v>
      </c>
    </row>
    <row r="333" spans="1:25" x14ac:dyDescent="0.35">
      <c r="A333">
        <v>5</v>
      </c>
      <c r="C333" s="15">
        <f t="shared" si="89"/>
        <v>44236</v>
      </c>
      <c r="D333" s="13"/>
      <c r="L333" s="34">
        <f t="shared" si="81"/>
        <v>0.6</v>
      </c>
      <c r="M333">
        <f t="shared" si="82"/>
        <v>2.7E-2</v>
      </c>
      <c r="N333">
        <v>22.22</v>
      </c>
      <c r="O333">
        <f t="shared" si="83"/>
        <v>4.4999999999999998E-2</v>
      </c>
      <c r="P333">
        <f t="shared" si="84"/>
        <v>-1.7999999999999999E-2</v>
      </c>
      <c r="Q333" s="32">
        <f t="shared" si="85"/>
        <v>305617.97215653898</v>
      </c>
      <c r="R333" s="28">
        <f t="shared" si="86"/>
        <v>6.9236905414943113</v>
      </c>
      <c r="S333" s="28">
        <f t="shared" si="87"/>
        <v>4944.104152919328</v>
      </c>
      <c r="T333" s="20"/>
      <c r="U333" s="56"/>
      <c r="V333" s="1">
        <f t="shared" si="78"/>
        <v>0.13847381082988622</v>
      </c>
      <c r="W333" s="1">
        <f t="shared" si="79"/>
        <v>499.86152618917009</v>
      </c>
      <c r="X333" s="1">
        <f t="shared" si="80"/>
        <v>6.9236905414943109E-2</v>
      </c>
      <c r="Y333" s="3">
        <f t="shared" si="88"/>
        <v>123.60260382298321</v>
      </c>
    </row>
    <row r="334" spans="1:25" x14ac:dyDescent="0.35">
      <c r="A334">
        <v>5</v>
      </c>
      <c r="C334" s="15">
        <f t="shared" si="89"/>
        <v>44237</v>
      </c>
      <c r="D334" s="13"/>
      <c r="L334" s="34">
        <f t="shared" si="81"/>
        <v>0.6</v>
      </c>
      <c r="M334">
        <f t="shared" si="82"/>
        <v>2.7E-2</v>
      </c>
      <c r="N334">
        <v>22.22</v>
      </c>
      <c r="O334">
        <f t="shared" si="83"/>
        <v>4.4999999999999998E-2</v>
      </c>
      <c r="P334">
        <f t="shared" si="84"/>
        <v>-1.7999999999999999E-2</v>
      </c>
      <c r="Q334" s="32">
        <f t="shared" si="85"/>
        <v>305617.7881964558</v>
      </c>
      <c r="R334" s="28">
        <f t="shared" si="86"/>
        <v>6.7960845502796596</v>
      </c>
      <c r="S334" s="28">
        <f t="shared" si="87"/>
        <v>4944.415718993695</v>
      </c>
      <c r="T334" s="20"/>
      <c r="U334" s="56"/>
      <c r="V334" s="1">
        <f t="shared" si="78"/>
        <v>0.1359216910055932</v>
      </c>
      <c r="W334" s="1">
        <f t="shared" si="79"/>
        <v>499.86407830899441</v>
      </c>
      <c r="X334" s="1">
        <f t="shared" si="80"/>
        <v>6.7960845502796602E-2</v>
      </c>
      <c r="Y334" s="3">
        <f t="shared" si="88"/>
        <v>123.61039297484238</v>
      </c>
    </row>
    <row r="335" spans="1:25" x14ac:dyDescent="0.35">
      <c r="A335">
        <v>5</v>
      </c>
      <c r="C335" s="15">
        <f t="shared" si="89"/>
        <v>44238</v>
      </c>
      <c r="D335" s="13"/>
      <c r="L335" s="34">
        <f t="shared" si="81"/>
        <v>0.6</v>
      </c>
      <c r="M335">
        <f t="shared" si="82"/>
        <v>2.7E-2</v>
      </c>
      <c r="N335">
        <v>22.22</v>
      </c>
      <c r="O335">
        <f t="shared" si="83"/>
        <v>4.4999999999999998E-2</v>
      </c>
      <c r="P335">
        <f t="shared" si="84"/>
        <v>-1.7999999999999999E-2</v>
      </c>
      <c r="Q335" s="32">
        <f t="shared" si="85"/>
        <v>305617.60762692877</v>
      </c>
      <c r="R335" s="28">
        <f t="shared" si="86"/>
        <v>6.6708302725566266</v>
      </c>
      <c r="S335" s="28">
        <f t="shared" si="87"/>
        <v>4944.7215427984574</v>
      </c>
      <c r="T335" s="20"/>
      <c r="U335" s="56"/>
      <c r="V335" s="1">
        <f t="shared" si="78"/>
        <v>0.13341660545113254</v>
      </c>
      <c r="W335" s="1">
        <f t="shared" si="79"/>
        <v>499.86658339454885</v>
      </c>
      <c r="X335" s="1">
        <f t="shared" si="80"/>
        <v>6.6708302725566271E-2</v>
      </c>
      <c r="Y335" s="3">
        <f t="shared" si="88"/>
        <v>123.61803856996144</v>
      </c>
    </row>
    <row r="336" spans="1:25" x14ac:dyDescent="0.35">
      <c r="A336">
        <v>5</v>
      </c>
      <c r="C336" s="15">
        <f t="shared" si="89"/>
        <v>44239</v>
      </c>
      <c r="D336" s="13"/>
      <c r="L336" s="34">
        <f t="shared" si="81"/>
        <v>0.6</v>
      </c>
      <c r="M336">
        <f t="shared" si="82"/>
        <v>2.7E-2</v>
      </c>
      <c r="N336">
        <v>22.22</v>
      </c>
      <c r="O336">
        <f t="shared" si="83"/>
        <v>4.4999999999999998E-2</v>
      </c>
      <c r="P336">
        <f t="shared" si="84"/>
        <v>-1.7999999999999999E-2</v>
      </c>
      <c r="Q336" s="32">
        <f t="shared" si="85"/>
        <v>305617.43038546765</v>
      </c>
      <c r="R336" s="28">
        <f t="shared" si="86"/>
        <v>6.5478843714117492</v>
      </c>
      <c r="S336" s="28">
        <f t="shared" si="87"/>
        <v>4945.0217301607227</v>
      </c>
      <c r="T336" s="20"/>
      <c r="U336" s="56"/>
      <c r="V336" s="1">
        <f t="shared" si="78"/>
        <v>0.13095768742823499</v>
      </c>
      <c r="W336" s="1">
        <f t="shared" si="79"/>
        <v>499.86904231257176</v>
      </c>
      <c r="X336" s="1">
        <f t="shared" si="80"/>
        <v>6.5478843714117496E-2</v>
      </c>
      <c r="Y336" s="3">
        <f t="shared" si="88"/>
        <v>123.62554325401807</v>
      </c>
    </row>
    <row r="337" spans="1:25" x14ac:dyDescent="0.35">
      <c r="A337">
        <v>5</v>
      </c>
      <c r="C337" s="15">
        <f t="shared" si="89"/>
        <v>44240</v>
      </c>
      <c r="D337" s="13"/>
      <c r="L337" s="34">
        <f t="shared" si="81"/>
        <v>0.6</v>
      </c>
      <c r="M337">
        <f t="shared" si="82"/>
        <v>2.7E-2</v>
      </c>
      <c r="N337">
        <v>22.22</v>
      </c>
      <c r="O337">
        <f t="shared" si="83"/>
        <v>4.4999999999999998E-2</v>
      </c>
      <c r="P337">
        <f t="shared" si="84"/>
        <v>-1.7999999999999999E-2</v>
      </c>
      <c r="Q337" s="32">
        <f t="shared" si="85"/>
        <v>305617.25641073397</v>
      </c>
      <c r="R337" s="28">
        <f t="shared" si="86"/>
        <v>6.4272043083906958</v>
      </c>
      <c r="S337" s="28">
        <f t="shared" si="87"/>
        <v>4945.3163849574357</v>
      </c>
      <c r="T337" s="20"/>
      <c r="U337" s="56"/>
      <c r="V337" s="1">
        <f t="shared" si="78"/>
        <v>0.12854408616781393</v>
      </c>
      <c r="W337" s="1">
        <f t="shared" si="79"/>
        <v>499.87145591383216</v>
      </c>
      <c r="X337" s="1">
        <f t="shared" si="80"/>
        <v>6.4272043083906966E-2</v>
      </c>
      <c r="Y337" s="3">
        <f t="shared" si="88"/>
        <v>123.6329096239359</v>
      </c>
    </row>
    <row r="338" spans="1:25" x14ac:dyDescent="0.35">
      <c r="A338">
        <v>5</v>
      </c>
      <c r="C338" s="15">
        <f t="shared" si="89"/>
        <v>44241</v>
      </c>
      <c r="D338" s="13"/>
      <c r="L338" s="34">
        <f t="shared" si="81"/>
        <v>0.6</v>
      </c>
      <c r="M338">
        <f t="shared" si="82"/>
        <v>2.7E-2</v>
      </c>
      <c r="N338">
        <v>22.22</v>
      </c>
      <c r="O338">
        <f t="shared" si="83"/>
        <v>4.4999999999999998E-2</v>
      </c>
      <c r="P338">
        <f t="shared" si="84"/>
        <v>-1.7999999999999999E-2</v>
      </c>
      <c r="Q338" s="32">
        <f t="shared" si="85"/>
        <v>305617.0856425197</v>
      </c>
      <c r="R338" s="28">
        <f t="shared" si="86"/>
        <v>6.3087483287923822</v>
      </c>
      <c r="S338" s="28">
        <f t="shared" si="87"/>
        <v>4945.6056091513137</v>
      </c>
      <c r="T338" s="20"/>
      <c r="U338" s="56"/>
      <c r="V338" s="1">
        <f t="shared" si="78"/>
        <v>0.12617496657584765</v>
      </c>
      <c r="W338" s="1">
        <f t="shared" si="79"/>
        <v>499.87382503342417</v>
      </c>
      <c r="X338" s="1">
        <f t="shared" si="80"/>
        <v>6.3087483287923823E-2</v>
      </c>
      <c r="Y338" s="3">
        <f t="shared" si="88"/>
        <v>123.64014022878285</v>
      </c>
    </row>
    <row r="339" spans="1:25" x14ac:dyDescent="0.35">
      <c r="A339">
        <v>5</v>
      </c>
      <c r="C339" s="15">
        <f t="shared" si="89"/>
        <v>44242</v>
      </c>
      <c r="D339" s="13"/>
      <c r="L339" s="34">
        <f t="shared" si="81"/>
        <v>0.6</v>
      </c>
      <c r="M339">
        <f t="shared" si="82"/>
        <v>2.7E-2</v>
      </c>
      <c r="N339">
        <v>22.22</v>
      </c>
      <c r="O339">
        <f t="shared" si="83"/>
        <v>4.4999999999999998E-2</v>
      </c>
      <c r="P339">
        <f t="shared" si="84"/>
        <v>-1.7999999999999999E-2</v>
      </c>
      <c r="Q339" s="32">
        <f t="shared" si="85"/>
        <v>305616.91802172648</v>
      </c>
      <c r="R339" s="28">
        <f t="shared" si="86"/>
        <v>6.1924754472337495</v>
      </c>
      <c r="S339" s="28">
        <f t="shared" si="87"/>
        <v>4945.8895028261095</v>
      </c>
      <c r="T339" s="20"/>
      <c r="U339" s="56"/>
      <c r="V339" s="1">
        <f t="shared" si="78"/>
        <v>0.12384950894467499</v>
      </c>
      <c r="W339" s="1">
        <f t="shared" si="79"/>
        <v>499.87615049105534</v>
      </c>
      <c r="X339" s="1">
        <f t="shared" si="80"/>
        <v>6.1924754472337494E-2</v>
      </c>
      <c r="Y339" s="3">
        <f t="shared" si="88"/>
        <v>123.64723757065275</v>
      </c>
    </row>
    <row r="340" spans="1:25" x14ac:dyDescent="0.35">
      <c r="A340">
        <v>5</v>
      </c>
      <c r="C340" s="15">
        <f t="shared" si="89"/>
        <v>44243</v>
      </c>
      <c r="D340" s="13"/>
      <c r="L340" s="34">
        <f t="shared" si="81"/>
        <v>0.6</v>
      </c>
      <c r="M340">
        <f t="shared" si="82"/>
        <v>2.7E-2</v>
      </c>
      <c r="N340">
        <v>22.22</v>
      </c>
      <c r="O340">
        <f t="shared" si="83"/>
        <v>4.4999999999999998E-2</v>
      </c>
      <c r="P340">
        <f t="shared" si="84"/>
        <v>-1.7999999999999999E-2</v>
      </c>
      <c r="Q340" s="32">
        <f t="shared" si="85"/>
        <v>305616.75349034509</v>
      </c>
      <c r="R340" s="28">
        <f t="shared" si="86"/>
        <v>6.0783454334802247</v>
      </c>
      <c r="S340" s="28">
        <f t="shared" si="87"/>
        <v>4946.1681642212352</v>
      </c>
      <c r="T340" s="20"/>
      <c r="U340" s="56"/>
      <c r="V340" s="1">
        <f t="shared" si="78"/>
        <v>0.1215669086696045</v>
      </c>
      <c r="W340" s="1">
        <f t="shared" si="79"/>
        <v>499.87843309133041</v>
      </c>
      <c r="X340" s="1">
        <f t="shared" si="80"/>
        <v>6.0783454334802249E-2</v>
      </c>
      <c r="Y340" s="3">
        <f t="shared" si="88"/>
        <v>123.65420410553088</v>
      </c>
    </row>
    <row r="341" spans="1:25" x14ac:dyDescent="0.35">
      <c r="A341">
        <v>5</v>
      </c>
      <c r="C341" s="15">
        <f t="shared" si="89"/>
        <v>44244</v>
      </c>
      <c r="D341" s="13"/>
      <c r="L341" s="34">
        <f t="shared" si="81"/>
        <v>0.6</v>
      </c>
      <c r="M341">
        <f t="shared" si="82"/>
        <v>2.7E-2</v>
      </c>
      <c r="N341">
        <v>22.22</v>
      </c>
      <c r="O341">
        <f t="shared" si="83"/>
        <v>4.4999999999999998E-2</v>
      </c>
      <c r="P341">
        <f t="shared" si="84"/>
        <v>-1.7999999999999999E-2</v>
      </c>
      <c r="Q341" s="32">
        <f t="shared" si="85"/>
        <v>305616.5919914355</v>
      </c>
      <c r="R341" s="28">
        <f t="shared" si="86"/>
        <v>5.9663187985369746</v>
      </c>
      <c r="S341" s="28">
        <f t="shared" si="87"/>
        <v>4946.441689765742</v>
      </c>
      <c r="T341" s="20"/>
      <c r="U341" s="56"/>
      <c r="V341" s="1">
        <f t="shared" si="78"/>
        <v>0.11932637597073949</v>
      </c>
      <c r="W341" s="1">
        <f t="shared" si="79"/>
        <v>499.88067362402927</v>
      </c>
      <c r="X341" s="1">
        <f t="shared" si="80"/>
        <v>5.9663187985369744E-2</v>
      </c>
      <c r="Y341" s="3">
        <f t="shared" si="88"/>
        <v>123.66104224414356</v>
      </c>
    </row>
    <row r="342" spans="1:25" x14ac:dyDescent="0.35">
      <c r="A342">
        <v>5</v>
      </c>
      <c r="C342" s="15">
        <f t="shared" si="89"/>
        <v>44245</v>
      </c>
      <c r="D342" s="13"/>
      <c r="L342" s="34">
        <f t="shared" si="81"/>
        <v>0.6</v>
      </c>
      <c r="M342">
        <f t="shared" si="82"/>
        <v>2.7E-2</v>
      </c>
      <c r="N342">
        <v>22.22</v>
      </c>
      <c r="O342">
        <f t="shared" si="83"/>
        <v>4.4999999999999998E-2</v>
      </c>
      <c r="P342">
        <f t="shared" si="84"/>
        <v>-1.7999999999999999E-2</v>
      </c>
      <c r="Q342" s="32">
        <f t="shared" si="85"/>
        <v>305616.43346910708</v>
      </c>
      <c r="R342" s="28">
        <f t="shared" si="86"/>
        <v>5.8563567809961716</v>
      </c>
      <c r="S342" s="28">
        <f t="shared" si="87"/>
        <v>4946.7101741116758</v>
      </c>
      <c r="T342" s="20"/>
      <c r="U342" s="56"/>
      <c r="V342" s="1">
        <f t="shared" si="78"/>
        <v>0.11712713561992344</v>
      </c>
      <c r="W342" s="1">
        <f t="shared" si="79"/>
        <v>499.88287286438009</v>
      </c>
      <c r="X342" s="1">
        <f t="shared" si="80"/>
        <v>5.856356780996172E-2</v>
      </c>
      <c r="Y342" s="3">
        <f t="shared" si="88"/>
        <v>123.6677543527919</v>
      </c>
    </row>
    <row r="343" spans="1:25" x14ac:dyDescent="0.35">
      <c r="A343">
        <v>5</v>
      </c>
      <c r="C343" s="15">
        <f t="shared" si="89"/>
        <v>44246</v>
      </c>
      <c r="D343" s="13"/>
      <c r="L343" s="34">
        <f t="shared" si="81"/>
        <v>0.6</v>
      </c>
      <c r="M343">
        <f t="shared" si="82"/>
        <v>2.7E-2</v>
      </c>
      <c r="N343">
        <v>22.22</v>
      </c>
      <c r="O343">
        <f t="shared" si="83"/>
        <v>4.4999999999999998E-2</v>
      </c>
      <c r="P343">
        <f t="shared" si="84"/>
        <v>-1.7999999999999999E-2</v>
      </c>
      <c r="Q343" s="32">
        <f t="shared" si="85"/>
        <v>305616.27786849928</v>
      </c>
      <c r="R343" s="28">
        <f t="shared" si="86"/>
        <v>5.7484213336355587</v>
      </c>
      <c r="S343" s="28">
        <f t="shared" si="87"/>
        <v>4946.9737101668206</v>
      </c>
      <c r="T343" s="20"/>
      <c r="U343" s="56"/>
      <c r="V343" s="1">
        <f t="shared" si="78"/>
        <v>0.11496842667271118</v>
      </c>
      <c r="W343" s="1">
        <f t="shared" si="79"/>
        <v>499.8850315733273</v>
      </c>
      <c r="X343" s="1">
        <f t="shared" si="80"/>
        <v>5.7484213336355588E-2</v>
      </c>
      <c r="Y343" s="3">
        <f t="shared" si="88"/>
        <v>123.67434275417052</v>
      </c>
    </row>
    <row r="344" spans="1:25" x14ac:dyDescent="0.35">
      <c r="A344">
        <v>5</v>
      </c>
      <c r="C344" s="15">
        <f t="shared" si="89"/>
        <v>44247</v>
      </c>
      <c r="D344" s="13"/>
      <c r="L344" s="34">
        <f t="shared" si="81"/>
        <v>0.6</v>
      </c>
      <c r="M344">
        <f t="shared" si="82"/>
        <v>2.7E-2</v>
      </c>
      <c r="N344">
        <v>22.22</v>
      </c>
      <c r="O344">
        <f t="shared" si="83"/>
        <v>4.4999999999999998E-2</v>
      </c>
      <c r="P344">
        <f t="shared" si="84"/>
        <v>-1.7999999999999999E-2</v>
      </c>
      <c r="Q344" s="32">
        <f t="shared" si="85"/>
        <v>305616.12513576262</v>
      </c>
      <c r="R344" s="28">
        <f t="shared" si="86"/>
        <v>5.6424751102636943</v>
      </c>
      <c r="S344" s="28">
        <f t="shared" si="87"/>
        <v>4947.2323891268343</v>
      </c>
      <c r="T344" s="20"/>
      <c r="U344" s="56"/>
      <c r="V344" s="1">
        <f t="shared" si="78"/>
        <v>0.11284950220527389</v>
      </c>
      <c r="W344" s="1">
        <f t="shared" si="79"/>
        <v>499.88715049779472</v>
      </c>
      <c r="X344" s="1">
        <f t="shared" si="80"/>
        <v>5.6424751102636943E-2</v>
      </c>
      <c r="Y344" s="3">
        <f t="shared" si="88"/>
        <v>123.68080972817086</v>
      </c>
    </row>
    <row r="345" spans="1:25" x14ac:dyDescent="0.35">
      <c r="A345">
        <v>5</v>
      </c>
      <c r="C345" s="15">
        <f t="shared" si="89"/>
        <v>44248</v>
      </c>
      <c r="D345" s="13"/>
      <c r="L345" s="34">
        <f t="shared" si="81"/>
        <v>0.6</v>
      </c>
      <c r="M345">
        <f t="shared" si="82"/>
        <v>2.7E-2</v>
      </c>
      <c r="N345">
        <v>22.22</v>
      </c>
      <c r="O345">
        <f t="shared" si="83"/>
        <v>4.4999999999999998E-2</v>
      </c>
      <c r="P345">
        <f t="shared" si="84"/>
        <v>-1.7999999999999999E-2</v>
      </c>
      <c r="Q345" s="32">
        <f t="shared" si="85"/>
        <v>305615.97521804011</v>
      </c>
      <c r="R345" s="28">
        <f t="shared" si="86"/>
        <v>5.5384814528073409</v>
      </c>
      <c r="S345" s="28">
        <f t="shared" si="87"/>
        <v>4947.4863005067964</v>
      </c>
      <c r="T345" s="20"/>
      <c r="U345" s="56"/>
      <c r="V345" s="1">
        <f t="shared" si="78"/>
        <v>0.11076962905614682</v>
      </c>
      <c r="W345" s="1">
        <f t="shared" si="79"/>
        <v>499.88923037094384</v>
      </c>
      <c r="X345" s="1">
        <f t="shared" si="80"/>
        <v>5.5384814528073409E-2</v>
      </c>
      <c r="Y345" s="3">
        <f t="shared" si="88"/>
        <v>123.68715751266991</v>
      </c>
    </row>
    <row r="346" spans="1:25" x14ac:dyDescent="0.35">
      <c r="A346">
        <v>5</v>
      </c>
      <c r="C346" s="15">
        <f t="shared" si="89"/>
        <v>44249</v>
      </c>
      <c r="D346" s="13"/>
      <c r="L346" s="34">
        <f t="shared" si="81"/>
        <v>0.6</v>
      </c>
      <c r="M346">
        <f t="shared" si="82"/>
        <v>2.7E-2</v>
      </c>
      <c r="N346">
        <v>22.22</v>
      </c>
      <c r="O346">
        <f t="shared" si="83"/>
        <v>4.4999999999999998E-2</v>
      </c>
      <c r="P346">
        <f t="shared" si="84"/>
        <v>-1.7999999999999999E-2</v>
      </c>
      <c r="Q346" s="32">
        <f t="shared" si="85"/>
        <v>305615.82806344889</v>
      </c>
      <c r="R346" s="28">
        <f t="shared" si="86"/>
        <v>5.436404378636551</v>
      </c>
      <c r="S346" s="28">
        <f t="shared" si="87"/>
        <v>4947.7355321721725</v>
      </c>
      <c r="T346" s="20"/>
      <c r="U346" s="56"/>
      <c r="V346" s="1">
        <f t="shared" si="78"/>
        <v>0.10872808757273102</v>
      </c>
      <c r="W346" s="1">
        <f t="shared" si="79"/>
        <v>499.89127191242727</v>
      </c>
      <c r="X346" s="1">
        <f t="shared" si="80"/>
        <v>5.4364043786365508E-2</v>
      </c>
      <c r="Y346" s="3">
        <f t="shared" si="88"/>
        <v>123.69338830430432</v>
      </c>
    </row>
    <row r="347" spans="1:25" x14ac:dyDescent="0.35">
      <c r="A347">
        <v>5</v>
      </c>
      <c r="C347" s="15">
        <f t="shared" si="89"/>
        <v>44250</v>
      </c>
      <c r="D347" s="13"/>
      <c r="L347" s="34">
        <f t="shared" si="81"/>
        <v>0.6</v>
      </c>
      <c r="M347">
        <f t="shared" si="82"/>
        <v>2.7E-2</v>
      </c>
      <c r="N347">
        <v>22.22</v>
      </c>
      <c r="O347">
        <f t="shared" si="83"/>
        <v>4.4999999999999998E-2</v>
      </c>
      <c r="P347">
        <f t="shared" si="84"/>
        <v>-1.7999999999999999E-2</v>
      </c>
      <c r="Q347" s="32">
        <f t="shared" si="85"/>
        <v>305615.68362106237</v>
      </c>
      <c r="R347" s="28">
        <f t="shared" si="86"/>
        <v>5.3362085681230749</v>
      </c>
      <c r="S347" s="28">
        <f t="shared" si="87"/>
        <v>4947.980170369211</v>
      </c>
      <c r="T347" s="20"/>
      <c r="U347" s="56"/>
      <c r="V347" s="1">
        <f t="shared" si="78"/>
        <v>0.1067241713624615</v>
      </c>
      <c r="W347" s="1">
        <f t="shared" si="79"/>
        <v>499.89327582863751</v>
      </c>
      <c r="X347" s="1">
        <f t="shared" si="80"/>
        <v>5.3362085681230749E-2</v>
      </c>
      <c r="Y347" s="3">
        <f t="shared" si="88"/>
        <v>123.69950425923028</v>
      </c>
    </row>
    <row r="348" spans="1:25" x14ac:dyDescent="0.35">
      <c r="A348">
        <v>5</v>
      </c>
      <c r="C348" s="15">
        <f t="shared" si="89"/>
        <v>44251</v>
      </c>
      <c r="D348" s="13"/>
      <c r="L348" s="34">
        <f t="shared" si="81"/>
        <v>0.6</v>
      </c>
      <c r="M348">
        <f t="shared" si="82"/>
        <v>2.7E-2</v>
      </c>
      <c r="N348">
        <v>22.22</v>
      </c>
      <c r="O348">
        <f t="shared" si="83"/>
        <v>4.4999999999999998E-2</v>
      </c>
      <c r="P348">
        <f t="shared" si="84"/>
        <v>-1.7999999999999999E-2</v>
      </c>
      <c r="Q348" s="32">
        <f t="shared" si="85"/>
        <v>305615.54184089252</v>
      </c>
      <c r="R348" s="28">
        <f t="shared" si="86"/>
        <v>5.237859352427809</v>
      </c>
      <c r="S348" s="28">
        <f t="shared" si="87"/>
        <v>4948.2202997547765</v>
      </c>
      <c r="T348" s="20"/>
      <c r="U348" s="56"/>
      <c r="V348" s="1">
        <f t="shared" si="78"/>
        <v>0.10475718704855619</v>
      </c>
      <c r="W348" s="1">
        <f t="shared" si="79"/>
        <v>499.89524281295144</v>
      </c>
      <c r="X348" s="1">
        <f t="shared" si="80"/>
        <v>5.2378593524278094E-2</v>
      </c>
      <c r="Y348" s="3">
        <f t="shared" si="88"/>
        <v>123.70550749386942</v>
      </c>
    </row>
    <row r="349" spans="1:25" x14ac:dyDescent="0.35">
      <c r="A349">
        <v>5</v>
      </c>
      <c r="C349" s="15">
        <f t="shared" si="89"/>
        <v>44252</v>
      </c>
      <c r="D349" s="13"/>
      <c r="L349" s="34">
        <f t="shared" si="81"/>
        <v>0.6</v>
      </c>
      <c r="M349">
        <f t="shared" si="82"/>
        <v>2.7E-2</v>
      </c>
      <c r="N349">
        <v>22.22</v>
      </c>
      <c r="O349">
        <f t="shared" si="83"/>
        <v>4.4999999999999998E-2</v>
      </c>
      <c r="P349">
        <f t="shared" si="84"/>
        <v>-1.7999999999999999E-2</v>
      </c>
      <c r="Q349" s="32">
        <f t="shared" si="85"/>
        <v>305615.4026738726</v>
      </c>
      <c r="R349" s="28">
        <f t="shared" si="86"/>
        <v>5.1413227015130545</v>
      </c>
      <c r="S349" s="28">
        <f t="shared" si="87"/>
        <v>4948.4560034256356</v>
      </c>
      <c r="T349" s="20"/>
      <c r="U349" s="56"/>
      <c r="V349" s="1">
        <f t="shared" si="78"/>
        <v>0.1028264540302611</v>
      </c>
      <c r="W349" s="1">
        <f t="shared" si="79"/>
        <v>499.89717354596974</v>
      </c>
      <c r="X349" s="1">
        <f t="shared" si="80"/>
        <v>5.1413227015130548E-2</v>
      </c>
      <c r="Y349" s="3">
        <f t="shared" si="88"/>
        <v>123.71140008564089</v>
      </c>
    </row>
    <row r="350" spans="1:25" x14ac:dyDescent="0.35">
      <c r="A350">
        <v>5</v>
      </c>
      <c r="C350" s="15">
        <f t="shared" si="89"/>
        <v>44253</v>
      </c>
      <c r="D350" s="13"/>
      <c r="L350" s="34">
        <f t="shared" si="81"/>
        <v>0.6</v>
      </c>
      <c r="M350">
        <f t="shared" si="82"/>
        <v>2.7E-2</v>
      </c>
      <c r="N350">
        <v>22.22</v>
      </c>
      <c r="O350">
        <f t="shared" si="83"/>
        <v>4.4999999999999998E-2</v>
      </c>
      <c r="P350">
        <f t="shared" si="84"/>
        <v>-1.7999999999999999E-2</v>
      </c>
      <c r="Q350" s="32">
        <f t="shared" si="85"/>
        <v>305615.26607184019</v>
      </c>
      <c r="R350" s="28">
        <f t="shared" si="86"/>
        <v>5.0465652123754792</v>
      </c>
      <c r="S350" s="28">
        <f t="shared" si="87"/>
        <v>4948.6873629472038</v>
      </c>
      <c r="T350" s="20"/>
      <c r="U350" s="56"/>
      <c r="V350" s="1">
        <f t="shared" si="78"/>
        <v>0.10093130424750958</v>
      </c>
      <c r="W350" s="1">
        <f t="shared" si="79"/>
        <v>499.89906869575248</v>
      </c>
      <c r="X350" s="1">
        <f t="shared" si="80"/>
        <v>5.0465652123754791E-2</v>
      </c>
      <c r="Y350" s="3">
        <f t="shared" si="88"/>
        <v>123.7171840736801</v>
      </c>
    </row>
    <row r="351" spans="1:25" x14ac:dyDescent="0.35">
      <c r="A351">
        <v>5</v>
      </c>
      <c r="C351" s="15">
        <f t="shared" si="89"/>
        <v>44254</v>
      </c>
      <c r="D351" s="13"/>
      <c r="L351" s="34">
        <f t="shared" si="81"/>
        <v>0.6</v>
      </c>
      <c r="M351">
        <f t="shared" si="82"/>
        <v>2.7E-2</v>
      </c>
      <c r="N351">
        <v>22.22</v>
      </c>
      <c r="O351">
        <f t="shared" si="83"/>
        <v>4.4999999999999998E-2</v>
      </c>
      <c r="P351">
        <f t="shared" si="84"/>
        <v>-1.7999999999999999E-2</v>
      </c>
      <c r="Q351" s="32">
        <f t="shared" si="85"/>
        <v>305615.13198752049</v>
      </c>
      <c r="R351" s="28">
        <f t="shared" si="86"/>
        <v>4.9535540974957026</v>
      </c>
      <c r="S351" s="28">
        <f t="shared" si="87"/>
        <v>4948.9144583817606</v>
      </c>
      <c r="T351" s="20"/>
      <c r="U351" s="56"/>
      <c r="V351" s="1">
        <f t="shared" si="78"/>
        <v>9.9071081949914055E-2</v>
      </c>
      <c r="W351" s="1">
        <f t="shared" si="79"/>
        <v>499.90092891805011</v>
      </c>
      <c r="X351" s="1">
        <f t="shared" si="80"/>
        <v>4.9535540974957028E-2</v>
      </c>
      <c r="Y351" s="3">
        <f t="shared" si="88"/>
        <v>123.72286145954402</v>
      </c>
    </row>
    <row r="352" spans="1:25" x14ac:dyDescent="0.35">
      <c r="A352">
        <v>5</v>
      </c>
      <c r="C352" s="15">
        <f t="shared" si="89"/>
        <v>44255</v>
      </c>
      <c r="D352" s="13"/>
      <c r="L352" s="34">
        <f t="shared" si="81"/>
        <v>0.6</v>
      </c>
      <c r="M352">
        <f t="shared" si="82"/>
        <v>2.7E-2</v>
      </c>
      <c r="N352">
        <v>22.22</v>
      </c>
      <c r="O352">
        <f t="shared" si="83"/>
        <v>4.4999999999999998E-2</v>
      </c>
      <c r="P352">
        <f t="shared" si="84"/>
        <v>-1.7999999999999999E-2</v>
      </c>
      <c r="Q352" s="32">
        <f t="shared" si="85"/>
        <v>305615.00037451013</v>
      </c>
      <c r="R352" s="28">
        <f t="shared" si="86"/>
        <v>4.8622571735005282</v>
      </c>
      <c r="S352" s="28">
        <f t="shared" si="87"/>
        <v>4949.1373683161482</v>
      </c>
      <c r="T352" s="20"/>
      <c r="U352" s="56"/>
      <c r="V352" s="1">
        <f t="shared" si="78"/>
        <v>9.7245143470010564E-2</v>
      </c>
      <c r="W352" s="1">
        <f t="shared" si="79"/>
        <v>499.90275485653001</v>
      </c>
      <c r="X352" s="1">
        <f t="shared" si="80"/>
        <v>4.8622571735005282E-2</v>
      </c>
      <c r="Y352" s="3">
        <f t="shared" si="88"/>
        <v>123.72843420790372</v>
      </c>
    </row>
    <row r="353" spans="1:25" x14ac:dyDescent="0.35">
      <c r="A353">
        <v>5</v>
      </c>
      <c r="C353" s="15">
        <f t="shared" si="89"/>
        <v>44256</v>
      </c>
      <c r="D353" s="13"/>
      <c r="L353" s="34">
        <f t="shared" si="81"/>
        <v>0.6</v>
      </c>
      <c r="M353">
        <f t="shared" si="82"/>
        <v>2.7E-2</v>
      </c>
      <c r="N353">
        <v>22.22</v>
      </c>
      <c r="O353">
        <f t="shared" si="83"/>
        <v>4.4999999999999998E-2</v>
      </c>
      <c r="P353">
        <f t="shared" si="84"/>
        <v>-1.7999999999999999E-2</v>
      </c>
      <c r="Q353" s="32">
        <f t="shared" si="85"/>
        <v>305614.87118726078</v>
      </c>
      <c r="R353" s="28">
        <f t="shared" si="86"/>
        <v>4.7726428500339173</v>
      </c>
      <c r="S353" s="28">
        <f t="shared" si="87"/>
        <v>4949.3561698889562</v>
      </c>
      <c r="T353" s="20"/>
      <c r="U353" s="56"/>
      <c r="V353" s="1">
        <f t="shared" si="78"/>
        <v>9.5452857000678348E-2</v>
      </c>
      <c r="W353" s="1">
        <f t="shared" si="79"/>
        <v>499.90454714299932</v>
      </c>
      <c r="X353" s="1">
        <f t="shared" si="80"/>
        <v>4.7726428500339174E-2</v>
      </c>
      <c r="Y353" s="3">
        <f t="shared" si="88"/>
        <v>123.7339042472239</v>
      </c>
    </row>
    <row r="354" spans="1:25" x14ac:dyDescent="0.35">
      <c r="A354">
        <v>5</v>
      </c>
      <c r="C354" s="15">
        <f t="shared" si="89"/>
        <v>44257</v>
      </c>
      <c r="D354" s="13"/>
      <c r="L354" s="34">
        <f t="shared" si="81"/>
        <v>0.6</v>
      </c>
      <c r="M354">
        <f t="shared" si="82"/>
        <v>2.7E-2</v>
      </c>
      <c r="N354">
        <v>22.22</v>
      </c>
      <c r="O354">
        <f t="shared" si="83"/>
        <v>4.4999999999999998E-2</v>
      </c>
      <c r="P354">
        <f t="shared" si="84"/>
        <v>-1.7999999999999999E-2</v>
      </c>
      <c r="Q354" s="32">
        <f t="shared" si="85"/>
        <v>305614.74438106373</v>
      </c>
      <c r="R354" s="28">
        <f t="shared" si="86"/>
        <v>4.6846801188328584</v>
      </c>
      <c r="S354" s="28">
        <f t="shared" si="87"/>
        <v>4949.5709388172081</v>
      </c>
      <c r="T354" s="20"/>
      <c r="U354" s="56"/>
      <c r="V354" s="1">
        <f t="shared" si="78"/>
        <v>9.3693602376657165E-2</v>
      </c>
      <c r="W354" s="1">
        <f t="shared" si="79"/>
        <v>499.90630639762333</v>
      </c>
      <c r="X354" s="1">
        <f t="shared" si="80"/>
        <v>4.6846801188328582E-2</v>
      </c>
      <c r="Y354" s="3">
        <f t="shared" si="88"/>
        <v>123.73927347043021</v>
      </c>
    </row>
    <row r="355" spans="1:25" x14ac:dyDescent="0.35">
      <c r="A355">
        <v>5</v>
      </c>
      <c r="C355" s="15">
        <f t="shared" si="89"/>
        <v>44258</v>
      </c>
      <c r="D355" s="13"/>
      <c r="L355" s="34">
        <f t="shared" si="81"/>
        <v>0.6</v>
      </c>
      <c r="M355">
        <f t="shared" si="82"/>
        <v>2.7E-2</v>
      </c>
      <c r="N355">
        <v>22.22</v>
      </c>
      <c r="O355">
        <f t="shared" si="83"/>
        <v>4.4999999999999998E-2</v>
      </c>
      <c r="P355">
        <f t="shared" si="84"/>
        <v>-1.7999999999999999E-2</v>
      </c>
      <c r="Q355" s="32">
        <f t="shared" si="85"/>
        <v>305614.61991203419</v>
      </c>
      <c r="R355" s="28">
        <f t="shared" si="86"/>
        <v>4.5983385430043651</v>
      </c>
      <c r="S355" s="28">
        <f t="shared" si="87"/>
        <v>4949.7817494225555</v>
      </c>
      <c r="T355" s="20"/>
      <c r="U355" s="56"/>
      <c r="V355" s="1">
        <f t="shared" si="78"/>
        <v>9.1966770860087296E-2</v>
      </c>
      <c r="W355" s="1">
        <f t="shared" si="79"/>
        <v>499.9080332291399</v>
      </c>
      <c r="X355" s="1">
        <f t="shared" si="80"/>
        <v>4.5983385430043648E-2</v>
      </c>
      <c r="Y355" s="3">
        <f t="shared" si="88"/>
        <v>123.74454373556389</v>
      </c>
    </row>
    <row r="356" spans="1:25" x14ac:dyDescent="0.35">
      <c r="A356">
        <v>5</v>
      </c>
      <c r="C356" s="15">
        <f t="shared" si="89"/>
        <v>44259</v>
      </c>
      <c r="D356" s="13"/>
      <c r="L356" s="34">
        <f t="shared" si="81"/>
        <v>0.6</v>
      </c>
      <c r="M356">
        <f t="shared" si="82"/>
        <v>2.7E-2</v>
      </c>
      <c r="N356">
        <v>22.22</v>
      </c>
      <c r="O356">
        <f t="shared" si="83"/>
        <v>4.4999999999999998E-2</v>
      </c>
      <c r="P356">
        <f t="shared" si="84"/>
        <v>-1.7999999999999999E-2</v>
      </c>
      <c r="Q356" s="32">
        <f t="shared" si="85"/>
        <v>305614.49773709627</v>
      </c>
      <c r="R356" s="28">
        <f t="shared" si="86"/>
        <v>4.5135882464999044</v>
      </c>
      <c r="S356" s="28">
        <f t="shared" si="87"/>
        <v>4949.988674656991</v>
      </c>
      <c r="T356" s="20"/>
      <c r="U356" s="56"/>
      <c r="V356" s="1">
        <f t="shared" si="78"/>
        <v>9.0271764929998097E-2</v>
      </c>
      <c r="W356" s="1">
        <f t="shared" si="79"/>
        <v>499.90972823507002</v>
      </c>
      <c r="X356" s="1">
        <f t="shared" si="80"/>
        <v>4.5135882464999048E-2</v>
      </c>
      <c r="Y356" s="3">
        <f t="shared" si="88"/>
        <v>123.74971686642478</v>
      </c>
    </row>
    <row r="357" spans="1:25" x14ac:dyDescent="0.35">
      <c r="A357">
        <v>5</v>
      </c>
      <c r="C357" s="15">
        <f t="shared" si="89"/>
        <v>44260</v>
      </c>
      <c r="D357" s="13"/>
      <c r="L357" s="34">
        <f t="shared" si="81"/>
        <v>0.6</v>
      </c>
      <c r="M357">
        <f t="shared" si="82"/>
        <v>2.7E-2</v>
      </c>
      <c r="N357">
        <v>22.22</v>
      </c>
      <c r="O357">
        <f t="shared" si="83"/>
        <v>4.4999999999999998E-2</v>
      </c>
      <c r="P357">
        <f t="shared" si="84"/>
        <v>-1.7999999999999999E-2</v>
      </c>
      <c r="Q357" s="32">
        <f t="shared" si="85"/>
        <v>305614.37781396788</v>
      </c>
      <c r="R357" s="28">
        <f t="shared" si="86"/>
        <v>4.4303999037836279</v>
      </c>
      <c r="S357" s="28">
        <f t="shared" si="87"/>
        <v>4950.1917861280835</v>
      </c>
      <c r="T357" s="20"/>
      <c r="U357" s="56"/>
      <c r="V357" s="1">
        <f t="shared" si="78"/>
        <v>8.8607998075672559E-2</v>
      </c>
      <c r="W357" s="1">
        <f t="shared" si="79"/>
        <v>499.91139200192436</v>
      </c>
      <c r="X357" s="1">
        <f t="shared" si="80"/>
        <v>4.4303999037836279E-2</v>
      </c>
      <c r="Y357" s="3">
        <f t="shared" si="88"/>
        <v>123.7547946532021</v>
      </c>
    </row>
    <row r="358" spans="1:25" x14ac:dyDescent="0.35">
      <c r="A358">
        <v>5</v>
      </c>
      <c r="C358" s="15">
        <f t="shared" si="89"/>
        <v>44261</v>
      </c>
      <c r="D358" s="13"/>
      <c r="L358" s="34">
        <f t="shared" si="81"/>
        <v>0.6</v>
      </c>
      <c r="M358">
        <f t="shared" si="82"/>
        <v>2.7E-2</v>
      </c>
      <c r="N358">
        <v>22.22</v>
      </c>
      <c r="O358">
        <f t="shared" si="83"/>
        <v>4.4999999999999998E-2</v>
      </c>
      <c r="P358">
        <f t="shared" si="84"/>
        <v>-1.7999999999999999E-2</v>
      </c>
      <c r="Q358" s="32">
        <f t="shared" si="85"/>
        <v>305614.2601011463</v>
      </c>
      <c r="R358" s="28">
        <f t="shared" si="86"/>
        <v>4.348744729690833</v>
      </c>
      <c r="S358" s="28">
        <f t="shared" si="87"/>
        <v>4950.3911541237539</v>
      </c>
      <c r="T358" s="20"/>
      <c r="U358" s="56"/>
      <c r="V358" s="1">
        <f t="shared" si="78"/>
        <v>8.697489459381666E-2</v>
      </c>
      <c r="W358" s="1">
        <f t="shared" si="79"/>
        <v>499.91302510540618</v>
      </c>
      <c r="X358" s="1">
        <f t="shared" si="80"/>
        <v>4.348744729690833E-2</v>
      </c>
      <c r="Y358" s="3">
        <f t="shared" si="88"/>
        <v>123.75977885309385</v>
      </c>
    </row>
    <row r="359" spans="1:25" x14ac:dyDescent="0.35">
      <c r="A359">
        <v>5</v>
      </c>
      <c r="C359" s="15">
        <f t="shared" si="89"/>
        <v>44262</v>
      </c>
      <c r="D359" s="13"/>
      <c r="L359" s="34">
        <f t="shared" si="81"/>
        <v>0.6</v>
      </c>
      <c r="M359">
        <f t="shared" si="82"/>
        <v>2.7E-2</v>
      </c>
      <c r="N359">
        <v>22.22</v>
      </c>
      <c r="O359">
        <f t="shared" si="83"/>
        <v>4.4999999999999998E-2</v>
      </c>
      <c r="P359">
        <f t="shared" si="84"/>
        <v>-1.7999999999999999E-2</v>
      </c>
      <c r="Q359" s="32">
        <f t="shared" si="85"/>
        <v>305614.14455789368</v>
      </c>
      <c r="R359" s="28">
        <f t="shared" si="86"/>
        <v>4.2685944694731637</v>
      </c>
      <c r="S359" s="28">
        <f t="shared" si="87"/>
        <v>4950.5868476365904</v>
      </c>
      <c r="T359" s="20"/>
      <c r="U359" s="56"/>
      <c r="V359" s="1">
        <f t="shared" si="78"/>
        <v>8.5371889389463274E-2</v>
      </c>
      <c r="W359" s="1">
        <f t="shared" si="79"/>
        <v>499.91462811061052</v>
      </c>
      <c r="X359" s="1">
        <f t="shared" si="80"/>
        <v>4.2685944694731637E-2</v>
      </c>
      <c r="Y359" s="3">
        <f t="shared" si="88"/>
        <v>123.76467119091477</v>
      </c>
    </row>
    <row r="360" spans="1:25" x14ac:dyDescent="0.35">
      <c r="A360">
        <v>5</v>
      </c>
      <c r="C360" s="15">
        <f t="shared" si="89"/>
        <v>44263</v>
      </c>
      <c r="D360" s="13"/>
      <c r="L360" s="34">
        <f t="shared" si="81"/>
        <v>0.6</v>
      </c>
      <c r="M360">
        <f t="shared" si="82"/>
        <v>2.7E-2</v>
      </c>
      <c r="N360">
        <v>22.22</v>
      </c>
      <c r="O360">
        <f t="shared" si="83"/>
        <v>4.4999999999999998E-2</v>
      </c>
      <c r="P360">
        <f t="shared" si="84"/>
        <v>-1.7999999999999999E-2</v>
      </c>
      <c r="Q360" s="32">
        <f t="shared" si="85"/>
        <v>305614.031144223</v>
      </c>
      <c r="R360" s="28">
        <f t="shared" si="86"/>
        <v>4.1899213890271092</v>
      </c>
      <c r="S360" s="28">
        <f t="shared" si="87"/>
        <v>4950.7789343877166</v>
      </c>
      <c r="T360" s="20"/>
      <c r="U360" s="56"/>
      <c r="V360" s="1">
        <f t="shared" si="78"/>
        <v>8.3798427780542181E-2</v>
      </c>
      <c r="W360" s="1">
        <f t="shared" si="79"/>
        <v>499.91620157221945</v>
      </c>
      <c r="X360" s="1">
        <f t="shared" si="80"/>
        <v>4.1899213890271091E-2</v>
      </c>
      <c r="Y360" s="3">
        <f t="shared" si="88"/>
        <v>123.76947335969292</v>
      </c>
    </row>
    <row r="361" spans="1:25" x14ac:dyDescent="0.35">
      <c r="A361">
        <v>5</v>
      </c>
      <c r="C361" s="15">
        <f t="shared" si="89"/>
        <v>44264</v>
      </c>
      <c r="D361" s="13"/>
      <c r="L361" s="34">
        <f t="shared" si="81"/>
        <v>0.6</v>
      </c>
      <c r="M361">
        <f t="shared" si="82"/>
        <v>2.7E-2</v>
      </c>
      <c r="N361">
        <v>22.22</v>
      </c>
      <c r="O361">
        <f t="shared" si="83"/>
        <v>4.4999999999999998E-2</v>
      </c>
      <c r="P361">
        <f t="shared" si="84"/>
        <v>-1.7999999999999999E-2</v>
      </c>
      <c r="Q361" s="32">
        <f t="shared" si="85"/>
        <v>305613.91982088424</v>
      </c>
      <c r="R361" s="28">
        <f t="shared" si="86"/>
        <v>4.1126982653024298</v>
      </c>
      <c r="S361" s="28">
        <f t="shared" si="87"/>
        <v>4950.9674808502232</v>
      </c>
      <c r="T361" s="20"/>
      <c r="U361" s="56"/>
      <c r="V361" s="1">
        <f t="shared" si="78"/>
        <v>8.2253965306048601E-2</v>
      </c>
      <c r="W361" s="1">
        <f t="shared" si="79"/>
        <v>499.91774603469395</v>
      </c>
      <c r="X361" s="1">
        <f t="shared" si="80"/>
        <v>4.1126982653024301E-2</v>
      </c>
      <c r="Y361" s="3">
        <f t="shared" si="88"/>
        <v>123.77418702125559</v>
      </c>
    </row>
    <row r="362" spans="1:25" x14ac:dyDescent="0.35">
      <c r="A362">
        <v>5</v>
      </c>
      <c r="C362" s="15">
        <f t="shared" si="89"/>
        <v>44265</v>
      </c>
      <c r="D362" s="13"/>
      <c r="L362" s="34">
        <f t="shared" si="81"/>
        <v>0.6</v>
      </c>
      <c r="M362">
        <f t="shared" si="82"/>
        <v>2.7E-2</v>
      </c>
      <c r="N362">
        <v>22.22</v>
      </c>
      <c r="O362">
        <f t="shared" si="83"/>
        <v>4.4999999999999998E-2</v>
      </c>
      <c r="P362">
        <f t="shared" si="84"/>
        <v>-1.7999999999999999E-2</v>
      </c>
      <c r="Q362" s="32">
        <f t="shared" si="85"/>
        <v>305613.81054935075</v>
      </c>
      <c r="R362" s="28">
        <f t="shared" si="86"/>
        <v>4.0368983768872031</v>
      </c>
      <c r="S362" s="28">
        <f t="shared" si="87"/>
        <v>4951.1525522721622</v>
      </c>
      <c r="T362" s="20"/>
      <c r="U362" s="56"/>
      <c r="V362" s="1">
        <f t="shared" si="78"/>
        <v>8.0737967537744065E-2</v>
      </c>
      <c r="W362" s="1">
        <f t="shared" si="79"/>
        <v>499.91926203246226</v>
      </c>
      <c r="X362" s="1">
        <f t="shared" si="80"/>
        <v>4.0368983768872033E-2</v>
      </c>
      <c r="Y362" s="3">
        <f t="shared" si="88"/>
        <v>123.77881380680407</v>
      </c>
    </row>
    <row r="363" spans="1:25" x14ac:dyDescent="0.35">
      <c r="A363">
        <v>5</v>
      </c>
      <c r="C363" s="15">
        <f t="shared" si="89"/>
        <v>44266</v>
      </c>
      <c r="D363" s="13"/>
      <c r="L363" s="34">
        <f t="shared" si="81"/>
        <v>0.6</v>
      </c>
      <c r="M363">
        <f t="shared" si="82"/>
        <v>2.7E-2</v>
      </c>
      <c r="N363">
        <v>22.22</v>
      </c>
      <c r="O363">
        <f t="shared" si="83"/>
        <v>4.4999999999999998E-2</v>
      </c>
      <c r="P363">
        <f t="shared" si="84"/>
        <v>-1.7999999999999999E-2</v>
      </c>
      <c r="Q363" s="32">
        <f t="shared" si="85"/>
        <v>305613.70329180593</v>
      </c>
      <c r="R363" s="28">
        <f t="shared" si="86"/>
        <v>3.962495494766241</v>
      </c>
      <c r="S363" s="28">
        <f t="shared" si="87"/>
        <v>4951.334212699122</v>
      </c>
      <c r="T363" s="20"/>
      <c r="U363" s="56"/>
      <c r="V363" s="1">
        <f t="shared" si="78"/>
        <v>7.9249909895324822E-2</v>
      </c>
      <c r="W363" s="1">
        <f t="shared" si="79"/>
        <v>499.92075009010466</v>
      </c>
      <c r="X363" s="1">
        <f t="shared" si="80"/>
        <v>3.9624954947662411E-2</v>
      </c>
      <c r="Y363" s="3">
        <f t="shared" si="88"/>
        <v>123.78335531747805</v>
      </c>
    </row>
    <row r="364" spans="1:25" x14ac:dyDescent="0.35">
      <c r="A364">
        <v>5</v>
      </c>
      <c r="C364" s="15">
        <f t="shared" si="89"/>
        <v>44267</v>
      </c>
      <c r="D364" s="13"/>
      <c r="L364" s="34">
        <f t="shared" si="81"/>
        <v>0.6</v>
      </c>
      <c r="M364">
        <f t="shared" si="82"/>
        <v>2.7E-2</v>
      </c>
      <c r="N364">
        <v>22.22</v>
      </c>
      <c r="O364">
        <f t="shared" si="83"/>
        <v>4.4999999999999998E-2</v>
      </c>
      <c r="P364">
        <f t="shared" si="84"/>
        <v>-1.7999999999999999E-2</v>
      </c>
      <c r="Q364" s="32">
        <f t="shared" si="85"/>
        <v>305613.59801113018</v>
      </c>
      <c r="R364" s="28">
        <f t="shared" si="86"/>
        <v>3.8894638732496816</v>
      </c>
      <c r="S364" s="28">
        <f t="shared" si="87"/>
        <v>4951.5125249963867</v>
      </c>
      <c r="T364" s="20"/>
      <c r="U364" s="56"/>
      <c r="V364" s="1">
        <f t="shared" si="78"/>
        <v>7.7789277464993631E-2</v>
      </c>
      <c r="W364" s="1">
        <f t="shared" si="79"/>
        <v>499.922210722535</v>
      </c>
      <c r="X364" s="1">
        <f t="shared" si="80"/>
        <v>3.8894638732496815E-2</v>
      </c>
      <c r="Y364" s="3">
        <f t="shared" si="88"/>
        <v>123.78781312490968</v>
      </c>
    </row>
    <row r="365" spans="1:25" x14ac:dyDescent="0.35">
      <c r="A365">
        <v>5</v>
      </c>
      <c r="C365" s="15">
        <f t="shared" si="89"/>
        <v>44268</v>
      </c>
      <c r="D365" s="13"/>
      <c r="L365" s="34">
        <f t="shared" si="81"/>
        <v>0.6</v>
      </c>
      <c r="M365">
        <f t="shared" si="82"/>
        <v>2.7E-2</v>
      </c>
      <c r="N365">
        <v>22.22</v>
      </c>
      <c r="O365">
        <f t="shared" si="83"/>
        <v>4.4999999999999998E-2</v>
      </c>
      <c r="P365">
        <f t="shared" si="84"/>
        <v>-1.7999999999999999E-2</v>
      </c>
      <c r="Q365" s="32">
        <f t="shared" si="85"/>
        <v>305613.49467088806</v>
      </c>
      <c r="R365" s="28">
        <f t="shared" si="86"/>
        <v>3.8177782410686345</v>
      </c>
      <c r="S365" s="28">
        <f t="shared" si="87"/>
        <v>4951.6875508706826</v>
      </c>
      <c r="T365" s="20"/>
      <c r="U365" s="56"/>
      <c r="V365" s="1">
        <f t="shared" si="78"/>
        <v>7.6355564821372693E-2</v>
      </c>
      <c r="W365" s="1">
        <f t="shared" si="79"/>
        <v>499.92364443517863</v>
      </c>
      <c r="X365" s="1">
        <f t="shared" si="80"/>
        <v>3.8177782410686346E-2</v>
      </c>
      <c r="Y365" s="3">
        <f t="shared" si="88"/>
        <v>123.79218877176707</v>
      </c>
    </row>
    <row r="366" spans="1:25" x14ac:dyDescent="0.35">
      <c r="A366">
        <v>5</v>
      </c>
      <c r="C366" s="15">
        <f t="shared" si="89"/>
        <v>44269</v>
      </c>
      <c r="D366" s="13"/>
      <c r="L366" s="34">
        <f t="shared" si="81"/>
        <v>0.6</v>
      </c>
      <c r="M366">
        <f t="shared" si="82"/>
        <v>2.7E-2</v>
      </c>
      <c r="N366">
        <v>22.22</v>
      </c>
      <c r="O366">
        <f t="shared" si="83"/>
        <v>4.4999999999999998E-2</v>
      </c>
      <c r="P366">
        <f t="shared" si="84"/>
        <v>-1.7999999999999999E-2</v>
      </c>
      <c r="Q366" s="32">
        <f t="shared" si="85"/>
        <v>305613.39323531563</v>
      </c>
      <c r="R366" s="28">
        <f t="shared" si="86"/>
        <v>3.7474137926347977</v>
      </c>
      <c r="S366" s="28">
        <f t="shared" si="87"/>
        <v>4951.859350891531</v>
      </c>
      <c r="T366" s="20"/>
      <c r="U366" s="56"/>
      <c r="V366" s="1">
        <f t="shared" si="78"/>
        <v>7.494827585269595E-2</v>
      </c>
      <c r="W366" s="1">
        <f t="shared" si="79"/>
        <v>499.92505172414729</v>
      </c>
      <c r="X366" s="1">
        <f t="shared" si="80"/>
        <v>3.7474137926347975E-2</v>
      </c>
      <c r="Y366" s="3">
        <f t="shared" si="88"/>
        <v>123.79648377228828</v>
      </c>
    </row>
  </sheetData>
  <conditionalFormatting sqref="C1:D1048576">
    <cfRule type="timePeriod" dxfId="4" priority="1" timePeriod="today">
      <formula>FLOOR(C1,1)=TODAY()</formula>
    </cfRule>
  </conditionalFormatting>
  <hyperlinks>
    <hyperlink ref="B86" r:id="rId1" xr:uid="{316000D1-8442-49B3-BF71-7895FEE0A340}"/>
  </hyperlinks>
  <pageMargins left="0.7" right="0.7" top="0.75" bottom="0.75" header="0.3" footer="0.3"/>
  <pageSetup orientation="portrait" horizontalDpi="4294967295" verticalDpi="4294967295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5028-2C82-4DE6-9C5A-B905EF7D3208}">
  <dimension ref="A1:AR366"/>
  <sheetViews>
    <sheetView tabSelected="1" topLeftCell="Z1" zoomScale="80" zoomScaleNormal="80" workbookViewId="0">
      <pane ySplit="1" topLeftCell="A2" activePane="bottomLeft" state="frozen"/>
      <selection pane="bottomLeft" activeCell="AJ11" sqref="AJ11"/>
    </sheetView>
  </sheetViews>
  <sheetFormatPr defaultRowHeight="14.5" x14ac:dyDescent="0.35"/>
  <cols>
    <col min="1" max="1" width="10" style="84" customWidth="1"/>
    <col min="2" max="2" width="55.90625" customWidth="1"/>
    <col min="3" max="3" width="10.453125" style="16" customWidth="1"/>
    <col min="4" max="5" width="10.453125" style="14" customWidth="1"/>
    <col min="6" max="8" width="10.453125" style="57" customWidth="1"/>
    <col min="9" max="11" width="10.453125" style="66" customWidth="1"/>
    <col min="12" max="12" width="10.453125" style="57" customWidth="1"/>
    <col min="13" max="13" width="10.453125" style="9" customWidth="1"/>
    <col min="14" max="15" width="10.453125" style="4" customWidth="1"/>
    <col min="16" max="16" width="10.453125" style="8" customWidth="1"/>
    <col min="17" max="17" width="10.453125" style="48" customWidth="1"/>
    <col min="18" max="18" width="7.26953125" style="48" customWidth="1"/>
    <col min="19" max="19" width="10.453125" style="8" customWidth="1"/>
    <col min="20" max="20" width="8.7265625" style="34" customWidth="1"/>
    <col min="21" max="24" width="8.7265625" customWidth="1"/>
    <col min="25" max="25" width="16.26953125" style="31" customWidth="1"/>
    <col min="26" max="26" width="21.54296875" style="29" customWidth="1"/>
    <col min="27" max="27" width="11.08984375" style="29" customWidth="1"/>
    <col min="28" max="28" width="11.08984375" style="14" customWidth="1"/>
    <col min="29" max="29" width="10.08984375" customWidth="1"/>
    <col min="30" max="30" width="10.7265625" customWidth="1"/>
    <col min="31" max="31" width="9.08984375" customWidth="1"/>
    <col min="32" max="32" width="10.08984375" customWidth="1"/>
    <col min="33" max="33" width="8.7265625" customWidth="1"/>
    <col min="34" max="34" width="17.36328125" customWidth="1"/>
    <col min="35" max="36" width="8.7265625" customWidth="1"/>
    <col min="37" max="37" width="10.7265625" bestFit="1" customWidth="1"/>
    <col min="41" max="41" width="9.6328125" bestFit="1" customWidth="1"/>
    <col min="42" max="42" width="11.08984375" bestFit="1" customWidth="1"/>
    <col min="43" max="43" width="11.81640625" bestFit="1" customWidth="1"/>
    <col min="44" max="44" width="96.6328125" bestFit="1" customWidth="1"/>
  </cols>
  <sheetData>
    <row r="1" spans="1:44" ht="75.5" customHeight="1" x14ac:dyDescent="0.35">
      <c r="A1" s="83" t="s">
        <v>20</v>
      </c>
      <c r="B1" s="26" t="s">
        <v>37</v>
      </c>
      <c r="C1" s="22" t="s">
        <v>0</v>
      </c>
      <c r="D1" s="23" t="s">
        <v>55</v>
      </c>
      <c r="E1" s="23" t="s">
        <v>47</v>
      </c>
      <c r="F1" s="21" t="s">
        <v>41</v>
      </c>
      <c r="G1" s="21" t="s">
        <v>71</v>
      </c>
      <c r="H1" s="21" t="s">
        <v>64</v>
      </c>
      <c r="I1" s="81" t="s">
        <v>54</v>
      </c>
      <c r="J1" s="81" t="s">
        <v>62</v>
      </c>
      <c r="K1" s="81" t="s">
        <v>72</v>
      </c>
      <c r="L1" s="82" t="s">
        <v>56</v>
      </c>
      <c r="M1" s="45" t="s">
        <v>26</v>
      </c>
      <c r="N1" s="46" t="s">
        <v>25</v>
      </c>
      <c r="O1" s="46" t="s">
        <v>27</v>
      </c>
      <c r="P1" s="46" t="s">
        <v>28</v>
      </c>
      <c r="Q1" s="47" t="s">
        <v>32</v>
      </c>
      <c r="R1" s="47" t="s">
        <v>33</v>
      </c>
      <c r="S1" s="46" t="s">
        <v>34</v>
      </c>
      <c r="T1" s="33" t="s">
        <v>41</v>
      </c>
      <c r="U1" s="21" t="s">
        <v>38</v>
      </c>
      <c r="V1" s="21" t="s">
        <v>70</v>
      </c>
      <c r="W1" s="21" t="s">
        <v>39</v>
      </c>
      <c r="X1" s="21" t="s">
        <v>35</v>
      </c>
      <c r="Y1" s="30" t="s">
        <v>2</v>
      </c>
      <c r="Z1" s="27" t="s">
        <v>3</v>
      </c>
      <c r="AA1" s="27" t="s">
        <v>4</v>
      </c>
      <c r="AB1" s="35" t="s">
        <v>29</v>
      </c>
      <c r="AC1" s="24" t="s">
        <v>16</v>
      </c>
      <c r="AD1" s="24" t="s">
        <v>18</v>
      </c>
      <c r="AE1" s="24" t="s">
        <v>5</v>
      </c>
      <c r="AF1" s="24" t="s">
        <v>6</v>
      </c>
      <c r="AH1" s="21" t="s">
        <v>19</v>
      </c>
      <c r="AI1" s="21" t="s">
        <v>7</v>
      </c>
      <c r="AK1" s="38" t="s">
        <v>40</v>
      </c>
      <c r="AL1" s="38" t="s">
        <v>38</v>
      </c>
      <c r="AM1" s="40" t="s">
        <v>49</v>
      </c>
      <c r="AN1" s="39" t="s">
        <v>41</v>
      </c>
      <c r="AO1" s="39" t="s">
        <v>48</v>
      </c>
    </row>
    <row r="2" spans="1:44" x14ac:dyDescent="0.35">
      <c r="A2" s="84">
        <v>0</v>
      </c>
      <c r="C2" s="15">
        <v>43905</v>
      </c>
      <c r="D2" s="13"/>
      <c r="E2" s="37">
        <v>0</v>
      </c>
      <c r="F2" s="64"/>
      <c r="G2" s="64"/>
      <c r="H2" s="64"/>
      <c r="L2" s="64"/>
      <c r="M2" s="9">
        <v>0</v>
      </c>
      <c r="N2" s="5">
        <v>0</v>
      </c>
      <c r="O2" s="8"/>
      <c r="S2" s="8">
        <f>N2*5</f>
        <v>0</v>
      </c>
      <c r="T2" s="34">
        <f>U2/W2</f>
        <v>13.2</v>
      </c>
      <c r="U2">
        <f>IF(A2=0,$AL$2,IF(A2=1,$AL$3,IF(A2=2,$AL$4,IF(A2=3,$AL$5,IF(A2=4,$AL$6,IF(A2=5,$AL$7,IF(A2=6,#REF!,IF(A2=7,$AL$9,IF(A2=8,$AL$8,"")))))))))</f>
        <v>0.6</v>
      </c>
      <c r="V2">
        <v>22.22</v>
      </c>
      <c r="W2">
        <f>$AI$6</f>
        <v>4.5454545454545456E-2</v>
      </c>
      <c r="X2">
        <f>U2-W2</f>
        <v>0.55454545454545456</v>
      </c>
      <c r="Y2" s="31">
        <f>AI2</f>
        <v>310568</v>
      </c>
      <c r="Z2" s="28">
        <f>AI3</f>
        <v>1</v>
      </c>
      <c r="AA2" s="28">
        <f>AI4</f>
        <v>0</v>
      </c>
      <c r="AB2" s="19"/>
      <c r="AC2" s="1">
        <f t="shared" ref="AC2:AC65" si="0">Z2*$AI$7</f>
        <v>0.02</v>
      </c>
      <c r="AD2" s="1">
        <f t="shared" ref="AD2:AD65" si="1">$AI$10-AC2</f>
        <v>499.98</v>
      </c>
      <c r="AE2" s="1">
        <f t="shared" ref="AE2:AE65" si="2">Z2*$AI$8</f>
        <v>0.01</v>
      </c>
      <c r="AF2" s="3">
        <f>AA2*$AI$9</f>
        <v>0</v>
      </c>
      <c r="AH2" t="s">
        <v>8</v>
      </c>
      <c r="AI2">
        <v>310568</v>
      </c>
      <c r="AK2" s="41">
        <v>0</v>
      </c>
      <c r="AL2" s="42">
        <v>0.6</v>
      </c>
      <c r="AM2" s="43">
        <f>AL2-$AI$6</f>
        <v>0.55454545454545456</v>
      </c>
      <c r="AN2" s="44">
        <f>AL2/$AI$6</f>
        <v>13.2</v>
      </c>
      <c r="AO2" s="43">
        <v>0</v>
      </c>
    </row>
    <row r="3" spans="1:44" x14ac:dyDescent="0.35">
      <c r="A3" s="84">
        <v>0</v>
      </c>
      <c r="B3" t="s">
        <v>21</v>
      </c>
      <c r="C3" s="15">
        <f>C2+1</f>
        <v>43906</v>
      </c>
      <c r="D3" s="13"/>
      <c r="E3" s="37">
        <v>0</v>
      </c>
      <c r="F3" s="64"/>
      <c r="G3" s="64"/>
      <c r="H3" s="64"/>
      <c r="L3" s="64"/>
      <c r="M3" s="9">
        <v>0</v>
      </c>
      <c r="N3" s="5">
        <v>0</v>
      </c>
      <c r="O3" s="8"/>
      <c r="Q3" s="17"/>
      <c r="R3" s="17"/>
      <c r="S3" s="8">
        <f t="shared" ref="S3:S68" si="3">N3*5</f>
        <v>0</v>
      </c>
      <c r="T3" s="34">
        <f t="shared" ref="T3:T66" si="4">U3/W3</f>
        <v>13.2</v>
      </c>
      <c r="U3">
        <f>IF(A3=0,$AL$2,IF(A3=1,$AL$3,IF(A3=2,$AL$4,IF(A3=3,$AL$5,IF(A3=4,$AL$6,IF(A3=5,$AL$7,IF(A3=6,#REF!,IF(A3=7,$AL$9,IF(A3=8,$AL$8,"")))))))))</f>
        <v>0.6</v>
      </c>
      <c r="V3">
        <v>22.22</v>
      </c>
      <c r="W3">
        <f t="shared" ref="W3:W66" si="5">$AI$6</f>
        <v>4.5454545454545456E-2</v>
      </c>
      <c r="X3">
        <f t="shared" ref="X3:X66" si="6">U3-W3</f>
        <v>0.55454545454545456</v>
      </c>
      <c r="Y3" s="32">
        <f t="shared" ref="Y3:Y66" si="7">Y2-((Y2/$AI$2)*(U3*Z2))</f>
        <v>310567.40000000002</v>
      </c>
      <c r="Z3" s="28">
        <f t="shared" ref="Z3:Z66" si="8">Z2+(Y2/$AI$2)*(U3*Z2)-(Z2*W3)</f>
        <v>1.5545454545454547</v>
      </c>
      <c r="AA3" s="28">
        <f t="shared" ref="AA3:AA66" si="9">AA2+(Z2*W3)</f>
        <v>4.5454545454545456E-2</v>
      </c>
      <c r="AB3" s="20"/>
      <c r="AC3" s="1">
        <f t="shared" si="0"/>
        <v>3.1090909090909093E-2</v>
      </c>
      <c r="AD3" s="1">
        <f t="shared" si="1"/>
        <v>499.96890909090911</v>
      </c>
      <c r="AE3" s="1">
        <f t="shared" si="2"/>
        <v>1.5545454545454546E-2</v>
      </c>
      <c r="AF3" s="3">
        <f t="shared" ref="AF3:AF66" si="10">AA3*$AI$9</f>
        <v>1.1363636363636365E-3</v>
      </c>
      <c r="AH3" t="s">
        <v>9</v>
      </c>
      <c r="AI3">
        <v>1</v>
      </c>
      <c r="AK3" s="41">
        <v>1</v>
      </c>
      <c r="AL3" s="42">
        <v>0.45</v>
      </c>
      <c r="AM3" s="43">
        <f t="shared" ref="AM3:AM7" si="11">AL3-$AI$6</f>
        <v>0.40454545454545454</v>
      </c>
      <c r="AN3" s="44">
        <f t="shared" ref="AN3:AN7" si="12">AL3/$AI$6</f>
        <v>9.9</v>
      </c>
      <c r="AO3" s="43">
        <f>(AL3-AL2)/AL2</f>
        <v>-0.24999999999999994</v>
      </c>
    </row>
    <row r="4" spans="1:44" x14ac:dyDescent="0.35">
      <c r="A4" s="84">
        <v>0</v>
      </c>
      <c r="C4" s="15">
        <f t="shared" ref="C4:C67" si="13">C3+1</f>
        <v>43907</v>
      </c>
      <c r="D4" s="9">
        <v>1</v>
      </c>
      <c r="E4" s="37">
        <f>M4-M3</f>
        <v>2</v>
      </c>
      <c r="F4" s="64"/>
      <c r="G4" s="64"/>
      <c r="H4" s="64"/>
      <c r="I4" s="66">
        <f t="shared" ref="I4:I67" si="14">LN(N4)</f>
        <v>0.69314718055994529</v>
      </c>
      <c r="J4" s="66">
        <f>LN(M4)</f>
        <v>0.69314718055994529</v>
      </c>
      <c r="L4" s="64"/>
      <c r="M4" s="9">
        <v>2</v>
      </c>
      <c r="N4" s="5">
        <v>2</v>
      </c>
      <c r="O4" s="8"/>
      <c r="Q4" s="17"/>
      <c r="R4" s="17"/>
      <c r="S4" s="8">
        <f t="shared" si="3"/>
        <v>10</v>
      </c>
      <c r="T4" s="34">
        <f t="shared" si="4"/>
        <v>13.2</v>
      </c>
      <c r="U4">
        <f>IF(A4=0,$AL$2,IF(A4=1,$AL$3,IF(A4=2,$AL$4,IF(A4=3,$AL$5,IF(A4=4,$AL$6,IF(A4=5,$AL$7,IF(A4=6,#REF!,IF(A4=7,$AL$9,IF(A4=8,$AL$8,"")))))))))</f>
        <v>0.6</v>
      </c>
      <c r="V4">
        <v>22.22</v>
      </c>
      <c r="W4">
        <f t="shared" si="5"/>
        <v>4.5454545454545456E-2</v>
      </c>
      <c r="X4">
        <f t="shared" si="6"/>
        <v>0.55454545454545456</v>
      </c>
      <c r="Y4" s="32">
        <f t="shared" si="7"/>
        <v>310566.46727452928</v>
      </c>
      <c r="Z4" s="28">
        <f t="shared" si="8"/>
        <v>2.4166097682710284</v>
      </c>
      <c r="AA4" s="28">
        <f t="shared" si="9"/>
        <v>0.11611570247933885</v>
      </c>
      <c r="AB4" s="20"/>
      <c r="AC4" s="1">
        <f t="shared" si="0"/>
        <v>4.833219536542057E-2</v>
      </c>
      <c r="AD4" s="1">
        <f t="shared" si="1"/>
        <v>499.95166780463455</v>
      </c>
      <c r="AE4" s="1">
        <f t="shared" si="2"/>
        <v>2.4166097682710285E-2</v>
      </c>
      <c r="AF4" s="3">
        <f t="shared" si="10"/>
        <v>2.9028925619834713E-3</v>
      </c>
      <c r="AH4" t="s">
        <v>10</v>
      </c>
      <c r="AI4">
        <v>0</v>
      </c>
      <c r="AK4" s="41">
        <v>2</v>
      </c>
      <c r="AL4" s="42">
        <v>0.108</v>
      </c>
      <c r="AM4" s="43">
        <f t="shared" si="11"/>
        <v>6.2545454545454543E-2</v>
      </c>
      <c r="AN4" s="44">
        <f t="shared" si="12"/>
        <v>2.3759999999999999</v>
      </c>
      <c r="AO4" s="43">
        <f t="shared" ref="AO4:AO8" si="15">(AL4-AL3)/AL3</f>
        <v>-0.76</v>
      </c>
    </row>
    <row r="5" spans="1:44" x14ac:dyDescent="0.35">
      <c r="A5" s="84">
        <v>0</v>
      </c>
      <c r="C5" s="15">
        <f t="shared" si="13"/>
        <v>43908</v>
      </c>
      <c r="D5" s="9">
        <v>2</v>
      </c>
      <c r="E5" s="37">
        <f t="shared" ref="E5:E18" si="16">M5-M4</f>
        <v>1</v>
      </c>
      <c r="F5" s="64"/>
      <c r="G5" s="64"/>
      <c r="H5" s="64"/>
      <c r="I5" s="66">
        <f t="shared" si="14"/>
        <v>1.0986122886681098</v>
      </c>
      <c r="J5" s="66">
        <f t="shared" ref="J5:J68" si="17">LN(M5)</f>
        <v>1.0986122886681098</v>
      </c>
      <c r="L5" s="64"/>
      <c r="M5" s="9">
        <v>3</v>
      </c>
      <c r="N5" s="5">
        <v>3</v>
      </c>
      <c r="O5" s="8"/>
      <c r="Q5" s="17">
        <f t="shared" ref="Q5:Q69" si="18">(N5-N4)/N4</f>
        <v>0.5</v>
      </c>
      <c r="R5" s="17"/>
      <c r="S5" s="8">
        <f t="shared" si="3"/>
        <v>15</v>
      </c>
      <c r="T5" s="34">
        <f t="shared" si="4"/>
        <v>13.2</v>
      </c>
      <c r="U5">
        <f>IF(A5=0,$AL$2,IF(A5=1,$AL$3,IF(A5=2,$AL$4,IF(A5=3,$AL$5,IF(A5=4,$AL$6,IF(A5=5,$AL$7,IF(A5=6,#REF!,IF(A5=7,$AL$9,IF(A5=8,$AL$8,"")))))))))</f>
        <v>0.6</v>
      </c>
      <c r="V5">
        <v>22.22</v>
      </c>
      <c r="W5">
        <f t="shared" si="5"/>
        <v>4.5454545454545456E-2</v>
      </c>
      <c r="X5">
        <f t="shared" si="6"/>
        <v>0.55454545454545456</v>
      </c>
      <c r="Y5" s="32">
        <f t="shared" si="7"/>
        <v>310565.01731582423</v>
      </c>
      <c r="Z5" s="28">
        <f t="shared" si="8"/>
        <v>3.7567225747563731</v>
      </c>
      <c r="AA5" s="28">
        <f t="shared" si="9"/>
        <v>0.22596160103711288</v>
      </c>
      <c r="AB5" s="20"/>
      <c r="AC5" s="1">
        <f t="shared" si="0"/>
        <v>7.5134451495127458E-2</v>
      </c>
      <c r="AD5" s="1">
        <f t="shared" si="1"/>
        <v>499.9248655485049</v>
      </c>
      <c r="AE5" s="1">
        <f t="shared" si="2"/>
        <v>3.7567225747563729E-2</v>
      </c>
      <c r="AF5" s="3">
        <f t="shared" si="10"/>
        <v>5.6490400259278225E-3</v>
      </c>
      <c r="AH5" t="s">
        <v>11</v>
      </c>
      <c r="AI5" s="18">
        <v>0.6</v>
      </c>
      <c r="AK5" s="41">
        <v>3</v>
      </c>
      <c r="AL5" s="42">
        <v>0.06</v>
      </c>
      <c r="AM5" s="43">
        <f t="shared" si="11"/>
        <v>1.4545454545454542E-2</v>
      </c>
      <c r="AN5" s="44">
        <f t="shared" si="12"/>
        <v>1.3199999999999998</v>
      </c>
      <c r="AO5" s="43">
        <f t="shared" si="15"/>
        <v>-0.44444444444444448</v>
      </c>
    </row>
    <row r="6" spans="1:44" x14ac:dyDescent="0.35">
      <c r="A6" s="84">
        <v>0</v>
      </c>
      <c r="C6" s="15">
        <f t="shared" si="13"/>
        <v>43909</v>
      </c>
      <c r="D6" s="9">
        <v>3</v>
      </c>
      <c r="E6" s="37">
        <f t="shared" si="16"/>
        <v>0</v>
      </c>
      <c r="F6" s="64"/>
      <c r="G6" s="64"/>
      <c r="H6" s="64"/>
      <c r="I6" s="66">
        <f t="shared" si="14"/>
        <v>1.0986122886681098</v>
      </c>
      <c r="J6" s="66">
        <f t="shared" si="17"/>
        <v>1.0986122886681098</v>
      </c>
      <c r="L6" s="64"/>
      <c r="M6" s="9">
        <v>3</v>
      </c>
      <c r="N6" s="5">
        <v>3</v>
      </c>
      <c r="O6" s="8"/>
      <c r="Q6" s="17">
        <f t="shared" si="18"/>
        <v>0</v>
      </c>
      <c r="R6" s="17"/>
      <c r="S6" s="8">
        <f t="shared" si="3"/>
        <v>15</v>
      </c>
      <c r="T6" s="34">
        <f t="shared" si="4"/>
        <v>13.2</v>
      </c>
      <c r="U6">
        <f>IF(A6=0,$AL$2,IF(A6=1,$AL$3,IF(A6=2,$AL$4,IF(A6=3,$AL$5,IF(A6=4,$AL$6,IF(A6=5,$AL$7,IF(A6=6,#REF!,IF(A6=7,$AL$9,IF(A6=8,$AL$8,"")))))))))</f>
        <v>0.6</v>
      </c>
      <c r="V6">
        <v>22.22</v>
      </c>
      <c r="W6">
        <f t="shared" si="5"/>
        <v>4.5454545454545456E-2</v>
      </c>
      <c r="X6">
        <f t="shared" si="6"/>
        <v>0.55454545454545456</v>
      </c>
      <c r="Y6" s="32">
        <f t="shared" si="7"/>
        <v>310562.76330392703</v>
      </c>
      <c r="Z6" s="28">
        <f t="shared" si="8"/>
        <v>5.8399743549167331</v>
      </c>
      <c r="AA6" s="28">
        <f t="shared" si="9"/>
        <v>0.39672171807149348</v>
      </c>
      <c r="AB6" s="20"/>
      <c r="AC6" s="1">
        <f t="shared" si="0"/>
        <v>0.11679948709833467</v>
      </c>
      <c r="AD6" s="1">
        <f t="shared" si="1"/>
        <v>499.88320051290168</v>
      </c>
      <c r="AE6" s="1">
        <f t="shared" si="2"/>
        <v>5.8399743549167334E-2</v>
      </c>
      <c r="AF6" s="3">
        <f t="shared" si="10"/>
        <v>9.9180429517873384E-3</v>
      </c>
      <c r="AH6" t="s">
        <v>12</v>
      </c>
      <c r="AI6" s="75">
        <f>1/AI11</f>
        <v>4.5454545454545456E-2</v>
      </c>
      <c r="AK6" s="41">
        <v>4</v>
      </c>
      <c r="AL6" s="42">
        <v>2.7E-2</v>
      </c>
      <c r="AM6" s="43">
        <f t="shared" si="11"/>
        <v>-1.8454545454545456E-2</v>
      </c>
      <c r="AN6" s="44">
        <f t="shared" si="12"/>
        <v>0.59399999999999997</v>
      </c>
      <c r="AO6" s="43">
        <f t="shared" si="15"/>
        <v>-0.55000000000000004</v>
      </c>
    </row>
    <row r="7" spans="1:44" x14ac:dyDescent="0.35">
      <c r="A7" s="84">
        <v>0</v>
      </c>
      <c r="C7" s="15">
        <f t="shared" si="13"/>
        <v>43910</v>
      </c>
      <c r="D7" s="9">
        <v>4</v>
      </c>
      <c r="E7" s="37">
        <f t="shared" si="16"/>
        <v>2</v>
      </c>
      <c r="F7" s="64"/>
      <c r="G7" s="64"/>
      <c r="H7" s="64"/>
      <c r="I7" s="66">
        <f t="shared" si="14"/>
        <v>1.6094379124341003</v>
      </c>
      <c r="J7" s="66">
        <f t="shared" si="17"/>
        <v>1.6094379124341003</v>
      </c>
      <c r="L7" s="64"/>
      <c r="M7" s="9">
        <v>5</v>
      </c>
      <c r="N7" s="5">
        <v>5</v>
      </c>
      <c r="O7" s="8"/>
      <c r="Q7" s="17">
        <f t="shared" si="18"/>
        <v>0.66666666666666663</v>
      </c>
      <c r="R7" s="17"/>
      <c r="S7" s="8">
        <f t="shared" si="3"/>
        <v>25</v>
      </c>
      <c r="T7" s="34">
        <f t="shared" si="4"/>
        <v>13.2</v>
      </c>
      <c r="U7">
        <f>IF(A7=0,$AL$2,IF(A7=1,$AL$3,IF(A7=2,$AL$4,IF(A7=3,$AL$5,IF(A7=4,$AL$6,IF(A7=5,$AL$7,IF(A7=6,#REF!,IF(A7=7,$AL$9,IF(A7=8,$AL$8,"")))))))))</f>
        <v>0.6</v>
      </c>
      <c r="V7">
        <v>22.22</v>
      </c>
      <c r="W7">
        <f t="shared" si="5"/>
        <v>4.5454545454545456E-2</v>
      </c>
      <c r="X7">
        <f t="shared" si="6"/>
        <v>0.55454545454545456</v>
      </c>
      <c r="Y7" s="32">
        <f t="shared" si="7"/>
        <v>310559.25937839714</v>
      </c>
      <c r="Z7" s="28">
        <f t="shared" si="8"/>
        <v>9.0784465050549468</v>
      </c>
      <c r="AA7" s="28">
        <f t="shared" si="9"/>
        <v>0.66217509784043593</v>
      </c>
      <c r="AB7" s="20"/>
      <c r="AC7" s="1">
        <f t="shared" si="0"/>
        <v>0.18156893010109895</v>
      </c>
      <c r="AD7" s="1">
        <f t="shared" si="1"/>
        <v>499.81843106989891</v>
      </c>
      <c r="AE7" s="1">
        <f t="shared" si="2"/>
        <v>9.0784465050549476E-2</v>
      </c>
      <c r="AF7" s="3">
        <f t="shared" si="10"/>
        <v>1.65543774460109E-2</v>
      </c>
      <c r="AH7" t="s">
        <v>13</v>
      </c>
      <c r="AI7" s="2">
        <v>0.02</v>
      </c>
      <c r="AK7" s="41" t="s">
        <v>68</v>
      </c>
      <c r="AL7" s="42">
        <v>8.4000000000000005E-2</v>
      </c>
      <c r="AM7" s="43">
        <f t="shared" si="11"/>
        <v>3.8545454545454549E-2</v>
      </c>
      <c r="AN7" s="44">
        <f t="shared" si="12"/>
        <v>1.8480000000000001</v>
      </c>
      <c r="AO7" s="43">
        <f t="shared" si="15"/>
        <v>2.1111111111111116</v>
      </c>
    </row>
    <row r="8" spans="1:44" x14ac:dyDescent="0.35">
      <c r="A8" s="84">
        <v>0</v>
      </c>
      <c r="C8" s="15">
        <f t="shared" si="13"/>
        <v>43911</v>
      </c>
      <c r="D8" s="9">
        <v>5</v>
      </c>
      <c r="E8" s="37">
        <f t="shared" si="16"/>
        <v>3</v>
      </c>
      <c r="F8" s="64"/>
      <c r="G8" s="64"/>
      <c r="H8" s="64"/>
      <c r="I8" s="66">
        <f t="shared" si="14"/>
        <v>2.0794415416798357</v>
      </c>
      <c r="J8" s="66">
        <f t="shared" si="17"/>
        <v>2.0794415416798357</v>
      </c>
      <c r="L8" s="64"/>
      <c r="M8" s="9">
        <v>8</v>
      </c>
      <c r="N8" s="5">
        <v>8</v>
      </c>
      <c r="O8" s="8"/>
      <c r="Q8" s="17">
        <f t="shared" si="18"/>
        <v>0.6</v>
      </c>
      <c r="R8" s="17"/>
      <c r="S8" s="8">
        <f t="shared" si="3"/>
        <v>40</v>
      </c>
      <c r="T8" s="34">
        <f t="shared" si="4"/>
        <v>13.2</v>
      </c>
      <c r="U8">
        <f>IF(A8=0,$AL$2,IF(A8=1,$AL$3,IF(A8=2,$AL$4,IF(A8=3,$AL$5,IF(A8=4,$AL$6,IF(A8=5,$AL$7,IF(A8=6,#REF!,IF(A8=7,$AL$9,IF(A8=8,$AL$8,"")))))))))</f>
        <v>0.6</v>
      </c>
      <c r="V8">
        <v>22.22</v>
      </c>
      <c r="W8">
        <f t="shared" si="5"/>
        <v>4.5454545454545456E-2</v>
      </c>
      <c r="X8">
        <f t="shared" si="6"/>
        <v>0.55454545454545456</v>
      </c>
      <c r="Y8" s="32">
        <f t="shared" si="7"/>
        <v>310553.81246379629</v>
      </c>
      <c r="Z8" s="28">
        <f t="shared" si="8"/>
        <v>14.112704446561645</v>
      </c>
      <c r="AA8" s="28">
        <f t="shared" si="9"/>
        <v>1.0748317571611152</v>
      </c>
      <c r="AB8" s="20"/>
      <c r="AC8" s="1">
        <f t="shared" si="0"/>
        <v>0.28225408893123294</v>
      </c>
      <c r="AD8" s="1">
        <f t="shared" si="1"/>
        <v>499.71774591106879</v>
      </c>
      <c r="AE8" s="1">
        <f t="shared" si="2"/>
        <v>0.14112704446561647</v>
      </c>
      <c r="AF8" s="3">
        <f t="shared" si="10"/>
        <v>2.6870793929027883E-2</v>
      </c>
      <c r="AH8" t="s">
        <v>14</v>
      </c>
      <c r="AI8" s="2">
        <v>0.01</v>
      </c>
      <c r="AK8" s="59" t="s">
        <v>69</v>
      </c>
      <c r="AL8" s="60"/>
      <c r="AM8" s="61">
        <f>AL8-$AI$6</f>
        <v>-4.5454545454545456E-2</v>
      </c>
      <c r="AN8" s="62">
        <f>AL8/$AI$6</f>
        <v>0</v>
      </c>
      <c r="AO8" s="43">
        <f t="shared" si="15"/>
        <v>-1</v>
      </c>
    </row>
    <row r="9" spans="1:44" x14ac:dyDescent="0.35">
      <c r="A9" s="84">
        <v>0</v>
      </c>
      <c r="C9" s="15">
        <f t="shared" si="13"/>
        <v>43912</v>
      </c>
      <c r="D9" s="9">
        <v>6</v>
      </c>
      <c r="E9" s="37">
        <f t="shared" si="16"/>
        <v>2</v>
      </c>
      <c r="F9" s="64"/>
      <c r="G9" s="64"/>
      <c r="H9" s="64"/>
      <c r="I9" s="66">
        <f t="shared" si="14"/>
        <v>2.3025850929940459</v>
      </c>
      <c r="J9" s="66">
        <f t="shared" si="17"/>
        <v>2.3025850929940459</v>
      </c>
      <c r="L9" s="64"/>
      <c r="M9" s="10">
        <v>10</v>
      </c>
      <c r="N9" s="5">
        <v>10</v>
      </c>
      <c r="O9" s="8"/>
      <c r="Q9" s="17">
        <f t="shared" si="18"/>
        <v>0.25</v>
      </c>
      <c r="R9" s="17"/>
      <c r="S9" s="8">
        <f t="shared" si="3"/>
        <v>50</v>
      </c>
      <c r="T9" s="34">
        <f t="shared" si="4"/>
        <v>13.2</v>
      </c>
      <c r="U9">
        <f>IF(A9=0,$AL$2,IF(A9=1,$AL$3,IF(A9=2,$AL$4,IF(A9=3,$AL$5,IF(A9=4,$AL$6,IF(A9=5,$AL$7,IF(A9=6,#REF!,IF(A9=7,$AL$9,IF(A9=8,$AL$8,"")))))))))</f>
        <v>0.6</v>
      </c>
      <c r="V9">
        <v>22.22</v>
      </c>
      <c r="W9">
        <f t="shared" si="5"/>
        <v>4.5454545454545456E-2</v>
      </c>
      <c r="X9">
        <f t="shared" si="6"/>
        <v>0.55454545454545456</v>
      </c>
      <c r="Y9" s="32">
        <f t="shared" si="7"/>
        <v>310545.34522795089</v>
      </c>
      <c r="Z9" s="28">
        <f t="shared" si="8"/>
        <v>21.938453726204031</v>
      </c>
      <c r="AA9" s="28">
        <f t="shared" si="9"/>
        <v>1.7163183229139172</v>
      </c>
      <c r="AB9" s="20"/>
      <c r="AC9" s="1">
        <f t="shared" si="0"/>
        <v>0.43876907452408065</v>
      </c>
      <c r="AD9" s="1">
        <f t="shared" si="1"/>
        <v>499.56123092547591</v>
      </c>
      <c r="AE9" s="1">
        <f t="shared" si="2"/>
        <v>0.21938453726204032</v>
      </c>
      <c r="AF9" s="3">
        <f t="shared" si="10"/>
        <v>4.2907958072847932E-2</v>
      </c>
      <c r="AH9" t="s">
        <v>15</v>
      </c>
      <c r="AI9" s="53">
        <v>2.5000000000000001E-2</v>
      </c>
      <c r="AK9" s="76"/>
      <c r="AL9" s="77"/>
      <c r="AM9" s="78"/>
      <c r="AN9" s="79"/>
      <c r="AO9" s="80"/>
      <c r="AP9" t="s">
        <v>42</v>
      </c>
      <c r="AQ9" t="s">
        <v>43</v>
      </c>
    </row>
    <row r="10" spans="1:44" x14ac:dyDescent="0.35">
      <c r="A10" s="84">
        <v>0</v>
      </c>
      <c r="C10" s="15">
        <f t="shared" si="13"/>
        <v>43913</v>
      </c>
      <c r="D10" s="9">
        <v>7</v>
      </c>
      <c r="E10" s="37">
        <f t="shared" si="16"/>
        <v>0</v>
      </c>
      <c r="F10" s="64"/>
      <c r="G10" s="64"/>
      <c r="H10" s="64"/>
      <c r="I10" s="66">
        <f t="shared" si="14"/>
        <v>2.3025850929940459</v>
      </c>
      <c r="J10" s="66">
        <f t="shared" si="17"/>
        <v>2.3025850929940459</v>
      </c>
      <c r="K10" s="66">
        <f>LN(2)/SLOPE(J4:J10,D4:D10)</f>
        <v>2.3619218439631933</v>
      </c>
      <c r="L10" s="64">
        <f>LN(2)/SLOPE(I4:I10,D4:D10)</f>
        <v>2.3619218439631933</v>
      </c>
      <c r="M10" s="10">
        <v>10</v>
      </c>
      <c r="N10" s="5">
        <v>10</v>
      </c>
      <c r="O10" s="8"/>
      <c r="Q10" s="17">
        <f t="shared" si="18"/>
        <v>0</v>
      </c>
      <c r="R10" s="17"/>
      <c r="S10" s="8">
        <f t="shared" si="3"/>
        <v>50</v>
      </c>
      <c r="T10" s="34">
        <f t="shared" si="4"/>
        <v>13.2</v>
      </c>
      <c r="U10">
        <f>IF(A10=0,$AL$2,IF(A10=1,$AL$3,IF(A10=2,$AL$4,IF(A10=3,$AL$5,IF(A10=4,$AL$6,IF(A10=5,$AL$7,IF(A10=6,#REF!,IF(A10=7,$AL$9,IF(A10=8,$AL$8,"")))))))))</f>
        <v>0.6</v>
      </c>
      <c r="V10">
        <v>22.22</v>
      </c>
      <c r="W10">
        <f t="shared" si="5"/>
        <v>4.5454545454545456E-2</v>
      </c>
      <c r="X10">
        <f t="shared" si="6"/>
        <v>0.55454545454545456</v>
      </c>
      <c r="Y10" s="32">
        <f t="shared" si="7"/>
        <v>310532.18311591196</v>
      </c>
      <c r="Z10" s="28">
        <f t="shared" si="8"/>
        <v>34.103363323022457</v>
      </c>
      <c r="AA10" s="28">
        <f t="shared" si="9"/>
        <v>2.7135207650141004</v>
      </c>
      <c r="AB10" s="20"/>
      <c r="AC10" s="1">
        <f t="shared" si="0"/>
        <v>0.68206726646044913</v>
      </c>
      <c r="AD10" s="1">
        <f t="shared" si="1"/>
        <v>499.31793273353958</v>
      </c>
      <c r="AE10" s="1">
        <f t="shared" si="2"/>
        <v>0.34103363323022456</v>
      </c>
      <c r="AF10" s="3">
        <f t="shared" si="10"/>
        <v>6.7838019125352519E-2</v>
      </c>
      <c r="AH10" t="s">
        <v>17</v>
      </c>
      <c r="AI10" s="4">
        <v>500</v>
      </c>
      <c r="AQ10">
        <v>2.5</v>
      </c>
      <c r="AR10" s="36" t="s">
        <v>44</v>
      </c>
    </row>
    <row r="11" spans="1:44" x14ac:dyDescent="0.35">
      <c r="A11" s="84">
        <v>1</v>
      </c>
      <c r="B11" t="s">
        <v>22</v>
      </c>
      <c r="C11" s="15">
        <f t="shared" si="13"/>
        <v>43914</v>
      </c>
      <c r="D11" s="9">
        <v>8</v>
      </c>
      <c r="E11" s="37">
        <f t="shared" si="16"/>
        <v>4</v>
      </c>
      <c r="F11" s="64"/>
      <c r="G11" s="64"/>
      <c r="H11" s="64"/>
      <c r="I11" s="66">
        <f t="shared" si="14"/>
        <v>2.6390573296152584</v>
      </c>
      <c r="J11" s="66">
        <f t="shared" si="17"/>
        <v>2.6390573296152584</v>
      </c>
      <c r="K11" s="66">
        <f t="shared" ref="K11:K74" si="19">LN(2)/SLOPE(J5:J11,D5:D11)</f>
        <v>2.5132149210983283</v>
      </c>
      <c r="L11" s="64">
        <f>LN(2)/SLOPE(I5:I11,D5:D11)</f>
        <v>2.5132149210983283</v>
      </c>
      <c r="M11" s="10">
        <v>14</v>
      </c>
      <c r="N11" s="5">
        <v>14</v>
      </c>
      <c r="O11" s="8"/>
      <c r="Q11" s="17">
        <f>(N11-N10)/N10</f>
        <v>0.4</v>
      </c>
      <c r="R11" s="17">
        <f>AVERAGE(Q5:Q11)</f>
        <v>0.34523809523809523</v>
      </c>
      <c r="S11" s="8">
        <f t="shared" si="3"/>
        <v>70</v>
      </c>
      <c r="T11" s="34">
        <f t="shared" si="4"/>
        <v>9.9</v>
      </c>
      <c r="U11">
        <f>IF(A11=0,$AL$2,IF(A11=1,$AL$3,IF(A11=2,$AL$4,IF(A11=3,$AL$5,IF(A11=4,$AL$6,IF(A11=5,$AL$7,IF(A11=6,#REF!,IF(A11=7,$AL$9,IF(A11=8,$AL$8,"")))))))))</f>
        <v>0.45</v>
      </c>
      <c r="V11">
        <v>22.22</v>
      </c>
      <c r="W11">
        <f t="shared" si="5"/>
        <v>4.5454545454545456E-2</v>
      </c>
      <c r="X11">
        <f t="shared" si="6"/>
        <v>0.40454545454545454</v>
      </c>
      <c r="Y11" s="32">
        <f t="shared" si="7"/>
        <v>310516.83837228437</v>
      </c>
      <c r="Z11" s="28">
        <f t="shared" si="8"/>
        <v>47.897954072288769</v>
      </c>
      <c r="AA11" s="28">
        <f t="shared" si="9"/>
        <v>4.2636736433333029</v>
      </c>
      <c r="AB11" s="20"/>
      <c r="AC11" s="1">
        <f t="shared" si="0"/>
        <v>0.95795908144577535</v>
      </c>
      <c r="AD11" s="1">
        <f t="shared" si="1"/>
        <v>499.04204091855422</v>
      </c>
      <c r="AE11" s="1">
        <f t="shared" si="2"/>
        <v>0.47897954072288768</v>
      </c>
      <c r="AF11" s="3">
        <f t="shared" si="10"/>
        <v>0.10659184108333258</v>
      </c>
      <c r="AH11" t="s">
        <v>65</v>
      </c>
      <c r="AI11">
        <v>22</v>
      </c>
      <c r="AQ11">
        <f>AL8/AI6</f>
        <v>0</v>
      </c>
    </row>
    <row r="12" spans="1:44" x14ac:dyDescent="0.35">
      <c r="A12" s="84">
        <v>1</v>
      </c>
      <c r="C12" s="15">
        <f t="shared" si="13"/>
        <v>43915</v>
      </c>
      <c r="D12" s="9">
        <v>9</v>
      </c>
      <c r="E12" s="37">
        <f t="shared" si="16"/>
        <v>5</v>
      </c>
      <c r="F12" s="64"/>
      <c r="G12" s="64"/>
      <c r="H12" s="64"/>
      <c r="I12" s="66">
        <f t="shared" si="14"/>
        <v>2.9444389791664403</v>
      </c>
      <c r="J12" s="66">
        <f t="shared" si="17"/>
        <v>2.9444389791664403</v>
      </c>
      <c r="K12" s="66">
        <f t="shared" si="19"/>
        <v>2.4819005656396769</v>
      </c>
      <c r="L12" s="64">
        <f t="shared" ref="L12:L75" si="20">LN(2)/SLOPE(I6:I12,D6:D12)</f>
        <v>2.4819005656396769</v>
      </c>
      <c r="M12" s="10">
        <v>19</v>
      </c>
      <c r="N12" s="5">
        <v>19</v>
      </c>
      <c r="O12" s="8"/>
      <c r="Q12" s="17">
        <f t="shared" si="18"/>
        <v>0.35714285714285715</v>
      </c>
      <c r="R12" s="17">
        <f t="shared" ref="R12:R75" si="21">AVERAGE(Q6:Q12)</f>
        <v>0.32482993197278909</v>
      </c>
      <c r="S12" s="8">
        <f t="shared" si="3"/>
        <v>95</v>
      </c>
      <c r="T12" s="34">
        <f t="shared" si="4"/>
        <v>9.9</v>
      </c>
      <c r="U12">
        <f>IF(A12=0,$AL$2,IF(A12=1,$AL$3,IF(A12=2,$AL$4,IF(A12=3,$AL$5,IF(A12=4,$AL$6,IF(A12=5,$AL$7,IF(A12=6,#REF!,IF(A12=7,$AL$9,IF(A12=8,$AL$8,"")))))))))</f>
        <v>0.45</v>
      </c>
      <c r="V12">
        <v>22.22</v>
      </c>
      <c r="W12">
        <f t="shared" si="5"/>
        <v>4.5454545454545456E-2</v>
      </c>
      <c r="X12">
        <f t="shared" si="6"/>
        <v>0.40454545454545454</v>
      </c>
      <c r="Y12" s="32">
        <f t="shared" si="7"/>
        <v>310495.28784367756</v>
      </c>
      <c r="Z12" s="28">
        <f t="shared" si="8"/>
        <v>67.271302948549305</v>
      </c>
      <c r="AA12" s="28">
        <f t="shared" si="9"/>
        <v>6.4408533738918834</v>
      </c>
      <c r="AB12" s="20"/>
      <c r="AC12" s="1">
        <f t="shared" si="0"/>
        <v>1.3454260589709861</v>
      </c>
      <c r="AD12" s="1">
        <f t="shared" si="1"/>
        <v>498.65457394102901</v>
      </c>
      <c r="AE12" s="1">
        <f t="shared" si="2"/>
        <v>0.67271302948549305</v>
      </c>
      <c r="AF12" s="3">
        <f t="shared" si="10"/>
        <v>0.1610213343472971</v>
      </c>
      <c r="AQ12">
        <f>0.75*AQ10</f>
        <v>1.875</v>
      </c>
    </row>
    <row r="13" spans="1:44" x14ac:dyDescent="0.35">
      <c r="A13" s="84">
        <v>1</v>
      </c>
      <c r="C13" s="15">
        <f t="shared" si="13"/>
        <v>43916</v>
      </c>
      <c r="D13" s="9">
        <v>10</v>
      </c>
      <c r="E13" s="37">
        <f t="shared" si="16"/>
        <v>4</v>
      </c>
      <c r="F13" s="64"/>
      <c r="G13" s="64"/>
      <c r="H13" s="64"/>
      <c r="I13" s="66">
        <f t="shared" si="14"/>
        <v>3.1354942159291497</v>
      </c>
      <c r="J13" s="66">
        <f t="shared" si="17"/>
        <v>3.1354942159291497</v>
      </c>
      <c r="K13" s="66">
        <f t="shared" si="19"/>
        <v>2.9208704571908681</v>
      </c>
      <c r="L13" s="64">
        <f t="shared" si="20"/>
        <v>2.9208704571908681</v>
      </c>
      <c r="M13" s="10">
        <v>23</v>
      </c>
      <c r="N13" s="5">
        <v>23</v>
      </c>
      <c r="O13" s="8"/>
      <c r="Q13" s="17">
        <f t="shared" si="18"/>
        <v>0.21052631578947367</v>
      </c>
      <c r="R13" s="17">
        <f t="shared" si="21"/>
        <v>0.3549051199427139</v>
      </c>
      <c r="S13" s="8">
        <f t="shared" si="3"/>
        <v>115</v>
      </c>
      <c r="T13" s="34">
        <f t="shared" si="4"/>
        <v>9.9</v>
      </c>
      <c r="U13">
        <f>IF(A13=0,$AL$2,IF(A13=1,$AL$3,IF(A13=2,$AL$4,IF(A13=3,$AL$5,IF(A13=4,$AL$6,IF(A13=5,$AL$7,IF(A13=6,#REF!,IF(A13=7,$AL$9,IF(A13=8,$AL$8,"")))))))))</f>
        <v>0.45</v>
      </c>
      <c r="V13">
        <v>22.22</v>
      </c>
      <c r="W13">
        <f t="shared" si="5"/>
        <v>4.5454545454545456E-2</v>
      </c>
      <c r="X13">
        <f t="shared" si="6"/>
        <v>0.40454545454545454</v>
      </c>
      <c r="Y13" s="32">
        <f t="shared" si="7"/>
        <v>310465.02284484421</v>
      </c>
      <c r="Z13" s="28">
        <f t="shared" si="8"/>
        <v>94.478515284261263</v>
      </c>
      <c r="AA13" s="28">
        <f t="shared" si="9"/>
        <v>9.4986398715532161</v>
      </c>
      <c r="AB13" s="20"/>
      <c r="AC13" s="1">
        <f t="shared" si="0"/>
        <v>1.8895703056852253</v>
      </c>
      <c r="AD13" s="1">
        <f t="shared" si="1"/>
        <v>498.1104296943148</v>
      </c>
      <c r="AE13" s="1">
        <f t="shared" si="2"/>
        <v>0.94478515284261266</v>
      </c>
      <c r="AF13" s="3">
        <f t="shared" si="10"/>
        <v>0.2374659967888304</v>
      </c>
      <c r="AQ13">
        <f>AQ10*0.95</f>
        <v>2.375</v>
      </c>
    </row>
    <row r="14" spans="1:44" x14ac:dyDescent="0.35">
      <c r="A14" s="84">
        <v>1</v>
      </c>
      <c r="C14" s="15">
        <f t="shared" si="13"/>
        <v>43917</v>
      </c>
      <c r="D14" s="9">
        <v>11</v>
      </c>
      <c r="E14" s="37">
        <f t="shared" si="16"/>
        <v>0</v>
      </c>
      <c r="F14" s="64"/>
      <c r="G14" s="64"/>
      <c r="H14" s="64"/>
      <c r="I14" s="66">
        <f t="shared" si="14"/>
        <v>3.1354942159291497</v>
      </c>
      <c r="J14" s="66">
        <f t="shared" si="17"/>
        <v>3.1354942159291497</v>
      </c>
      <c r="K14" s="66">
        <f t="shared" si="19"/>
        <v>3.5443248798904441</v>
      </c>
      <c r="L14" s="64">
        <f t="shared" si="20"/>
        <v>3.5443248798904441</v>
      </c>
      <c r="M14" s="10">
        <v>23</v>
      </c>
      <c r="N14" s="5">
        <v>23</v>
      </c>
      <c r="O14" s="8"/>
      <c r="Q14" s="17">
        <f t="shared" si="18"/>
        <v>0</v>
      </c>
      <c r="R14" s="17">
        <f t="shared" si="21"/>
        <v>0.25966702470461872</v>
      </c>
      <c r="S14" s="8">
        <f t="shared" si="3"/>
        <v>115</v>
      </c>
      <c r="T14" s="34">
        <f t="shared" si="4"/>
        <v>9.9</v>
      </c>
      <c r="U14">
        <f>IF(A14=0,$AL$2,IF(A14=1,$AL$3,IF(A14=2,$AL$4,IF(A14=3,$AL$5,IF(A14=4,$AL$6,IF(A14=5,$AL$7,IF(A14=6,#REF!,IF(A14=7,$AL$9,IF(A14=8,$AL$8,"")))))))))</f>
        <v>0.45</v>
      </c>
      <c r="V14">
        <v>22.22</v>
      </c>
      <c r="W14">
        <f t="shared" si="5"/>
        <v>4.5454545454545456E-2</v>
      </c>
      <c r="X14">
        <f t="shared" si="6"/>
        <v>0.40454545454545454</v>
      </c>
      <c r="Y14" s="32">
        <f t="shared" si="7"/>
        <v>310422.52161006554</v>
      </c>
      <c r="Z14" s="28">
        <f t="shared" si="8"/>
        <v>132.68527209543851</v>
      </c>
      <c r="AA14" s="28">
        <f t="shared" si="9"/>
        <v>13.793117839019637</v>
      </c>
      <c r="AB14" s="20"/>
      <c r="AC14" s="1">
        <f t="shared" si="0"/>
        <v>2.65370544190877</v>
      </c>
      <c r="AD14" s="1">
        <f t="shared" si="1"/>
        <v>497.34629455809124</v>
      </c>
      <c r="AE14" s="1">
        <f t="shared" si="2"/>
        <v>1.326852720954385</v>
      </c>
      <c r="AF14" s="3">
        <f t="shared" si="10"/>
        <v>0.34482794597549093</v>
      </c>
    </row>
    <row r="15" spans="1:44" x14ac:dyDescent="0.35">
      <c r="A15" s="84">
        <v>1</v>
      </c>
      <c r="C15" s="15">
        <f t="shared" si="13"/>
        <v>43918</v>
      </c>
      <c r="D15" s="9">
        <v>12</v>
      </c>
      <c r="E15" s="37">
        <f t="shared" si="16"/>
        <v>18</v>
      </c>
      <c r="F15" s="64"/>
      <c r="G15" s="64"/>
      <c r="H15" s="64"/>
      <c r="I15" s="66">
        <f t="shared" si="14"/>
        <v>3.713572066704308</v>
      </c>
      <c r="J15" s="66">
        <f t="shared" si="17"/>
        <v>3.713572066704308</v>
      </c>
      <c r="K15" s="66">
        <f t="shared" si="19"/>
        <v>3.0347873932450646</v>
      </c>
      <c r="L15" s="64">
        <f t="shared" si="20"/>
        <v>3.0347873932450646</v>
      </c>
      <c r="M15" s="10">
        <v>41</v>
      </c>
      <c r="N15" s="5">
        <v>41</v>
      </c>
      <c r="O15" s="8"/>
      <c r="Q15" s="17">
        <f t="shared" si="18"/>
        <v>0.78260869565217395</v>
      </c>
      <c r="R15" s="17">
        <f t="shared" si="21"/>
        <v>0.28575398122635781</v>
      </c>
      <c r="S15" s="8">
        <f t="shared" si="3"/>
        <v>205</v>
      </c>
      <c r="T15" s="34">
        <f t="shared" si="4"/>
        <v>9.9</v>
      </c>
      <c r="U15">
        <f>IF(A15=0,$AL$2,IF(A15=1,$AL$3,IF(A15=2,$AL$4,IF(A15=3,$AL$5,IF(A15=4,$AL$6,IF(A15=5,$AL$7,IF(A15=6,#REF!,IF(A15=7,$AL$9,IF(A15=8,$AL$8,"")))))))))</f>
        <v>0.45</v>
      </c>
      <c r="V15">
        <v>22.22</v>
      </c>
      <c r="W15">
        <f t="shared" si="5"/>
        <v>4.5454545454545456E-2</v>
      </c>
      <c r="X15">
        <f t="shared" si="6"/>
        <v>0.40454545454545454</v>
      </c>
      <c r="Y15" s="32">
        <f t="shared" si="7"/>
        <v>310362.84120662743</v>
      </c>
      <c r="Z15" s="28">
        <f t="shared" si="8"/>
        <v>186.33452680195606</v>
      </c>
      <c r="AA15" s="28">
        <f t="shared" si="9"/>
        <v>19.824266570630478</v>
      </c>
      <c r="AB15" s="20"/>
      <c r="AC15" s="1">
        <f t="shared" si="0"/>
        <v>3.7266905360391211</v>
      </c>
      <c r="AD15" s="1">
        <f t="shared" si="1"/>
        <v>496.27330946396086</v>
      </c>
      <c r="AE15" s="1">
        <f t="shared" si="2"/>
        <v>1.8633452680195606</v>
      </c>
      <c r="AF15" s="3">
        <f t="shared" si="10"/>
        <v>0.49560666426576194</v>
      </c>
    </row>
    <row r="16" spans="1:44" x14ac:dyDescent="0.35">
      <c r="A16" s="84">
        <v>1</v>
      </c>
      <c r="B16" t="s">
        <v>24</v>
      </c>
      <c r="C16" s="15">
        <f t="shared" si="13"/>
        <v>43919</v>
      </c>
      <c r="D16" s="9">
        <v>13</v>
      </c>
      <c r="E16" s="37">
        <f t="shared" si="16"/>
        <v>10</v>
      </c>
      <c r="F16" s="64"/>
      <c r="G16" s="64"/>
      <c r="H16" s="64"/>
      <c r="I16" s="66">
        <f t="shared" si="14"/>
        <v>3.9318256327243257</v>
      </c>
      <c r="J16" s="66">
        <f t="shared" si="17"/>
        <v>3.9318256327243257</v>
      </c>
      <c r="K16" s="66">
        <f t="shared" si="19"/>
        <v>2.6852021442202876</v>
      </c>
      <c r="L16" s="64">
        <f t="shared" si="20"/>
        <v>2.6852021442202876</v>
      </c>
      <c r="M16" s="10">
        <v>51</v>
      </c>
      <c r="N16" s="5">
        <v>51</v>
      </c>
      <c r="O16" s="8"/>
      <c r="Q16" s="17">
        <f t="shared" si="18"/>
        <v>0.24390243902439024</v>
      </c>
      <c r="R16" s="17">
        <f t="shared" si="21"/>
        <v>0.284882901086985</v>
      </c>
      <c r="S16" s="8">
        <f t="shared" si="3"/>
        <v>255</v>
      </c>
      <c r="T16" s="34">
        <f t="shared" si="4"/>
        <v>9.9</v>
      </c>
      <c r="U16">
        <f>IF(A16=0,$AL$2,IF(A16=1,$AL$3,IF(A16=2,$AL$4,IF(A16=3,$AL$5,IF(A16=4,$AL$6,IF(A16=5,$AL$7,IF(A16=6,#REF!,IF(A16=7,$AL$9,IF(A16=8,$AL$8,"")))))))))</f>
        <v>0.45</v>
      </c>
      <c r="V16">
        <v>22.22</v>
      </c>
      <c r="W16">
        <f t="shared" si="5"/>
        <v>4.5454545454545456E-2</v>
      </c>
      <c r="X16">
        <f t="shared" si="6"/>
        <v>0.40454545454545454</v>
      </c>
      <c r="Y16" s="32">
        <f t="shared" si="7"/>
        <v>310279.04606057593</v>
      </c>
      <c r="Z16" s="28">
        <f t="shared" si="8"/>
        <v>261.65992163516648</v>
      </c>
      <c r="AA16" s="28">
        <f t="shared" si="9"/>
        <v>28.294017788901208</v>
      </c>
      <c r="AB16" s="20"/>
      <c r="AC16" s="1">
        <f t="shared" si="0"/>
        <v>5.2331984327033298</v>
      </c>
      <c r="AD16" s="1">
        <f t="shared" si="1"/>
        <v>494.76680156729668</v>
      </c>
      <c r="AE16" s="1">
        <f t="shared" si="2"/>
        <v>2.6165992163516649</v>
      </c>
      <c r="AF16" s="3">
        <f t="shared" si="10"/>
        <v>0.70735044472253028</v>
      </c>
      <c r="AH16" s="18"/>
    </row>
    <row r="17" spans="1:34" x14ac:dyDescent="0.35">
      <c r="A17" s="84">
        <v>1</v>
      </c>
      <c r="C17" s="15">
        <f t="shared" si="13"/>
        <v>43920</v>
      </c>
      <c r="D17" s="9">
        <v>14</v>
      </c>
      <c r="E17" s="37">
        <f t="shared" si="16"/>
        <v>26</v>
      </c>
      <c r="F17" s="64"/>
      <c r="G17" s="64"/>
      <c r="H17" s="64"/>
      <c r="I17" s="66">
        <f t="shared" si="14"/>
        <v>4.3438054218536841</v>
      </c>
      <c r="J17" s="66">
        <f t="shared" si="17"/>
        <v>4.3438054218536841</v>
      </c>
      <c r="K17" s="66">
        <f t="shared" si="19"/>
        <v>2.531352481681389</v>
      </c>
      <c r="L17" s="64">
        <f t="shared" si="20"/>
        <v>2.531352481681389</v>
      </c>
      <c r="M17" s="10">
        <v>77</v>
      </c>
      <c r="N17" s="5">
        <v>77</v>
      </c>
      <c r="O17" s="8"/>
      <c r="P17" s="8">
        <v>1</v>
      </c>
      <c r="Q17" s="17">
        <f t="shared" si="18"/>
        <v>0.50980392156862742</v>
      </c>
      <c r="R17" s="17">
        <f t="shared" si="21"/>
        <v>0.35771203273964602</v>
      </c>
      <c r="S17" s="8">
        <f t="shared" si="3"/>
        <v>385</v>
      </c>
      <c r="T17" s="34">
        <f t="shared" si="4"/>
        <v>9.9</v>
      </c>
      <c r="U17">
        <f>IF(A17=0,$AL$2,IF(A17=1,$AL$3,IF(A17=2,$AL$4,IF(A17=3,$AL$5,IF(A17=4,$AL$6,IF(A17=5,$AL$7,IF(A17=6,#REF!,IF(A17=7,$AL$9,IF(A17=8,$AL$8,"")))))))))</f>
        <v>0.45</v>
      </c>
      <c r="V17">
        <v>22.22</v>
      </c>
      <c r="W17">
        <f t="shared" si="5"/>
        <v>4.5454545454545456E-2</v>
      </c>
      <c r="X17">
        <f t="shared" si="6"/>
        <v>0.40454545454545454</v>
      </c>
      <c r="Y17" s="32">
        <f t="shared" si="7"/>
        <v>310161.40864817426</v>
      </c>
      <c r="Z17" s="28">
        <f t="shared" si="8"/>
        <v>367.40370123523218</v>
      </c>
      <c r="AA17" s="28">
        <f t="shared" si="9"/>
        <v>40.187650590499686</v>
      </c>
      <c r="AB17" s="20"/>
      <c r="AC17" s="1">
        <f t="shared" si="0"/>
        <v>7.3480740247046441</v>
      </c>
      <c r="AD17" s="1">
        <f t="shared" si="1"/>
        <v>492.65192597529534</v>
      </c>
      <c r="AE17" s="1">
        <f t="shared" si="2"/>
        <v>3.6740370123523221</v>
      </c>
      <c r="AF17" s="3">
        <f t="shared" si="10"/>
        <v>1.0046912647624922</v>
      </c>
    </row>
    <row r="18" spans="1:34" x14ac:dyDescent="0.35">
      <c r="A18" s="84">
        <v>1</v>
      </c>
      <c r="C18" s="15">
        <f t="shared" si="13"/>
        <v>43921</v>
      </c>
      <c r="D18" s="9">
        <v>15</v>
      </c>
      <c r="E18" s="37">
        <f t="shared" si="16"/>
        <v>23</v>
      </c>
      <c r="F18" s="64"/>
      <c r="G18" s="64"/>
      <c r="H18" s="64"/>
      <c r="I18" s="66">
        <f t="shared" si="14"/>
        <v>4.5849674786705723</v>
      </c>
      <c r="J18" s="66">
        <f t="shared" si="17"/>
        <v>4.6051701859880918</v>
      </c>
      <c r="K18" s="66">
        <f t="shared" si="19"/>
        <v>2.3682454984733803</v>
      </c>
      <c r="L18" s="64">
        <f>LN(2)/SLOPE(I12:I18,D12:D18)</f>
        <v>2.385890617171853</v>
      </c>
      <c r="M18" s="10">
        <v>100</v>
      </c>
      <c r="N18" s="5">
        <v>98</v>
      </c>
      <c r="O18" s="8"/>
      <c r="P18" s="8">
        <v>2</v>
      </c>
      <c r="Q18" s="17">
        <f t="shared" si="18"/>
        <v>0.27272727272727271</v>
      </c>
      <c r="R18" s="17">
        <f t="shared" si="21"/>
        <v>0.33953021455782789</v>
      </c>
      <c r="S18" s="8">
        <f t="shared" si="3"/>
        <v>490</v>
      </c>
      <c r="T18" s="34">
        <f t="shared" si="4"/>
        <v>9.9</v>
      </c>
      <c r="U18">
        <f>IF(A18=0,$AL$2,IF(A18=1,$AL$3,IF(A18=2,$AL$4,IF(A18=3,$AL$5,IF(A18=4,$AL$6,IF(A18=5,$AL$7,IF(A18=6,#REF!,IF(A18=7,$AL$9,IF(A18=8,$AL$8,"")))))))))</f>
        <v>0.45</v>
      </c>
      <c r="V18">
        <v>22.22</v>
      </c>
      <c r="W18">
        <f t="shared" si="5"/>
        <v>4.5454545454545456E-2</v>
      </c>
      <c r="X18">
        <f t="shared" si="6"/>
        <v>0.40454545454545454</v>
      </c>
      <c r="Y18" s="32">
        <f t="shared" si="7"/>
        <v>309996.29343255982</v>
      </c>
      <c r="Z18" s="28">
        <f t="shared" si="8"/>
        <v>515.81874861173048</v>
      </c>
      <c r="AA18" s="28">
        <f t="shared" si="9"/>
        <v>56.887818828464788</v>
      </c>
      <c r="AB18" s="20"/>
      <c r="AC18" s="1">
        <f t="shared" si="0"/>
        <v>10.316374972234611</v>
      </c>
      <c r="AD18" s="1">
        <f t="shared" si="1"/>
        <v>489.6836250277654</v>
      </c>
      <c r="AE18" s="1">
        <f t="shared" si="2"/>
        <v>5.1581874861173054</v>
      </c>
      <c r="AF18" s="3">
        <f t="shared" si="10"/>
        <v>1.4221954707116198</v>
      </c>
      <c r="AH18" s="18"/>
    </row>
    <row r="19" spans="1:34" x14ac:dyDescent="0.35">
      <c r="A19" s="84">
        <v>2</v>
      </c>
      <c r="B19" t="s">
        <v>23</v>
      </c>
      <c r="C19" s="15">
        <f t="shared" si="13"/>
        <v>43922</v>
      </c>
      <c r="D19" s="9">
        <v>16</v>
      </c>
      <c r="E19" s="37">
        <f>M19-M18</f>
        <v>8</v>
      </c>
      <c r="F19" s="64"/>
      <c r="G19" s="64"/>
      <c r="H19" s="64"/>
      <c r="I19" s="66">
        <f t="shared" si="14"/>
        <v>4.6539603501575231</v>
      </c>
      <c r="J19" s="66">
        <f t="shared" si="17"/>
        <v>4.6821312271242199</v>
      </c>
      <c r="K19" s="66">
        <f t="shared" si="19"/>
        <v>2.364106186084542</v>
      </c>
      <c r="L19" s="64">
        <f t="shared" si="20"/>
        <v>2.4006349342584063</v>
      </c>
      <c r="M19" s="10">
        <v>108</v>
      </c>
      <c r="N19" s="5">
        <v>105</v>
      </c>
      <c r="O19" s="6">
        <v>10</v>
      </c>
      <c r="P19" s="6">
        <v>3</v>
      </c>
      <c r="Q19" s="17">
        <f t="shared" si="18"/>
        <v>7.1428571428571425E-2</v>
      </c>
      <c r="R19" s="17">
        <f t="shared" si="21"/>
        <v>0.2987138880272156</v>
      </c>
      <c r="S19" s="8">
        <f t="shared" si="3"/>
        <v>525</v>
      </c>
      <c r="T19" s="34">
        <f t="shared" si="4"/>
        <v>2.3759999999999999</v>
      </c>
      <c r="U19">
        <f>IF(A19=0,$AL$2,IF(A19=1,$AL$3,IF(A19=2,$AL$4,IF(A19=3,$AL$5,IF(A19=4,$AL$6,IF(A19=5,$AL$7,IF(A19=6,#REF!,IF(A19=7,$AL$9,IF(A19=8,$AL$8,"")))))))))</f>
        <v>0.108</v>
      </c>
      <c r="V19">
        <v>22.22</v>
      </c>
      <c r="W19">
        <f t="shared" si="5"/>
        <v>4.5454545454545456E-2</v>
      </c>
      <c r="X19">
        <f t="shared" si="6"/>
        <v>6.2545454545454543E-2</v>
      </c>
      <c r="Y19" s="32">
        <f t="shared" si="7"/>
        <v>309940.68755810888</v>
      </c>
      <c r="Z19" s="28">
        <f t="shared" si="8"/>
        <v>547.97831630761596</v>
      </c>
      <c r="AA19" s="28">
        <f t="shared" si="9"/>
        <v>80.334125583543454</v>
      </c>
      <c r="AB19" s="20"/>
      <c r="AC19" s="1">
        <f t="shared" si="0"/>
        <v>10.95956632615232</v>
      </c>
      <c r="AD19" s="1">
        <f t="shared" si="1"/>
        <v>489.0404336738477</v>
      </c>
      <c r="AE19" s="1">
        <f t="shared" si="2"/>
        <v>5.47978316307616</v>
      </c>
      <c r="AF19" s="3">
        <f t="shared" si="10"/>
        <v>2.0083531395885865</v>
      </c>
    </row>
    <row r="20" spans="1:34" x14ac:dyDescent="0.35">
      <c r="A20" s="84">
        <v>2</v>
      </c>
      <c r="C20" s="15">
        <f t="shared" si="13"/>
        <v>43923</v>
      </c>
      <c r="D20" s="9">
        <v>17</v>
      </c>
      <c r="E20" s="37">
        <f t="shared" ref="E20:E83" si="22">M20-M19</f>
        <v>9</v>
      </c>
      <c r="F20" s="74">
        <f>IFERROR(E20/(O20-O19),"")</f>
        <v>4.5</v>
      </c>
      <c r="G20" s="74"/>
      <c r="H20" s="74"/>
      <c r="I20" s="66">
        <f t="shared" si="14"/>
        <v>4.6249728132842707</v>
      </c>
      <c r="J20" s="66">
        <f t="shared" si="17"/>
        <v>4.7621739347977563</v>
      </c>
      <c r="K20" s="66">
        <f t="shared" si="19"/>
        <v>2.5910307448164946</v>
      </c>
      <c r="L20" s="64">
        <f t="shared" si="20"/>
        <v>2.7716565725920224</v>
      </c>
      <c r="M20" s="10">
        <v>117</v>
      </c>
      <c r="N20" s="6">
        <v>102</v>
      </c>
      <c r="O20" s="6">
        <v>12</v>
      </c>
      <c r="P20" s="6">
        <v>3</v>
      </c>
      <c r="Q20" s="17">
        <f t="shared" si="18"/>
        <v>-2.8571428571428571E-2</v>
      </c>
      <c r="R20" s="17">
        <f t="shared" si="21"/>
        <v>0.26455706740422963</v>
      </c>
      <c r="S20" s="8">
        <f t="shared" si="3"/>
        <v>510</v>
      </c>
      <c r="T20" s="34">
        <f t="shared" si="4"/>
        <v>2.3759999999999999</v>
      </c>
      <c r="U20">
        <f>IF(A20=0,$AL$2,IF(A20=1,$AL$3,IF(A20=2,$AL$4,IF(A20=3,$AL$5,IF(A20=4,$AL$6,IF(A20=5,$AL$7,IF(A20=6,#REF!,IF(A20=7,$AL$9,IF(A20=8,$AL$8,"")))))))))</f>
        <v>0.108</v>
      </c>
      <c r="V20">
        <v>22.22</v>
      </c>
      <c r="W20">
        <f t="shared" si="5"/>
        <v>4.5454545454545456E-2</v>
      </c>
      <c r="X20">
        <f t="shared" si="6"/>
        <v>6.2545454545454543E-2</v>
      </c>
      <c r="Y20" s="32">
        <f t="shared" si="7"/>
        <v>309881.62544024317</v>
      </c>
      <c r="Z20" s="28">
        <f t="shared" si="8"/>
        <v>582.13232888661764</v>
      </c>
      <c r="AA20" s="28">
        <f t="shared" si="9"/>
        <v>105.24223087025327</v>
      </c>
      <c r="AB20" s="20"/>
      <c r="AC20" s="1">
        <f t="shared" si="0"/>
        <v>11.642646577732354</v>
      </c>
      <c r="AD20" s="1">
        <f t="shared" si="1"/>
        <v>488.35735342226764</v>
      </c>
      <c r="AE20" s="1">
        <f t="shared" si="2"/>
        <v>5.8213232888661768</v>
      </c>
      <c r="AF20" s="3">
        <f t="shared" si="10"/>
        <v>2.6310557717563317</v>
      </c>
    </row>
    <row r="21" spans="1:34" x14ac:dyDescent="0.35">
      <c r="A21" s="84">
        <v>2</v>
      </c>
      <c r="C21" s="15">
        <f t="shared" si="13"/>
        <v>43924</v>
      </c>
      <c r="D21" s="9">
        <v>18</v>
      </c>
      <c r="E21" s="37">
        <f t="shared" si="22"/>
        <v>21</v>
      </c>
      <c r="F21" s="74">
        <f t="shared" ref="F21:F84" si="23">IFERROR(E21/(O21-O20),"")</f>
        <v>2.625</v>
      </c>
      <c r="G21" s="74"/>
      <c r="H21" s="74"/>
      <c r="I21" s="66">
        <f t="shared" si="14"/>
        <v>4.7361984483944957</v>
      </c>
      <c r="J21" s="66">
        <f t="shared" si="17"/>
        <v>4.9272536851572051</v>
      </c>
      <c r="K21" s="66">
        <f t="shared" si="19"/>
        <v>3.4411151755029596</v>
      </c>
      <c r="L21" s="64">
        <f t="shared" si="20"/>
        <v>4.0736320601160525</v>
      </c>
      <c r="M21" s="10">
        <v>138</v>
      </c>
      <c r="N21" s="6">
        <v>114</v>
      </c>
      <c r="O21" s="6">
        <v>20</v>
      </c>
      <c r="P21" s="6">
        <v>4</v>
      </c>
      <c r="Q21" s="17">
        <f t="shared" si="18"/>
        <v>0.11764705882352941</v>
      </c>
      <c r="R21" s="17">
        <f t="shared" si="21"/>
        <v>0.28136379009330525</v>
      </c>
      <c r="S21" s="8">
        <f t="shared" si="3"/>
        <v>570</v>
      </c>
      <c r="T21" s="34">
        <f t="shared" si="4"/>
        <v>2.3759999999999999</v>
      </c>
      <c r="U21">
        <f>IF(A21=0,$AL$2,IF(A21=1,$AL$3,IF(A21=2,$AL$4,IF(A21=3,$AL$5,IF(A21=4,$AL$6,IF(A21=5,$AL$7,IF(A21=6,#REF!,IF(A21=7,$AL$9,IF(A21=8,$AL$8,"")))))))))</f>
        <v>0.108</v>
      </c>
      <c r="V21">
        <v>22.22</v>
      </c>
      <c r="W21">
        <f t="shared" si="5"/>
        <v>4.5454545454545456E-2</v>
      </c>
      <c r="X21">
        <f t="shared" si="6"/>
        <v>6.2545454545454543E-2</v>
      </c>
      <c r="Y21" s="32">
        <f t="shared" si="7"/>
        <v>309818.89409597061</v>
      </c>
      <c r="Z21" s="28">
        <f t="shared" si="8"/>
        <v>618.4031127552505</v>
      </c>
      <c r="AA21" s="28">
        <f t="shared" si="9"/>
        <v>131.70279127419042</v>
      </c>
      <c r="AB21" s="20"/>
      <c r="AC21" s="1">
        <f t="shared" si="0"/>
        <v>12.368062255105011</v>
      </c>
      <c r="AD21" s="1">
        <f t="shared" si="1"/>
        <v>487.63193774489497</v>
      </c>
      <c r="AE21" s="1">
        <f t="shared" si="2"/>
        <v>6.1840311275525055</v>
      </c>
      <c r="AF21" s="3">
        <f t="shared" si="10"/>
        <v>3.2925697818547608</v>
      </c>
    </row>
    <row r="22" spans="1:34" x14ac:dyDescent="0.35">
      <c r="A22" s="84">
        <v>2</v>
      </c>
      <c r="C22" s="15">
        <f t="shared" si="13"/>
        <v>43925</v>
      </c>
      <c r="D22" s="9">
        <v>19</v>
      </c>
      <c r="E22" s="37">
        <f t="shared" si="22"/>
        <v>13</v>
      </c>
      <c r="F22" s="74">
        <f t="shared" si="23"/>
        <v>13</v>
      </c>
      <c r="G22" s="74"/>
      <c r="H22" s="74"/>
      <c r="I22" s="66">
        <f t="shared" si="14"/>
        <v>4.836281906951478</v>
      </c>
      <c r="J22" s="66">
        <f t="shared" si="17"/>
        <v>5.0172798368149243</v>
      </c>
      <c r="K22" s="66">
        <f t="shared" si="19"/>
        <v>4.2373377973230415</v>
      </c>
      <c r="L22" s="64">
        <f t="shared" si="20"/>
        <v>5.4853708994742503</v>
      </c>
      <c r="M22" s="10">
        <v>151</v>
      </c>
      <c r="N22" s="6">
        <v>126</v>
      </c>
      <c r="O22" s="6">
        <v>21</v>
      </c>
      <c r="P22" s="6">
        <v>4</v>
      </c>
      <c r="Q22" s="17">
        <f t="shared" si="18"/>
        <v>0.10526315789473684</v>
      </c>
      <c r="R22" s="17">
        <f t="shared" si="21"/>
        <v>0.1846001418422428</v>
      </c>
      <c r="S22" s="8">
        <f t="shared" si="3"/>
        <v>630</v>
      </c>
      <c r="T22" s="34">
        <f t="shared" si="4"/>
        <v>2.3759999999999999</v>
      </c>
      <c r="U22">
        <f>IF(A22=0,$AL$2,IF(A22=1,$AL$3,IF(A22=2,$AL$4,IF(A22=3,$AL$5,IF(A22=4,$AL$6,IF(A22=5,$AL$7,IF(A22=6,#REF!,IF(A22=7,$AL$9,IF(A22=8,$AL$8,"")))))))))</f>
        <v>0.108</v>
      </c>
      <c r="V22">
        <v>22.22</v>
      </c>
      <c r="W22">
        <f t="shared" si="5"/>
        <v>4.5454545454545456E-2</v>
      </c>
      <c r="X22">
        <f t="shared" si="6"/>
        <v>6.2545454545454543E-2</v>
      </c>
      <c r="Y22" s="32">
        <f t="shared" si="7"/>
        <v>309752.267654747</v>
      </c>
      <c r="Z22" s="28">
        <f t="shared" si="8"/>
        <v>656.92032158087636</v>
      </c>
      <c r="AA22" s="28">
        <f t="shared" si="9"/>
        <v>159.81202367215636</v>
      </c>
      <c r="AB22" s="20"/>
      <c r="AC22" s="1">
        <f t="shared" si="0"/>
        <v>13.138406431617527</v>
      </c>
      <c r="AD22" s="1">
        <f t="shared" si="1"/>
        <v>486.86159356838249</v>
      </c>
      <c r="AE22" s="1">
        <f t="shared" si="2"/>
        <v>6.5692032158087637</v>
      </c>
      <c r="AF22" s="3">
        <f t="shared" si="10"/>
        <v>3.9953005918039093</v>
      </c>
    </row>
    <row r="23" spans="1:34" x14ac:dyDescent="0.35">
      <c r="A23" s="84">
        <v>2</v>
      </c>
      <c r="C23" s="15">
        <f t="shared" si="13"/>
        <v>43926</v>
      </c>
      <c r="D23" s="9">
        <v>20</v>
      </c>
      <c r="E23" s="37">
        <f t="shared" si="22"/>
        <v>3</v>
      </c>
      <c r="F23" s="74" t="str">
        <f t="shared" si="23"/>
        <v/>
      </c>
      <c r="G23" s="74"/>
      <c r="H23" s="74"/>
      <c r="I23" s="66">
        <f t="shared" si="14"/>
        <v>4.8520302639196169</v>
      </c>
      <c r="J23" s="66">
        <f t="shared" si="17"/>
        <v>5.0369526024136295</v>
      </c>
      <c r="K23" s="66">
        <f t="shared" si="19"/>
        <v>6.1636890183125246</v>
      </c>
      <c r="L23" s="64">
        <f t="shared" si="20"/>
        <v>9.2001609025055764</v>
      </c>
      <c r="M23" s="10">
        <v>154</v>
      </c>
      <c r="N23" s="6">
        <v>128</v>
      </c>
      <c r="O23" s="6">
        <v>21</v>
      </c>
      <c r="P23" s="6">
        <v>5</v>
      </c>
      <c r="Q23" s="17">
        <f t="shared" si="18"/>
        <v>1.5873015873015872E-2</v>
      </c>
      <c r="R23" s="17">
        <f t="shared" si="21"/>
        <v>0.152024509963475</v>
      </c>
      <c r="S23" s="8">
        <f t="shared" si="3"/>
        <v>640</v>
      </c>
      <c r="T23" s="34">
        <f t="shared" si="4"/>
        <v>2.3759999999999999</v>
      </c>
      <c r="U23">
        <f>IF(A23=0,$AL$2,IF(A23=1,$AL$3,IF(A23=2,$AL$4,IF(A23=3,$AL$5,IF(A23=4,$AL$6,IF(A23=5,$AL$7,IF(A23=6,#REF!,IF(A23=7,$AL$9,IF(A23=8,$AL$8,"")))))))))</f>
        <v>0.108</v>
      </c>
      <c r="V23">
        <v>22.22</v>
      </c>
      <c r="W23">
        <f t="shared" si="5"/>
        <v>4.5454545454545456E-2</v>
      </c>
      <c r="X23">
        <f t="shared" si="6"/>
        <v>6.2545454545454543E-2</v>
      </c>
      <c r="Y23" s="32">
        <f t="shared" si="7"/>
        <v>309681.50660917233</v>
      </c>
      <c r="Z23" s="28">
        <f t="shared" si="8"/>
        <v>697.82135253825754</v>
      </c>
      <c r="AA23" s="28">
        <f t="shared" si="9"/>
        <v>189.67203828946893</v>
      </c>
      <c r="AB23" s="20"/>
      <c r="AC23" s="1">
        <f t="shared" si="0"/>
        <v>13.956427050765152</v>
      </c>
      <c r="AD23" s="1">
        <f t="shared" si="1"/>
        <v>486.04357294923483</v>
      </c>
      <c r="AE23" s="1">
        <f t="shared" si="2"/>
        <v>6.9782135253825759</v>
      </c>
      <c r="AF23" s="3">
        <f t="shared" si="10"/>
        <v>4.7418009572367232</v>
      </c>
    </row>
    <row r="24" spans="1:34" x14ac:dyDescent="0.35">
      <c r="A24" s="84">
        <v>2</v>
      </c>
      <c r="C24" s="15">
        <f t="shared" si="13"/>
        <v>43927</v>
      </c>
      <c r="D24" s="9">
        <v>21</v>
      </c>
      <c r="E24" s="37">
        <f t="shared" si="22"/>
        <v>26</v>
      </c>
      <c r="F24" s="74">
        <f t="shared" si="23"/>
        <v>6.5</v>
      </c>
      <c r="G24" s="74"/>
      <c r="H24" s="74"/>
      <c r="I24" s="66">
        <f t="shared" si="14"/>
        <v>5.0039463059454592</v>
      </c>
      <c r="J24" s="66">
        <f t="shared" si="17"/>
        <v>5.1929568508902104</v>
      </c>
      <c r="K24" s="66">
        <f t="shared" si="19"/>
        <v>7.1141305442031975</v>
      </c>
      <c r="L24" s="64">
        <f t="shared" si="20"/>
        <v>10.409929741072604</v>
      </c>
      <c r="M24" s="10">
        <v>180</v>
      </c>
      <c r="N24" s="6">
        <v>149</v>
      </c>
      <c r="O24" s="6">
        <v>25</v>
      </c>
      <c r="P24" s="6">
        <v>6</v>
      </c>
      <c r="Q24" s="17">
        <f t="shared" si="18"/>
        <v>0.1640625</v>
      </c>
      <c r="R24" s="17">
        <f t="shared" si="21"/>
        <v>0.10263287831081394</v>
      </c>
      <c r="S24" s="8">
        <f t="shared" si="3"/>
        <v>745</v>
      </c>
      <c r="T24" s="34">
        <f t="shared" si="4"/>
        <v>2.3759999999999999</v>
      </c>
      <c r="U24">
        <f>IF(A24=0,$AL$2,IF(A24=1,$AL$3,IF(A24=2,$AL$4,IF(A24=3,$AL$5,IF(A24=4,$AL$6,IF(A24=5,$AL$7,IF(A24=6,#REF!,IF(A24=7,$AL$9,IF(A24=8,$AL$8,"")))))))))</f>
        <v>0.108</v>
      </c>
      <c r="V24">
        <v>22.22</v>
      </c>
      <c r="W24">
        <f t="shared" si="5"/>
        <v>4.5454545454545456E-2</v>
      </c>
      <c r="X24">
        <f t="shared" si="6"/>
        <v>6.2545454545454543E-2</v>
      </c>
      <c r="Y24" s="32">
        <f t="shared" si="7"/>
        <v>309606.3570260788</v>
      </c>
      <c r="Z24" s="28">
        <f t="shared" si="8"/>
        <v>741.25178324369506</v>
      </c>
      <c r="AA24" s="28">
        <f t="shared" si="9"/>
        <v>221.39119067757156</v>
      </c>
      <c r="AB24" s="20"/>
      <c r="AC24" s="1">
        <f t="shared" si="0"/>
        <v>14.825035664873901</v>
      </c>
      <c r="AD24" s="1">
        <f t="shared" si="1"/>
        <v>485.17496433512611</v>
      </c>
      <c r="AE24" s="1">
        <f t="shared" si="2"/>
        <v>7.4125178324369507</v>
      </c>
      <c r="AF24" s="3">
        <f t="shared" si="10"/>
        <v>5.5347797669392893</v>
      </c>
    </row>
    <row r="25" spans="1:34" x14ac:dyDescent="0.35">
      <c r="A25" s="84">
        <v>2</v>
      </c>
      <c r="C25" s="15">
        <f t="shared" si="13"/>
        <v>43928</v>
      </c>
      <c r="D25" s="9">
        <v>22</v>
      </c>
      <c r="E25" s="37">
        <f t="shared" si="22"/>
        <v>11</v>
      </c>
      <c r="F25" s="74">
        <f t="shared" si="23"/>
        <v>0.6470588235294118</v>
      </c>
      <c r="G25" s="74"/>
      <c r="H25" s="74"/>
      <c r="I25" s="66">
        <f t="shared" si="14"/>
        <v>4.962844630259907</v>
      </c>
      <c r="J25" s="66">
        <f t="shared" si="17"/>
        <v>5.2522734280466299</v>
      </c>
      <c r="K25" s="66">
        <f t="shared" si="19"/>
        <v>7.2372687631238799</v>
      </c>
      <c r="L25" s="64">
        <f t="shared" si="20"/>
        <v>10.779704495324067</v>
      </c>
      <c r="M25" s="10">
        <v>191</v>
      </c>
      <c r="N25" s="6">
        <v>143</v>
      </c>
      <c r="O25" s="6">
        <v>42</v>
      </c>
      <c r="P25" s="6">
        <v>6</v>
      </c>
      <c r="Q25" s="17">
        <f t="shared" si="18"/>
        <v>-4.0268456375838924E-2</v>
      </c>
      <c r="R25" s="17">
        <f t="shared" si="21"/>
        <v>5.7919202724655151E-2</v>
      </c>
      <c r="S25" s="8">
        <f t="shared" si="3"/>
        <v>715</v>
      </c>
      <c r="T25" s="34">
        <f t="shared" si="4"/>
        <v>2.3759999999999999</v>
      </c>
      <c r="U25">
        <f>IF(A25=0,$AL$2,IF(A25=1,$AL$3,IF(A25=2,$AL$4,IF(A25=3,$AL$5,IF(A25=4,$AL$6,IF(A25=5,$AL$7,IF(A25=6,#REF!,IF(A25=7,$AL$9,IF(A25=8,$AL$8,"")))))))))</f>
        <v>0.108</v>
      </c>
      <c r="V25">
        <v>22.22</v>
      </c>
      <c r="W25">
        <f t="shared" si="5"/>
        <v>4.5454545454545456E-2</v>
      </c>
      <c r="X25">
        <f t="shared" si="6"/>
        <v>6.2545454545454543E-2</v>
      </c>
      <c r="Y25" s="32">
        <f t="shared" si="7"/>
        <v>309526.54971644317</v>
      </c>
      <c r="Z25" s="28">
        <f t="shared" si="8"/>
        <v>787.36583000458427</v>
      </c>
      <c r="AA25" s="28">
        <f t="shared" si="9"/>
        <v>255.08445355228497</v>
      </c>
      <c r="AB25" s="20">
        <v>29</v>
      </c>
      <c r="AC25" s="1">
        <f t="shared" si="0"/>
        <v>15.747316600091686</v>
      </c>
      <c r="AD25" s="1">
        <f t="shared" si="1"/>
        <v>484.25268339990834</v>
      </c>
      <c r="AE25" s="1">
        <f t="shared" si="2"/>
        <v>7.8736583000458431</v>
      </c>
      <c r="AF25" s="3">
        <f t="shared" si="10"/>
        <v>6.3771113388071248</v>
      </c>
    </row>
    <row r="26" spans="1:34" x14ac:dyDescent="0.35">
      <c r="A26" s="84">
        <v>2</v>
      </c>
      <c r="C26" s="15">
        <f t="shared" si="13"/>
        <v>43929</v>
      </c>
      <c r="D26" s="9">
        <v>23</v>
      </c>
      <c r="E26" s="37">
        <f t="shared" si="22"/>
        <v>23</v>
      </c>
      <c r="F26" s="74">
        <f t="shared" si="23"/>
        <v>4.5999999999999996</v>
      </c>
      <c r="G26" s="74">
        <f>AVERAGE(F20:F26)</f>
        <v>5.3120098039215691</v>
      </c>
      <c r="H26" s="74">
        <v>1</v>
      </c>
      <c r="I26" s="66">
        <f t="shared" si="14"/>
        <v>5.0751738152338266</v>
      </c>
      <c r="J26" s="66">
        <f t="shared" si="17"/>
        <v>5.3659760150218512</v>
      </c>
      <c r="K26" s="66">
        <f t="shared" si="19"/>
        <v>7.3595820010274666</v>
      </c>
      <c r="L26" s="64">
        <f t="shared" si="20"/>
        <v>9.8440439722105282</v>
      </c>
      <c r="M26" s="10">
        <v>214</v>
      </c>
      <c r="N26" s="6">
        <v>160</v>
      </c>
      <c r="O26" s="6">
        <v>47</v>
      </c>
      <c r="P26" s="6">
        <v>7</v>
      </c>
      <c r="Q26" s="17">
        <f t="shared" si="18"/>
        <v>0.11888111888111888</v>
      </c>
      <c r="R26" s="17">
        <f t="shared" si="21"/>
        <v>6.4698138075019077E-2</v>
      </c>
      <c r="S26" s="8">
        <f t="shared" si="3"/>
        <v>800</v>
      </c>
      <c r="T26" s="34">
        <f t="shared" si="4"/>
        <v>2.3759999999999999</v>
      </c>
      <c r="U26">
        <f>IF(A26=0,$AL$2,IF(A26=1,$AL$3,IF(A26=2,$AL$4,IF(A26=3,$AL$5,IF(A26=4,$AL$6,IF(A26=5,$AL$7,IF(A26=6,#REF!,IF(A26=7,$AL$9,IF(A26=8,$AL$8,"")))))))))</f>
        <v>0.108</v>
      </c>
      <c r="V26">
        <v>22.22</v>
      </c>
      <c r="W26">
        <f t="shared" si="5"/>
        <v>4.5454545454545456E-2</v>
      </c>
      <c r="X26">
        <f t="shared" si="6"/>
        <v>6.2545454545454543E-2</v>
      </c>
      <c r="Y26" s="32">
        <f t="shared" si="7"/>
        <v>309441.79936256766</v>
      </c>
      <c r="Z26" s="28">
        <f t="shared" si="8"/>
        <v>836.32682797077052</v>
      </c>
      <c r="AA26" s="28">
        <f t="shared" si="9"/>
        <v>290.87380946158424</v>
      </c>
      <c r="AB26" s="20">
        <v>35</v>
      </c>
      <c r="AC26" s="1">
        <f t="shared" si="0"/>
        <v>16.726536559415411</v>
      </c>
      <c r="AD26" s="1">
        <f t="shared" si="1"/>
        <v>483.27346344058458</v>
      </c>
      <c r="AE26" s="1">
        <f t="shared" si="2"/>
        <v>8.3632682797077056</v>
      </c>
      <c r="AF26" s="3">
        <f t="shared" si="10"/>
        <v>7.2718452365396065</v>
      </c>
    </row>
    <row r="27" spans="1:34" x14ac:dyDescent="0.35">
      <c r="A27" s="84">
        <v>2</v>
      </c>
      <c r="C27" s="15">
        <f t="shared" si="13"/>
        <v>43930</v>
      </c>
      <c r="D27" s="9">
        <v>24</v>
      </c>
      <c r="E27" s="37">
        <f t="shared" si="22"/>
        <v>20</v>
      </c>
      <c r="F27" s="74">
        <f t="shared" si="23"/>
        <v>1.3333333333333333</v>
      </c>
      <c r="G27" s="74">
        <f t="shared" ref="G27:G90" si="24">AVERAGE(F21:F27)</f>
        <v>4.7842320261437914</v>
      </c>
      <c r="H27" s="74">
        <v>1</v>
      </c>
      <c r="I27" s="66">
        <f t="shared" si="14"/>
        <v>5.0937502008067623</v>
      </c>
      <c r="J27" s="66">
        <f t="shared" si="17"/>
        <v>5.4553211153577017</v>
      </c>
      <c r="K27" s="66">
        <f t="shared" si="19"/>
        <v>7.7728386356200181</v>
      </c>
      <c r="L27" s="64">
        <f t="shared" si="20"/>
        <v>11.68281767652622</v>
      </c>
      <c r="M27" s="10">
        <v>234</v>
      </c>
      <c r="N27" s="6">
        <v>163</v>
      </c>
      <c r="O27" s="6">
        <v>62</v>
      </c>
      <c r="P27" s="6">
        <v>9</v>
      </c>
      <c r="Q27" s="17">
        <f t="shared" si="18"/>
        <v>1.8749999999999999E-2</v>
      </c>
      <c r="R27" s="17">
        <f t="shared" si="21"/>
        <v>7.1458342156651727E-2</v>
      </c>
      <c r="S27" s="8">
        <f t="shared" si="3"/>
        <v>815</v>
      </c>
      <c r="T27" s="34">
        <f t="shared" si="4"/>
        <v>2.3759999999999999</v>
      </c>
      <c r="U27">
        <f>IF(A27=0,$AL$2,IF(A27=1,$AL$3,IF(A27=2,$AL$4,IF(A27=3,$AL$5,IF(A27=4,$AL$6,IF(A27=5,$AL$7,IF(A27=6,#REF!,IF(A27=7,$AL$9,IF(A27=8,$AL$8,"")))))))))</f>
        <v>0.108</v>
      </c>
      <c r="V27">
        <v>22.22</v>
      </c>
      <c r="W27">
        <f t="shared" si="5"/>
        <v>4.5454545454545456E-2</v>
      </c>
      <c r="X27">
        <f t="shared" si="6"/>
        <v>6.2545454545454543E-2</v>
      </c>
      <c r="Y27" s="32">
        <f t="shared" si="7"/>
        <v>309351.80360100092</v>
      </c>
      <c r="Z27" s="28">
        <f t="shared" si="8"/>
        <v>888.30773372067915</v>
      </c>
      <c r="AA27" s="28">
        <f t="shared" si="9"/>
        <v>328.88866527843743</v>
      </c>
      <c r="AB27" s="20">
        <v>28</v>
      </c>
      <c r="AC27" s="1">
        <f t="shared" si="0"/>
        <v>17.766154674413585</v>
      </c>
      <c r="AD27" s="1">
        <f t="shared" si="1"/>
        <v>482.2338453255864</v>
      </c>
      <c r="AE27" s="1">
        <f t="shared" si="2"/>
        <v>8.8830773372067924</v>
      </c>
      <c r="AF27" s="3">
        <f t="shared" si="10"/>
        <v>8.2222166319609364</v>
      </c>
    </row>
    <row r="28" spans="1:34" x14ac:dyDescent="0.35">
      <c r="A28" s="84">
        <v>2</v>
      </c>
      <c r="C28" s="15">
        <f t="shared" si="13"/>
        <v>43931</v>
      </c>
      <c r="D28" s="9">
        <v>25</v>
      </c>
      <c r="E28" s="37">
        <f t="shared" si="22"/>
        <v>15</v>
      </c>
      <c r="F28" s="74">
        <f t="shared" si="23"/>
        <v>2.5</v>
      </c>
      <c r="G28" s="74">
        <f t="shared" si="24"/>
        <v>4.7633986928104575</v>
      </c>
      <c r="H28" s="74">
        <v>1</v>
      </c>
      <c r="I28" s="66">
        <f t="shared" si="14"/>
        <v>5.1239639794032588</v>
      </c>
      <c r="J28" s="66">
        <f t="shared" si="17"/>
        <v>5.5174528964647074</v>
      </c>
      <c r="K28" s="66">
        <f t="shared" si="19"/>
        <v>7.7314709356561844</v>
      </c>
      <c r="L28" s="64">
        <f t="shared" si="20"/>
        <v>13.689733278961386</v>
      </c>
      <c r="M28" s="10">
        <v>249</v>
      </c>
      <c r="N28" s="6">
        <v>168</v>
      </c>
      <c r="O28" s="6">
        <v>68</v>
      </c>
      <c r="P28" s="6">
        <v>13</v>
      </c>
      <c r="Q28" s="17">
        <f t="shared" si="18"/>
        <v>3.0674846625766871E-2</v>
      </c>
      <c r="R28" s="17">
        <f t="shared" si="21"/>
        <v>5.9033740414114209E-2</v>
      </c>
      <c r="S28" s="8">
        <f t="shared" si="3"/>
        <v>840</v>
      </c>
      <c r="T28" s="34">
        <f t="shared" si="4"/>
        <v>2.3759999999999999</v>
      </c>
      <c r="U28">
        <f>IF(A28=0,$AL$2,IF(A28=1,$AL$3,IF(A28=2,$AL$4,IF(A28=3,$AL$5,IF(A28=4,$AL$6,IF(A28=5,$AL$7,IF(A28=6,#REF!,IF(A28=7,$AL$9,IF(A28=8,$AL$8,"")))))))))</f>
        <v>0.108</v>
      </c>
      <c r="V28">
        <v>22.22</v>
      </c>
      <c r="W28">
        <f t="shared" si="5"/>
        <v>4.5454545454545456E-2</v>
      </c>
      <c r="X28">
        <f t="shared" si="6"/>
        <v>6.2545454545454543E-2</v>
      </c>
      <c r="Y28" s="32">
        <f t="shared" si="7"/>
        <v>309256.24205971352</v>
      </c>
      <c r="Z28" s="28">
        <f t="shared" si="8"/>
        <v>943.49165074807854</v>
      </c>
      <c r="AA28" s="28">
        <f t="shared" si="9"/>
        <v>369.2662895384683</v>
      </c>
      <c r="AB28" s="20">
        <v>32</v>
      </c>
      <c r="AC28" s="1">
        <f t="shared" si="0"/>
        <v>18.869833014961571</v>
      </c>
      <c r="AD28" s="1">
        <f t="shared" si="1"/>
        <v>481.13016698503844</v>
      </c>
      <c r="AE28" s="1">
        <f t="shared" si="2"/>
        <v>9.4349165074807857</v>
      </c>
      <c r="AF28" s="3">
        <f t="shared" si="10"/>
        <v>9.2316572384617075</v>
      </c>
    </row>
    <row r="29" spans="1:34" x14ac:dyDescent="0.35">
      <c r="A29" s="84">
        <v>2</v>
      </c>
      <c r="C29" s="15">
        <f t="shared" si="13"/>
        <v>43932</v>
      </c>
      <c r="D29" s="9">
        <v>26</v>
      </c>
      <c r="E29" s="37">
        <f t="shared" si="22"/>
        <v>21</v>
      </c>
      <c r="F29" s="74" t="str">
        <f t="shared" si="23"/>
        <v/>
      </c>
      <c r="G29" s="74">
        <f t="shared" si="24"/>
        <v>3.1160784313725491</v>
      </c>
      <c r="H29" s="74">
        <v>1</v>
      </c>
      <c r="I29" s="66">
        <f t="shared" si="14"/>
        <v>5.2364419628299492</v>
      </c>
      <c r="J29" s="66">
        <f t="shared" si="17"/>
        <v>5.598421958998375</v>
      </c>
      <c r="K29" s="66">
        <f t="shared" si="19"/>
        <v>7.6516933195934147</v>
      </c>
      <c r="L29" s="64">
        <f t="shared" si="20"/>
        <v>12.733516913365591</v>
      </c>
      <c r="M29" s="9">
        <v>270</v>
      </c>
      <c r="N29" s="6">
        <v>188</v>
      </c>
      <c r="O29" s="6">
        <v>68</v>
      </c>
      <c r="P29" s="8">
        <v>14</v>
      </c>
      <c r="Q29" s="17">
        <f t="shared" si="18"/>
        <v>0.11904761904761904</v>
      </c>
      <c r="R29" s="17">
        <f t="shared" si="21"/>
        <v>6.1002949150240245E-2</v>
      </c>
      <c r="S29" s="8">
        <f t="shared" si="3"/>
        <v>940</v>
      </c>
      <c r="T29" s="34">
        <f t="shared" si="4"/>
        <v>2.3759999999999999</v>
      </c>
      <c r="U29">
        <f>IF(A29=0,$AL$2,IF(A29=1,$AL$3,IF(A29=2,$AL$4,IF(A29=3,$AL$5,IF(A29=4,$AL$6,IF(A29=5,$AL$7,IF(A29=6,#REF!,IF(A29=7,$AL$9,IF(A29=8,$AL$8,"")))))))))</f>
        <v>0.108</v>
      </c>
      <c r="V29">
        <v>22.22</v>
      </c>
      <c r="W29">
        <f t="shared" si="5"/>
        <v>4.5454545454545456E-2</v>
      </c>
      <c r="X29">
        <f t="shared" si="6"/>
        <v>6.2545454545454543E-2</v>
      </c>
      <c r="Y29" s="32">
        <f t="shared" si="7"/>
        <v>309154.77534810413</v>
      </c>
      <c r="Z29" s="28">
        <f t="shared" si="8"/>
        <v>1002.0723782325628</v>
      </c>
      <c r="AA29" s="28">
        <f t="shared" si="9"/>
        <v>412.15227366338098</v>
      </c>
      <c r="AB29" s="20">
        <v>21</v>
      </c>
      <c r="AC29" s="1">
        <f t="shared" si="0"/>
        <v>20.041447564651257</v>
      </c>
      <c r="AD29" s="1">
        <f t="shared" si="1"/>
        <v>479.95855243534874</v>
      </c>
      <c r="AE29" s="1">
        <f t="shared" si="2"/>
        <v>10.020723782325629</v>
      </c>
      <c r="AF29" s="3">
        <f t="shared" si="10"/>
        <v>10.303806841584525</v>
      </c>
    </row>
    <row r="30" spans="1:34" x14ac:dyDescent="0.35">
      <c r="A30" s="84">
        <v>2</v>
      </c>
      <c r="C30" s="15">
        <f t="shared" si="13"/>
        <v>43933</v>
      </c>
      <c r="D30" s="9">
        <v>27</v>
      </c>
      <c r="E30" s="37">
        <f t="shared" si="22"/>
        <v>37</v>
      </c>
      <c r="F30" s="74" t="str">
        <f t="shared" si="23"/>
        <v/>
      </c>
      <c r="G30" s="74">
        <f t="shared" si="24"/>
        <v>3.1160784313725491</v>
      </c>
      <c r="H30" s="74">
        <v>1</v>
      </c>
      <c r="I30" s="66">
        <f t="shared" si="14"/>
        <v>5.4071717714601188</v>
      </c>
      <c r="J30" s="66">
        <f t="shared" si="17"/>
        <v>5.7268477475871968</v>
      </c>
      <c r="K30" s="66">
        <f t="shared" si="19"/>
        <v>7.9364320571569884</v>
      </c>
      <c r="L30" s="64">
        <f t="shared" si="20"/>
        <v>10.74848414408671</v>
      </c>
      <c r="M30" s="9">
        <v>307</v>
      </c>
      <c r="N30" s="6">
        <v>223</v>
      </c>
      <c r="O30" s="6">
        <v>68</v>
      </c>
      <c r="P30" s="8">
        <v>16</v>
      </c>
      <c r="Q30" s="17">
        <f t="shared" si="18"/>
        <v>0.18617021276595744</v>
      </c>
      <c r="R30" s="17">
        <f t="shared" si="21"/>
        <v>8.533112013494619E-2</v>
      </c>
      <c r="S30" s="8">
        <f t="shared" si="3"/>
        <v>1115</v>
      </c>
      <c r="T30" s="34">
        <f t="shared" si="4"/>
        <v>2.3759999999999999</v>
      </c>
      <c r="U30">
        <f>IF(A30=0,$AL$2,IF(A30=1,$AL$3,IF(A30=2,$AL$4,IF(A30=3,$AL$5,IF(A30=4,$AL$6,IF(A30=5,$AL$7,IF(A30=6,#REF!,IF(A30=7,$AL$9,IF(A30=8,$AL$8,"")))))))))</f>
        <v>0.108</v>
      </c>
      <c r="V30">
        <v>22.22</v>
      </c>
      <c r="W30">
        <f t="shared" si="5"/>
        <v>4.5454545454545456E-2</v>
      </c>
      <c r="X30">
        <f t="shared" si="6"/>
        <v>6.2545454545454543E-2</v>
      </c>
      <c r="Y30" s="32">
        <f t="shared" si="7"/>
        <v>309047.04399849533</v>
      </c>
      <c r="Z30" s="28">
        <f t="shared" si="8"/>
        <v>1064.2549833762375</v>
      </c>
      <c r="AA30" s="28">
        <f t="shared" si="9"/>
        <v>457.70101812849748</v>
      </c>
      <c r="AB30" s="20">
        <v>24</v>
      </c>
      <c r="AC30" s="1">
        <f t="shared" si="0"/>
        <v>21.285099667524751</v>
      </c>
      <c r="AD30" s="1">
        <f t="shared" si="1"/>
        <v>478.71490033247522</v>
      </c>
      <c r="AE30" s="1">
        <f t="shared" si="2"/>
        <v>10.642549833762375</v>
      </c>
      <c r="AF30" s="3">
        <f t="shared" si="10"/>
        <v>11.442525453212438</v>
      </c>
    </row>
    <row r="31" spans="1:34" x14ac:dyDescent="0.35">
      <c r="A31" s="84">
        <v>2</v>
      </c>
      <c r="C31" s="15">
        <f t="shared" si="13"/>
        <v>43934</v>
      </c>
      <c r="D31" s="9">
        <v>28</v>
      </c>
      <c r="E31" s="37">
        <f t="shared" si="22"/>
        <v>10</v>
      </c>
      <c r="F31" s="74">
        <f t="shared" si="23"/>
        <v>2.5</v>
      </c>
      <c r="G31" s="74">
        <f t="shared" si="24"/>
        <v>2.3160784313725489</v>
      </c>
      <c r="H31" s="74">
        <v>1</v>
      </c>
      <c r="I31" s="66">
        <f t="shared" si="14"/>
        <v>5.4116460518550396</v>
      </c>
      <c r="J31" s="66">
        <f t="shared" si="17"/>
        <v>5.7589017738772803</v>
      </c>
      <c r="K31" s="66">
        <f t="shared" si="19"/>
        <v>8.1385005330225315</v>
      </c>
      <c r="L31" s="64">
        <f t="shared" si="20"/>
        <v>9.0140698136366364</v>
      </c>
      <c r="M31" s="9">
        <v>317</v>
      </c>
      <c r="N31" s="6">
        <v>224</v>
      </c>
      <c r="O31" s="6">
        <v>72</v>
      </c>
      <c r="P31" s="8">
        <v>21</v>
      </c>
      <c r="Q31" s="17">
        <f t="shared" si="18"/>
        <v>4.4843049327354259E-3</v>
      </c>
      <c r="R31" s="17">
        <f t="shared" si="21"/>
        <v>6.253423512533697E-2</v>
      </c>
      <c r="S31" s="8">
        <f t="shared" si="3"/>
        <v>1120</v>
      </c>
      <c r="T31" s="34">
        <f t="shared" si="4"/>
        <v>2.3759999999999999</v>
      </c>
      <c r="U31">
        <f>IF(A31=0,$AL$2,IF(A31=1,$AL$3,IF(A31=2,$AL$4,IF(A31=3,$AL$5,IF(A31=4,$AL$6,IF(A31=5,$AL$7,IF(A31=6,#REF!,IF(A31=7,$AL$9,IF(A31=8,$AL$8,"")))))))))</f>
        <v>0.108</v>
      </c>
      <c r="V31">
        <v>22.22</v>
      </c>
      <c r="W31">
        <f t="shared" si="5"/>
        <v>4.5454545454545456E-2</v>
      </c>
      <c r="X31">
        <f t="shared" si="6"/>
        <v>6.2545454545454543E-2</v>
      </c>
      <c r="Y31" s="32">
        <f t="shared" si="7"/>
        <v>308932.66735788621</v>
      </c>
      <c r="Z31" s="28">
        <f t="shared" si="8"/>
        <v>1130.2563974682589</v>
      </c>
      <c r="AA31" s="28">
        <f t="shared" si="9"/>
        <v>506.07624464559922</v>
      </c>
      <c r="AB31" s="20">
        <v>27</v>
      </c>
      <c r="AC31" s="1">
        <f t="shared" si="0"/>
        <v>22.60512794936518</v>
      </c>
      <c r="AD31" s="1">
        <f t="shared" si="1"/>
        <v>477.39487205063483</v>
      </c>
      <c r="AE31" s="1">
        <f t="shared" si="2"/>
        <v>11.30256397468259</v>
      </c>
      <c r="AF31" s="3">
        <f t="shared" si="10"/>
        <v>12.651906116139982</v>
      </c>
    </row>
    <row r="32" spans="1:34" x14ac:dyDescent="0.35">
      <c r="A32" s="84">
        <v>2</v>
      </c>
      <c r="C32" s="15">
        <f t="shared" si="13"/>
        <v>43935</v>
      </c>
      <c r="D32" s="9">
        <v>29</v>
      </c>
      <c r="E32" s="37">
        <f t="shared" si="22"/>
        <v>13</v>
      </c>
      <c r="F32" s="74">
        <f t="shared" si="23"/>
        <v>1</v>
      </c>
      <c r="G32" s="74">
        <f t="shared" si="24"/>
        <v>2.3866666666666667</v>
      </c>
      <c r="H32" s="74">
        <v>1</v>
      </c>
      <c r="I32" s="66">
        <f t="shared" si="14"/>
        <v>5.393627546352362</v>
      </c>
      <c r="J32" s="66">
        <f t="shared" si="17"/>
        <v>5.7990926544605257</v>
      </c>
      <c r="K32" s="66">
        <f t="shared" si="19"/>
        <v>9.172486992552205</v>
      </c>
      <c r="L32" s="64">
        <f t="shared" si="20"/>
        <v>10.354528445360954</v>
      </c>
      <c r="M32" s="9">
        <v>330</v>
      </c>
      <c r="N32" s="6">
        <v>220</v>
      </c>
      <c r="O32" s="6">
        <v>85</v>
      </c>
      <c r="P32" s="8">
        <v>25</v>
      </c>
      <c r="Q32" s="17">
        <f t="shared" si="18"/>
        <v>-1.7857142857142856E-2</v>
      </c>
      <c r="R32" s="17">
        <f t="shared" si="21"/>
        <v>6.5735851342293553E-2</v>
      </c>
      <c r="S32" s="8">
        <f t="shared" si="3"/>
        <v>1100</v>
      </c>
      <c r="T32" s="34">
        <f t="shared" si="4"/>
        <v>2.3759999999999999</v>
      </c>
      <c r="U32">
        <f>IF(A32=0,$AL$2,IF(A32=1,$AL$3,IF(A32=2,$AL$4,IF(A32=3,$AL$5,IF(A32=4,$AL$6,IF(A32=5,$AL$7,IF(A32=6,#REF!,IF(A32=7,$AL$9,IF(A32=8,$AL$8,"")))))))))</f>
        <v>0.108</v>
      </c>
      <c r="V32">
        <v>22.22</v>
      </c>
      <c r="W32">
        <f t="shared" si="5"/>
        <v>4.5454545454545456E-2</v>
      </c>
      <c r="X32">
        <f t="shared" si="6"/>
        <v>6.2545454545454543E-2</v>
      </c>
      <c r="Y32" s="32">
        <f t="shared" si="7"/>
        <v>308811.24242886528</v>
      </c>
      <c r="Z32" s="28">
        <f t="shared" si="8"/>
        <v>1200.3060356951505</v>
      </c>
      <c r="AA32" s="28">
        <f t="shared" si="9"/>
        <v>557.45153543961101</v>
      </c>
      <c r="AB32" s="20">
        <v>31</v>
      </c>
      <c r="AC32" s="1">
        <f t="shared" si="0"/>
        <v>24.006120713903012</v>
      </c>
      <c r="AD32" s="1">
        <f t="shared" si="1"/>
        <v>475.99387928609701</v>
      </c>
      <c r="AE32" s="1">
        <f t="shared" si="2"/>
        <v>12.003060356951506</v>
      </c>
      <c r="AF32" s="3">
        <f t="shared" si="10"/>
        <v>13.936288385990276</v>
      </c>
    </row>
    <row r="33" spans="1:32" x14ac:dyDescent="0.35">
      <c r="A33" s="84">
        <v>2</v>
      </c>
      <c r="C33" s="15">
        <f t="shared" si="13"/>
        <v>43936</v>
      </c>
      <c r="D33" s="9">
        <v>30</v>
      </c>
      <c r="E33" s="37">
        <f t="shared" si="22"/>
        <v>37</v>
      </c>
      <c r="F33" s="74">
        <f t="shared" si="23"/>
        <v>9.25</v>
      </c>
      <c r="G33" s="74">
        <f t="shared" si="24"/>
        <v>3.3166666666666664</v>
      </c>
      <c r="H33" s="74">
        <v>1</v>
      </c>
      <c r="I33" s="66">
        <f t="shared" si="14"/>
        <v>5.5333894887275203</v>
      </c>
      <c r="J33" s="66">
        <f t="shared" si="17"/>
        <v>5.9053618480545707</v>
      </c>
      <c r="K33" s="66">
        <f t="shared" si="19"/>
        <v>9.3583557135013447</v>
      </c>
      <c r="L33" s="64">
        <f t="shared" si="20"/>
        <v>9.5444342239779498</v>
      </c>
      <c r="M33" s="9">
        <v>367</v>
      </c>
      <c r="N33" s="6">
        <v>253</v>
      </c>
      <c r="O33" s="6">
        <v>89</v>
      </c>
      <c r="P33" s="8">
        <v>25</v>
      </c>
      <c r="Q33" s="17">
        <f t="shared" si="18"/>
        <v>0.15</v>
      </c>
      <c r="R33" s="17">
        <f t="shared" si="21"/>
        <v>7.0181405787847997E-2</v>
      </c>
      <c r="S33" s="8">
        <f t="shared" si="3"/>
        <v>1265</v>
      </c>
      <c r="T33" s="34">
        <f t="shared" si="4"/>
        <v>2.3759999999999999</v>
      </c>
      <c r="U33">
        <f>IF(A33=0,$AL$2,IF(A33=1,$AL$3,IF(A33=2,$AL$4,IF(A33=3,$AL$5,IF(A33=4,$AL$6,IF(A33=5,$AL$7,IF(A33=6,#REF!,IF(A33=7,$AL$9,IF(A33=8,$AL$8,"")))))))))</f>
        <v>0.108</v>
      </c>
      <c r="V33">
        <v>22.22</v>
      </c>
      <c r="W33">
        <f t="shared" si="5"/>
        <v>4.5454545454545456E-2</v>
      </c>
      <c r="X33">
        <f t="shared" si="6"/>
        <v>6.2545454545454543E-2</v>
      </c>
      <c r="Y33" s="32">
        <f t="shared" si="7"/>
        <v>308682.3426587563</v>
      </c>
      <c r="Z33" s="28">
        <f t="shared" si="8"/>
        <v>1274.6464405452791</v>
      </c>
      <c r="AA33" s="28">
        <f t="shared" si="9"/>
        <v>612.01090069848146</v>
      </c>
      <c r="AB33" s="20">
        <v>28</v>
      </c>
      <c r="AC33" s="1">
        <f t="shared" si="0"/>
        <v>25.492928810905582</v>
      </c>
      <c r="AD33" s="1">
        <f t="shared" si="1"/>
        <v>474.5070711890944</v>
      </c>
      <c r="AE33" s="1">
        <f t="shared" si="2"/>
        <v>12.746464405452791</v>
      </c>
      <c r="AF33" s="3">
        <f t="shared" si="10"/>
        <v>15.300272517462037</v>
      </c>
    </row>
    <row r="34" spans="1:32" x14ac:dyDescent="0.35">
      <c r="A34" s="84">
        <v>2</v>
      </c>
      <c r="C34" s="15">
        <f t="shared" si="13"/>
        <v>43937</v>
      </c>
      <c r="D34" s="9">
        <v>31</v>
      </c>
      <c r="E34" s="37">
        <f t="shared" si="22"/>
        <v>34</v>
      </c>
      <c r="F34" s="74">
        <f t="shared" si="23"/>
        <v>2.8333333333333335</v>
      </c>
      <c r="G34" s="74">
        <f t="shared" si="24"/>
        <v>3.6166666666666663</v>
      </c>
      <c r="H34" s="74">
        <v>1</v>
      </c>
      <c r="I34" s="66">
        <f t="shared" si="14"/>
        <v>5.6058020662959978</v>
      </c>
      <c r="J34" s="66">
        <f t="shared" si="17"/>
        <v>5.9939614273065693</v>
      </c>
      <c r="K34" s="66">
        <f t="shared" si="19"/>
        <v>9.1735960626293771</v>
      </c>
      <c r="L34" s="64">
        <f t="shared" si="20"/>
        <v>9.5801646302698433</v>
      </c>
      <c r="M34" s="9">
        <v>401</v>
      </c>
      <c r="N34" s="6">
        <v>272</v>
      </c>
      <c r="O34" s="6">
        <v>101</v>
      </c>
      <c r="P34" s="8">
        <v>28</v>
      </c>
      <c r="Q34" s="17">
        <f t="shared" si="18"/>
        <v>7.5098814229249009E-2</v>
      </c>
      <c r="R34" s="17">
        <f t="shared" si="21"/>
        <v>7.8231236392026421E-2</v>
      </c>
      <c r="S34" s="8">
        <f t="shared" si="3"/>
        <v>1360</v>
      </c>
      <c r="T34" s="34">
        <f t="shared" si="4"/>
        <v>2.3759999999999999</v>
      </c>
      <c r="U34">
        <f>IF(A34=0,$AL$2,IF(A34=1,$AL$3,IF(A34=2,$AL$4,IF(A34=3,$AL$5,IF(A34=4,$AL$6,IF(A34=5,$AL$7,IF(A34=6,#REF!,IF(A34=7,$AL$9,IF(A34=8,$AL$8,"")))))))))</f>
        <v>0.108</v>
      </c>
      <c r="V34">
        <v>22.22</v>
      </c>
      <c r="W34">
        <f t="shared" si="5"/>
        <v>4.5454545454545456E-2</v>
      </c>
      <c r="X34">
        <f t="shared" si="6"/>
        <v>6.2545454545454543E-2</v>
      </c>
      <c r="Y34" s="32">
        <f t="shared" si="7"/>
        <v>308545.51667627407</v>
      </c>
      <c r="Z34" s="28">
        <f t="shared" si="8"/>
        <v>1353.5339484572958</v>
      </c>
      <c r="AA34" s="28">
        <f t="shared" si="9"/>
        <v>669.94937526872138</v>
      </c>
      <c r="AB34" s="20">
        <v>35</v>
      </c>
      <c r="AC34" s="1">
        <f t="shared" si="0"/>
        <v>27.070678969145916</v>
      </c>
      <c r="AD34" s="1">
        <f t="shared" si="1"/>
        <v>472.92932103085411</v>
      </c>
      <c r="AE34" s="1">
        <f t="shared" si="2"/>
        <v>13.535339484572958</v>
      </c>
      <c r="AF34" s="3">
        <f t="shared" si="10"/>
        <v>16.748734381718034</v>
      </c>
    </row>
    <row r="35" spans="1:32" x14ac:dyDescent="0.35">
      <c r="A35" s="84">
        <v>3</v>
      </c>
      <c r="B35" t="s">
        <v>30</v>
      </c>
      <c r="C35" s="15">
        <f t="shared" si="13"/>
        <v>43938</v>
      </c>
      <c r="D35" s="9">
        <v>32</v>
      </c>
      <c r="E35" s="37">
        <f t="shared" si="22"/>
        <v>6</v>
      </c>
      <c r="F35" s="74">
        <f t="shared" si="23"/>
        <v>1</v>
      </c>
      <c r="G35" s="74">
        <f t="shared" si="24"/>
        <v>3.3166666666666673</v>
      </c>
      <c r="H35" s="74">
        <v>1</v>
      </c>
      <c r="I35" s="66">
        <f>LN(N35)</f>
        <v>5.6058020662959978</v>
      </c>
      <c r="J35" s="66">
        <f t="shared" si="17"/>
        <v>6.0088131854425946</v>
      </c>
      <c r="K35" s="66">
        <f t="shared" si="19"/>
        <v>10.151428325117724</v>
      </c>
      <c r="L35" s="64">
        <f t="shared" si="20"/>
        <v>11.928159232452693</v>
      </c>
      <c r="M35" s="9">
        <v>407</v>
      </c>
      <c r="N35" s="6">
        <v>272</v>
      </c>
      <c r="O35" s="6">
        <v>107</v>
      </c>
      <c r="P35" s="6">
        <v>28</v>
      </c>
      <c r="Q35" s="17">
        <f t="shared" si="18"/>
        <v>0</v>
      </c>
      <c r="R35" s="17">
        <f t="shared" si="21"/>
        <v>7.3849115445488306E-2</v>
      </c>
      <c r="S35" s="8">
        <f t="shared" si="3"/>
        <v>1360</v>
      </c>
      <c r="T35" s="34">
        <f t="shared" si="4"/>
        <v>1.3199999999999998</v>
      </c>
      <c r="U35">
        <f>IF(A35=0,$AL$2,IF(A35=1,$AL$3,IF(A35=2,$AL$4,IF(A35=3,$AL$5,IF(A35=4,$AL$6,IF(A35=5,$AL$7,IF(A35=6,#REF!,IF(A35=7,$AL$9,IF(A35=8,$AL$8,"")))))))))</f>
        <v>0.06</v>
      </c>
      <c r="V35">
        <v>22.22</v>
      </c>
      <c r="W35">
        <f t="shared" si="5"/>
        <v>4.5454545454545456E-2</v>
      </c>
      <c r="X35">
        <f t="shared" si="6"/>
        <v>1.4545454545454542E-2</v>
      </c>
      <c r="Y35" s="32">
        <f t="shared" si="7"/>
        <v>308464.83350901946</v>
      </c>
      <c r="Z35" s="28">
        <f t="shared" si="8"/>
        <v>1372.69284532751</v>
      </c>
      <c r="AA35" s="28">
        <f t="shared" si="9"/>
        <v>731.47364565314388</v>
      </c>
      <c r="AB35" s="20">
        <v>31</v>
      </c>
      <c r="AC35" s="1">
        <f t="shared" si="0"/>
        <v>27.4538569065502</v>
      </c>
      <c r="AD35" s="1">
        <f t="shared" si="1"/>
        <v>472.54614309344981</v>
      </c>
      <c r="AE35" s="1">
        <f t="shared" si="2"/>
        <v>13.7269284532751</v>
      </c>
      <c r="AF35" s="3">
        <f t="shared" si="10"/>
        <v>18.286841141328598</v>
      </c>
    </row>
    <row r="36" spans="1:32" x14ac:dyDescent="0.35">
      <c r="A36" s="84">
        <v>3</v>
      </c>
      <c r="C36" s="15">
        <f t="shared" si="13"/>
        <v>43939</v>
      </c>
      <c r="D36" s="9">
        <v>33</v>
      </c>
      <c r="E36" s="37">
        <f t="shared" si="22"/>
        <v>12</v>
      </c>
      <c r="F36" s="74" t="str">
        <f t="shared" si="23"/>
        <v/>
      </c>
      <c r="G36" s="74">
        <f t="shared" si="24"/>
        <v>3.3166666666666673</v>
      </c>
      <c r="H36" s="74">
        <v>1</v>
      </c>
      <c r="I36" s="66">
        <f t="shared" si="14"/>
        <v>5.6489742381612063</v>
      </c>
      <c r="J36" s="66">
        <f t="shared" si="17"/>
        <v>6.0378709199221374</v>
      </c>
      <c r="K36" s="66">
        <f t="shared" si="19"/>
        <v>11.923199848489757</v>
      </c>
      <c r="L36" s="64">
        <f>LN(2)/SLOPE(I30:I36,D30:D36)</f>
        <v>14.637762749696707</v>
      </c>
      <c r="M36" s="10">
        <v>419</v>
      </c>
      <c r="N36" s="6">
        <v>284</v>
      </c>
      <c r="O36" s="6">
        <v>107</v>
      </c>
      <c r="P36" s="6">
        <v>28</v>
      </c>
      <c r="Q36" s="17">
        <f t="shared" si="18"/>
        <v>4.4117647058823532E-2</v>
      </c>
      <c r="R36" s="17">
        <f t="shared" si="21"/>
        <v>6.3144833732803232E-2</v>
      </c>
      <c r="S36" s="8">
        <f t="shared" si="3"/>
        <v>1420</v>
      </c>
      <c r="T36" s="34">
        <f t="shared" si="4"/>
        <v>1.3199999999999998</v>
      </c>
      <c r="U36">
        <f>IF(A36=0,$AL$2,IF(A36=1,$AL$3,IF(A36=2,$AL$4,IF(A36=3,$AL$5,IF(A36=4,$AL$6,IF(A36=5,$AL$7,IF(A36=6,#REF!,IF(A36=7,$AL$9,IF(A36=8,$AL$8,"")))))))))</f>
        <v>0.06</v>
      </c>
      <c r="V36">
        <v>22.22</v>
      </c>
      <c r="W36">
        <f t="shared" si="5"/>
        <v>4.5454545454545456E-2</v>
      </c>
      <c r="X36">
        <f t="shared" si="6"/>
        <v>1.4545454545454542E-2</v>
      </c>
      <c r="Y36" s="32">
        <f t="shared" si="7"/>
        <v>308383.02969085542</v>
      </c>
      <c r="Z36" s="28">
        <f t="shared" si="8"/>
        <v>1392.1015341585096</v>
      </c>
      <c r="AA36" s="28">
        <f t="shared" si="9"/>
        <v>793.86877498621254</v>
      </c>
      <c r="AB36" s="20">
        <v>29</v>
      </c>
      <c r="AC36" s="1">
        <f t="shared" si="0"/>
        <v>27.842030683170194</v>
      </c>
      <c r="AD36" s="1">
        <f t="shared" si="1"/>
        <v>472.15796931682979</v>
      </c>
      <c r="AE36" s="1">
        <f t="shared" si="2"/>
        <v>13.921015341585097</v>
      </c>
      <c r="AF36" s="3">
        <f t="shared" si="10"/>
        <v>19.846719374655315</v>
      </c>
    </row>
    <row r="37" spans="1:32" x14ac:dyDescent="0.35">
      <c r="A37" s="84">
        <v>3</v>
      </c>
      <c r="C37" s="15">
        <f t="shared" si="13"/>
        <v>43940</v>
      </c>
      <c r="D37" s="9">
        <v>34</v>
      </c>
      <c r="E37" s="37">
        <f t="shared" si="22"/>
        <v>11</v>
      </c>
      <c r="F37" s="74" t="str">
        <f t="shared" si="23"/>
        <v/>
      </c>
      <c r="G37" s="74">
        <f t="shared" si="24"/>
        <v>3.3166666666666673</v>
      </c>
      <c r="H37" s="74">
        <v>1</v>
      </c>
      <c r="I37" s="66">
        <f t="shared" si="14"/>
        <v>5.6733232671714928</v>
      </c>
      <c r="J37" s="66">
        <f t="shared" si="17"/>
        <v>6.0637852086876078</v>
      </c>
      <c r="K37" s="66">
        <f t="shared" si="19"/>
        <v>12.976307962195966</v>
      </c>
      <c r="L37" s="64">
        <f>LN(2)/SLOPE(I31:I37,D31:D37)</f>
        <v>14.185796044531891</v>
      </c>
      <c r="M37" s="9">
        <v>430</v>
      </c>
      <c r="N37" s="6">
        <v>291</v>
      </c>
      <c r="O37" s="11">
        <v>107</v>
      </c>
      <c r="P37" s="11">
        <v>32</v>
      </c>
      <c r="Q37" s="17">
        <f t="shared" si="18"/>
        <v>2.464788732394366E-2</v>
      </c>
      <c r="R37" s="17">
        <f t="shared" si="21"/>
        <v>4.007021581251554E-2</v>
      </c>
      <c r="S37" s="8">
        <f t="shared" si="3"/>
        <v>1455</v>
      </c>
      <c r="T37" s="34">
        <f t="shared" si="4"/>
        <v>1.3199999999999998</v>
      </c>
      <c r="U37">
        <f>IF(A37=0,$AL$2,IF(A37=1,$AL$3,IF(A37=2,$AL$4,IF(A37=3,$AL$5,IF(A37=4,$AL$6,IF(A37=5,$AL$7,IF(A37=6,#REF!,IF(A37=7,$AL$9,IF(A37=8,$AL$8,"")))))))))</f>
        <v>0.06</v>
      </c>
      <c r="V37">
        <v>22.22</v>
      </c>
      <c r="W37">
        <f t="shared" si="5"/>
        <v>4.5454545454545456E-2</v>
      </c>
      <c r="X37">
        <f t="shared" si="6"/>
        <v>1.4545454545454542E-2</v>
      </c>
      <c r="Y37" s="32">
        <f t="shared" si="7"/>
        <v>308300.0912383282</v>
      </c>
      <c r="Z37" s="28">
        <f t="shared" si="8"/>
        <v>1411.7626442239525</v>
      </c>
      <c r="AA37" s="28">
        <f t="shared" si="9"/>
        <v>857.14611744796298</v>
      </c>
      <c r="AB37" s="20">
        <v>30</v>
      </c>
      <c r="AC37" s="1">
        <f t="shared" si="0"/>
        <v>28.235252884479053</v>
      </c>
      <c r="AD37" s="1">
        <f t="shared" si="1"/>
        <v>471.76474711552095</v>
      </c>
      <c r="AE37" s="1">
        <f t="shared" si="2"/>
        <v>14.117626442239526</v>
      </c>
      <c r="AF37" s="3">
        <f t="shared" si="10"/>
        <v>21.428652936199075</v>
      </c>
    </row>
    <row r="38" spans="1:32" x14ac:dyDescent="0.35">
      <c r="A38" s="84">
        <v>3</v>
      </c>
      <c r="C38" s="15">
        <f t="shared" si="13"/>
        <v>43941</v>
      </c>
      <c r="D38" s="9">
        <v>35</v>
      </c>
      <c r="E38" s="37">
        <f t="shared" si="22"/>
        <v>15</v>
      </c>
      <c r="F38" s="74">
        <f t="shared" si="23"/>
        <v>0.88235294117647056</v>
      </c>
      <c r="G38" s="74">
        <f t="shared" si="24"/>
        <v>2.9931372549019608</v>
      </c>
      <c r="H38" s="74">
        <v>1</v>
      </c>
      <c r="I38" s="66">
        <f t="shared" si="14"/>
        <v>5.6524891802686508</v>
      </c>
      <c r="J38" s="66">
        <f t="shared" si="17"/>
        <v>6.0980742821662401</v>
      </c>
      <c r="K38" s="66">
        <f t="shared" si="19"/>
        <v>15.431425719506393</v>
      </c>
      <c r="L38" s="64">
        <f t="shared" si="20"/>
        <v>17.649769309748848</v>
      </c>
      <c r="M38" s="9">
        <v>445</v>
      </c>
      <c r="N38" s="6">
        <v>285</v>
      </c>
      <c r="O38" s="11">
        <v>124</v>
      </c>
      <c r="P38" s="11">
        <v>36</v>
      </c>
      <c r="Q38" s="17">
        <f t="shared" si="18"/>
        <v>-2.0618556701030927E-2</v>
      </c>
      <c r="R38" s="17">
        <f t="shared" si="21"/>
        <v>3.6484092721977494E-2</v>
      </c>
      <c r="S38" s="8">
        <f t="shared" si="3"/>
        <v>1425</v>
      </c>
      <c r="T38" s="34">
        <f t="shared" si="4"/>
        <v>1.3199999999999998</v>
      </c>
      <c r="U38">
        <f>IF(A38=0,$AL$2,IF(A38=1,$AL$3,IF(A38=2,$AL$4,IF(A38=3,$AL$5,IF(A38=4,$AL$6,IF(A38=5,$AL$7,IF(A38=6,#REF!,IF(A38=7,$AL$9,IF(A38=8,$AL$8,"")))))))))</f>
        <v>0.06</v>
      </c>
      <c r="V38">
        <v>22.22</v>
      </c>
      <c r="W38">
        <f t="shared" si="5"/>
        <v>4.5454545454545456E-2</v>
      </c>
      <c r="X38">
        <f t="shared" si="6"/>
        <v>1.4545454545454542E-2</v>
      </c>
      <c r="Y38" s="32">
        <f t="shared" si="7"/>
        <v>308216.00403964298</v>
      </c>
      <c r="Z38" s="28">
        <f t="shared" si="8"/>
        <v>1431.6788136262498</v>
      </c>
      <c r="AA38" s="28">
        <f t="shared" si="9"/>
        <v>921.31714673086992</v>
      </c>
      <c r="AB38" s="20">
        <v>29</v>
      </c>
      <c r="AC38" s="1">
        <f t="shared" si="0"/>
        <v>28.633576272524998</v>
      </c>
      <c r="AD38" s="1">
        <f t="shared" si="1"/>
        <v>471.36642372747502</v>
      </c>
      <c r="AE38" s="1">
        <f t="shared" si="2"/>
        <v>14.316788136262499</v>
      </c>
      <c r="AF38" s="3">
        <f t="shared" si="10"/>
        <v>23.032928668271751</v>
      </c>
    </row>
    <row r="39" spans="1:32" x14ac:dyDescent="0.35">
      <c r="A39" s="84">
        <v>3</v>
      </c>
      <c r="C39" s="15">
        <f t="shared" si="13"/>
        <v>43942</v>
      </c>
      <c r="D39" s="9">
        <v>36</v>
      </c>
      <c r="E39" s="37">
        <f t="shared" si="22"/>
        <v>13</v>
      </c>
      <c r="F39" s="74">
        <f t="shared" si="23"/>
        <v>1.3</v>
      </c>
      <c r="G39" s="74">
        <f t="shared" si="24"/>
        <v>3.0531372549019613</v>
      </c>
      <c r="H39" s="74">
        <v>1</v>
      </c>
      <c r="I39" s="66">
        <f t="shared" si="14"/>
        <v>5.6559918108198524</v>
      </c>
      <c r="J39" s="66">
        <f t="shared" si="17"/>
        <v>6.1268691841141854</v>
      </c>
      <c r="K39" s="66">
        <f t="shared" si="19"/>
        <v>20.920241528721238</v>
      </c>
      <c r="L39" s="64">
        <f t="shared" si="20"/>
        <v>36.708971314738292</v>
      </c>
      <c r="M39" s="9">
        <v>458</v>
      </c>
      <c r="N39" s="6">
        <v>286</v>
      </c>
      <c r="O39" s="11">
        <v>134</v>
      </c>
      <c r="P39" s="11">
        <v>38</v>
      </c>
      <c r="Q39" s="17">
        <f t="shared" si="18"/>
        <v>3.5087719298245615E-3</v>
      </c>
      <c r="R39" s="17">
        <f t="shared" si="21"/>
        <v>3.9536366262972841E-2</v>
      </c>
      <c r="S39" s="8">
        <f t="shared" si="3"/>
        <v>1430</v>
      </c>
      <c r="T39" s="34">
        <f t="shared" si="4"/>
        <v>1.3199999999999998</v>
      </c>
      <c r="U39">
        <f>IF(A39=0,$AL$2,IF(A39=1,$AL$3,IF(A39=2,$AL$4,IF(A39=3,$AL$5,IF(A39=4,$AL$6,IF(A39=5,$AL$7,IF(A39=6,#REF!,IF(A39=7,$AL$9,IF(A39=8,$AL$8,"")))))))))</f>
        <v>0.06</v>
      </c>
      <c r="V39">
        <v>22.22</v>
      </c>
      <c r="W39">
        <f t="shared" si="5"/>
        <v>4.5454545454545456E-2</v>
      </c>
      <c r="X39">
        <f t="shared" si="6"/>
        <v>1.4545454545454542E-2</v>
      </c>
      <c r="Y39" s="32">
        <f t="shared" si="7"/>
        <v>308130.75385488395</v>
      </c>
      <c r="Z39" s="28">
        <f t="shared" si="8"/>
        <v>1451.8526886750071</v>
      </c>
      <c r="AA39" s="28">
        <f t="shared" si="9"/>
        <v>986.39345644115406</v>
      </c>
      <c r="AB39" s="20">
        <v>29</v>
      </c>
      <c r="AC39" s="1">
        <f t="shared" si="0"/>
        <v>29.037053773500144</v>
      </c>
      <c r="AD39" s="1">
        <f t="shared" si="1"/>
        <v>470.96294622649987</v>
      </c>
      <c r="AE39" s="1">
        <f t="shared" si="2"/>
        <v>14.518526886750072</v>
      </c>
      <c r="AF39" s="3">
        <f t="shared" si="10"/>
        <v>24.659836411028852</v>
      </c>
    </row>
    <row r="40" spans="1:32" x14ac:dyDescent="0.35">
      <c r="A40" s="84">
        <v>3</v>
      </c>
      <c r="C40" s="15">
        <f t="shared" si="13"/>
        <v>43943</v>
      </c>
      <c r="D40" s="9">
        <v>37</v>
      </c>
      <c r="E40" s="37">
        <f t="shared" si="22"/>
        <v>12</v>
      </c>
      <c r="F40" s="74">
        <f t="shared" si="23"/>
        <v>1.3333333333333333</v>
      </c>
      <c r="G40" s="74">
        <f t="shared" si="24"/>
        <v>1.4698039215686274</v>
      </c>
      <c r="H40" s="74">
        <v>1</v>
      </c>
      <c r="I40" s="66">
        <f t="shared" si="14"/>
        <v>5.6629604801359461</v>
      </c>
      <c r="J40" s="66">
        <f t="shared" si="17"/>
        <v>6.1527326947041043</v>
      </c>
      <c r="K40" s="66">
        <f t="shared" si="19"/>
        <v>25.119581315010677</v>
      </c>
      <c r="L40" s="64">
        <f t="shared" si="20"/>
        <v>70.480241586315245</v>
      </c>
      <c r="M40" s="9">
        <v>470</v>
      </c>
      <c r="N40" s="7">
        <v>288</v>
      </c>
      <c r="O40" s="12">
        <v>143</v>
      </c>
      <c r="P40" s="12">
        <v>39</v>
      </c>
      <c r="Q40" s="17">
        <f t="shared" si="18"/>
        <v>6.993006993006993E-3</v>
      </c>
      <c r="R40" s="17">
        <f t="shared" si="21"/>
        <v>1.9106795833402405E-2</v>
      </c>
      <c r="S40" s="8">
        <f t="shared" si="3"/>
        <v>1440</v>
      </c>
      <c r="T40" s="34">
        <f t="shared" si="4"/>
        <v>1.3199999999999998</v>
      </c>
      <c r="U40">
        <f>IF(A40=0,$AL$2,IF(A40=1,$AL$3,IF(A40=2,$AL$4,IF(A40=3,$AL$5,IF(A40=4,$AL$6,IF(A40=5,$AL$7,IF(A40=6,#REF!,IF(A40=7,$AL$9,IF(A40=8,$AL$8,"")))))))))</f>
        <v>0.06</v>
      </c>
      <c r="V40">
        <v>22.22</v>
      </c>
      <c r="W40">
        <f t="shared" si="5"/>
        <v>4.5454545454545456E-2</v>
      </c>
      <c r="X40">
        <f t="shared" si="6"/>
        <v>1.4545454545454542E-2</v>
      </c>
      <c r="Y40" s="32">
        <f t="shared" si="7"/>
        <v>308044.32631628739</v>
      </c>
      <c r="Z40" s="28">
        <f t="shared" si="8"/>
        <v>1472.2869232408971</v>
      </c>
      <c r="AA40" s="28">
        <f t="shared" si="9"/>
        <v>1052.3867604718362</v>
      </c>
      <c r="AB40" s="20">
        <v>24</v>
      </c>
      <c r="AC40" s="1">
        <f t="shared" si="0"/>
        <v>29.445738464817943</v>
      </c>
      <c r="AD40" s="1">
        <f t="shared" si="1"/>
        <v>470.55426153518204</v>
      </c>
      <c r="AE40" s="1">
        <f t="shared" si="2"/>
        <v>14.722869232408971</v>
      </c>
      <c r="AF40" s="3">
        <f t="shared" si="10"/>
        <v>26.309669011795904</v>
      </c>
    </row>
    <row r="41" spans="1:32" x14ac:dyDescent="0.35">
      <c r="A41" s="84">
        <v>3</v>
      </c>
      <c r="C41" s="15">
        <f t="shared" si="13"/>
        <v>43944</v>
      </c>
      <c r="D41" s="9">
        <v>38</v>
      </c>
      <c r="E41" s="37">
        <f t="shared" si="22"/>
        <v>11</v>
      </c>
      <c r="F41" s="74">
        <f t="shared" si="23"/>
        <v>1.8333333333333333</v>
      </c>
      <c r="G41" s="74">
        <f t="shared" si="24"/>
        <v>1.2698039215686274</v>
      </c>
      <c r="H41" s="74">
        <v>1</v>
      </c>
      <c r="I41" s="66">
        <f t="shared" si="14"/>
        <v>5.6767538022682817</v>
      </c>
      <c r="J41" s="66">
        <f t="shared" si="17"/>
        <v>6.1758672701057611</v>
      </c>
      <c r="K41" s="66">
        <f t="shared" si="19"/>
        <v>24.444407796744478</v>
      </c>
      <c r="L41" s="64">
        <f t="shared" si="20"/>
        <v>86.838693327354505</v>
      </c>
      <c r="M41" s="9">
        <v>481</v>
      </c>
      <c r="N41" s="6">
        <v>292</v>
      </c>
      <c r="O41" s="11">
        <v>149</v>
      </c>
      <c r="P41" s="11">
        <v>40</v>
      </c>
      <c r="Q41" s="17">
        <f t="shared" si="18"/>
        <v>1.3888888888888888E-2</v>
      </c>
      <c r="R41" s="17">
        <f t="shared" si="21"/>
        <v>1.036252078477953E-2</v>
      </c>
      <c r="S41" s="8">
        <f t="shared" si="3"/>
        <v>1460</v>
      </c>
      <c r="T41" s="34">
        <f t="shared" si="4"/>
        <v>1.3199999999999998</v>
      </c>
      <c r="U41">
        <f>IF(A41=0,$AL$2,IF(A41=1,$AL$3,IF(A41=2,$AL$4,IF(A41=3,$AL$5,IF(A41=4,$AL$6,IF(A41=5,$AL$7,IF(A41=6,#REF!,IF(A41=7,$AL$9,IF(A41=8,$AL$8,"")))))))))</f>
        <v>0.06</v>
      </c>
      <c r="V41">
        <v>22.22</v>
      </c>
      <c r="W41">
        <f t="shared" si="5"/>
        <v>4.5454545454545456E-2</v>
      </c>
      <c r="X41">
        <f t="shared" si="6"/>
        <v>1.4545454545454542E-2</v>
      </c>
      <c r="Y41" s="32">
        <f t="shared" si="7"/>
        <v>307956.7069285693</v>
      </c>
      <c r="Z41" s="28">
        <f t="shared" si="8"/>
        <v>1492.9841780844315</v>
      </c>
      <c r="AA41" s="28">
        <f t="shared" si="9"/>
        <v>1119.3088933464223</v>
      </c>
      <c r="AB41" s="20">
        <v>31</v>
      </c>
      <c r="AC41" s="1">
        <f t="shared" si="0"/>
        <v>29.85968356168863</v>
      </c>
      <c r="AD41" s="1">
        <f t="shared" si="1"/>
        <v>470.14031643831134</v>
      </c>
      <c r="AE41" s="1">
        <f t="shared" si="2"/>
        <v>14.929841780844315</v>
      </c>
      <c r="AF41" s="3">
        <f t="shared" si="10"/>
        <v>27.982722333660561</v>
      </c>
    </row>
    <row r="42" spans="1:32" x14ac:dyDescent="0.35">
      <c r="A42" s="84">
        <v>3</v>
      </c>
      <c r="C42" s="15">
        <f t="shared" si="13"/>
        <v>43945</v>
      </c>
      <c r="D42" s="9">
        <v>39</v>
      </c>
      <c r="E42" s="37">
        <f t="shared" si="22"/>
        <v>13</v>
      </c>
      <c r="F42" s="74">
        <f t="shared" si="23"/>
        <v>0.76470588235294112</v>
      </c>
      <c r="G42" s="74">
        <f t="shared" si="24"/>
        <v>1.2227450980392156</v>
      </c>
      <c r="H42" s="74">
        <v>1</v>
      </c>
      <c r="I42" s="66">
        <f t="shared" si="14"/>
        <v>5.6629604801359461</v>
      </c>
      <c r="J42" s="66">
        <f t="shared" si="17"/>
        <v>6.2025355171879228</v>
      </c>
      <c r="K42" s="66">
        <f t="shared" si="19"/>
        <v>25.113497700949615</v>
      </c>
      <c r="L42" s="64">
        <f t="shared" si="20"/>
        <v>327.33618316919211</v>
      </c>
      <c r="M42" s="9">
        <v>494</v>
      </c>
      <c r="N42" s="6">
        <v>288</v>
      </c>
      <c r="O42" s="11">
        <v>166</v>
      </c>
      <c r="P42" s="11">
        <v>40</v>
      </c>
      <c r="Q42" s="17">
        <f t="shared" si="18"/>
        <v>-1.3698630136986301E-2</v>
      </c>
      <c r="R42" s="17">
        <f t="shared" si="21"/>
        <v>8.4055736223529152E-3</v>
      </c>
      <c r="S42" s="8">
        <f t="shared" si="3"/>
        <v>1440</v>
      </c>
      <c r="T42" s="34">
        <f t="shared" si="4"/>
        <v>1.3199999999999998</v>
      </c>
      <c r="U42">
        <f>IF(A42=0,$AL$2,IF(A42=1,$AL$3,IF(A42=2,$AL$4,IF(A42=3,$AL$5,IF(A42=4,$AL$6,IF(A42=5,$AL$7,IF(A42=6,#REF!,IF(A42=7,$AL$9,IF(A42=8,$AL$8,"")))))))))</f>
        <v>0.06</v>
      </c>
      <c r="V42">
        <v>22.22</v>
      </c>
      <c r="W42">
        <f t="shared" si="5"/>
        <v>4.5454545454545456E-2</v>
      </c>
      <c r="X42">
        <f t="shared" si="6"/>
        <v>1.4545454545454542E-2</v>
      </c>
      <c r="Y42" s="32">
        <f t="shared" si="7"/>
        <v>307867.88106930896</v>
      </c>
      <c r="Z42" s="28">
        <f t="shared" si="8"/>
        <v>1513.9471201590995</v>
      </c>
      <c r="AA42" s="28">
        <f t="shared" si="9"/>
        <v>1187.1718105320783</v>
      </c>
      <c r="AB42" s="20">
        <v>34</v>
      </c>
      <c r="AC42" s="1">
        <f t="shared" si="0"/>
        <v>30.27894240318199</v>
      </c>
      <c r="AD42" s="1">
        <f t="shared" si="1"/>
        <v>469.72105759681801</v>
      </c>
      <c r="AE42" s="1">
        <f t="shared" si="2"/>
        <v>15.139471201590995</v>
      </c>
      <c r="AF42" s="3">
        <f t="shared" si="10"/>
        <v>29.67929526330196</v>
      </c>
    </row>
    <row r="43" spans="1:32" x14ac:dyDescent="0.35">
      <c r="A43" s="84">
        <v>4</v>
      </c>
      <c r="B43" t="s">
        <v>30</v>
      </c>
      <c r="C43" s="15">
        <f t="shared" si="13"/>
        <v>43946</v>
      </c>
      <c r="D43" s="9">
        <v>40</v>
      </c>
      <c r="E43" s="37">
        <f t="shared" si="22"/>
        <v>3</v>
      </c>
      <c r="F43" s="74" t="str">
        <f t="shared" si="23"/>
        <v/>
      </c>
      <c r="G43" s="74">
        <f t="shared" si="24"/>
        <v>1.2227450980392156</v>
      </c>
      <c r="H43" s="74">
        <v>1</v>
      </c>
      <c r="I43" s="66">
        <f t="shared" si="14"/>
        <v>5.6733232671714928</v>
      </c>
      <c r="J43" s="66">
        <f t="shared" si="17"/>
        <v>6.2085900260966289</v>
      </c>
      <c r="K43" s="66">
        <f t="shared" si="19"/>
        <v>28.032846561377035</v>
      </c>
      <c r="L43" s="64">
        <f t="shared" si="20"/>
        <v>465.37132975374772</v>
      </c>
      <c r="M43" s="9">
        <v>497</v>
      </c>
      <c r="N43" s="6">
        <v>291</v>
      </c>
      <c r="O43" s="8">
        <v>166</v>
      </c>
      <c r="P43" s="8">
        <v>40</v>
      </c>
      <c r="Q43" s="17">
        <f t="shared" si="18"/>
        <v>1.0416666666666666E-2</v>
      </c>
      <c r="R43" s="17">
        <f t="shared" si="21"/>
        <v>3.5911478520447918E-3</v>
      </c>
      <c r="S43" s="8">
        <f t="shared" si="3"/>
        <v>1455</v>
      </c>
      <c r="T43" s="34">
        <f t="shared" si="4"/>
        <v>0.59399999999999997</v>
      </c>
      <c r="U43">
        <f>IF(A43=0,$AL$2,IF(A43=1,$AL$3,IF(A43=2,$AL$4,IF(A43=3,$AL$5,IF(A43=4,$AL$6,IF(A43=5,$AL$7,IF(A43=6,#REF!,IF(A43=7,$AL$9,IF(A43=8,$AL$8,"")))))))))</f>
        <v>2.7E-2</v>
      </c>
      <c r="V43">
        <v>22.22</v>
      </c>
      <c r="W43">
        <f t="shared" si="5"/>
        <v>4.5454545454545456E-2</v>
      </c>
      <c r="X43">
        <f t="shared" si="6"/>
        <v>-1.8454545454545456E-2</v>
      </c>
      <c r="Y43" s="32">
        <f t="shared" si="7"/>
        <v>307827.35988334572</v>
      </c>
      <c r="Z43" s="28">
        <f t="shared" si="8"/>
        <v>1485.6525279332777</v>
      </c>
      <c r="AA43" s="28">
        <f t="shared" si="9"/>
        <v>1255.9875887211283</v>
      </c>
      <c r="AB43" s="20">
        <v>33</v>
      </c>
      <c r="AC43" s="1">
        <f t="shared" si="0"/>
        <v>29.713050558665554</v>
      </c>
      <c r="AD43" s="1">
        <f t="shared" si="1"/>
        <v>470.28694944133446</v>
      </c>
      <c r="AE43" s="1">
        <f t="shared" si="2"/>
        <v>14.856525279332777</v>
      </c>
      <c r="AF43" s="3">
        <f t="shared" si="10"/>
        <v>31.39968971802821</v>
      </c>
    </row>
    <row r="44" spans="1:32" x14ac:dyDescent="0.35">
      <c r="A44" s="84">
        <v>4</v>
      </c>
      <c r="C44" s="15">
        <f t="shared" si="13"/>
        <v>43947</v>
      </c>
      <c r="D44" s="9">
        <v>41</v>
      </c>
      <c r="E44" s="37">
        <f t="shared" si="22"/>
        <v>2</v>
      </c>
      <c r="F44" s="74" t="str">
        <f t="shared" si="23"/>
        <v/>
      </c>
      <c r="G44" s="74">
        <f t="shared" si="24"/>
        <v>1.2227450980392156</v>
      </c>
      <c r="H44" s="74">
        <v>1</v>
      </c>
      <c r="I44" s="66">
        <f t="shared" si="14"/>
        <v>5.6801726090170677</v>
      </c>
      <c r="J44" s="66">
        <f t="shared" si="17"/>
        <v>6.2126060957515188</v>
      </c>
      <c r="K44" s="66">
        <f t="shared" si="19"/>
        <v>34.854038675047441</v>
      </c>
      <c r="L44" s="64">
        <f t="shared" si="20"/>
        <v>164.87633697020152</v>
      </c>
      <c r="M44" s="9">
        <v>499</v>
      </c>
      <c r="N44" s="6">
        <v>293</v>
      </c>
      <c r="O44" s="11">
        <v>166</v>
      </c>
      <c r="P44" s="11">
        <v>40</v>
      </c>
      <c r="Q44" s="17">
        <f t="shared" si="18"/>
        <v>6.8728522336769758E-3</v>
      </c>
      <c r="R44" s="17">
        <f t="shared" si="21"/>
        <v>1.0518571248638365E-3</v>
      </c>
      <c r="S44" s="8">
        <f t="shared" si="3"/>
        <v>1465</v>
      </c>
      <c r="T44" s="34">
        <f t="shared" si="4"/>
        <v>0.59399999999999997</v>
      </c>
      <c r="U44">
        <f>IF(A44=0,$AL$2,IF(A44=1,$AL$3,IF(A44=2,$AL$4,IF(A44=3,$AL$5,IF(A44=4,$AL$6,IF(A44=5,$AL$7,IF(A44=6,#REF!,IF(A44=7,$AL$9,IF(A44=8,$AL$8,"")))))))))</f>
        <v>2.7E-2</v>
      </c>
      <c r="V44">
        <v>22.22</v>
      </c>
      <c r="W44">
        <f t="shared" si="5"/>
        <v>4.5454545454545456E-2</v>
      </c>
      <c r="X44">
        <f t="shared" si="6"/>
        <v>-1.8454545454545456E-2</v>
      </c>
      <c r="Y44" s="32">
        <f t="shared" si="7"/>
        <v>307787.60124312778</v>
      </c>
      <c r="Z44" s="28">
        <f t="shared" si="8"/>
        <v>1457.8815077905924</v>
      </c>
      <c r="AA44" s="28">
        <f t="shared" si="9"/>
        <v>1323.5172490817317</v>
      </c>
      <c r="AB44" s="20">
        <v>32</v>
      </c>
      <c r="AC44" s="1">
        <f t="shared" si="0"/>
        <v>29.157630155811848</v>
      </c>
      <c r="AD44" s="1">
        <f t="shared" si="1"/>
        <v>470.84236984418817</v>
      </c>
      <c r="AE44" s="1">
        <f t="shared" si="2"/>
        <v>14.578815077905924</v>
      </c>
      <c r="AF44" s="3">
        <f t="shared" si="10"/>
        <v>33.087931227043292</v>
      </c>
    </row>
    <row r="45" spans="1:32" x14ac:dyDescent="0.35">
      <c r="A45" s="84">
        <v>4</v>
      </c>
      <c r="C45" s="15">
        <f t="shared" si="13"/>
        <v>43948</v>
      </c>
      <c r="D45" s="9">
        <v>42</v>
      </c>
      <c r="E45" s="37">
        <f t="shared" si="22"/>
        <v>5</v>
      </c>
      <c r="F45" s="74">
        <f t="shared" si="23"/>
        <v>0.83333333333333337</v>
      </c>
      <c r="G45" s="74">
        <f t="shared" si="24"/>
        <v>1.2129411764705882</v>
      </c>
      <c r="H45" s="74">
        <v>1</v>
      </c>
      <c r="I45" s="66">
        <f t="shared" si="14"/>
        <v>5.6664266881124323</v>
      </c>
      <c r="J45" s="66">
        <f t="shared" si="17"/>
        <v>6.2225762680713688</v>
      </c>
      <c r="K45" s="66">
        <f t="shared" si="19"/>
        <v>44.15042493169053</v>
      </c>
      <c r="L45" s="64">
        <f t="shared" si="20"/>
        <v>311.53505093335963</v>
      </c>
      <c r="M45" s="9">
        <v>504</v>
      </c>
      <c r="N45" s="8">
        <v>289</v>
      </c>
      <c r="O45" s="11">
        <v>172</v>
      </c>
      <c r="P45" s="11">
        <v>43</v>
      </c>
      <c r="Q45" s="17">
        <f t="shared" si="18"/>
        <v>-1.3651877133105802E-2</v>
      </c>
      <c r="R45" s="17">
        <f t="shared" si="21"/>
        <v>2.0470970631388547E-3</v>
      </c>
      <c r="S45" s="8">
        <f t="shared" si="3"/>
        <v>1445</v>
      </c>
      <c r="T45" s="34">
        <f t="shared" si="4"/>
        <v>0.59399999999999997</v>
      </c>
      <c r="U45">
        <f>IF(A45=0,$AL$2,IF(A45=1,$AL$3,IF(A45=2,$AL$4,IF(A45=3,$AL$5,IF(A45=4,$AL$6,IF(A45=5,$AL$7,IF(A45=6,#REF!,IF(A45=7,$AL$9,IF(A45=8,$AL$8,"")))))))))</f>
        <v>2.7E-2</v>
      </c>
      <c r="V45">
        <v>22.22</v>
      </c>
      <c r="W45">
        <f t="shared" si="5"/>
        <v>4.5454545454545456E-2</v>
      </c>
      <c r="X45">
        <f t="shared" si="6"/>
        <v>-1.8454545454545456E-2</v>
      </c>
      <c r="Y45" s="32">
        <f t="shared" si="7"/>
        <v>307748.59084280051</v>
      </c>
      <c r="Z45" s="28">
        <f t="shared" si="8"/>
        <v>1430.6245668546831</v>
      </c>
      <c r="AA45" s="28">
        <f t="shared" si="9"/>
        <v>1389.7845903449404</v>
      </c>
      <c r="AB45" s="20">
        <v>29</v>
      </c>
      <c r="AC45" s="1">
        <f t="shared" si="0"/>
        <v>28.612491337093662</v>
      </c>
      <c r="AD45" s="1">
        <f t="shared" si="1"/>
        <v>471.38750866290633</v>
      </c>
      <c r="AE45" s="1">
        <f t="shared" si="2"/>
        <v>14.306245668546831</v>
      </c>
      <c r="AF45" s="3">
        <f t="shared" si="10"/>
        <v>34.744614758623513</v>
      </c>
    </row>
    <row r="46" spans="1:32" x14ac:dyDescent="0.35">
      <c r="A46" s="84">
        <v>4</v>
      </c>
      <c r="C46" s="15">
        <f t="shared" si="13"/>
        <v>43949</v>
      </c>
      <c r="D46" s="9">
        <v>43</v>
      </c>
      <c r="E46" s="37">
        <f t="shared" si="22"/>
        <v>3</v>
      </c>
      <c r="F46" s="74">
        <f t="shared" si="23"/>
        <v>0.11538461538461539</v>
      </c>
      <c r="G46" s="74">
        <f t="shared" si="24"/>
        <v>0.97601809954751118</v>
      </c>
      <c r="H46" s="74">
        <v>1</v>
      </c>
      <c r="I46" s="66">
        <f t="shared" si="14"/>
        <v>5.5834963087816991</v>
      </c>
      <c r="J46" s="66">
        <f t="shared" si="17"/>
        <v>6.2285110035911835</v>
      </c>
      <c r="K46" s="66">
        <f t="shared" si="19"/>
        <v>58.666089282827876</v>
      </c>
      <c r="L46" s="64">
        <f t="shared" si="20"/>
        <v>-80.253693941188871</v>
      </c>
      <c r="M46" s="9">
        <v>507</v>
      </c>
      <c r="N46" s="6">
        <v>266</v>
      </c>
      <c r="O46" s="11">
        <v>198</v>
      </c>
      <c r="P46" s="11">
        <v>43</v>
      </c>
      <c r="Q46" s="17">
        <f t="shared" si="18"/>
        <v>-7.9584775086505188E-2</v>
      </c>
      <c r="R46" s="17">
        <f t="shared" si="21"/>
        <v>-9.8234096534796818E-3</v>
      </c>
      <c r="S46" s="8">
        <f t="shared" si="3"/>
        <v>1330</v>
      </c>
      <c r="T46" s="34">
        <f t="shared" si="4"/>
        <v>0.59399999999999997</v>
      </c>
      <c r="U46">
        <f>IF(A46=0,$AL$2,IF(A46=1,$AL$3,IF(A46=2,$AL$4,IF(A46=3,$AL$5,IF(A46=4,$AL$6,IF(A46=5,$AL$7,IF(A46=6,#REF!,IF(A46=7,$AL$9,IF(A46=8,$AL$8,"")))))))))</f>
        <v>2.7E-2</v>
      </c>
      <c r="V46">
        <v>22.22</v>
      </c>
      <c r="W46">
        <f t="shared" si="5"/>
        <v>4.5454545454545456E-2</v>
      </c>
      <c r="X46">
        <f t="shared" si="6"/>
        <v>-1.8454545454545456E-2</v>
      </c>
      <c r="Y46" s="32">
        <f t="shared" si="7"/>
        <v>307710.31464322162</v>
      </c>
      <c r="Z46" s="28">
        <f t="shared" si="8"/>
        <v>1403.8723770310812</v>
      </c>
      <c r="AA46" s="28">
        <f t="shared" si="9"/>
        <v>1454.812979747426</v>
      </c>
      <c r="AB46" s="20">
        <v>30</v>
      </c>
      <c r="AC46" s="1">
        <f t="shared" si="0"/>
        <v>28.077447540621623</v>
      </c>
      <c r="AD46" s="1">
        <f t="shared" si="1"/>
        <v>471.92255245937838</v>
      </c>
      <c r="AE46" s="1">
        <f t="shared" si="2"/>
        <v>14.038723770310812</v>
      </c>
      <c r="AF46" s="3">
        <f t="shared" si="10"/>
        <v>36.370324493685651</v>
      </c>
    </row>
    <row r="47" spans="1:32" x14ac:dyDescent="0.35">
      <c r="A47" s="84">
        <v>4</v>
      </c>
      <c r="C47" s="15">
        <f t="shared" si="13"/>
        <v>43950</v>
      </c>
      <c r="D47" s="9">
        <v>44</v>
      </c>
      <c r="E47" s="37">
        <f t="shared" si="22"/>
        <v>9</v>
      </c>
      <c r="F47" s="74">
        <f t="shared" si="23"/>
        <v>0.5625</v>
      </c>
      <c r="G47" s="74">
        <f t="shared" si="24"/>
        <v>0.82185143288084461</v>
      </c>
      <c r="H47" s="74">
        <v>1</v>
      </c>
      <c r="I47" s="66">
        <f t="shared" si="14"/>
        <v>5.5568280616995374</v>
      </c>
      <c r="J47" s="66">
        <f t="shared" si="17"/>
        <v>6.2461067654815627</v>
      </c>
      <c r="K47" s="66">
        <f t="shared" si="19"/>
        <v>70.152615658861052</v>
      </c>
      <c r="L47" s="64">
        <f t="shared" si="20"/>
        <v>-36.925498300686385</v>
      </c>
      <c r="M47" s="9">
        <v>516</v>
      </c>
      <c r="N47" s="6">
        <v>259</v>
      </c>
      <c r="O47" s="11">
        <v>214</v>
      </c>
      <c r="P47" s="11">
        <v>43</v>
      </c>
      <c r="Q47" s="17">
        <f t="shared" si="18"/>
        <v>-2.6315789473684209E-2</v>
      </c>
      <c r="R47" s="17">
        <f t="shared" si="21"/>
        <v>-1.4581809148721281E-2</v>
      </c>
      <c r="S47" s="8">
        <f t="shared" si="3"/>
        <v>1295</v>
      </c>
      <c r="T47" s="34">
        <f t="shared" si="4"/>
        <v>0.59399999999999997</v>
      </c>
      <c r="U47">
        <f>IF(A47=0,$AL$2,IF(A47=1,$AL$3,IF(A47=2,$AL$4,IF(A47=3,$AL$5,IF(A47=4,$AL$6,IF(A47=5,$AL$7,IF(A47=6,#REF!,IF(A47=7,$AL$9,IF(A47=8,$AL$8,"")))))))))</f>
        <v>2.7E-2</v>
      </c>
      <c r="V47">
        <v>22.22</v>
      </c>
      <c r="W47">
        <f t="shared" si="5"/>
        <v>4.5454545454545456E-2</v>
      </c>
      <c r="X47">
        <f t="shared" si="6"/>
        <v>-1.8454545454545456E-2</v>
      </c>
      <c r="Y47" s="32">
        <f t="shared" si="7"/>
        <v>307672.75886705314</v>
      </c>
      <c r="Z47" s="28">
        <f t="shared" si="8"/>
        <v>1377.615772425411</v>
      </c>
      <c r="AA47" s="28">
        <f t="shared" si="9"/>
        <v>1518.6253605215661</v>
      </c>
      <c r="AB47" s="20">
        <v>36</v>
      </c>
      <c r="AC47" s="1">
        <f t="shared" si="0"/>
        <v>27.552315448508221</v>
      </c>
      <c r="AD47" s="1">
        <f t="shared" si="1"/>
        <v>472.44768455149176</v>
      </c>
      <c r="AE47" s="1">
        <f t="shared" si="2"/>
        <v>13.77615772425411</v>
      </c>
      <c r="AF47" s="3">
        <f t="shared" si="10"/>
        <v>37.965634013039157</v>
      </c>
    </row>
    <row r="48" spans="1:32" x14ac:dyDescent="0.35">
      <c r="A48" s="84">
        <v>4</v>
      </c>
      <c r="B48" t="s">
        <v>45</v>
      </c>
      <c r="C48" s="15">
        <f t="shared" si="13"/>
        <v>43951</v>
      </c>
      <c r="D48" s="9">
        <v>45</v>
      </c>
      <c r="E48" s="37">
        <f t="shared" si="22"/>
        <v>19</v>
      </c>
      <c r="F48" s="74">
        <f t="shared" si="23"/>
        <v>1.9</v>
      </c>
      <c r="G48" s="74">
        <f t="shared" si="24"/>
        <v>0.83518476621417792</v>
      </c>
      <c r="H48" s="74">
        <v>1</v>
      </c>
      <c r="I48" s="66">
        <f t="shared" si="14"/>
        <v>5.5909869805108565</v>
      </c>
      <c r="J48" s="66">
        <f t="shared" si="17"/>
        <v>6.2822667468960063</v>
      </c>
      <c r="K48" s="66">
        <f t="shared" si="19"/>
        <v>58.788958972072464</v>
      </c>
      <c r="L48" s="64">
        <f t="shared" si="20"/>
        <v>-35.572903282938078</v>
      </c>
      <c r="M48" s="9">
        <v>535</v>
      </c>
      <c r="N48" s="6">
        <v>268</v>
      </c>
      <c r="O48" s="11">
        <v>224</v>
      </c>
      <c r="P48" s="8">
        <v>43</v>
      </c>
      <c r="Q48" s="17">
        <f t="shared" si="18"/>
        <v>3.4749034749034749E-2</v>
      </c>
      <c r="R48" s="17">
        <f t="shared" si="21"/>
        <v>-1.1601788311557587E-2</v>
      </c>
      <c r="S48" s="8">
        <f t="shared" si="3"/>
        <v>1340</v>
      </c>
      <c r="T48" s="34">
        <f t="shared" si="4"/>
        <v>0.59399999999999997</v>
      </c>
      <c r="U48">
        <f>IF(A48=0,$AL$2,IF(A48=1,$AL$3,IF(A48=2,$AL$4,IF(A48=3,$AL$5,IF(A48=4,$AL$6,IF(A48=5,$AL$7,IF(A48=6,#REF!,IF(A48=7,$AL$9,IF(A48=8,$AL$8,"")))))))))</f>
        <v>2.7E-2</v>
      </c>
      <c r="V48">
        <v>22.22</v>
      </c>
      <c r="W48">
        <f t="shared" si="5"/>
        <v>4.5454545454545456E-2</v>
      </c>
      <c r="X48">
        <f t="shared" si="6"/>
        <v>-1.8454545454545456E-2</v>
      </c>
      <c r="Y48" s="32">
        <f t="shared" si="7"/>
        <v>307635.90999394085</v>
      </c>
      <c r="Z48" s="28">
        <f t="shared" si="8"/>
        <v>1351.8457467911121</v>
      </c>
      <c r="AA48" s="28">
        <f t="shared" si="9"/>
        <v>1581.2442592681757</v>
      </c>
      <c r="AB48" s="20">
        <v>33</v>
      </c>
      <c r="AC48" s="1">
        <f t="shared" si="0"/>
        <v>27.036914935822242</v>
      </c>
      <c r="AD48" s="1">
        <f t="shared" si="1"/>
        <v>472.96308506417773</v>
      </c>
      <c r="AE48" s="1">
        <f t="shared" si="2"/>
        <v>13.518457467911121</v>
      </c>
      <c r="AF48" s="3">
        <f t="shared" si="10"/>
        <v>39.531106481704398</v>
      </c>
    </row>
    <row r="49" spans="1:32" x14ac:dyDescent="0.35">
      <c r="A49" s="84">
        <v>4</v>
      </c>
      <c r="B49" t="s">
        <v>46</v>
      </c>
      <c r="C49" s="15">
        <f t="shared" si="13"/>
        <v>43952</v>
      </c>
      <c r="D49" s="9">
        <v>46</v>
      </c>
      <c r="E49" s="37">
        <f t="shared" si="22"/>
        <v>8</v>
      </c>
      <c r="F49" s="74">
        <f t="shared" si="23"/>
        <v>0.47058823529411764</v>
      </c>
      <c r="G49" s="74">
        <f t="shared" si="24"/>
        <v>0.77636123680241331</v>
      </c>
      <c r="H49" s="74">
        <v>1</v>
      </c>
      <c r="I49" s="66">
        <f t="shared" si="14"/>
        <v>5.5568280616995374</v>
      </c>
      <c r="J49" s="66">
        <f t="shared" si="17"/>
        <v>6.2971093199339352</v>
      </c>
      <c r="K49" s="66">
        <f t="shared" si="19"/>
        <v>45.302713516680818</v>
      </c>
      <c r="L49" s="64">
        <f t="shared" si="20"/>
        <v>-30.446236734193725</v>
      </c>
      <c r="M49" s="9">
        <v>543</v>
      </c>
      <c r="N49" s="6">
        <v>259</v>
      </c>
      <c r="O49" s="11">
        <v>241</v>
      </c>
      <c r="P49" s="8">
        <v>43</v>
      </c>
      <c r="Q49" s="17">
        <f t="shared" si="18"/>
        <v>-3.3582089552238806E-2</v>
      </c>
      <c r="R49" s="17">
        <f t="shared" si="21"/>
        <v>-1.4442282513736516E-2</v>
      </c>
      <c r="S49" s="8">
        <f t="shared" si="3"/>
        <v>1295</v>
      </c>
      <c r="T49" s="34">
        <f t="shared" si="4"/>
        <v>0.59399999999999997</v>
      </c>
      <c r="U49">
        <f>IF(A49=0,$AL$2,IF(A49=1,$AL$3,IF(A49=2,$AL$4,IF(A49=3,$AL$5,IF(A49=4,$AL$6,IF(A49=5,$AL$7,IF(A49=6,#REF!,IF(A49=7,$AL$9,IF(A49=8,$AL$8,"")))))))))</f>
        <v>2.7E-2</v>
      </c>
      <c r="V49">
        <v>22.22</v>
      </c>
      <c r="W49">
        <f t="shared" si="5"/>
        <v>4.5454545454545456E-2</v>
      </c>
      <c r="X49">
        <f t="shared" si="6"/>
        <v>-1.8454545454545456E-2</v>
      </c>
      <c r="Y49" s="32">
        <f t="shared" si="7"/>
        <v>307599.7547557801</v>
      </c>
      <c r="Z49" s="28">
        <f t="shared" si="8"/>
        <v>1326.5534510068157</v>
      </c>
      <c r="AA49" s="28">
        <f t="shared" si="9"/>
        <v>1642.6917932132262</v>
      </c>
      <c r="AB49" s="20">
        <v>32</v>
      </c>
      <c r="AC49" s="1">
        <f t="shared" si="0"/>
        <v>26.531069020136314</v>
      </c>
      <c r="AD49" s="1">
        <f t="shared" si="1"/>
        <v>473.46893097986367</v>
      </c>
      <c r="AE49" s="1">
        <f t="shared" si="2"/>
        <v>13.265534510068157</v>
      </c>
      <c r="AF49" s="3">
        <f t="shared" si="10"/>
        <v>41.06729483033066</v>
      </c>
    </row>
    <row r="50" spans="1:32" x14ac:dyDescent="0.35">
      <c r="A50" s="84">
        <v>4</v>
      </c>
      <c r="C50" s="15">
        <f t="shared" si="13"/>
        <v>43953</v>
      </c>
      <c r="D50" s="9">
        <v>47</v>
      </c>
      <c r="E50" s="37">
        <f t="shared" si="22"/>
        <v>6</v>
      </c>
      <c r="F50" s="74" t="str">
        <f t="shared" si="23"/>
        <v/>
      </c>
      <c r="G50" s="74">
        <f t="shared" si="24"/>
        <v>0.77636123680241331</v>
      </c>
      <c r="H50" s="74">
        <v>1</v>
      </c>
      <c r="I50" s="66">
        <f t="shared" si="14"/>
        <v>5.575949103146316</v>
      </c>
      <c r="J50" s="66">
        <f t="shared" si="17"/>
        <v>6.3080984415095305</v>
      </c>
      <c r="K50" s="66">
        <f t="shared" si="19"/>
        <v>39.665165154189538</v>
      </c>
      <c r="L50" s="64">
        <f t="shared" si="20"/>
        <v>-37.01176329680456</v>
      </c>
      <c r="M50" s="9">
        <v>549</v>
      </c>
      <c r="N50" s="6">
        <v>264</v>
      </c>
      <c r="O50" s="11">
        <v>241</v>
      </c>
      <c r="P50" s="8">
        <v>44</v>
      </c>
      <c r="Q50" s="17">
        <f t="shared" si="18"/>
        <v>1.9305019305019305E-2</v>
      </c>
      <c r="R50" s="17">
        <f t="shared" si="21"/>
        <v>-1.3172517851114712E-2</v>
      </c>
      <c r="S50" s="8">
        <f t="shared" si="3"/>
        <v>1320</v>
      </c>
      <c r="T50" s="34">
        <f t="shared" si="4"/>
        <v>0.59399999999999997</v>
      </c>
      <c r="U50">
        <f>IF(A50=0,$AL$2,IF(A50=1,$AL$3,IF(A50=2,$AL$4,IF(A50=3,$AL$5,IF(A50=4,$AL$6,IF(A50=5,$AL$7,IF(A50=6,#REF!,IF(A50=7,$AL$9,IF(A50=8,$AL$8,"")))))))))</f>
        <v>2.7E-2</v>
      </c>
      <c r="V50">
        <v>22.22</v>
      </c>
      <c r="W50">
        <f t="shared" si="5"/>
        <v>4.5454545454545456E-2</v>
      </c>
      <c r="X50">
        <f t="shared" si="6"/>
        <v>-1.8454545454545456E-2</v>
      </c>
      <c r="Y50" s="32">
        <f t="shared" si="7"/>
        <v>307564.28013206675</v>
      </c>
      <c r="Z50" s="28">
        <f t="shared" si="8"/>
        <v>1301.7301905834788</v>
      </c>
      <c r="AA50" s="28">
        <f t="shared" si="9"/>
        <v>1702.9896773498997</v>
      </c>
      <c r="AB50" s="20">
        <v>26</v>
      </c>
      <c r="AC50" s="1">
        <f t="shared" si="0"/>
        <v>26.034603811669577</v>
      </c>
      <c r="AD50" s="1">
        <f t="shared" si="1"/>
        <v>473.96539618833043</v>
      </c>
      <c r="AE50" s="1">
        <f t="shared" si="2"/>
        <v>13.017301905834788</v>
      </c>
      <c r="AF50" s="3">
        <f t="shared" si="10"/>
        <v>42.574741933747497</v>
      </c>
    </row>
    <row r="51" spans="1:32" x14ac:dyDescent="0.35">
      <c r="A51" s="84">
        <v>4</v>
      </c>
      <c r="C51" s="15">
        <f t="shared" si="13"/>
        <v>43954</v>
      </c>
      <c r="D51" s="9">
        <v>48</v>
      </c>
      <c r="E51" s="37">
        <f t="shared" si="22"/>
        <v>4</v>
      </c>
      <c r="F51" s="74" t="str">
        <f t="shared" si="23"/>
        <v/>
      </c>
      <c r="G51" s="74">
        <f t="shared" si="24"/>
        <v>0.77636123680241331</v>
      </c>
      <c r="H51" s="74">
        <v>1</v>
      </c>
      <c r="I51" s="66">
        <f t="shared" si="14"/>
        <v>5.5909869805108565</v>
      </c>
      <c r="J51" s="66">
        <f t="shared" si="17"/>
        <v>6.315358001522335</v>
      </c>
      <c r="K51" s="66">
        <f t="shared" si="19"/>
        <v>39.728192387268443</v>
      </c>
      <c r="L51" s="64">
        <f t="shared" si="20"/>
        <v>-80.393674406047396</v>
      </c>
      <c r="M51" s="9">
        <v>553</v>
      </c>
      <c r="N51" s="6">
        <v>268</v>
      </c>
      <c r="O51" s="6">
        <v>241</v>
      </c>
      <c r="P51" s="8">
        <v>44</v>
      </c>
      <c r="Q51" s="17">
        <f t="shared" si="18"/>
        <v>1.5151515151515152E-2</v>
      </c>
      <c r="R51" s="17">
        <f t="shared" si="21"/>
        <v>-1.1989851719994971E-2</v>
      </c>
      <c r="S51" s="8">
        <f t="shared" si="3"/>
        <v>1340</v>
      </c>
      <c r="T51" s="34">
        <f t="shared" si="4"/>
        <v>0.59399999999999997</v>
      </c>
      <c r="U51">
        <f>IF(A51=0,$AL$2,IF(A51=1,$AL$3,IF(A51=2,$AL$4,IF(A51=3,$AL$5,IF(A51=4,$AL$6,IF(A51=5,$AL$7,IF(A51=6,#REF!,IF(A51=7,$AL$9,IF(A51=8,$AL$8,"")))))))))</f>
        <v>2.7E-2</v>
      </c>
      <c r="V51">
        <v>22.22</v>
      </c>
      <c r="W51">
        <f t="shared" si="5"/>
        <v>4.5454545454545456E-2</v>
      </c>
      <c r="X51">
        <f t="shared" si="6"/>
        <v>-1.8454545454545456E-2</v>
      </c>
      <c r="Y51" s="32">
        <f t="shared" si="7"/>
        <v>307529.47334533144</v>
      </c>
      <c r="Z51" s="28">
        <f t="shared" si="8"/>
        <v>1277.3674232013543</v>
      </c>
      <c r="AA51" s="28">
        <f t="shared" si="9"/>
        <v>1762.1592314673305</v>
      </c>
      <c r="AB51" s="20">
        <v>27</v>
      </c>
      <c r="AC51" s="1">
        <f t="shared" si="0"/>
        <v>25.547348464027088</v>
      </c>
      <c r="AD51" s="1">
        <f t="shared" si="1"/>
        <v>474.4526515359729</v>
      </c>
      <c r="AE51" s="1">
        <f t="shared" si="2"/>
        <v>12.773674232013544</v>
      </c>
      <c r="AF51" s="3">
        <f t="shared" si="10"/>
        <v>44.053980786683269</v>
      </c>
    </row>
    <row r="52" spans="1:32" x14ac:dyDescent="0.35">
      <c r="A52" s="84">
        <v>4</v>
      </c>
      <c r="C52" s="15">
        <f t="shared" si="13"/>
        <v>43955</v>
      </c>
      <c r="D52" s="9">
        <v>49</v>
      </c>
      <c r="E52" s="37">
        <f t="shared" si="22"/>
        <v>7</v>
      </c>
      <c r="F52" s="74">
        <f t="shared" si="23"/>
        <v>0.5</v>
      </c>
      <c r="G52" s="74">
        <f t="shared" si="24"/>
        <v>0.70969457013574666</v>
      </c>
      <c r="H52" s="74">
        <v>1</v>
      </c>
      <c r="I52" s="66">
        <f t="shared" si="14"/>
        <v>5.5606816310155276</v>
      </c>
      <c r="J52" s="66">
        <f t="shared" si="17"/>
        <v>6.3279367837291947</v>
      </c>
      <c r="K52" s="66">
        <f t="shared" si="19"/>
        <v>41.953390171726241</v>
      </c>
      <c r="L52" s="64">
        <f t="shared" si="20"/>
        <v>-1279.875202654988</v>
      </c>
      <c r="M52" s="9">
        <v>560</v>
      </c>
      <c r="N52" s="6">
        <v>260</v>
      </c>
      <c r="O52" s="6">
        <v>255</v>
      </c>
      <c r="P52" s="8">
        <v>45</v>
      </c>
      <c r="Q52" s="17">
        <f t="shared" si="18"/>
        <v>-2.9850746268656716E-2</v>
      </c>
      <c r="R52" s="17">
        <f t="shared" si="21"/>
        <v>-1.4303975882216531E-2</v>
      </c>
      <c r="S52" s="8">
        <f t="shared" si="3"/>
        <v>1300</v>
      </c>
      <c r="T52" s="34">
        <f t="shared" si="4"/>
        <v>0.59399999999999997</v>
      </c>
      <c r="U52">
        <f>IF(A52=0,$AL$2,IF(A52=1,$AL$3,IF(A52=2,$AL$4,IF(A52=3,$AL$5,IF(A52=4,$AL$6,IF(A52=5,$AL$7,IF(A52=6,#REF!,IF(A52=7,$AL$9,IF(A52=8,$AL$8,"")))))))))</f>
        <v>2.7E-2</v>
      </c>
      <c r="V52">
        <v>22.22</v>
      </c>
      <c r="W52">
        <f t="shared" si="5"/>
        <v>4.5454545454545456E-2</v>
      </c>
      <c r="X52">
        <f t="shared" si="6"/>
        <v>-1.8454545454545456E-2</v>
      </c>
      <c r="Y52" s="32">
        <f t="shared" si="7"/>
        <v>307495.32185665588</v>
      </c>
      <c r="Z52" s="28">
        <f t="shared" si="8"/>
        <v>1253.456756276852</v>
      </c>
      <c r="AA52" s="28">
        <f t="shared" si="9"/>
        <v>1820.221387067392</v>
      </c>
      <c r="AB52" s="20">
        <v>28</v>
      </c>
      <c r="AC52" s="1">
        <f t="shared" si="0"/>
        <v>25.069135125537041</v>
      </c>
      <c r="AD52" s="1">
        <f t="shared" si="1"/>
        <v>474.93086487446294</v>
      </c>
      <c r="AE52" s="1">
        <f t="shared" si="2"/>
        <v>12.534567562768521</v>
      </c>
      <c r="AF52" s="3">
        <f t="shared" si="10"/>
        <v>45.505534676684803</v>
      </c>
    </row>
    <row r="53" spans="1:32" x14ac:dyDescent="0.35">
      <c r="A53" s="84">
        <v>4</v>
      </c>
      <c r="C53" s="15">
        <f t="shared" si="13"/>
        <v>43956</v>
      </c>
      <c r="D53" s="9">
        <v>50</v>
      </c>
      <c r="E53" s="37">
        <f t="shared" si="22"/>
        <v>7</v>
      </c>
      <c r="F53" s="74">
        <f t="shared" si="23"/>
        <v>0.41176470588235292</v>
      </c>
      <c r="G53" s="74">
        <f t="shared" si="24"/>
        <v>0.76897058823529407</v>
      </c>
      <c r="H53" s="74">
        <v>1</v>
      </c>
      <c r="I53" s="66">
        <f t="shared" si="14"/>
        <v>5.5174528964647074</v>
      </c>
      <c r="J53" s="66">
        <f t="shared" si="17"/>
        <v>6.3403593037277517</v>
      </c>
      <c r="K53" s="66">
        <f t="shared" si="19"/>
        <v>49.466804181233407</v>
      </c>
      <c r="L53" s="64">
        <f t="shared" si="20"/>
        <v>-134.24046716216571</v>
      </c>
      <c r="M53" s="9">
        <v>567</v>
      </c>
      <c r="N53" s="6">
        <v>249</v>
      </c>
      <c r="O53" s="6">
        <v>272</v>
      </c>
      <c r="P53" s="8">
        <v>46</v>
      </c>
      <c r="Q53" s="17">
        <f t="shared" si="18"/>
        <v>-4.230769230769231E-2</v>
      </c>
      <c r="R53" s="17">
        <f t="shared" si="21"/>
        <v>-8.9786783423861198E-3</v>
      </c>
      <c r="S53" s="8">
        <f t="shared" si="3"/>
        <v>1245</v>
      </c>
      <c r="T53" s="34">
        <f t="shared" si="4"/>
        <v>0.59399999999999997</v>
      </c>
      <c r="U53">
        <f>IF(A53=0,$AL$2,IF(A53=1,$AL$3,IF(A53=2,$AL$4,IF(A53=3,$AL$5,IF(A53=4,$AL$6,IF(A53=5,$AL$7,IF(A53=6,#REF!,IF(A53=7,$AL$9,IF(A53=8,$AL$8,"")))))))))</f>
        <v>2.7E-2</v>
      </c>
      <c r="V53">
        <v>22.22</v>
      </c>
      <c r="W53">
        <f t="shared" si="5"/>
        <v>4.5454545454545456E-2</v>
      </c>
      <c r="X53">
        <f t="shared" si="6"/>
        <v>-1.8454545454545456E-2</v>
      </c>
      <c r="Y53" s="32">
        <f t="shared" si="7"/>
        <v>307461.81336126989</v>
      </c>
      <c r="Z53" s="28">
        <f t="shared" si="8"/>
        <v>1229.9899445593232</v>
      </c>
      <c r="AA53" s="28">
        <f t="shared" si="9"/>
        <v>1877.1966941708854</v>
      </c>
      <c r="AB53" s="20">
        <v>31</v>
      </c>
      <c r="AC53" s="1">
        <f t="shared" si="0"/>
        <v>24.599798891186467</v>
      </c>
      <c r="AD53" s="1">
        <f t="shared" si="1"/>
        <v>475.40020110881352</v>
      </c>
      <c r="AE53" s="1">
        <f t="shared" si="2"/>
        <v>12.299899445593233</v>
      </c>
      <c r="AF53" s="3">
        <f t="shared" si="10"/>
        <v>46.929917354272135</v>
      </c>
    </row>
    <row r="54" spans="1:32" x14ac:dyDescent="0.35">
      <c r="A54" s="84">
        <v>4</v>
      </c>
      <c r="C54" s="15">
        <f t="shared" si="13"/>
        <v>43957</v>
      </c>
      <c r="D54" s="9">
        <v>51</v>
      </c>
      <c r="E54" s="37">
        <f t="shared" si="22"/>
        <v>8</v>
      </c>
      <c r="F54" s="74">
        <f t="shared" si="23"/>
        <v>0.72727272727272729</v>
      </c>
      <c r="G54" s="74">
        <f t="shared" si="24"/>
        <v>0.80192513368983964</v>
      </c>
      <c r="H54" s="74">
        <v>1</v>
      </c>
      <c r="I54" s="66">
        <f t="shared" si="14"/>
        <v>5.5012582105447274</v>
      </c>
      <c r="J54" s="66">
        <f t="shared" si="17"/>
        <v>6.3543700407973507</v>
      </c>
      <c r="K54" s="66">
        <f t="shared" si="19"/>
        <v>60.152579702269662</v>
      </c>
      <c r="L54" s="64">
        <f t="shared" si="20"/>
        <v>-53.435851599121655</v>
      </c>
      <c r="M54" s="9">
        <v>575</v>
      </c>
      <c r="N54" s="6">
        <v>245</v>
      </c>
      <c r="O54" s="6">
        <v>283</v>
      </c>
      <c r="P54" s="8">
        <v>47</v>
      </c>
      <c r="Q54" s="17">
        <f t="shared" si="18"/>
        <v>-1.6064257028112448E-2</v>
      </c>
      <c r="R54" s="17">
        <f t="shared" si="21"/>
        <v>-7.5141737073044388E-3</v>
      </c>
      <c r="S54" s="8">
        <f t="shared" si="3"/>
        <v>1225</v>
      </c>
      <c r="T54" s="34">
        <f t="shared" si="4"/>
        <v>0.59399999999999997</v>
      </c>
      <c r="U54">
        <f>IF(A54=0,$AL$2,IF(A54=1,$AL$3,IF(A54=2,$AL$4,IF(A54=3,$AL$5,IF(A54=4,$AL$6,IF(A54=5,$AL$7,IF(A54=6,#REF!,IF(A54=7,$AL$9,IF(A54=8,$AL$8,"")))))))))</f>
        <v>2.7E-2</v>
      </c>
      <c r="V54">
        <v>22.22</v>
      </c>
      <c r="W54">
        <f t="shared" si="5"/>
        <v>4.5454545454545456E-2</v>
      </c>
      <c r="X54">
        <f t="shared" si="6"/>
        <v>-1.8454545454545456E-2</v>
      </c>
      <c r="Y54" s="32">
        <f t="shared" si="7"/>
        <v>307428.9357842278</v>
      </c>
      <c r="Z54" s="28">
        <f t="shared" si="8"/>
        <v>1206.9588877577796</v>
      </c>
      <c r="AA54" s="28">
        <f t="shared" si="9"/>
        <v>1933.1053280144911</v>
      </c>
      <c r="AB54" s="20">
        <v>30</v>
      </c>
      <c r="AC54" s="1">
        <f t="shared" si="0"/>
        <v>24.139177755155593</v>
      </c>
      <c r="AD54" s="1">
        <f t="shared" si="1"/>
        <v>475.86082224484443</v>
      </c>
      <c r="AE54" s="1">
        <f t="shared" si="2"/>
        <v>12.069588877577797</v>
      </c>
      <c r="AF54" s="3">
        <f t="shared" si="10"/>
        <v>48.327633200362278</v>
      </c>
    </row>
    <row r="55" spans="1:32" x14ac:dyDescent="0.35">
      <c r="A55" s="84">
        <v>4</v>
      </c>
      <c r="C55" s="15">
        <f t="shared" si="13"/>
        <v>43958</v>
      </c>
      <c r="D55" s="9">
        <v>52</v>
      </c>
      <c r="E55" s="37">
        <f t="shared" si="22"/>
        <v>7</v>
      </c>
      <c r="F55" s="74">
        <f t="shared" si="23"/>
        <v>0.63636363636363635</v>
      </c>
      <c r="G55" s="74">
        <f t="shared" si="24"/>
        <v>0.54919786096256673</v>
      </c>
      <c r="H55" s="74">
        <v>1</v>
      </c>
      <c r="I55" s="66">
        <f t="shared" si="14"/>
        <v>5.4806389233419912</v>
      </c>
      <c r="J55" s="66">
        <f t="shared" si="17"/>
        <v>6.3664704477314382</v>
      </c>
      <c r="K55" s="66">
        <f t="shared" si="19"/>
        <v>59.602147110145964</v>
      </c>
      <c r="L55" s="64">
        <f t="shared" si="20"/>
        <v>-42.987463167823556</v>
      </c>
      <c r="M55" s="9">
        <v>582</v>
      </c>
      <c r="N55" s="6">
        <v>240</v>
      </c>
      <c r="O55" s="6">
        <v>294</v>
      </c>
      <c r="P55" s="8">
        <v>48</v>
      </c>
      <c r="Q55" s="17">
        <f t="shared" si="18"/>
        <v>-2.0408163265306121E-2</v>
      </c>
      <c r="R55" s="17">
        <f t="shared" si="21"/>
        <v>-1.5393773423638849E-2</v>
      </c>
      <c r="S55" s="8">
        <f t="shared" si="3"/>
        <v>1200</v>
      </c>
      <c r="T55" s="34">
        <f t="shared" si="4"/>
        <v>0.59399999999999997</v>
      </c>
      <c r="U55">
        <f>IF(A55=0,$AL$2,IF(A55=1,$AL$3,IF(A55=2,$AL$4,IF(A55=3,$AL$5,IF(A55=4,$AL$6,IF(A55=5,$AL$7,IF(A55=6,#REF!,IF(A55=7,$AL$9,IF(A55=8,$AL$8,"")))))))))</f>
        <v>2.7E-2</v>
      </c>
      <c r="V55">
        <v>22.22</v>
      </c>
      <c r="W55">
        <f t="shared" si="5"/>
        <v>4.5454545454545456E-2</v>
      </c>
      <c r="X55">
        <f t="shared" si="6"/>
        <v>-1.8454545454545456E-2</v>
      </c>
      <c r="Y55" s="32">
        <f t="shared" si="7"/>
        <v>307396.67727616266</v>
      </c>
      <c r="Z55" s="28">
        <f t="shared" si="8"/>
        <v>1184.3556281975345</v>
      </c>
      <c r="AA55" s="28">
        <f t="shared" si="9"/>
        <v>1987.9670956398447</v>
      </c>
      <c r="AB55" s="20">
        <v>26</v>
      </c>
      <c r="AC55" s="1">
        <f t="shared" si="0"/>
        <v>23.687112563950691</v>
      </c>
      <c r="AD55" s="1">
        <f t="shared" si="1"/>
        <v>476.31288743604932</v>
      </c>
      <c r="AE55" s="1">
        <f t="shared" si="2"/>
        <v>11.843556281975346</v>
      </c>
      <c r="AF55" s="3">
        <f t="shared" si="10"/>
        <v>49.69917739099612</v>
      </c>
    </row>
    <row r="56" spans="1:32" x14ac:dyDescent="0.35">
      <c r="A56" s="84">
        <v>4</v>
      </c>
      <c r="B56" t="s">
        <v>36</v>
      </c>
      <c r="C56" s="15">
        <f t="shared" si="13"/>
        <v>43959</v>
      </c>
      <c r="D56" s="9">
        <v>53</v>
      </c>
      <c r="E56" s="37">
        <f t="shared" si="22"/>
        <v>1</v>
      </c>
      <c r="F56" s="74">
        <f t="shared" si="23"/>
        <v>7.1428571428571425E-2</v>
      </c>
      <c r="G56" s="74">
        <f t="shared" si="24"/>
        <v>0.46936592818945766</v>
      </c>
      <c r="H56" s="74">
        <v>1</v>
      </c>
      <c r="I56" s="66">
        <f t="shared" si="14"/>
        <v>5.4205349992722862</v>
      </c>
      <c r="J56" s="66">
        <f t="shared" si="17"/>
        <v>6.3681871863504922</v>
      </c>
      <c r="K56" s="66">
        <f t="shared" si="19"/>
        <v>62.824827240239742</v>
      </c>
      <c r="L56" s="64">
        <f t="shared" si="20"/>
        <v>-26.003635031044688</v>
      </c>
      <c r="M56" s="9">
        <v>583</v>
      </c>
      <c r="N56" s="6">
        <v>226</v>
      </c>
      <c r="O56" s="6">
        <v>308</v>
      </c>
      <c r="P56" s="8">
        <v>49</v>
      </c>
      <c r="Q56" s="17">
        <f t="shared" si="18"/>
        <v>-5.8333333333333334E-2</v>
      </c>
      <c r="R56" s="17">
        <f t="shared" si="21"/>
        <v>-1.8929665392366641E-2</v>
      </c>
      <c r="S56" s="8">
        <f t="shared" si="3"/>
        <v>1130</v>
      </c>
      <c r="T56" s="34">
        <f t="shared" si="4"/>
        <v>0.59399999999999997</v>
      </c>
      <c r="U56">
        <f>IF(A56=0,$AL$2,IF(A56=1,$AL$3,IF(A56=2,$AL$4,IF(A56=3,$AL$5,IF(A56=4,$AL$6,IF(A56=5,$AL$7,IF(A56=6,#REF!,IF(A56=7,$AL$9,IF(A56=8,$AL$8,"")))))))))</f>
        <v>2.7E-2</v>
      </c>
      <c r="V56">
        <v>22.22</v>
      </c>
      <c r="W56">
        <f t="shared" si="5"/>
        <v>4.5454545454545456E-2</v>
      </c>
      <c r="X56">
        <f t="shared" si="6"/>
        <v>-1.8454545454545456E-2</v>
      </c>
      <c r="Y56" s="32">
        <f t="shared" si="7"/>
        <v>307365.0262091172</v>
      </c>
      <c r="Z56" s="28">
        <f t="shared" si="8"/>
        <v>1162.1723485067403</v>
      </c>
      <c r="AA56" s="28">
        <f t="shared" si="9"/>
        <v>2041.8014423760962</v>
      </c>
      <c r="AB56" s="20">
        <v>23</v>
      </c>
      <c r="AC56" s="1">
        <f t="shared" si="0"/>
        <v>23.243446970134805</v>
      </c>
      <c r="AD56" s="1">
        <f t="shared" si="1"/>
        <v>476.75655302986519</v>
      </c>
      <c r="AE56" s="1">
        <f t="shared" si="2"/>
        <v>11.621723485067402</v>
      </c>
      <c r="AF56" s="3">
        <f t="shared" si="10"/>
        <v>51.045036059402406</v>
      </c>
    </row>
    <row r="57" spans="1:32" x14ac:dyDescent="0.35">
      <c r="A57" s="84">
        <v>4</v>
      </c>
      <c r="C57" s="15">
        <f t="shared" si="13"/>
        <v>43960</v>
      </c>
      <c r="D57" s="9">
        <v>54</v>
      </c>
      <c r="E57" s="37">
        <f t="shared" si="22"/>
        <v>6</v>
      </c>
      <c r="F57" s="74" t="str">
        <f t="shared" si="23"/>
        <v/>
      </c>
      <c r="G57" s="74">
        <f t="shared" si="24"/>
        <v>0.46936592818945766</v>
      </c>
      <c r="H57" s="74">
        <v>1</v>
      </c>
      <c r="I57" s="66">
        <f t="shared" si="14"/>
        <v>5.4467373716663099</v>
      </c>
      <c r="J57" s="66">
        <f t="shared" si="17"/>
        <v>6.3784261836515865</v>
      </c>
      <c r="K57" s="66">
        <f t="shared" si="19"/>
        <v>65.608650437428111</v>
      </c>
      <c r="L57" s="64">
        <f t="shared" si="20"/>
        <v>-25.882461994551409</v>
      </c>
      <c r="M57" s="9">
        <v>589</v>
      </c>
      <c r="N57" s="6">
        <v>232</v>
      </c>
      <c r="O57" s="6">
        <v>308</v>
      </c>
      <c r="P57" s="8">
        <v>49</v>
      </c>
      <c r="Q57" s="17">
        <f t="shared" si="18"/>
        <v>2.6548672566371681E-2</v>
      </c>
      <c r="R57" s="17">
        <f t="shared" si="21"/>
        <v>-1.789485778360202E-2</v>
      </c>
      <c r="S57" s="8">
        <f t="shared" si="3"/>
        <v>1160</v>
      </c>
      <c r="T57" s="34">
        <f t="shared" si="4"/>
        <v>0.59399999999999997</v>
      </c>
      <c r="U57">
        <f>IF(A57=0,$AL$2,IF(A57=1,$AL$3,IF(A57=2,$AL$4,IF(A57=3,$AL$5,IF(A57=4,$AL$6,IF(A57=5,$AL$7,IF(A57=6,#REF!,IF(A57=7,$AL$9,IF(A57=8,$AL$8,"")))))))))</f>
        <v>2.7E-2</v>
      </c>
      <c r="V57">
        <v>22.22</v>
      </c>
      <c r="W57">
        <f t="shared" si="5"/>
        <v>4.5454545454545456E-2</v>
      </c>
      <c r="X57">
        <f t="shared" si="6"/>
        <v>-1.8454545454545456E-2</v>
      </c>
      <c r="Y57" s="32">
        <f t="shared" si="7"/>
        <v>307333.97117244994</v>
      </c>
      <c r="Z57" s="28">
        <f t="shared" si="8"/>
        <v>1140.4013693327722</v>
      </c>
      <c r="AA57" s="28">
        <f t="shared" si="9"/>
        <v>2094.6274582173119</v>
      </c>
      <c r="AB57" s="20">
        <v>16</v>
      </c>
      <c r="AC57" s="1">
        <f t="shared" si="0"/>
        <v>22.808027386655446</v>
      </c>
      <c r="AD57" s="1">
        <f t="shared" si="1"/>
        <v>477.19197261334455</v>
      </c>
      <c r="AE57" s="1">
        <f t="shared" si="2"/>
        <v>11.404013693327723</v>
      </c>
      <c r="AF57" s="3">
        <f t="shared" si="10"/>
        <v>52.365686455432801</v>
      </c>
    </row>
    <row r="58" spans="1:32" x14ac:dyDescent="0.35">
      <c r="A58" s="84">
        <v>4</v>
      </c>
      <c r="C58" s="15">
        <f t="shared" si="13"/>
        <v>43961</v>
      </c>
      <c r="D58" s="9">
        <v>55</v>
      </c>
      <c r="E58" s="37">
        <f t="shared" si="22"/>
        <v>3</v>
      </c>
      <c r="F58" s="74" t="str">
        <f t="shared" si="23"/>
        <v/>
      </c>
      <c r="G58" s="74">
        <f t="shared" si="24"/>
        <v>0.46936592818945766</v>
      </c>
      <c r="H58" s="74">
        <v>1</v>
      </c>
      <c r="I58" s="66">
        <f t="shared" si="14"/>
        <v>5.4595855141441589</v>
      </c>
      <c r="J58" s="66">
        <f t="shared" si="17"/>
        <v>6.3835066348840055</v>
      </c>
      <c r="K58" s="66">
        <f t="shared" si="19"/>
        <v>75.617884973347046</v>
      </c>
      <c r="L58" s="64">
        <f t="shared" si="20"/>
        <v>-36.936709417016431</v>
      </c>
      <c r="M58" s="9">
        <v>592</v>
      </c>
      <c r="N58" s="6">
        <v>235</v>
      </c>
      <c r="O58" s="6">
        <v>308</v>
      </c>
      <c r="P58" s="8">
        <v>49</v>
      </c>
      <c r="Q58" s="17">
        <f t="shared" si="18"/>
        <v>1.2931034482758621E-2</v>
      </c>
      <c r="R58" s="17">
        <f t="shared" si="21"/>
        <v>-1.8212069307710094E-2</v>
      </c>
      <c r="S58" s="8">
        <f t="shared" si="3"/>
        <v>1175</v>
      </c>
      <c r="T58" s="34">
        <f t="shared" si="4"/>
        <v>0.59399999999999997</v>
      </c>
      <c r="U58">
        <f>IF(A58=0,$AL$2,IF(A58=1,$AL$3,IF(A58=2,$AL$4,IF(A58=3,$AL$5,IF(A58=4,$AL$6,IF(A58=5,$AL$7,IF(A58=6,#REF!,IF(A58=7,$AL$9,IF(A58=8,$AL$8,"")))))))))</f>
        <v>2.7E-2</v>
      </c>
      <c r="V58">
        <v>22.22</v>
      </c>
      <c r="W58">
        <f t="shared" si="5"/>
        <v>4.5454545454545456E-2</v>
      </c>
      <c r="X58">
        <f t="shared" si="6"/>
        <v>-1.8454545454545456E-2</v>
      </c>
      <c r="Y58" s="32">
        <f t="shared" si="7"/>
        <v>307303.50096881553</v>
      </c>
      <c r="Z58" s="28">
        <f t="shared" si="8"/>
        <v>1119.0351470883945</v>
      </c>
      <c r="AA58" s="28">
        <f t="shared" si="9"/>
        <v>2146.4638840960743</v>
      </c>
      <c r="AB58" s="20">
        <v>18</v>
      </c>
      <c r="AC58" s="1">
        <f t="shared" si="0"/>
        <v>22.38070294176789</v>
      </c>
      <c r="AD58" s="1">
        <f t="shared" si="1"/>
        <v>477.61929705823212</v>
      </c>
      <c r="AE58" s="1">
        <f t="shared" si="2"/>
        <v>11.190351470883945</v>
      </c>
      <c r="AF58" s="3">
        <f t="shared" si="10"/>
        <v>53.661597102401856</v>
      </c>
    </row>
    <row r="59" spans="1:32" x14ac:dyDescent="0.35">
      <c r="A59" s="84">
        <v>4</v>
      </c>
      <c r="C59" s="15">
        <f t="shared" si="13"/>
        <v>43962</v>
      </c>
      <c r="D59" s="9">
        <v>56</v>
      </c>
      <c r="E59" s="37">
        <f t="shared" si="22"/>
        <v>6</v>
      </c>
      <c r="F59" s="74">
        <f t="shared" si="23"/>
        <v>1</v>
      </c>
      <c r="G59" s="74">
        <f t="shared" si="24"/>
        <v>0.56936592818945753</v>
      </c>
      <c r="H59" s="74">
        <v>1</v>
      </c>
      <c r="I59" s="66">
        <f t="shared" si="14"/>
        <v>5.4553211153577017</v>
      </c>
      <c r="J59" s="66">
        <f t="shared" si="17"/>
        <v>6.3935907539506314</v>
      </c>
      <c r="K59" s="66">
        <f t="shared" si="19"/>
        <v>84.411293618535026</v>
      </c>
      <c r="L59" s="64">
        <f t="shared" si="20"/>
        <v>-63.917714480534976</v>
      </c>
      <c r="M59" s="9">
        <v>598</v>
      </c>
      <c r="N59" s="8">
        <v>234</v>
      </c>
      <c r="O59" s="8">
        <v>314</v>
      </c>
      <c r="P59" s="8">
        <v>50</v>
      </c>
      <c r="Q59" s="17">
        <f t="shared" si="18"/>
        <v>-4.2553191489361703E-3</v>
      </c>
      <c r="R59" s="17">
        <f t="shared" si="21"/>
        <v>-1.4555579719178586E-2</v>
      </c>
      <c r="S59" s="8">
        <f t="shared" si="3"/>
        <v>1170</v>
      </c>
      <c r="T59" s="34">
        <f t="shared" si="4"/>
        <v>0.59399999999999997</v>
      </c>
      <c r="U59">
        <f>IF(A59=0,$AL$2,IF(A59=1,$AL$3,IF(A59=2,$AL$4,IF(A59=3,$AL$5,IF(A59=4,$AL$6,IF(A59=5,$AL$7,IF(A59=6,#REF!,IF(A59=7,$AL$9,IF(A59=8,$AL$8,"")))))))))</f>
        <v>2.7E-2</v>
      </c>
      <c r="V59">
        <v>22.22</v>
      </c>
      <c r="W59">
        <f t="shared" si="5"/>
        <v>4.5454545454545456E-2</v>
      </c>
      <c r="X59">
        <f t="shared" si="6"/>
        <v>-1.8454545454545456E-2</v>
      </c>
      <c r="Y59" s="32">
        <f t="shared" si="7"/>
        <v>307273.60461021774</v>
      </c>
      <c r="Z59" s="28">
        <f t="shared" si="8"/>
        <v>1098.0662717276271</v>
      </c>
      <c r="AA59" s="28">
        <f t="shared" si="9"/>
        <v>2197.3291180546375</v>
      </c>
      <c r="AB59" s="20">
        <v>16</v>
      </c>
      <c r="AC59" s="1">
        <f t="shared" si="0"/>
        <v>21.961325434552542</v>
      </c>
      <c r="AD59" s="1">
        <f t="shared" si="1"/>
        <v>478.03867456544748</v>
      </c>
      <c r="AE59" s="1">
        <f t="shared" si="2"/>
        <v>10.980662717276271</v>
      </c>
      <c r="AF59" s="3">
        <f t="shared" si="10"/>
        <v>54.933227951365943</v>
      </c>
    </row>
    <row r="60" spans="1:32" x14ac:dyDescent="0.35">
      <c r="A60" s="84">
        <v>4</v>
      </c>
      <c r="C60" s="15">
        <f t="shared" si="13"/>
        <v>43963</v>
      </c>
      <c r="D60" s="9">
        <v>57</v>
      </c>
      <c r="E60" s="37">
        <f t="shared" si="22"/>
        <v>7</v>
      </c>
      <c r="F60" s="74">
        <f t="shared" si="23"/>
        <v>0.5</v>
      </c>
      <c r="G60" s="74">
        <f t="shared" si="24"/>
        <v>0.5870129870129871</v>
      </c>
      <c r="H60" s="74">
        <v>1</v>
      </c>
      <c r="I60" s="66">
        <f t="shared" si="14"/>
        <v>5.4249500174814029</v>
      </c>
      <c r="J60" s="66">
        <f t="shared" si="17"/>
        <v>6.4052284580308418</v>
      </c>
      <c r="K60" s="66">
        <f t="shared" si="19"/>
        <v>87.370714823281915</v>
      </c>
      <c r="L60" s="64">
        <f t="shared" si="20"/>
        <v>-80.695799988360619</v>
      </c>
      <c r="M60" s="9">
        <v>605</v>
      </c>
      <c r="N60" s="6">
        <v>227</v>
      </c>
      <c r="O60" s="6">
        <v>328</v>
      </c>
      <c r="P60" s="8">
        <v>50</v>
      </c>
      <c r="Q60" s="17">
        <f t="shared" si="18"/>
        <v>-2.9914529914529916E-2</v>
      </c>
      <c r="R60" s="17">
        <f t="shared" si="21"/>
        <v>-1.2785127948726813E-2</v>
      </c>
      <c r="S60" s="8">
        <f t="shared" si="3"/>
        <v>1135</v>
      </c>
      <c r="T60" s="34">
        <f t="shared" si="4"/>
        <v>0.59399999999999997</v>
      </c>
      <c r="U60">
        <f>IF(A60=0,$AL$2,IF(A60=1,$AL$3,IF(A60=2,$AL$4,IF(A60=3,$AL$5,IF(A60=4,$AL$6,IF(A60=5,$AL$7,IF(A60=6,#REF!,IF(A60=7,$AL$9,IF(A60=8,$AL$8,"")))))))))</f>
        <v>2.7E-2</v>
      </c>
      <c r="V60">
        <v>22.22</v>
      </c>
      <c r="W60">
        <f t="shared" si="5"/>
        <v>4.5454545454545456E-2</v>
      </c>
      <c r="X60">
        <f t="shared" si="6"/>
        <v>-1.8454545454545456E-2</v>
      </c>
      <c r="Y60" s="32">
        <f t="shared" si="7"/>
        <v>307244.27131413377</v>
      </c>
      <c r="Z60" s="28">
        <f t="shared" si="8"/>
        <v>1077.4874645512157</v>
      </c>
      <c r="AA60" s="28">
        <f t="shared" si="9"/>
        <v>2247.2412213149842</v>
      </c>
      <c r="AB60" s="20">
        <v>15</v>
      </c>
      <c r="AC60" s="1">
        <f t="shared" si="0"/>
        <v>21.549749291024312</v>
      </c>
      <c r="AD60" s="1">
        <f t="shared" si="1"/>
        <v>478.45025070897566</v>
      </c>
      <c r="AE60" s="1">
        <f t="shared" si="2"/>
        <v>10.774874645512156</v>
      </c>
      <c r="AF60" s="3">
        <f t="shared" si="10"/>
        <v>56.181030532874608</v>
      </c>
    </row>
    <row r="61" spans="1:32" x14ac:dyDescent="0.35">
      <c r="A61" s="84">
        <v>4</v>
      </c>
      <c r="C61" s="15">
        <f t="shared" si="13"/>
        <v>43964</v>
      </c>
      <c r="D61" s="9">
        <v>58</v>
      </c>
      <c r="E61" s="37">
        <f t="shared" si="22"/>
        <v>2</v>
      </c>
      <c r="F61" s="74">
        <f t="shared" si="23"/>
        <v>0.2857142857142857</v>
      </c>
      <c r="G61" s="74">
        <f t="shared" si="24"/>
        <v>0.4987012987012987</v>
      </c>
      <c r="H61" s="74">
        <v>1</v>
      </c>
      <c r="I61" s="66">
        <f t="shared" si="14"/>
        <v>5.4026773818722793</v>
      </c>
      <c r="J61" s="66">
        <f t="shared" si="17"/>
        <v>6.4085287910594984</v>
      </c>
      <c r="K61" s="66">
        <f t="shared" si="19"/>
        <v>90.093435741492442</v>
      </c>
      <c r="L61" s="64">
        <f t="shared" si="20"/>
        <v>-89.65697490801702</v>
      </c>
      <c r="M61" s="9">
        <v>607</v>
      </c>
      <c r="N61" s="6">
        <v>222</v>
      </c>
      <c r="O61" s="6">
        <v>335</v>
      </c>
      <c r="P61" s="8">
        <v>50</v>
      </c>
      <c r="Q61" s="17">
        <f t="shared" si="18"/>
        <v>-2.2026431718061675E-2</v>
      </c>
      <c r="R61" s="17">
        <f t="shared" si="21"/>
        <v>-1.363686719014813E-2</v>
      </c>
      <c r="S61" s="8">
        <f t="shared" si="3"/>
        <v>1110</v>
      </c>
      <c r="T61" s="34">
        <f t="shared" si="4"/>
        <v>0.59399999999999997</v>
      </c>
      <c r="U61">
        <f>IF(A61=0,$AL$2,IF(A61=1,$AL$3,IF(A61=2,$AL$4,IF(A61=3,$AL$5,IF(A61=4,$AL$6,IF(A61=5,$AL$7,IF(A61=6,#REF!,IF(A61=7,$AL$9,IF(A61=8,$AL$8,"")))))))))</f>
        <v>2.7E-2</v>
      </c>
      <c r="V61">
        <v>22.22</v>
      </c>
      <c r="W61">
        <f t="shared" si="5"/>
        <v>4.5454545454545456E-2</v>
      </c>
      <c r="X61">
        <f t="shared" si="6"/>
        <v>-1.8454545454545456E-2</v>
      </c>
      <c r="Y61" s="32">
        <f t="shared" si="7"/>
        <v>307215.49049970927</v>
      </c>
      <c r="Z61" s="28">
        <f t="shared" si="8"/>
        <v>1057.2915760415951</v>
      </c>
      <c r="AA61" s="28">
        <f t="shared" si="9"/>
        <v>2296.2179242491302</v>
      </c>
      <c r="AB61" s="20">
        <v>17</v>
      </c>
      <c r="AC61" s="1">
        <f t="shared" si="0"/>
        <v>21.145831520831901</v>
      </c>
      <c r="AD61" s="1">
        <f t="shared" si="1"/>
        <v>478.8541684791681</v>
      </c>
      <c r="AE61" s="1">
        <f t="shared" si="2"/>
        <v>10.572915760415951</v>
      </c>
      <c r="AF61" s="3">
        <f t="shared" si="10"/>
        <v>57.405448106228256</v>
      </c>
    </row>
    <row r="62" spans="1:32" x14ac:dyDescent="0.35">
      <c r="A62" s="84">
        <v>4</v>
      </c>
      <c r="C62" s="15">
        <f t="shared" si="13"/>
        <v>43965</v>
      </c>
      <c r="D62" s="9">
        <v>59</v>
      </c>
      <c r="E62" s="37">
        <f t="shared" si="22"/>
        <v>7</v>
      </c>
      <c r="F62" s="74">
        <f t="shared" si="23"/>
        <v>0.35</v>
      </c>
      <c r="G62" s="74">
        <f t="shared" si="24"/>
        <v>0.44142857142857145</v>
      </c>
      <c r="H62" s="74">
        <v>1</v>
      </c>
      <c r="I62" s="66">
        <f>LN(N62)</f>
        <v>5.3423342519648109</v>
      </c>
      <c r="J62" s="66">
        <f t="shared" si="17"/>
        <v>6.4199949281471422</v>
      </c>
      <c r="K62" s="66">
        <f t="shared" si="19"/>
        <v>81.769957958064509</v>
      </c>
      <c r="L62" s="64">
        <f t="shared" si="20"/>
        <v>-54.310065429367974</v>
      </c>
      <c r="M62" s="9">
        <v>614</v>
      </c>
      <c r="N62" s="6">
        <v>209</v>
      </c>
      <c r="O62" s="6">
        <v>355</v>
      </c>
      <c r="P62" s="8">
        <v>50</v>
      </c>
      <c r="Q62" s="17">
        <f t="shared" si="18"/>
        <v>-5.8558558558558557E-2</v>
      </c>
      <c r="R62" s="17">
        <f t="shared" si="21"/>
        <v>-1.9086923660612765E-2</v>
      </c>
      <c r="S62" s="8">
        <f t="shared" si="3"/>
        <v>1045</v>
      </c>
      <c r="T62" s="34">
        <f t="shared" si="4"/>
        <v>0.59399999999999997</v>
      </c>
      <c r="U62">
        <f>IF(A62=0,$AL$2,IF(A62=1,$AL$3,IF(A62=2,$AL$4,IF(A62=3,$AL$5,IF(A62=4,$AL$6,IF(A62=5,$AL$7,IF(A62=6,#REF!,IF(A62=7,$AL$9,IF(A62=8,$AL$8,"")))))))))</f>
        <v>2.7E-2</v>
      </c>
      <c r="V62">
        <v>22.22</v>
      </c>
      <c r="W62">
        <f t="shared" si="5"/>
        <v>4.5454545454545456E-2</v>
      </c>
      <c r="X62">
        <f t="shared" si="6"/>
        <v>-1.8454545454545456E-2</v>
      </c>
      <c r="Y62" s="32">
        <f t="shared" si="7"/>
        <v>307187.25178402173</v>
      </c>
      <c r="Z62" s="28">
        <f t="shared" si="8"/>
        <v>1037.4715837272201</v>
      </c>
      <c r="AA62" s="28">
        <f t="shared" si="9"/>
        <v>2344.2766322510211</v>
      </c>
      <c r="AB62" s="20">
        <v>18</v>
      </c>
      <c r="AC62" s="1">
        <f t="shared" si="0"/>
        <v>20.749431674544404</v>
      </c>
      <c r="AD62" s="1">
        <f t="shared" si="1"/>
        <v>479.25056832545562</v>
      </c>
      <c r="AE62" s="1">
        <f t="shared" si="2"/>
        <v>10.374715837272202</v>
      </c>
      <c r="AF62" s="3">
        <f t="shared" si="10"/>
        <v>58.606915806275531</v>
      </c>
    </row>
    <row r="63" spans="1:32" x14ac:dyDescent="0.35">
      <c r="A63" s="84">
        <v>4</v>
      </c>
      <c r="C63" s="15">
        <f t="shared" si="13"/>
        <v>43966</v>
      </c>
      <c r="D63" s="9">
        <v>60</v>
      </c>
      <c r="E63" s="37">
        <f t="shared" si="22"/>
        <v>2</v>
      </c>
      <c r="F63" s="74">
        <f t="shared" si="23"/>
        <v>0.1111111111111111</v>
      </c>
      <c r="G63" s="74">
        <f t="shared" si="24"/>
        <v>0.44936507936507936</v>
      </c>
      <c r="H63" s="74">
        <v>1</v>
      </c>
      <c r="I63" s="66">
        <f t="shared" si="14"/>
        <v>5.2626901889048856</v>
      </c>
      <c r="J63" s="66">
        <f t="shared" si="17"/>
        <v>6.4232469635335194</v>
      </c>
      <c r="K63" s="66">
        <f t="shared" si="19"/>
        <v>87.275771596715657</v>
      </c>
      <c r="L63" s="64">
        <f t="shared" si="20"/>
        <v>-23.12451213274208</v>
      </c>
      <c r="M63" s="9">
        <v>616</v>
      </c>
      <c r="N63" s="6">
        <v>193</v>
      </c>
      <c r="O63" s="6">
        <v>373</v>
      </c>
      <c r="P63" s="8">
        <v>50</v>
      </c>
      <c r="Q63" s="17">
        <f t="shared" si="18"/>
        <v>-7.6555023923444973E-2</v>
      </c>
      <c r="R63" s="17">
        <f t="shared" si="21"/>
        <v>-2.1690022316343E-2</v>
      </c>
      <c r="S63" s="8">
        <f t="shared" si="3"/>
        <v>965</v>
      </c>
      <c r="T63" s="34">
        <f t="shared" si="4"/>
        <v>0.59399999999999997</v>
      </c>
      <c r="U63">
        <f>IF(A63=0,$AL$2,IF(A63=1,$AL$3,IF(A63=2,$AL$4,IF(A63=3,$AL$5,IF(A63=4,$AL$6,IF(A63=5,$AL$7,IF(A63=6,#REF!,IF(A63=7,$AL$9,IF(A63=8,$AL$8,"")))))))))</f>
        <v>2.7E-2</v>
      </c>
      <c r="V63">
        <v>22.22</v>
      </c>
      <c r="W63">
        <f t="shared" si="5"/>
        <v>4.5454545454545456E-2</v>
      </c>
      <c r="X63">
        <f t="shared" si="6"/>
        <v>-1.8454545454545456E-2</v>
      </c>
      <c r="Y63" s="32">
        <f t="shared" si="7"/>
        <v>307159.54497841251</v>
      </c>
      <c r="Z63" s="28">
        <f t="shared" si="8"/>
        <v>1018.0205900761239</v>
      </c>
      <c r="AA63" s="28">
        <f t="shared" si="9"/>
        <v>2391.4344315113494</v>
      </c>
      <c r="AB63" s="20">
        <v>18</v>
      </c>
      <c r="AC63" s="1">
        <f t="shared" si="0"/>
        <v>20.360411801522478</v>
      </c>
      <c r="AD63" s="1">
        <f t="shared" si="1"/>
        <v>479.6395881984775</v>
      </c>
      <c r="AE63" s="1">
        <f t="shared" si="2"/>
        <v>10.180205900761239</v>
      </c>
      <c r="AF63" s="3">
        <f t="shared" si="10"/>
        <v>59.78586078778374</v>
      </c>
    </row>
    <row r="64" spans="1:32" x14ac:dyDescent="0.35">
      <c r="A64" s="84">
        <v>4</v>
      </c>
      <c r="C64" s="15">
        <f t="shared" si="13"/>
        <v>43967</v>
      </c>
      <c r="D64" s="9">
        <v>61</v>
      </c>
      <c r="E64" s="37">
        <f t="shared" si="22"/>
        <v>3</v>
      </c>
      <c r="F64" s="74" t="str">
        <f t="shared" si="23"/>
        <v/>
      </c>
      <c r="G64" s="74">
        <f t="shared" si="24"/>
        <v>0.44936507936507936</v>
      </c>
      <c r="H64" s="74">
        <v>1</v>
      </c>
      <c r="I64" s="66">
        <f t="shared" si="14"/>
        <v>5.2626901889048856</v>
      </c>
      <c r="J64" s="66">
        <f t="shared" si="17"/>
        <v>6.4281052726845962</v>
      </c>
      <c r="K64" s="66">
        <f t="shared" si="19"/>
        <v>93.3644713313127</v>
      </c>
      <c r="L64" s="64">
        <f t="shared" si="20"/>
        <v>-18.334393099401112</v>
      </c>
      <c r="M64" s="9">
        <v>619</v>
      </c>
      <c r="N64" s="6">
        <v>193</v>
      </c>
      <c r="O64" s="6">
        <v>373</v>
      </c>
      <c r="P64" s="8">
        <v>50</v>
      </c>
      <c r="Q64" s="17">
        <f t="shared" si="18"/>
        <v>0</v>
      </c>
      <c r="R64" s="17">
        <f t="shared" si="21"/>
        <v>-2.5482689825824665E-2</v>
      </c>
      <c r="S64" s="8">
        <f t="shared" si="3"/>
        <v>965</v>
      </c>
      <c r="T64" s="34">
        <f t="shared" si="4"/>
        <v>0.59399999999999997</v>
      </c>
      <c r="U64">
        <f>IF(A64=0,$AL$2,IF(A64=1,$AL$3,IF(A64=2,$AL$4,IF(A64=3,$AL$5,IF(A64=4,$AL$6,IF(A64=5,$AL$7,IF(A64=6,#REF!,IF(A64=7,$AL$9,IF(A64=8,$AL$8,"")))))))))</f>
        <v>2.7E-2</v>
      </c>
      <c r="V64">
        <v>22.22</v>
      </c>
      <c r="W64">
        <f t="shared" si="5"/>
        <v>4.5454545454545456E-2</v>
      </c>
      <c r="X64">
        <f t="shared" si="6"/>
        <v>-1.8454545454545456E-2</v>
      </c>
      <c r="Y64" s="32">
        <f t="shared" si="7"/>
        <v>307132.3600848848</v>
      </c>
      <c r="Z64" s="28">
        <f t="shared" si="8"/>
        <v>998.93182041855539</v>
      </c>
      <c r="AA64" s="28">
        <f t="shared" si="9"/>
        <v>2437.708094696628</v>
      </c>
      <c r="AB64" s="20">
        <v>18</v>
      </c>
      <c r="AC64" s="1">
        <f t="shared" si="0"/>
        <v>19.978636408371109</v>
      </c>
      <c r="AD64" s="1">
        <f t="shared" si="1"/>
        <v>480.02136359162887</v>
      </c>
      <c r="AE64" s="1">
        <f t="shared" si="2"/>
        <v>9.9893182041855546</v>
      </c>
      <c r="AF64" s="3">
        <f t="shared" si="10"/>
        <v>60.942702367415706</v>
      </c>
    </row>
    <row r="65" spans="1:32" x14ac:dyDescent="0.35">
      <c r="A65" s="84">
        <v>4</v>
      </c>
      <c r="C65" s="15">
        <f t="shared" si="13"/>
        <v>43968</v>
      </c>
      <c r="D65" s="9">
        <v>62</v>
      </c>
      <c r="E65" s="37">
        <f t="shared" si="22"/>
        <v>0</v>
      </c>
      <c r="F65" s="74" t="str">
        <f t="shared" si="23"/>
        <v/>
      </c>
      <c r="G65" s="74">
        <f t="shared" si="24"/>
        <v>0.44936507936507936</v>
      </c>
      <c r="H65" s="74">
        <v>1</v>
      </c>
      <c r="I65" s="66">
        <f t="shared" si="14"/>
        <v>5.2781146592305168</v>
      </c>
      <c r="J65" s="66">
        <f t="shared" si="17"/>
        <v>6.4281052726845962</v>
      </c>
      <c r="K65" s="66">
        <f t="shared" si="19"/>
        <v>118.33112029447813</v>
      </c>
      <c r="L65" s="64">
        <f t="shared" si="20"/>
        <v>-19.483596250347897</v>
      </c>
      <c r="M65" s="9">
        <v>619</v>
      </c>
      <c r="N65" s="6">
        <v>196</v>
      </c>
      <c r="O65" s="6">
        <v>373</v>
      </c>
      <c r="P65" s="8">
        <v>50</v>
      </c>
      <c r="Q65" s="17">
        <f t="shared" si="18"/>
        <v>1.5544041450777202E-2</v>
      </c>
      <c r="R65" s="17">
        <f t="shared" si="21"/>
        <v>-2.5109403116107726E-2</v>
      </c>
      <c r="S65" s="8">
        <f t="shared" si="3"/>
        <v>980</v>
      </c>
      <c r="T65" s="34">
        <f t="shared" si="4"/>
        <v>0.59399999999999997</v>
      </c>
      <c r="U65">
        <f>IF(A65=0,$AL$2,IF(A65=1,$AL$3,IF(A65=2,$AL$4,IF(A65=3,$AL$5,IF(A65=4,$AL$6,IF(A65=5,$AL$7,IF(A65=6,#REF!,IF(A65=7,$AL$9,IF(A65=8,$AL$8,"")))))))))</f>
        <v>2.7E-2</v>
      </c>
      <c r="V65">
        <v>22.22</v>
      </c>
      <c r="W65">
        <f t="shared" si="5"/>
        <v>4.5454545454545456E-2</v>
      </c>
      <c r="X65">
        <f t="shared" si="6"/>
        <v>-1.8454545454545456E-2</v>
      </c>
      <c r="Y65" s="32">
        <f t="shared" si="7"/>
        <v>307105.68729256763</v>
      </c>
      <c r="Z65" s="28">
        <f t="shared" si="8"/>
        <v>980.19862089853541</v>
      </c>
      <c r="AA65" s="28">
        <f t="shared" si="9"/>
        <v>2483.1140865338352</v>
      </c>
      <c r="AB65" s="20">
        <v>18</v>
      </c>
      <c r="AC65" s="1">
        <f t="shared" si="0"/>
        <v>19.603972417970709</v>
      </c>
      <c r="AD65" s="1">
        <f t="shared" si="1"/>
        <v>480.39602758202932</v>
      </c>
      <c r="AE65" s="1">
        <f t="shared" si="2"/>
        <v>9.8019862089853547</v>
      </c>
      <c r="AF65" s="3">
        <f t="shared" si="10"/>
        <v>62.077852163345881</v>
      </c>
    </row>
    <row r="66" spans="1:32" x14ac:dyDescent="0.35">
      <c r="A66" s="84">
        <v>4</v>
      </c>
      <c r="B66" t="s">
        <v>31</v>
      </c>
      <c r="C66" s="15">
        <f t="shared" si="13"/>
        <v>43969</v>
      </c>
      <c r="D66" s="9">
        <v>63</v>
      </c>
      <c r="E66" s="37">
        <f t="shared" si="22"/>
        <v>5</v>
      </c>
      <c r="F66" s="74">
        <f t="shared" si="23"/>
        <v>0.27777777777777779</v>
      </c>
      <c r="G66" s="74">
        <f t="shared" si="24"/>
        <v>0.30492063492063493</v>
      </c>
      <c r="H66" s="74">
        <v>1</v>
      </c>
      <c r="I66" s="66">
        <f t="shared" si="14"/>
        <v>5.2094861528414214</v>
      </c>
      <c r="J66" s="66">
        <f t="shared" si="17"/>
        <v>6.4361503683694279</v>
      </c>
      <c r="K66" s="66">
        <f t="shared" si="19"/>
        <v>138.60068755400289</v>
      </c>
      <c r="L66" s="64">
        <f>LN(2)/SLOPE(I60:I66,D60:D66)</f>
        <v>-19.902476637584602</v>
      </c>
      <c r="M66" s="9">
        <v>624</v>
      </c>
      <c r="N66" s="6">
        <v>183</v>
      </c>
      <c r="O66" s="6">
        <v>391</v>
      </c>
      <c r="P66" s="8">
        <v>50</v>
      </c>
      <c r="Q66" s="17">
        <f t="shared" si="18"/>
        <v>-6.6326530612244902E-2</v>
      </c>
      <c r="R66" s="17">
        <f t="shared" si="21"/>
        <v>-3.3976719039437546E-2</v>
      </c>
      <c r="S66" s="8">
        <f t="shared" si="3"/>
        <v>915</v>
      </c>
      <c r="T66" s="34">
        <f t="shared" si="4"/>
        <v>0.59399999999999997</v>
      </c>
      <c r="U66">
        <f>IF(A66=0,$AL$2,IF(A66=1,$AL$3,IF(A66=2,$AL$4,IF(A66=3,$AL$5,IF(A66=4,$AL$6,IF(A66=5,$AL$7,IF(A66=6,#REF!,IF(A66=7,$AL$9,IF(A66=8,$AL$8,"")))))))))</f>
        <v>2.7E-2</v>
      </c>
      <c r="V66">
        <v>22.22</v>
      </c>
      <c r="W66">
        <f t="shared" si="5"/>
        <v>4.5454545454545456E-2</v>
      </c>
      <c r="X66">
        <f t="shared" si="6"/>
        <v>-1.8454545454545456E-2</v>
      </c>
      <c r="Y66" s="32">
        <f t="shared" si="7"/>
        <v>307079.51697424392</v>
      </c>
      <c r="Z66" s="28">
        <f t="shared" si="8"/>
        <v>961.81445645415386</v>
      </c>
      <c r="AA66" s="28">
        <f t="shared" si="9"/>
        <v>2527.6685693019504</v>
      </c>
      <c r="AB66" s="20">
        <v>18</v>
      </c>
      <c r="AC66" s="1">
        <f t="shared" ref="AC66:AC129" si="25">Z66*$AI$7</f>
        <v>19.236289129083076</v>
      </c>
      <c r="AD66" s="1">
        <f t="shared" ref="AD66:AD129" si="26">$AI$10-AC66</f>
        <v>480.76371087091695</v>
      </c>
      <c r="AE66" s="1">
        <f t="shared" ref="AE66:AE129" si="27">Z66*$AI$8</f>
        <v>9.618144564541538</v>
      </c>
      <c r="AF66" s="3">
        <f t="shared" si="10"/>
        <v>63.191714232548762</v>
      </c>
    </row>
    <row r="67" spans="1:32" x14ac:dyDescent="0.35">
      <c r="A67" s="84">
        <v>4</v>
      </c>
      <c r="C67" s="15">
        <f t="shared" si="13"/>
        <v>43970</v>
      </c>
      <c r="D67" s="9">
        <v>64</v>
      </c>
      <c r="E67" s="37">
        <f t="shared" si="22"/>
        <v>6</v>
      </c>
      <c r="F67" s="74">
        <f t="shared" si="23"/>
        <v>0.6</v>
      </c>
      <c r="G67" s="74">
        <f t="shared" si="24"/>
        <v>0.32492063492063494</v>
      </c>
      <c r="H67" s="74">
        <v>1</v>
      </c>
      <c r="I67" s="66">
        <f t="shared" si="14"/>
        <v>5.1873858058407549</v>
      </c>
      <c r="J67" s="66">
        <f t="shared" si="17"/>
        <v>6.4457198193855785</v>
      </c>
      <c r="K67" s="66">
        <f t="shared" si="19"/>
        <v>130.48154004151246</v>
      </c>
      <c r="L67" s="64">
        <f t="shared" si="20"/>
        <v>-21.65730938887738</v>
      </c>
      <c r="M67" s="9">
        <v>630</v>
      </c>
      <c r="N67" s="4">
        <v>179</v>
      </c>
      <c r="O67" s="4">
        <v>401</v>
      </c>
      <c r="P67" s="8">
        <v>50</v>
      </c>
      <c r="Q67" s="17">
        <f t="shared" si="18"/>
        <v>-2.185792349726776E-2</v>
      </c>
      <c r="R67" s="17">
        <f t="shared" si="21"/>
        <v>-3.282577526554295E-2</v>
      </c>
      <c r="S67" s="8">
        <f t="shared" si="3"/>
        <v>895</v>
      </c>
      <c r="T67" s="34">
        <f t="shared" ref="T67:T130" si="28">U67/W67</f>
        <v>0.59399999999999997</v>
      </c>
      <c r="U67">
        <f>IF(A67=0,$AL$2,IF(A67=1,$AL$3,IF(A67=2,$AL$4,IF(A67=3,$AL$5,IF(A67=4,$AL$6,IF(A67=5,$AL$7,IF(A67=6,#REF!,IF(A67=7,$AL$9,IF(A67=8,$AL$8,"")))))))))</f>
        <v>2.7E-2</v>
      </c>
      <c r="V67">
        <v>22.22</v>
      </c>
      <c r="W67">
        <f t="shared" ref="W67:W130" si="29">$AI$6</f>
        <v>4.5454545454545456E-2</v>
      </c>
      <c r="X67">
        <f t="shared" ref="X67:X130" si="30">U67-W67</f>
        <v>-1.8454545454545456E-2</v>
      </c>
      <c r="Y67" s="32">
        <f t="shared" ref="Y67:Y130" si="31">Y66-((Y66/$AI$2)*(U67*Z66))</f>
        <v>307053.83968294191</v>
      </c>
      <c r="Z67" s="28">
        <f t="shared" ref="Z67:Z130" si="32">Z66+(Y66/$AI$2)*(U67*Z66)-(Z66*W67)</f>
        <v>943.77290882643149</v>
      </c>
      <c r="AA67" s="28">
        <f t="shared" ref="AA67:AA130" si="33">AA66+(Z66*W67)</f>
        <v>2571.3874082316847</v>
      </c>
      <c r="AB67" s="20">
        <v>17</v>
      </c>
      <c r="AC67" s="1">
        <f t="shared" si="25"/>
        <v>18.875458176528632</v>
      </c>
      <c r="AD67" s="1">
        <f t="shared" si="26"/>
        <v>481.12454182347136</v>
      </c>
      <c r="AE67" s="1">
        <f t="shared" si="27"/>
        <v>9.4377290882643159</v>
      </c>
      <c r="AF67" s="3">
        <f t="shared" ref="AF67:AF130" si="34">AA67*$AI$9</f>
        <v>64.284685205792115</v>
      </c>
    </row>
    <row r="68" spans="1:32" x14ac:dyDescent="0.35">
      <c r="A68" s="84">
        <v>4</v>
      </c>
      <c r="C68" s="15">
        <f t="shared" ref="C68:C131" si="35">C67+1</f>
        <v>43971</v>
      </c>
      <c r="D68" s="9">
        <v>65</v>
      </c>
      <c r="E68" s="37">
        <f t="shared" si="22"/>
        <v>9</v>
      </c>
      <c r="F68" s="74">
        <f t="shared" si="23"/>
        <v>0.6428571428571429</v>
      </c>
      <c r="G68" s="74">
        <f t="shared" si="24"/>
        <v>0.39634920634920634</v>
      </c>
      <c r="H68" s="74">
        <v>1</v>
      </c>
      <c r="I68" s="66">
        <f>LN(N68)</f>
        <v>5.1590552992145291</v>
      </c>
      <c r="J68" s="66">
        <f t="shared" si="17"/>
        <v>6.4599044543775346</v>
      </c>
      <c r="K68" s="66">
        <f t="shared" si="19"/>
        <v>112.36793677968947</v>
      </c>
      <c r="L68" s="64">
        <f>LN(2)/SLOPE(I62:I68,D62:D68)</f>
        <v>-25.752179128272012</v>
      </c>
      <c r="M68" s="9">
        <v>639</v>
      </c>
      <c r="N68" s="4">
        <v>174</v>
      </c>
      <c r="O68" s="4">
        <v>415</v>
      </c>
      <c r="P68" s="6">
        <v>50</v>
      </c>
      <c r="Q68" s="17">
        <f t="shared" si="18"/>
        <v>-2.7932960893854747E-2</v>
      </c>
      <c r="R68" s="17">
        <f t="shared" si="21"/>
        <v>-3.3669565147799105E-2</v>
      </c>
      <c r="S68" s="8">
        <f t="shared" si="3"/>
        <v>870</v>
      </c>
      <c r="T68" s="34">
        <f t="shared" si="28"/>
        <v>0.59399999999999997</v>
      </c>
      <c r="U68">
        <f>IF(A68=0,$AL$2,IF(A68=1,$AL$3,IF(A68=2,$AL$4,IF(A68=3,$AL$5,IF(A68=4,$AL$6,IF(A68=5,$AL$7,IF(A68=6,#REF!,IF(A68=7,$AL$9,IF(A68=8,$AL$8,"")))))))))</f>
        <v>2.7E-2</v>
      </c>
      <c r="V68">
        <v>22.22</v>
      </c>
      <c r="W68">
        <f t="shared" si="29"/>
        <v>4.5454545454545456E-2</v>
      </c>
      <c r="X68">
        <f t="shared" si="30"/>
        <v>-1.8454545454545456E-2</v>
      </c>
      <c r="Y68" s="32">
        <f t="shared" si="31"/>
        <v>307028.64614858874</v>
      </c>
      <c r="Z68" s="28">
        <f t="shared" si="32"/>
        <v>926.06767459654918</v>
      </c>
      <c r="AA68" s="28">
        <f t="shared" si="33"/>
        <v>2614.2861768147045</v>
      </c>
      <c r="AB68" s="20"/>
      <c r="AC68" s="1">
        <f t="shared" si="25"/>
        <v>18.521353491930984</v>
      </c>
      <c r="AD68" s="1">
        <f t="shared" si="26"/>
        <v>481.478646508069</v>
      </c>
      <c r="AE68" s="1">
        <f t="shared" si="27"/>
        <v>9.2606767459654922</v>
      </c>
      <c r="AF68" s="3">
        <f t="shared" si="34"/>
        <v>65.357154420367621</v>
      </c>
    </row>
    <row r="69" spans="1:32" x14ac:dyDescent="0.35">
      <c r="A69" s="84">
        <v>4</v>
      </c>
      <c r="C69" s="15">
        <f t="shared" si="35"/>
        <v>43972</v>
      </c>
      <c r="D69" s="9">
        <v>66</v>
      </c>
      <c r="E69" s="37">
        <f t="shared" si="22"/>
        <v>11</v>
      </c>
      <c r="F69" s="74">
        <f t="shared" si="23"/>
        <v>1.375</v>
      </c>
      <c r="G69" s="74">
        <f t="shared" si="24"/>
        <v>0.6013492063492063</v>
      </c>
      <c r="H69" s="74">
        <v>1</v>
      </c>
      <c r="I69" s="66">
        <f t="shared" ref="I69:I106" si="36">LN(N69)</f>
        <v>5.1761497325738288</v>
      </c>
      <c r="J69" s="66">
        <f t="shared" ref="J69:J146" si="37">LN(M69)</f>
        <v>6.4769723628896827</v>
      </c>
      <c r="K69" s="66">
        <f t="shared" si="19"/>
        <v>80.070103823475719</v>
      </c>
      <c r="L69" s="64">
        <f t="shared" si="20"/>
        <v>-34.805281364180445</v>
      </c>
      <c r="M69" s="9">
        <v>650</v>
      </c>
      <c r="N69" s="4">
        <v>177</v>
      </c>
      <c r="O69" s="4">
        <v>423</v>
      </c>
      <c r="P69" s="8">
        <v>50</v>
      </c>
      <c r="Q69" s="17">
        <f t="shared" si="18"/>
        <v>1.7241379310344827E-2</v>
      </c>
      <c r="R69" s="17">
        <f t="shared" si="21"/>
        <v>-2.2841002595098619E-2</v>
      </c>
      <c r="S69" s="8">
        <f t="shared" ref="S69:S132" si="38">N69*5</f>
        <v>885</v>
      </c>
      <c r="T69" s="34">
        <f t="shared" si="28"/>
        <v>0.59399999999999997</v>
      </c>
      <c r="U69">
        <f>IF(A69=0,$AL$2,IF(A69=1,$AL$3,IF(A69=2,$AL$4,IF(A69=3,$AL$5,IF(A69=4,$AL$6,IF(A69=5,$AL$7,IF(A69=6,#REF!,IF(A69=7,$AL$9,IF(A69=8,$AL$8,"")))))))))</f>
        <v>2.7E-2</v>
      </c>
      <c r="V69">
        <v>22.22</v>
      </c>
      <c r="W69">
        <f t="shared" si="29"/>
        <v>4.5454545454545456E-2</v>
      </c>
      <c r="X69">
        <f t="shared" si="30"/>
        <v>-1.8454545454545456E-2</v>
      </c>
      <c r="Y69" s="32">
        <f t="shared" si="31"/>
        <v>307003.92727472511</v>
      </c>
      <c r="Z69" s="28">
        <f t="shared" si="32"/>
        <v>908.69256325124707</v>
      </c>
      <c r="AA69" s="28">
        <f t="shared" si="33"/>
        <v>2656.3801620236386</v>
      </c>
      <c r="AB69" s="20"/>
      <c r="AC69" s="1">
        <f t="shared" si="25"/>
        <v>18.173851265024943</v>
      </c>
      <c r="AD69" s="1">
        <f t="shared" si="26"/>
        <v>481.82614873497505</v>
      </c>
      <c r="AE69" s="1">
        <f t="shared" si="27"/>
        <v>9.0869256325124717</v>
      </c>
      <c r="AF69" s="3">
        <f t="shared" si="34"/>
        <v>66.409504050590968</v>
      </c>
    </row>
    <row r="70" spans="1:32" x14ac:dyDescent="0.35">
      <c r="A70" s="84">
        <v>4</v>
      </c>
      <c r="C70" s="15">
        <f t="shared" si="35"/>
        <v>43973</v>
      </c>
      <c r="D70" s="9">
        <v>67</v>
      </c>
      <c r="E70" s="37">
        <f t="shared" si="22"/>
        <v>6</v>
      </c>
      <c r="F70" s="74">
        <f t="shared" si="23"/>
        <v>0.375</v>
      </c>
      <c r="G70" s="74">
        <f t="shared" si="24"/>
        <v>0.65412698412698411</v>
      </c>
      <c r="H70" s="74">
        <v>1</v>
      </c>
      <c r="I70" s="66">
        <f t="shared" si="36"/>
        <v>5.1179938124167554</v>
      </c>
      <c r="J70" s="66">
        <f t="shared" si="37"/>
        <v>6.4861607889440887</v>
      </c>
      <c r="K70" s="66">
        <f t="shared" si="19"/>
        <v>65.644528883327823</v>
      </c>
      <c r="L70" s="64">
        <f t="shared" si="20"/>
        <v>-28.191046071032421</v>
      </c>
      <c r="M70" s="9">
        <v>656</v>
      </c>
      <c r="N70" s="4">
        <v>167</v>
      </c>
      <c r="O70" s="4">
        <v>439</v>
      </c>
      <c r="P70" s="8">
        <v>50</v>
      </c>
      <c r="Q70" s="17">
        <f t="shared" ref="Q70:Q133" si="39">(N70-N69)/N69</f>
        <v>-5.6497175141242938E-2</v>
      </c>
      <c r="R70" s="17">
        <f t="shared" si="21"/>
        <v>-1.9975595626212619E-2</v>
      </c>
      <c r="S70" s="8">
        <f t="shared" si="38"/>
        <v>835</v>
      </c>
      <c r="T70" s="34">
        <f t="shared" si="28"/>
        <v>0.59399999999999997</v>
      </c>
      <c r="U70">
        <f>IF(A70=0,$AL$2,IF(A70=1,$AL$3,IF(A70=2,$AL$4,IF(A70=3,$AL$5,IF(A70=4,$AL$6,IF(A70=5,$AL$7,IF(A70=6,#REF!,IF(A70=7,$AL$9,IF(A70=8,$AL$8,"")))))))))</f>
        <v>2.7E-2</v>
      </c>
      <c r="V70">
        <v>22.22</v>
      </c>
      <c r="W70">
        <f t="shared" si="29"/>
        <v>4.5454545454545456E-2</v>
      </c>
      <c r="X70">
        <f t="shared" si="30"/>
        <v>-1.8454545454545456E-2</v>
      </c>
      <c r="Y70" s="32">
        <f t="shared" si="31"/>
        <v>306979.67413527967</v>
      </c>
      <c r="Z70" s="28">
        <f t="shared" si="32"/>
        <v>891.64149527618304</v>
      </c>
      <c r="AA70" s="28">
        <f t="shared" si="33"/>
        <v>2697.68436944415</v>
      </c>
      <c r="AB70" s="20"/>
      <c r="AC70" s="1">
        <f t="shared" si="25"/>
        <v>17.83282990552366</v>
      </c>
      <c r="AD70" s="1">
        <f t="shared" si="26"/>
        <v>482.16717009447632</v>
      </c>
      <c r="AE70" s="1">
        <f t="shared" si="27"/>
        <v>8.9164149527618299</v>
      </c>
      <c r="AF70" s="3">
        <f t="shared" si="34"/>
        <v>67.442109236103747</v>
      </c>
    </row>
    <row r="71" spans="1:32" x14ac:dyDescent="0.35">
      <c r="A71" s="84">
        <v>4</v>
      </c>
      <c r="C71" s="15">
        <f t="shared" si="35"/>
        <v>43974</v>
      </c>
      <c r="D71" s="9">
        <v>68</v>
      </c>
      <c r="E71" s="37">
        <f t="shared" si="22"/>
        <v>6</v>
      </c>
      <c r="F71" s="74" t="str">
        <f t="shared" si="23"/>
        <v/>
      </c>
      <c r="G71" s="74">
        <f t="shared" si="24"/>
        <v>0.65412698412698411</v>
      </c>
      <c r="H71" s="74">
        <v>1</v>
      </c>
      <c r="I71" s="66">
        <f t="shared" si="36"/>
        <v>5.1532915944977793</v>
      </c>
      <c r="J71" s="66">
        <f t="shared" si="37"/>
        <v>6.4952655559370083</v>
      </c>
      <c r="K71" s="66">
        <f t="shared" si="19"/>
        <v>58.325692203592887</v>
      </c>
      <c r="L71" s="64">
        <f t="shared" si="20"/>
        <v>-34.127772282949316</v>
      </c>
      <c r="M71" s="9">
        <v>662</v>
      </c>
      <c r="N71" s="4">
        <v>173</v>
      </c>
      <c r="O71" s="4">
        <v>439</v>
      </c>
      <c r="P71" s="8">
        <v>50</v>
      </c>
      <c r="Q71" s="17">
        <f t="shared" si="39"/>
        <v>3.5928143712574849E-2</v>
      </c>
      <c r="R71" s="17">
        <f t="shared" si="21"/>
        <v>-1.4843003667273353E-2</v>
      </c>
      <c r="S71" s="8">
        <f t="shared" si="38"/>
        <v>865</v>
      </c>
      <c r="T71" s="34">
        <f t="shared" si="28"/>
        <v>0.59399999999999997</v>
      </c>
      <c r="U71">
        <f>IF(A71=0,$AL$2,IF(A71=1,$AL$3,IF(A71=2,$AL$4,IF(A71=3,$AL$5,IF(A71=4,$AL$6,IF(A71=5,$AL$7,IF(A71=6,#REF!,IF(A71=7,$AL$9,IF(A71=8,$AL$8,"")))))))))</f>
        <v>2.7E-2</v>
      </c>
      <c r="V71">
        <v>22.22</v>
      </c>
      <c r="W71">
        <f t="shared" si="29"/>
        <v>4.5454545454545456E-2</v>
      </c>
      <c r="X71">
        <f t="shared" si="30"/>
        <v>-1.8454545454545456E-2</v>
      </c>
      <c r="Y71" s="32">
        <f t="shared" si="31"/>
        <v>306955.8779714026</v>
      </c>
      <c r="Z71" s="28">
        <f t="shared" si="32"/>
        <v>874.90850027703482</v>
      </c>
      <c r="AA71" s="28">
        <f t="shared" si="33"/>
        <v>2738.2135283203402</v>
      </c>
      <c r="AB71" s="20"/>
      <c r="AC71" s="1">
        <f t="shared" si="25"/>
        <v>17.498170005540697</v>
      </c>
      <c r="AD71" s="1">
        <f t="shared" si="26"/>
        <v>482.50182999445929</v>
      </c>
      <c r="AE71" s="1">
        <f t="shared" si="27"/>
        <v>8.7490850027703484</v>
      </c>
      <c r="AF71" s="3">
        <f t="shared" si="34"/>
        <v>68.455338208008513</v>
      </c>
    </row>
    <row r="72" spans="1:32" x14ac:dyDescent="0.35">
      <c r="A72" s="84">
        <v>4</v>
      </c>
      <c r="C72" s="15">
        <f t="shared" si="35"/>
        <v>43975</v>
      </c>
      <c r="D72" s="9">
        <v>69</v>
      </c>
      <c r="E72" s="37">
        <f t="shared" si="22"/>
        <v>2</v>
      </c>
      <c r="F72" s="74" t="str">
        <f t="shared" si="23"/>
        <v/>
      </c>
      <c r="G72" s="74">
        <f t="shared" si="24"/>
        <v>0.65412698412698411</v>
      </c>
      <c r="H72" s="74">
        <v>1</v>
      </c>
      <c r="I72" s="66">
        <f t="shared" si="36"/>
        <v>5.1647859739235145</v>
      </c>
      <c r="J72" s="66">
        <f t="shared" si="37"/>
        <v>6.4982821494764336</v>
      </c>
      <c r="K72" s="66">
        <f t="shared" si="19"/>
        <v>62.256768092634765</v>
      </c>
      <c r="L72" s="64">
        <f t="shared" si="20"/>
        <v>-79.753792753440351</v>
      </c>
      <c r="M72" s="9">
        <v>664</v>
      </c>
      <c r="N72" s="4">
        <v>175</v>
      </c>
      <c r="O72" s="4">
        <v>439</v>
      </c>
      <c r="P72" s="8">
        <v>50</v>
      </c>
      <c r="Q72" s="17">
        <f t="shared" si="39"/>
        <v>1.1560693641618497E-2</v>
      </c>
      <c r="R72" s="17">
        <f t="shared" si="21"/>
        <v>-1.5412053354296027E-2</v>
      </c>
      <c r="S72" s="8">
        <f t="shared" si="38"/>
        <v>875</v>
      </c>
      <c r="T72" s="34">
        <f t="shared" si="28"/>
        <v>0.59399999999999997</v>
      </c>
      <c r="U72">
        <f>IF(A72=0,$AL$2,IF(A72=1,$AL$3,IF(A72=2,$AL$4,IF(A72=3,$AL$5,IF(A72=4,$AL$6,IF(A72=5,$AL$7,IF(A72=6,#REF!,IF(A72=7,$AL$9,IF(A72=8,$AL$8,"")))))))))</f>
        <v>2.7E-2</v>
      </c>
      <c r="V72">
        <v>22.22</v>
      </c>
      <c r="W72">
        <f t="shared" si="29"/>
        <v>4.5454545454545456E-2</v>
      </c>
      <c r="X72">
        <f t="shared" si="30"/>
        <v>-1.8454545454545456E-2</v>
      </c>
      <c r="Y72" s="32">
        <f t="shared" si="31"/>
        <v>306932.53018835711</v>
      </c>
      <c r="Z72" s="28">
        <f t="shared" si="32"/>
        <v>858.48771512812095</v>
      </c>
      <c r="AA72" s="28">
        <f t="shared" si="33"/>
        <v>2777.982096514751</v>
      </c>
      <c r="AB72" s="20"/>
      <c r="AC72" s="1">
        <f t="shared" si="25"/>
        <v>17.169754302562421</v>
      </c>
      <c r="AD72" s="1">
        <f t="shared" si="26"/>
        <v>482.83024569743759</v>
      </c>
      <c r="AE72" s="1">
        <f t="shared" si="27"/>
        <v>8.5848771512812103</v>
      </c>
      <c r="AF72" s="3">
        <f t="shared" si="34"/>
        <v>69.449552412868783</v>
      </c>
    </row>
    <row r="73" spans="1:32" x14ac:dyDescent="0.35">
      <c r="A73" s="84">
        <v>4</v>
      </c>
      <c r="C73" s="15">
        <f t="shared" si="35"/>
        <v>43976</v>
      </c>
      <c r="D73" s="9">
        <v>70</v>
      </c>
      <c r="E73" s="37">
        <f t="shared" si="22"/>
        <v>3</v>
      </c>
      <c r="F73" s="74" t="str">
        <f t="shared" si="23"/>
        <v/>
      </c>
      <c r="G73" s="74">
        <f t="shared" si="24"/>
        <v>0.74821428571428572</v>
      </c>
      <c r="H73" s="74">
        <v>1</v>
      </c>
      <c r="I73" s="66">
        <f t="shared" si="36"/>
        <v>5.181783550292085</v>
      </c>
      <c r="J73" s="66">
        <f t="shared" si="37"/>
        <v>6.5027900459156234</v>
      </c>
      <c r="K73" s="66">
        <f t="shared" si="19"/>
        <v>72.891815477183201</v>
      </c>
      <c r="L73" s="64">
        <f t="shared" si="20"/>
        <v>-688.14448555941499</v>
      </c>
      <c r="M73" s="9">
        <v>667</v>
      </c>
      <c r="N73" s="4">
        <v>178</v>
      </c>
      <c r="O73" s="4">
        <v>439</v>
      </c>
      <c r="P73" s="8">
        <v>50</v>
      </c>
      <c r="Q73" s="17">
        <f t="shared" si="39"/>
        <v>1.7142857142857144E-2</v>
      </c>
      <c r="R73" s="17">
        <f t="shared" si="21"/>
        <v>-3.4878551035671603E-3</v>
      </c>
      <c r="S73" s="8">
        <f t="shared" si="38"/>
        <v>890</v>
      </c>
      <c r="T73" s="34">
        <f t="shared" si="28"/>
        <v>0.59399999999999997</v>
      </c>
      <c r="U73">
        <f>IF(A73=0,$AL$2,IF(A73=1,$AL$3,IF(A73=2,$AL$4,IF(A73=3,$AL$5,IF(A73=4,$AL$6,IF(A73=5,$AL$7,IF(A73=6,#REF!,IF(A73=7,$AL$9,IF(A73=8,$AL$8,"")))))))))</f>
        <v>2.7E-2</v>
      </c>
      <c r="V73">
        <v>22.22</v>
      </c>
      <c r="W73">
        <f t="shared" si="29"/>
        <v>4.5454545454545456E-2</v>
      </c>
      <c r="X73">
        <f t="shared" si="30"/>
        <v>-1.8454545454545456E-2</v>
      </c>
      <c r="Y73" s="32">
        <f t="shared" si="31"/>
        <v>306909.62235246744</v>
      </c>
      <c r="Z73" s="28">
        <f t="shared" si="32"/>
        <v>842.37338214831209</v>
      </c>
      <c r="AA73" s="28">
        <f t="shared" si="33"/>
        <v>2817.0042653842111</v>
      </c>
      <c r="AB73" s="20"/>
      <c r="AC73" s="1">
        <f t="shared" si="25"/>
        <v>16.847467642966244</v>
      </c>
      <c r="AD73" s="1">
        <f t="shared" si="26"/>
        <v>483.15253235703375</v>
      </c>
      <c r="AE73" s="1">
        <f t="shared" si="27"/>
        <v>8.4237338214831219</v>
      </c>
      <c r="AF73" s="3">
        <f t="shared" si="34"/>
        <v>70.425106634605285</v>
      </c>
    </row>
    <row r="74" spans="1:32" x14ac:dyDescent="0.35">
      <c r="A74" s="84">
        <v>4</v>
      </c>
      <c r="C74" s="15">
        <f t="shared" si="35"/>
        <v>43977</v>
      </c>
      <c r="D74" s="9">
        <v>71</v>
      </c>
      <c r="E74" s="37">
        <f t="shared" si="22"/>
        <v>7</v>
      </c>
      <c r="F74" s="74">
        <f t="shared" si="23"/>
        <v>0.53846153846153844</v>
      </c>
      <c r="G74" s="74">
        <f t="shared" si="24"/>
        <v>0.73282967032967028</v>
      </c>
      <c r="H74" s="74">
        <v>1</v>
      </c>
      <c r="I74" s="66">
        <f t="shared" si="36"/>
        <v>5.1474944768134527</v>
      </c>
      <c r="J74" s="66">
        <f t="shared" si="37"/>
        <v>6.513230110912307</v>
      </c>
      <c r="K74" s="66">
        <f t="shared" si="19"/>
        <v>86.746526724892519</v>
      </c>
      <c r="L74" s="64">
        <f t="shared" si="20"/>
        <v>830.21120339654749</v>
      </c>
      <c r="M74" s="9">
        <v>674</v>
      </c>
      <c r="N74" s="4">
        <v>172</v>
      </c>
      <c r="O74" s="4">
        <v>452</v>
      </c>
      <c r="P74" s="8">
        <v>50</v>
      </c>
      <c r="Q74" s="17">
        <f t="shared" si="39"/>
        <v>-3.3707865168539325E-2</v>
      </c>
      <c r="R74" s="17">
        <f t="shared" si="21"/>
        <v>-5.1807039137488136E-3</v>
      </c>
      <c r="S74" s="8">
        <f t="shared" si="38"/>
        <v>860</v>
      </c>
      <c r="T74" s="34">
        <f t="shared" si="28"/>
        <v>0.59399999999999997</v>
      </c>
      <c r="U74">
        <f>IF(A74=0,$AL$2,IF(A74=1,$AL$3,IF(A74=2,$AL$4,IF(A74=3,$AL$5,IF(A74=4,$AL$6,IF(A74=5,$AL$7,IF(A74=6,#REF!,IF(A74=7,$AL$9,IF(A74=8,$AL$8,"")))))))))</f>
        <v>2.7E-2</v>
      </c>
      <c r="V74">
        <v>22.22</v>
      </c>
      <c r="W74">
        <f t="shared" si="29"/>
        <v>4.5454545454545456E-2</v>
      </c>
      <c r="X74">
        <f t="shared" si="30"/>
        <v>-1.8454545454545456E-2</v>
      </c>
      <c r="Y74" s="32">
        <f t="shared" si="31"/>
        <v>306887.14618812321</v>
      </c>
      <c r="Z74" s="28">
        <f t="shared" si="32"/>
        <v>826.55984730399439</v>
      </c>
      <c r="AA74" s="28">
        <f t="shared" si="33"/>
        <v>2855.2939645727706</v>
      </c>
      <c r="AB74" s="20"/>
      <c r="AC74" s="1">
        <f t="shared" si="25"/>
        <v>16.531196946079888</v>
      </c>
      <c r="AD74" s="1">
        <f t="shared" si="26"/>
        <v>483.46880305392011</v>
      </c>
      <c r="AE74" s="1">
        <f t="shared" si="27"/>
        <v>8.2655984730399439</v>
      </c>
      <c r="AF74" s="3">
        <f t="shared" si="34"/>
        <v>71.382349114319268</v>
      </c>
    </row>
    <row r="75" spans="1:32" x14ac:dyDescent="0.35">
      <c r="A75" s="84">
        <v>4</v>
      </c>
      <c r="C75" s="15">
        <f t="shared" si="35"/>
        <v>43978</v>
      </c>
      <c r="D75" s="9">
        <v>72</v>
      </c>
      <c r="E75" s="37">
        <f t="shared" si="22"/>
        <v>3</v>
      </c>
      <c r="F75" s="74">
        <f t="shared" si="23"/>
        <v>0.33333333333333331</v>
      </c>
      <c r="G75" s="74">
        <f t="shared" si="24"/>
        <v>0.65544871794871795</v>
      </c>
      <c r="H75" s="74">
        <v>1</v>
      </c>
      <c r="I75" s="66">
        <f t="shared" si="36"/>
        <v>5.1119877883565437</v>
      </c>
      <c r="J75" s="66">
        <f t="shared" si="37"/>
        <v>6.517671272912275</v>
      </c>
      <c r="K75" s="66">
        <f t="shared" ref="K75:K123" si="40">LN(2)/SLOPE(J69:J75,D69:D75)</f>
        <v>105.6167578437697</v>
      </c>
      <c r="L75" s="64">
        <f t="shared" si="20"/>
        <v>-184.85236727295387</v>
      </c>
      <c r="M75" s="9">
        <v>677</v>
      </c>
      <c r="N75" s="4">
        <v>166</v>
      </c>
      <c r="O75" s="4">
        <v>461</v>
      </c>
      <c r="P75" s="8">
        <v>50</v>
      </c>
      <c r="Q75" s="17">
        <f t="shared" si="39"/>
        <v>-3.4883720930232558E-2</v>
      </c>
      <c r="R75" s="17">
        <f t="shared" si="21"/>
        <v>-6.1736696332313577E-3</v>
      </c>
      <c r="S75" s="8">
        <f t="shared" si="38"/>
        <v>830</v>
      </c>
      <c r="T75" s="34">
        <f t="shared" si="28"/>
        <v>0.59399999999999997</v>
      </c>
      <c r="U75">
        <f>IF(A75=0,$AL$2,IF(A75=1,$AL$3,IF(A75=2,$AL$4,IF(A75=3,$AL$5,IF(A75=4,$AL$6,IF(A75=5,$AL$7,IF(A75=6,#REF!,IF(A75=7,$AL$9,IF(A75=8,$AL$8,"")))))))))</f>
        <v>2.7E-2</v>
      </c>
      <c r="V75">
        <v>22.22</v>
      </c>
      <c r="W75">
        <f t="shared" si="29"/>
        <v>4.5454545454545456E-2</v>
      </c>
      <c r="X75">
        <f t="shared" si="30"/>
        <v>-1.8454545454545456E-2</v>
      </c>
      <c r="Y75" s="32">
        <f t="shared" si="31"/>
        <v>306865.09357483819</v>
      </c>
      <c r="Z75" s="28">
        <f t="shared" si="32"/>
        <v>811.0415584388453</v>
      </c>
      <c r="AA75" s="28">
        <f t="shared" si="33"/>
        <v>2892.8648667229522</v>
      </c>
      <c r="AB75" s="20"/>
      <c r="AC75" s="1">
        <f t="shared" si="25"/>
        <v>16.220831168776908</v>
      </c>
      <c r="AD75" s="1">
        <f t="shared" si="26"/>
        <v>483.7791688312231</v>
      </c>
      <c r="AE75" s="1">
        <f t="shared" si="27"/>
        <v>8.1104155843884538</v>
      </c>
      <c r="AF75" s="3">
        <f t="shared" si="34"/>
        <v>72.321621668073803</v>
      </c>
    </row>
    <row r="76" spans="1:32" x14ac:dyDescent="0.35">
      <c r="A76" s="84">
        <v>4</v>
      </c>
      <c r="C76" s="15">
        <f t="shared" si="35"/>
        <v>43979</v>
      </c>
      <c r="D76" s="9">
        <v>73</v>
      </c>
      <c r="E76" s="37">
        <f t="shared" si="22"/>
        <v>3</v>
      </c>
      <c r="F76" s="74">
        <f t="shared" si="23"/>
        <v>0.42857142857142855</v>
      </c>
      <c r="G76" s="74">
        <f t="shared" si="24"/>
        <v>0.4188415750915751</v>
      </c>
      <c r="H76" s="74">
        <v>1</v>
      </c>
      <c r="I76" s="66">
        <f t="shared" si="36"/>
        <v>5.0875963352323836</v>
      </c>
      <c r="J76" s="66">
        <f t="shared" si="37"/>
        <v>6.522092798170152</v>
      </c>
      <c r="K76" s="66">
        <f t="shared" si="40"/>
        <v>115.83105279854864</v>
      </c>
      <c r="L76" s="64">
        <f t="shared" ref="L76:L92" si="41">LN(2)/SLOPE(I70:I76,D70:D76)</f>
        <v>-101.56452221607582</v>
      </c>
      <c r="M76" s="9">
        <v>680</v>
      </c>
      <c r="N76" s="4">
        <v>162</v>
      </c>
      <c r="O76" s="4">
        <v>468</v>
      </c>
      <c r="P76" s="8">
        <v>50</v>
      </c>
      <c r="Q76" s="17">
        <f t="shared" si="39"/>
        <v>-2.4096385542168676E-2</v>
      </c>
      <c r="R76" s="17">
        <f t="shared" ref="R76:R139" si="42">AVERAGE(Q70:Q76)</f>
        <v>-1.2079064612161858E-2</v>
      </c>
      <c r="S76" s="8">
        <f t="shared" si="38"/>
        <v>810</v>
      </c>
      <c r="T76" s="34">
        <f t="shared" si="28"/>
        <v>0.59399999999999997</v>
      </c>
      <c r="U76">
        <f>IF(A76=0,$AL$2,IF(A76=1,$AL$3,IF(A76=2,$AL$4,IF(A76=3,$AL$5,IF(A76=4,$AL$6,IF(A76=5,$AL$7,IF(A76=6,#REF!,IF(A76=7,$AL$9,IF(A76=8,$AL$8,"")))))))))</f>
        <v>2.7E-2</v>
      </c>
      <c r="V76">
        <v>22.22</v>
      </c>
      <c r="W76">
        <f t="shared" si="29"/>
        <v>4.5454545454545456E-2</v>
      </c>
      <c r="X76">
        <f t="shared" si="30"/>
        <v>-1.8454545454545456E-2</v>
      </c>
      <c r="Y76" s="32">
        <f t="shared" si="31"/>
        <v>306843.45654436329</v>
      </c>
      <c r="Z76" s="28">
        <f t="shared" si="32"/>
        <v>795.81306353017294</v>
      </c>
      <c r="AA76" s="28">
        <f t="shared" si="33"/>
        <v>2929.7303921065363</v>
      </c>
      <c r="AB76" s="20"/>
      <c r="AC76" s="1">
        <f t="shared" si="25"/>
        <v>15.916261270603458</v>
      </c>
      <c r="AD76" s="1">
        <f t="shared" si="26"/>
        <v>484.08373872939654</v>
      </c>
      <c r="AE76" s="1">
        <f t="shared" si="27"/>
        <v>7.9581306353017291</v>
      </c>
      <c r="AF76" s="3">
        <f t="shared" si="34"/>
        <v>73.243259802663417</v>
      </c>
    </row>
    <row r="77" spans="1:32" x14ac:dyDescent="0.35">
      <c r="A77" s="84">
        <v>5</v>
      </c>
      <c r="C77" s="15">
        <f t="shared" si="35"/>
        <v>43980</v>
      </c>
      <c r="D77" s="9">
        <v>74</v>
      </c>
      <c r="E77" s="37">
        <f t="shared" si="22"/>
        <v>8</v>
      </c>
      <c r="F77" s="74">
        <f t="shared" si="23"/>
        <v>4</v>
      </c>
      <c r="G77" s="74">
        <f t="shared" si="24"/>
        <v>1.325091575091575</v>
      </c>
      <c r="H77" s="74">
        <v>1</v>
      </c>
      <c r="I77" s="66">
        <f t="shared" si="36"/>
        <v>5.1239639794032588</v>
      </c>
      <c r="J77" s="66">
        <f t="shared" si="37"/>
        <v>6.5337888379333435</v>
      </c>
      <c r="K77" s="66">
        <f t="shared" si="40"/>
        <v>108.99007529924435</v>
      </c>
      <c r="L77" s="64">
        <f t="shared" si="41"/>
        <v>-62.174053621817833</v>
      </c>
      <c r="M77" s="9">
        <v>688</v>
      </c>
      <c r="N77" s="4">
        <v>168</v>
      </c>
      <c r="O77" s="4">
        <v>470</v>
      </c>
      <c r="P77" s="8">
        <v>50</v>
      </c>
      <c r="Q77" s="17">
        <f t="shared" si="39"/>
        <v>3.7037037037037035E-2</v>
      </c>
      <c r="R77" s="17">
        <f t="shared" si="42"/>
        <v>1.2829656990209948E-3</v>
      </c>
      <c r="S77" s="8">
        <f t="shared" si="38"/>
        <v>840</v>
      </c>
      <c r="T77" s="34">
        <f t="shared" si="28"/>
        <v>1.8480000000000001</v>
      </c>
      <c r="U77">
        <f>IF(A77=0,$AL$2,IF(A77=1,$AL$3,IF(A77=2,$AL$4,IF(A77=3,$AL$5,IF(A77=4,$AL$6,IF(A77=5,$AL$7,IF(A77=6,#REF!,IF(A77=7,$AL$9,IF(A77=8,$AL$8,"")))))))))</f>
        <v>8.4000000000000005E-2</v>
      </c>
      <c r="V77">
        <v>22.22</v>
      </c>
      <c r="W77">
        <f t="shared" si="29"/>
        <v>4.5454545454545456E-2</v>
      </c>
      <c r="X77">
        <f t="shared" si="30"/>
        <v>3.8545454545454549E-2</v>
      </c>
      <c r="Y77" s="32">
        <f t="shared" si="31"/>
        <v>306777.40993744036</v>
      </c>
      <c r="Z77" s="28">
        <f t="shared" si="32"/>
        <v>825.68634938357241</v>
      </c>
      <c r="AA77" s="28">
        <f t="shared" si="33"/>
        <v>2965.9037131760897</v>
      </c>
      <c r="AB77" s="20"/>
      <c r="AC77" s="1">
        <f t="shared" si="25"/>
        <v>16.513726987671447</v>
      </c>
      <c r="AD77" s="1">
        <f t="shared" si="26"/>
        <v>483.48627301232852</v>
      </c>
      <c r="AE77" s="1">
        <f t="shared" si="27"/>
        <v>8.2568634938357235</v>
      </c>
      <c r="AF77" s="3">
        <f t="shared" si="34"/>
        <v>74.147592829402242</v>
      </c>
    </row>
    <row r="78" spans="1:32" x14ac:dyDescent="0.35">
      <c r="A78" s="84">
        <v>5</v>
      </c>
      <c r="C78" s="15">
        <f t="shared" si="35"/>
        <v>43981</v>
      </c>
      <c r="D78" s="9">
        <v>75</v>
      </c>
      <c r="E78" s="37">
        <f t="shared" si="22"/>
        <v>3</v>
      </c>
      <c r="F78" s="74">
        <f t="shared" si="23"/>
        <v>3</v>
      </c>
      <c r="G78" s="74">
        <f t="shared" si="24"/>
        <v>1.6600732600732599</v>
      </c>
      <c r="H78" s="74">
        <v>1</v>
      </c>
      <c r="I78" s="66">
        <f t="shared" si="36"/>
        <v>5.1357984370502621</v>
      </c>
      <c r="J78" s="66">
        <f t="shared" si="37"/>
        <v>6.5381398237676702</v>
      </c>
      <c r="K78" s="66">
        <f t="shared" si="40"/>
        <v>101.9155875057176</v>
      </c>
      <c r="L78" s="64">
        <f t="shared" si="41"/>
        <v>-73.935729121740707</v>
      </c>
      <c r="M78" s="9">
        <v>691</v>
      </c>
      <c r="N78" s="4">
        <v>170</v>
      </c>
      <c r="O78" s="4">
        <v>471</v>
      </c>
      <c r="P78" s="8">
        <v>50</v>
      </c>
      <c r="Q78" s="17">
        <f t="shared" si="39"/>
        <v>1.1904761904761904E-2</v>
      </c>
      <c r="R78" s="17">
        <f t="shared" si="42"/>
        <v>-2.1489459878094247E-3</v>
      </c>
      <c r="S78" s="8">
        <f t="shared" si="38"/>
        <v>850</v>
      </c>
      <c r="T78" s="34">
        <f t="shared" si="28"/>
        <v>1.8480000000000001</v>
      </c>
      <c r="U78">
        <f>IF(A78=0,$AL$2,IF(A78=1,$AL$3,IF(A78=2,$AL$4,IF(A78=3,$AL$5,IF(A78=4,$AL$6,IF(A78=5,$AL$7,IF(A78=6,#REF!,IF(A78=7,$AL$9,IF(A78=8,$AL$8,"")))))))))</f>
        <v>8.4000000000000005E-2</v>
      </c>
      <c r="V78">
        <v>22.22</v>
      </c>
      <c r="W78">
        <f t="shared" si="29"/>
        <v>4.5454545454545456E-2</v>
      </c>
      <c r="X78">
        <f t="shared" si="30"/>
        <v>3.8545454545454549E-2</v>
      </c>
      <c r="Y78" s="32">
        <f t="shared" si="31"/>
        <v>306708.89881828608</v>
      </c>
      <c r="Z78" s="28">
        <f t="shared" si="32"/>
        <v>856.66627083859703</v>
      </c>
      <c r="AA78" s="28">
        <f t="shared" si="33"/>
        <v>3003.4349108753431</v>
      </c>
      <c r="AB78" s="20"/>
      <c r="AC78" s="1">
        <f t="shared" si="25"/>
        <v>17.133325416771942</v>
      </c>
      <c r="AD78" s="1">
        <f t="shared" si="26"/>
        <v>482.86667458322808</v>
      </c>
      <c r="AE78" s="1">
        <f t="shared" si="27"/>
        <v>8.5666627083859712</v>
      </c>
      <c r="AF78" s="3">
        <f t="shared" si="34"/>
        <v>75.085872771883587</v>
      </c>
    </row>
    <row r="79" spans="1:32" x14ac:dyDescent="0.35">
      <c r="A79" s="84">
        <v>5</v>
      </c>
      <c r="C79" s="15">
        <f t="shared" si="35"/>
        <v>43982</v>
      </c>
      <c r="D79" s="9">
        <v>76</v>
      </c>
      <c r="E79" s="37">
        <f t="shared" si="22"/>
        <v>1</v>
      </c>
      <c r="F79" s="74" t="str">
        <f t="shared" si="23"/>
        <v/>
      </c>
      <c r="G79" s="74">
        <f t="shared" si="24"/>
        <v>1.6600732600732599</v>
      </c>
      <c r="H79" s="74">
        <v>1</v>
      </c>
      <c r="I79" s="66">
        <f t="shared" si="36"/>
        <v>5.1416635565026603</v>
      </c>
      <c r="J79" s="66">
        <f t="shared" si="37"/>
        <v>6.5395859556176692</v>
      </c>
      <c r="K79" s="66">
        <f t="shared" si="40"/>
        <v>110.07033542158632</v>
      </c>
      <c r="L79" s="64">
        <f t="shared" si="41"/>
        <v>-147.28129723654251</v>
      </c>
      <c r="M79" s="9">
        <v>692</v>
      </c>
      <c r="N79" s="4">
        <v>171</v>
      </c>
      <c r="O79" s="4">
        <v>471</v>
      </c>
      <c r="P79" s="8">
        <v>50</v>
      </c>
      <c r="Q79" s="17">
        <f t="shared" si="39"/>
        <v>5.8823529411764705E-3</v>
      </c>
      <c r="R79" s="17">
        <f t="shared" si="42"/>
        <v>-2.9601375164439994E-3</v>
      </c>
      <c r="S79" s="8">
        <f t="shared" si="38"/>
        <v>855</v>
      </c>
      <c r="T79" s="34">
        <f t="shared" si="28"/>
        <v>1.8480000000000001</v>
      </c>
      <c r="U79">
        <f>IF(A79=0,$AL$2,IF(A79=1,$AL$3,IF(A79=2,$AL$4,IF(A79=3,$AL$5,IF(A79=4,$AL$6,IF(A79=5,$AL$7,IF(A79=6,#REF!,IF(A79=7,$AL$9,IF(A79=8,$AL$8,"")))))))))</f>
        <v>8.4000000000000005E-2</v>
      </c>
      <c r="V79">
        <v>22.22</v>
      </c>
      <c r="W79">
        <f t="shared" si="29"/>
        <v>4.5454545454545456E-2</v>
      </c>
      <c r="X79">
        <f t="shared" si="30"/>
        <v>3.8545454545454549E-2</v>
      </c>
      <c r="Y79" s="32">
        <f t="shared" si="31"/>
        <v>306637.83302219299</v>
      </c>
      <c r="Z79" s="28">
        <f t="shared" si="32"/>
        <v>888.79269098444524</v>
      </c>
      <c r="AA79" s="28">
        <f t="shared" si="33"/>
        <v>3042.3742868225522</v>
      </c>
      <c r="AB79" s="20"/>
      <c r="AC79" s="1">
        <f t="shared" si="25"/>
        <v>17.775853819688905</v>
      </c>
      <c r="AD79" s="1">
        <f t="shared" si="26"/>
        <v>482.2241461803111</v>
      </c>
      <c r="AE79" s="1">
        <f t="shared" si="27"/>
        <v>8.8879269098444524</v>
      </c>
      <c r="AF79" s="3">
        <f t="shared" si="34"/>
        <v>76.059357170563814</v>
      </c>
    </row>
    <row r="80" spans="1:32" x14ac:dyDescent="0.35">
      <c r="A80" s="84">
        <v>5</v>
      </c>
      <c r="C80" s="15">
        <f t="shared" si="35"/>
        <v>43983</v>
      </c>
      <c r="D80" s="9">
        <v>77</v>
      </c>
      <c r="E80" s="37">
        <f t="shared" si="22"/>
        <v>12</v>
      </c>
      <c r="F80" s="74">
        <f t="shared" si="23"/>
        <v>1.5</v>
      </c>
      <c r="G80" s="74">
        <f t="shared" si="24"/>
        <v>1.6333943833943831</v>
      </c>
      <c r="H80" s="74">
        <v>1</v>
      </c>
      <c r="I80" s="66">
        <f t="shared" si="36"/>
        <v>5.1647859739235145</v>
      </c>
      <c r="J80" s="66">
        <f t="shared" si="37"/>
        <v>6.5567783561580422</v>
      </c>
      <c r="K80" s="66">
        <f t="shared" si="40"/>
        <v>101.86860316862801</v>
      </c>
      <c r="L80" s="64">
        <f t="shared" si="41"/>
        <v>121.73586382663095</v>
      </c>
      <c r="M80" s="9">
        <v>704</v>
      </c>
      <c r="N80" s="4">
        <v>175</v>
      </c>
      <c r="O80" s="4">
        <v>479</v>
      </c>
      <c r="P80" s="8">
        <v>50</v>
      </c>
      <c r="Q80" s="17">
        <f t="shared" si="39"/>
        <v>2.3391812865497075E-2</v>
      </c>
      <c r="R80" s="17">
        <f t="shared" si="42"/>
        <v>-2.0674295560668679E-3</v>
      </c>
      <c r="S80" s="8">
        <f t="shared" si="38"/>
        <v>875</v>
      </c>
      <c r="T80" s="34">
        <f t="shared" si="28"/>
        <v>1.8480000000000001</v>
      </c>
      <c r="U80">
        <f>IF(A80=0,$AL$2,IF(A80=1,$AL$3,IF(A80=2,$AL$4,IF(A80=3,$AL$5,IF(A80=4,$AL$6,IF(A80=5,$AL$7,IF(A80=6,#REF!,IF(A80=7,$AL$9,IF(A80=8,$AL$8,"")))))))))</f>
        <v>8.4000000000000005E-2</v>
      </c>
      <c r="V80">
        <v>22.22</v>
      </c>
      <c r="W80">
        <f t="shared" si="29"/>
        <v>4.5454545454545456E-2</v>
      </c>
      <c r="X80">
        <f t="shared" si="30"/>
        <v>3.8545454545454549E-2</v>
      </c>
      <c r="Y80" s="32">
        <f t="shared" si="31"/>
        <v>306564.11922347377</v>
      </c>
      <c r="Z80" s="28">
        <f t="shared" si="32"/>
        <v>922.10682193165053</v>
      </c>
      <c r="AA80" s="28">
        <f t="shared" si="33"/>
        <v>3082.7739545945724</v>
      </c>
      <c r="AB80" s="20"/>
      <c r="AC80" s="1">
        <f t="shared" si="25"/>
        <v>18.44213643863301</v>
      </c>
      <c r="AD80" s="1">
        <f t="shared" si="26"/>
        <v>481.55786356136701</v>
      </c>
      <c r="AE80" s="1">
        <f t="shared" si="27"/>
        <v>9.2210682193165052</v>
      </c>
      <c r="AF80" s="3">
        <f t="shared" si="34"/>
        <v>77.06934886486431</v>
      </c>
    </row>
    <row r="81" spans="1:32" x14ac:dyDescent="0.35">
      <c r="A81" s="84">
        <v>5</v>
      </c>
      <c r="C81" s="15">
        <f t="shared" si="35"/>
        <v>43984</v>
      </c>
      <c r="D81" s="9">
        <v>78</v>
      </c>
      <c r="E81" s="37">
        <f t="shared" si="22"/>
        <v>2</v>
      </c>
      <c r="F81" s="74">
        <f t="shared" si="23"/>
        <v>0.16666666666666666</v>
      </c>
      <c r="G81" s="74">
        <f t="shared" si="24"/>
        <v>1.5714285714285714</v>
      </c>
      <c r="H81" s="74">
        <v>1</v>
      </c>
      <c r="I81" s="66">
        <f t="shared" si="36"/>
        <v>5.1059454739005803</v>
      </c>
      <c r="J81" s="66">
        <f t="shared" si="37"/>
        <v>6.5596152374932419</v>
      </c>
      <c r="K81" s="66">
        <f t="shared" si="40"/>
        <v>96.557754994677339</v>
      </c>
      <c r="L81" s="64">
        <f t="shared" si="41"/>
        <v>126.06612620310727</v>
      </c>
      <c r="M81" s="9">
        <v>706</v>
      </c>
      <c r="N81" s="4">
        <v>165</v>
      </c>
      <c r="O81" s="4">
        <v>491</v>
      </c>
      <c r="P81" s="8">
        <v>50</v>
      </c>
      <c r="Q81" s="17">
        <f t="shared" si="39"/>
        <v>-5.7142857142857141E-2</v>
      </c>
      <c r="R81" s="17">
        <f t="shared" si="42"/>
        <v>-5.4152855523979847E-3</v>
      </c>
      <c r="S81" s="8">
        <f t="shared" si="38"/>
        <v>825</v>
      </c>
      <c r="T81" s="34">
        <f t="shared" si="28"/>
        <v>1.8480000000000001</v>
      </c>
      <c r="U81">
        <f>IF(A81=0,$AL$2,IF(A81=1,$AL$3,IF(A81=2,$AL$4,IF(A81=3,$AL$5,IF(A81=4,$AL$6,IF(A81=5,$AL$7,IF(A81=6,#REF!,IF(A81=7,$AL$9,IF(A81=8,$AL$8,"")))))))))</f>
        <v>8.4000000000000005E-2</v>
      </c>
      <c r="V81">
        <v>22.22</v>
      </c>
      <c r="W81">
        <f t="shared" si="29"/>
        <v>4.5454545454545456E-2</v>
      </c>
      <c r="X81">
        <f t="shared" si="30"/>
        <v>3.8545454545454549E-2</v>
      </c>
      <c r="Y81" s="32">
        <f t="shared" si="31"/>
        <v>306487.66083523538</v>
      </c>
      <c r="Z81" s="28">
        <f t="shared" si="32"/>
        <v>956.65126371858923</v>
      </c>
      <c r="AA81" s="28">
        <f t="shared" si="33"/>
        <v>3124.6879010460111</v>
      </c>
      <c r="AB81" s="20"/>
      <c r="AC81" s="1">
        <f t="shared" si="25"/>
        <v>19.133025274371786</v>
      </c>
      <c r="AD81" s="1">
        <f t="shared" si="26"/>
        <v>480.86697472562821</v>
      </c>
      <c r="AE81" s="1">
        <f t="shared" si="27"/>
        <v>9.5665126371858928</v>
      </c>
      <c r="AF81" s="3">
        <f t="shared" si="34"/>
        <v>78.117197526150278</v>
      </c>
    </row>
    <row r="82" spans="1:32" x14ac:dyDescent="0.35">
      <c r="A82" s="84">
        <v>5</v>
      </c>
      <c r="C82" s="15">
        <f t="shared" si="35"/>
        <v>43985</v>
      </c>
      <c r="D82" s="9">
        <v>79</v>
      </c>
      <c r="E82" s="37">
        <f t="shared" si="22"/>
        <v>1</v>
      </c>
      <c r="F82" s="74">
        <f t="shared" si="23"/>
        <v>0.2</v>
      </c>
      <c r="G82" s="74">
        <f t="shared" si="24"/>
        <v>1.549206349206349</v>
      </c>
      <c r="H82" s="74">
        <v>1</v>
      </c>
      <c r="I82" s="66">
        <f t="shared" si="36"/>
        <v>5.0937502008067623</v>
      </c>
      <c r="J82" s="66">
        <f t="shared" si="37"/>
        <v>6.5610306658965731</v>
      </c>
      <c r="K82" s="66">
        <f t="shared" si="40"/>
        <v>103.72853654497786</v>
      </c>
      <c r="L82" s="64">
        <f t="shared" si="41"/>
        <v>1700.6583044359143</v>
      </c>
      <c r="M82" s="9">
        <v>707</v>
      </c>
      <c r="N82" s="4">
        <v>163</v>
      </c>
      <c r="O82" s="4">
        <v>496</v>
      </c>
      <c r="P82" s="8">
        <v>50</v>
      </c>
      <c r="Q82" s="17">
        <f t="shared" si="39"/>
        <v>-1.2121212121212121E-2</v>
      </c>
      <c r="R82" s="17">
        <f t="shared" si="42"/>
        <v>-2.1634985796807793E-3</v>
      </c>
      <c r="S82" s="8">
        <f t="shared" si="38"/>
        <v>815</v>
      </c>
      <c r="T82" s="34">
        <f t="shared" si="28"/>
        <v>1.8480000000000001</v>
      </c>
      <c r="U82">
        <f>IF(A82=0,$AL$2,IF(A82=1,$AL$3,IF(A82=2,$AL$4,IF(A82=3,$AL$5,IF(A82=4,$AL$6,IF(A82=5,$AL$7,IF(A82=6,#REF!,IF(A82=7,$AL$9,IF(A82=8,$AL$8,"")))))))))</f>
        <v>8.4000000000000005E-2</v>
      </c>
      <c r="V82">
        <v>22.22</v>
      </c>
      <c r="W82">
        <f t="shared" si="29"/>
        <v>4.5454545454545456E-2</v>
      </c>
      <c r="X82">
        <f t="shared" si="30"/>
        <v>3.8545454545454549E-2</v>
      </c>
      <c r="Y82" s="32">
        <f t="shared" si="31"/>
        <v>306408.35790680622</v>
      </c>
      <c r="Z82" s="28">
        <f t="shared" si="32"/>
        <v>992.47004379689122</v>
      </c>
      <c r="AA82" s="28">
        <f t="shared" si="33"/>
        <v>3168.172049396856</v>
      </c>
      <c r="AB82" s="20"/>
      <c r="AC82" s="1">
        <f t="shared" si="25"/>
        <v>19.849400875937825</v>
      </c>
      <c r="AD82" s="1">
        <f t="shared" si="26"/>
        <v>480.15059912406218</v>
      </c>
      <c r="AE82" s="1">
        <f t="shared" si="27"/>
        <v>9.9247004379689123</v>
      </c>
      <c r="AF82" s="3">
        <f t="shared" si="34"/>
        <v>79.204301234921402</v>
      </c>
    </row>
    <row r="83" spans="1:32" x14ac:dyDescent="0.35">
      <c r="A83" s="84">
        <v>5</v>
      </c>
      <c r="C83" s="15">
        <f t="shared" si="35"/>
        <v>43986</v>
      </c>
      <c r="D83" s="9">
        <v>80</v>
      </c>
      <c r="E83" s="37">
        <f t="shared" si="22"/>
        <v>13</v>
      </c>
      <c r="F83" s="74">
        <f t="shared" si="23"/>
        <v>13</v>
      </c>
      <c r="G83" s="74">
        <f t="shared" si="24"/>
        <v>3.6444444444444444</v>
      </c>
      <c r="H83" s="74">
        <v>1</v>
      </c>
      <c r="I83" s="66">
        <f t="shared" si="36"/>
        <v>5.1532915944977793</v>
      </c>
      <c r="J83" s="66">
        <f t="shared" si="37"/>
        <v>6.5792512120101012</v>
      </c>
      <c r="K83" s="66">
        <f t="shared" si="40"/>
        <v>95.985680244281639</v>
      </c>
      <c r="L83" s="64">
        <f t="shared" si="41"/>
        <v>-609.71029122394714</v>
      </c>
      <c r="M83" s="9">
        <v>720</v>
      </c>
      <c r="N83" s="4">
        <v>173</v>
      </c>
      <c r="O83" s="4">
        <v>497</v>
      </c>
      <c r="P83" s="8">
        <v>50</v>
      </c>
      <c r="Q83" s="17">
        <f t="shared" si="39"/>
        <v>6.1349693251533742E-2</v>
      </c>
      <c r="R83" s="17">
        <f t="shared" si="42"/>
        <v>1.0043084105133852E-2</v>
      </c>
      <c r="S83" s="8">
        <f t="shared" si="38"/>
        <v>865</v>
      </c>
      <c r="T83" s="34">
        <f t="shared" si="28"/>
        <v>1.8480000000000001</v>
      </c>
      <c r="U83">
        <f>IF(A83=0,$AL$2,IF(A83=1,$AL$3,IF(A83=2,$AL$4,IF(A83=3,$AL$5,IF(A83=4,$AL$6,IF(A83=5,$AL$7,IF(A83=6,#REF!,IF(A83=7,$AL$9,IF(A83=8,$AL$8,"")))))))))</f>
        <v>8.4000000000000005E-2</v>
      </c>
      <c r="V83">
        <v>22.22</v>
      </c>
      <c r="W83">
        <f t="shared" si="29"/>
        <v>4.5454545454545456E-2</v>
      </c>
      <c r="X83">
        <f t="shared" si="30"/>
        <v>3.8545454545454549E-2</v>
      </c>
      <c r="Y83" s="32">
        <f t="shared" si="31"/>
        <v>306326.10701883037</v>
      </c>
      <c r="Z83" s="28">
        <f t="shared" si="32"/>
        <v>1029.6086570547084</v>
      </c>
      <c r="AA83" s="28">
        <f t="shared" si="33"/>
        <v>3213.2843241148967</v>
      </c>
      <c r="AB83" s="20"/>
      <c r="AC83" s="1">
        <f t="shared" si="25"/>
        <v>20.592173141094168</v>
      </c>
      <c r="AD83" s="1">
        <f t="shared" si="26"/>
        <v>479.40782685890582</v>
      </c>
      <c r="AE83" s="1">
        <f t="shared" si="27"/>
        <v>10.296086570547084</v>
      </c>
      <c r="AF83" s="3">
        <f t="shared" si="34"/>
        <v>80.332108102872425</v>
      </c>
    </row>
    <row r="84" spans="1:32" x14ac:dyDescent="0.35">
      <c r="A84" s="84">
        <v>5</v>
      </c>
      <c r="C84" s="15">
        <f t="shared" si="35"/>
        <v>43987</v>
      </c>
      <c r="D84" s="9">
        <v>81</v>
      </c>
      <c r="E84" s="37">
        <f t="shared" ref="E84:E146" si="43">M84-M83</f>
        <v>14</v>
      </c>
      <c r="F84" s="74">
        <f t="shared" si="23"/>
        <v>1.75</v>
      </c>
      <c r="G84" s="74">
        <f t="shared" si="24"/>
        <v>3.2694444444444444</v>
      </c>
      <c r="H84" s="74">
        <v>1</v>
      </c>
      <c r="I84" s="66">
        <f t="shared" si="36"/>
        <v>5.1873858058407549</v>
      </c>
      <c r="J84" s="66">
        <f t="shared" si="37"/>
        <v>6.5985090286145152</v>
      </c>
      <c r="K84" s="66">
        <f t="shared" si="40"/>
        <v>73.32384679613827</v>
      </c>
      <c r="L84" s="64">
        <f t="shared" si="41"/>
        <v>181.4141333388599</v>
      </c>
      <c r="M84" s="9">
        <v>734</v>
      </c>
      <c r="N84" s="4">
        <v>179</v>
      </c>
      <c r="O84" s="4">
        <v>505</v>
      </c>
      <c r="P84" s="8">
        <v>50</v>
      </c>
      <c r="Q84" s="17">
        <f t="shared" si="39"/>
        <v>3.4682080924855488E-2</v>
      </c>
      <c r="R84" s="17">
        <f t="shared" si="42"/>
        <v>9.7066618033936312E-3</v>
      </c>
      <c r="S84" s="8">
        <f t="shared" si="38"/>
        <v>895</v>
      </c>
      <c r="T84" s="34">
        <f t="shared" si="28"/>
        <v>1.8480000000000001</v>
      </c>
      <c r="U84">
        <f>IF(A84=0,$AL$2,IF(A84=1,$AL$3,IF(A84=2,$AL$4,IF(A84=3,$AL$5,IF(A84=4,$AL$6,IF(A84=5,$AL$7,IF(A84=6,#REF!,IF(A84=7,$AL$9,IF(A84=8,$AL$8,"")))))))))</f>
        <v>8.4000000000000005E-2</v>
      </c>
      <c r="V84">
        <v>22.22</v>
      </c>
      <c r="W84">
        <f t="shared" si="29"/>
        <v>4.5454545454545456E-2</v>
      </c>
      <c r="X84">
        <f t="shared" si="30"/>
        <v>3.8545454545454549E-2</v>
      </c>
      <c r="Y84" s="32">
        <f t="shared" si="31"/>
        <v>306240.80117605149</v>
      </c>
      <c r="Z84" s="28">
        <f t="shared" si="32"/>
        <v>1068.1141063310984</v>
      </c>
      <c r="AA84" s="28">
        <f t="shared" si="33"/>
        <v>3260.0847176173834</v>
      </c>
      <c r="AB84" s="20"/>
      <c r="AC84" s="1">
        <f t="shared" si="25"/>
        <v>21.362282126621967</v>
      </c>
      <c r="AD84" s="1">
        <f t="shared" si="26"/>
        <v>478.63771787337805</v>
      </c>
      <c r="AE84" s="1">
        <f t="shared" si="27"/>
        <v>10.681141063310983</v>
      </c>
      <c r="AF84" s="3">
        <f t="shared" si="34"/>
        <v>81.502117940434587</v>
      </c>
    </row>
    <row r="85" spans="1:32" x14ac:dyDescent="0.35">
      <c r="A85" s="84">
        <v>5</v>
      </c>
      <c r="C85" s="15">
        <f t="shared" si="35"/>
        <v>43988</v>
      </c>
      <c r="D85" s="9">
        <v>82</v>
      </c>
      <c r="E85" s="37">
        <f t="shared" si="43"/>
        <v>7</v>
      </c>
      <c r="F85" s="74" t="str">
        <f t="shared" ref="F85:F140" si="44">IFERROR(E85/(O85-O84),"")</f>
        <v/>
      </c>
      <c r="G85" s="74">
        <f t="shared" si="24"/>
        <v>3.3233333333333333</v>
      </c>
      <c r="H85" s="74">
        <v>1</v>
      </c>
      <c r="I85" s="66">
        <f t="shared" si="36"/>
        <v>5.2257466737132017</v>
      </c>
      <c r="J85" s="66">
        <f t="shared" si="37"/>
        <v>6.6080006252960866</v>
      </c>
      <c r="K85" s="66">
        <f t="shared" si="40"/>
        <v>62.943625339792504</v>
      </c>
      <c r="L85" s="64">
        <f t="shared" si="41"/>
        <v>56.288848146962117</v>
      </c>
      <c r="M85" s="9">
        <v>741</v>
      </c>
      <c r="N85" s="4">
        <v>186</v>
      </c>
      <c r="O85" s="4">
        <v>505</v>
      </c>
      <c r="P85" s="8">
        <v>50</v>
      </c>
      <c r="Q85" s="17">
        <f t="shared" si="39"/>
        <v>3.9106145251396648E-2</v>
      </c>
      <c r="R85" s="17">
        <f t="shared" si="42"/>
        <v>1.3592573710055737E-2</v>
      </c>
      <c r="S85" s="8">
        <f t="shared" si="38"/>
        <v>930</v>
      </c>
      <c r="T85" s="34">
        <f t="shared" si="28"/>
        <v>1.8480000000000001</v>
      </c>
      <c r="U85">
        <f>IF(A85=0,$AL$2,IF(A85=1,$AL$3,IF(A85=2,$AL$4,IF(A85=3,$AL$5,IF(A85=4,$AL$6,IF(A85=5,$AL$7,IF(A85=6,#REF!,IF(A85=7,$AL$9,IF(A85=8,$AL$8,"")))))))))</f>
        <v>8.4000000000000005E-2</v>
      </c>
      <c r="V85">
        <v>22.22</v>
      </c>
      <c r="W85">
        <f t="shared" si="29"/>
        <v>4.5454545454545456E-2</v>
      </c>
      <c r="X85">
        <f t="shared" si="30"/>
        <v>3.8545454545454549E-2</v>
      </c>
      <c r="Y85" s="32">
        <f t="shared" si="31"/>
        <v>306152.3296978171</v>
      </c>
      <c r="Z85" s="28">
        <f t="shared" si="32"/>
        <v>1108.0349433686374</v>
      </c>
      <c r="AA85" s="28">
        <f t="shared" si="33"/>
        <v>3308.6353588142515</v>
      </c>
      <c r="AB85" s="20"/>
      <c r="AC85" s="1">
        <f t="shared" si="25"/>
        <v>22.160698867372748</v>
      </c>
      <c r="AD85" s="1">
        <f t="shared" si="26"/>
        <v>477.83930113262727</v>
      </c>
      <c r="AE85" s="1">
        <f t="shared" si="27"/>
        <v>11.080349433686374</v>
      </c>
      <c r="AF85" s="3">
        <f t="shared" si="34"/>
        <v>82.715883970356288</v>
      </c>
    </row>
    <row r="86" spans="1:32" x14ac:dyDescent="0.35">
      <c r="A86" s="84">
        <v>5</v>
      </c>
      <c r="C86" s="15">
        <f t="shared" si="35"/>
        <v>43989</v>
      </c>
      <c r="D86" s="9">
        <v>83</v>
      </c>
      <c r="E86" s="37">
        <f t="shared" si="43"/>
        <v>6</v>
      </c>
      <c r="F86" s="74" t="str">
        <f t="shared" si="44"/>
        <v/>
      </c>
      <c r="G86" s="74">
        <f t="shared" si="24"/>
        <v>3.3233333333333333</v>
      </c>
      <c r="H86" s="74">
        <v>1</v>
      </c>
      <c r="I86" s="66">
        <f t="shared" si="36"/>
        <v>5.2574953720277815</v>
      </c>
      <c r="J86" s="66">
        <f t="shared" si="37"/>
        <v>6.6160651851328174</v>
      </c>
      <c r="K86" s="66">
        <f t="shared" si="40"/>
        <v>62.183667165854295</v>
      </c>
      <c r="L86" s="64">
        <f t="shared" si="41"/>
        <v>31.745492453314686</v>
      </c>
      <c r="M86" s="9">
        <v>747</v>
      </c>
      <c r="N86" s="4">
        <v>192</v>
      </c>
      <c r="O86" s="4">
        <v>505</v>
      </c>
      <c r="P86" s="8">
        <v>50</v>
      </c>
      <c r="Q86" s="17">
        <f t="shared" si="39"/>
        <v>3.2258064516129031E-2</v>
      </c>
      <c r="R86" s="17">
        <f t="shared" si="42"/>
        <v>1.7360532506477531E-2</v>
      </c>
      <c r="S86" s="8">
        <f t="shared" si="38"/>
        <v>960</v>
      </c>
      <c r="T86" s="34">
        <f t="shared" si="28"/>
        <v>1.8480000000000001</v>
      </c>
      <c r="U86">
        <f>IF(A86=0,$AL$2,IF(A86=1,$AL$3,IF(A86=2,$AL$4,IF(A86=3,$AL$5,IF(A86=4,$AL$6,IF(A86=5,$AL$7,IF(A86=6,#REF!,IF(A86=7,$AL$9,IF(A86=8,$AL$8,"")))))))))</f>
        <v>8.4000000000000005E-2</v>
      </c>
      <c r="V86">
        <v>22.22</v>
      </c>
      <c r="W86">
        <f t="shared" si="29"/>
        <v>4.5454545454545456E-2</v>
      </c>
      <c r="X86">
        <f t="shared" si="30"/>
        <v>3.8545454545454549E-2</v>
      </c>
      <c r="Y86" s="32">
        <f t="shared" si="31"/>
        <v>306060.57810634241</v>
      </c>
      <c r="Z86" s="28">
        <f t="shared" si="32"/>
        <v>1149.4213101447397</v>
      </c>
      <c r="AA86" s="28">
        <f t="shared" si="33"/>
        <v>3359.0005835128259</v>
      </c>
      <c r="AB86" s="20"/>
      <c r="AC86" s="1">
        <f t="shared" si="25"/>
        <v>22.988426202894793</v>
      </c>
      <c r="AD86" s="1">
        <f t="shared" si="26"/>
        <v>477.0115737971052</v>
      </c>
      <c r="AE86" s="1">
        <f t="shared" si="27"/>
        <v>11.494213101447396</v>
      </c>
      <c r="AF86" s="3">
        <f t="shared" si="34"/>
        <v>83.975014587820652</v>
      </c>
    </row>
    <row r="87" spans="1:32" x14ac:dyDescent="0.35">
      <c r="A87" s="84">
        <v>5</v>
      </c>
      <c r="C87" s="15">
        <f t="shared" si="35"/>
        <v>43990</v>
      </c>
      <c r="D87" s="9">
        <v>84</v>
      </c>
      <c r="E87" s="37">
        <f t="shared" si="43"/>
        <v>9</v>
      </c>
      <c r="F87" s="74">
        <f t="shared" si="44"/>
        <v>1.8</v>
      </c>
      <c r="G87" s="74">
        <f t="shared" si="24"/>
        <v>3.3833333333333337</v>
      </c>
      <c r="H87" s="74">
        <v>1</v>
      </c>
      <c r="I87" s="66">
        <f t="shared" si="36"/>
        <v>5.2781146592305168</v>
      </c>
      <c r="J87" s="66">
        <f t="shared" si="37"/>
        <v>6.6280413761795334</v>
      </c>
      <c r="K87" s="66">
        <f t="shared" si="40"/>
        <v>56.403073875059491</v>
      </c>
      <c r="L87" s="64">
        <f t="shared" si="41"/>
        <v>21.177432480500247</v>
      </c>
      <c r="M87" s="9">
        <v>756</v>
      </c>
      <c r="N87" s="4">
        <v>196</v>
      </c>
      <c r="O87" s="4">
        <v>510</v>
      </c>
      <c r="P87" s="8">
        <v>50</v>
      </c>
      <c r="Q87" s="17">
        <f t="shared" si="39"/>
        <v>2.0833333333333332E-2</v>
      </c>
      <c r="R87" s="17">
        <f t="shared" si="42"/>
        <v>1.699503543045414E-2</v>
      </c>
      <c r="S87" s="8">
        <f t="shared" si="38"/>
        <v>980</v>
      </c>
      <c r="T87" s="34">
        <f t="shared" si="28"/>
        <v>1.8480000000000001</v>
      </c>
      <c r="U87">
        <f>IF(A87=0,$AL$2,IF(A87=1,$AL$3,IF(A87=2,$AL$4,IF(A87=3,$AL$5,IF(A87=4,$AL$6,IF(A87=5,$AL$7,IF(A87=6,#REF!,IF(A87=7,$AL$9,IF(A87=8,$AL$8,"")))))))))</f>
        <v>8.4000000000000005E-2</v>
      </c>
      <c r="V87">
        <v>22.22</v>
      </c>
      <c r="W87">
        <f t="shared" si="29"/>
        <v>4.5454545454545456E-2</v>
      </c>
      <c r="X87">
        <f t="shared" si="30"/>
        <v>3.8545454545454549E-2</v>
      </c>
      <c r="Y87" s="32">
        <f t="shared" si="31"/>
        <v>305965.4280127837</v>
      </c>
      <c r="Z87" s="28">
        <f t="shared" si="32"/>
        <v>1192.3249805150299</v>
      </c>
      <c r="AA87" s="28">
        <f t="shared" si="33"/>
        <v>3411.2470067012232</v>
      </c>
      <c r="AB87" s="20"/>
      <c r="AC87" s="1">
        <f t="shared" si="25"/>
        <v>23.846499610300597</v>
      </c>
      <c r="AD87" s="1">
        <f t="shared" si="26"/>
        <v>476.15350038969939</v>
      </c>
      <c r="AE87" s="1">
        <f t="shared" si="27"/>
        <v>11.923249805150299</v>
      </c>
      <c r="AF87" s="3">
        <f t="shared" si="34"/>
        <v>85.281175167530591</v>
      </c>
    </row>
    <row r="88" spans="1:32" x14ac:dyDescent="0.35">
      <c r="A88" s="84">
        <v>5</v>
      </c>
      <c r="C88" s="15">
        <f t="shared" si="35"/>
        <v>43991</v>
      </c>
      <c r="D88" s="9">
        <v>85</v>
      </c>
      <c r="E88" s="37">
        <f t="shared" si="43"/>
        <v>3</v>
      </c>
      <c r="F88" s="74">
        <f t="shared" si="44"/>
        <v>0.5</v>
      </c>
      <c r="G88" s="74">
        <f t="shared" si="24"/>
        <v>3.45</v>
      </c>
      <c r="H88" s="74">
        <v>1</v>
      </c>
      <c r="I88" s="66">
        <f t="shared" si="36"/>
        <v>5.2626901889048856</v>
      </c>
      <c r="J88" s="66">
        <f t="shared" si="37"/>
        <v>6.6320017773956303</v>
      </c>
      <c r="K88" s="66">
        <f t="shared" si="40"/>
        <v>59.162114747928186</v>
      </c>
      <c r="L88" s="64">
        <f t="shared" si="41"/>
        <v>23.48015069416142</v>
      </c>
      <c r="M88" s="9">
        <v>759</v>
      </c>
      <c r="N88" s="4">
        <v>193</v>
      </c>
      <c r="O88" s="4">
        <v>516</v>
      </c>
      <c r="P88" s="8">
        <v>50</v>
      </c>
      <c r="Q88" s="17">
        <f t="shared" si="39"/>
        <v>-1.5306122448979591E-2</v>
      </c>
      <c r="R88" s="17">
        <f t="shared" si="42"/>
        <v>2.297171181529379E-2</v>
      </c>
      <c r="S88" s="8">
        <f t="shared" si="38"/>
        <v>965</v>
      </c>
      <c r="T88" s="34">
        <f t="shared" si="28"/>
        <v>1.8480000000000001</v>
      </c>
      <c r="U88">
        <f>IF(A88=0,$AL$2,IF(A88=1,$AL$3,IF(A88=2,$AL$4,IF(A88=3,$AL$5,IF(A88=4,$AL$6,IF(A88=5,$AL$7,IF(A88=6,#REF!,IF(A88=7,$AL$9,IF(A88=8,$AL$8,"")))))))))</f>
        <v>8.4000000000000005E-2</v>
      </c>
      <c r="V88">
        <v>22.22</v>
      </c>
      <c r="W88">
        <f t="shared" si="29"/>
        <v>4.5454545454545456E-2</v>
      </c>
      <c r="X88">
        <f t="shared" si="30"/>
        <v>3.8545454545454549E-2</v>
      </c>
      <c r="Y88" s="32">
        <f t="shared" si="31"/>
        <v>305866.7570011809</v>
      </c>
      <c r="Z88" s="28">
        <f t="shared" si="32"/>
        <v>1236.7994020944366</v>
      </c>
      <c r="AA88" s="28">
        <f t="shared" si="33"/>
        <v>3465.4435967246336</v>
      </c>
      <c r="AB88" s="20"/>
      <c r="AC88" s="1">
        <f t="shared" si="25"/>
        <v>24.735988041888731</v>
      </c>
      <c r="AD88" s="1">
        <f t="shared" si="26"/>
        <v>475.26401195811127</v>
      </c>
      <c r="AE88" s="1">
        <f t="shared" si="27"/>
        <v>12.367994020944366</v>
      </c>
      <c r="AF88" s="3">
        <f t="shared" si="34"/>
        <v>86.636089918115843</v>
      </c>
    </row>
    <row r="89" spans="1:32" x14ac:dyDescent="0.35">
      <c r="A89" s="84">
        <v>5</v>
      </c>
      <c r="C89" s="15">
        <f t="shared" si="35"/>
        <v>43992</v>
      </c>
      <c r="D89" s="9">
        <v>86</v>
      </c>
      <c r="E89" s="37">
        <f t="shared" si="43"/>
        <v>16</v>
      </c>
      <c r="F89" s="74">
        <f t="shared" si="44"/>
        <v>2.6666666666666665</v>
      </c>
      <c r="G89" s="74">
        <f t="shared" si="24"/>
        <v>3.9433333333333338</v>
      </c>
      <c r="H89" s="74">
        <v>1</v>
      </c>
      <c r="I89" s="66">
        <f t="shared" si="36"/>
        <v>5.3132059790417872</v>
      </c>
      <c r="J89" s="66">
        <f t="shared" si="37"/>
        <v>6.6528630293533473</v>
      </c>
      <c r="K89" s="66">
        <f t="shared" si="40"/>
        <v>63.041687308643716</v>
      </c>
      <c r="L89" s="64">
        <f t="shared" si="41"/>
        <v>28.427647862100859</v>
      </c>
      <c r="M89" s="9">
        <v>775</v>
      </c>
      <c r="N89" s="4">
        <v>203</v>
      </c>
      <c r="O89" s="4">
        <v>522</v>
      </c>
      <c r="P89" s="8">
        <v>50</v>
      </c>
      <c r="Q89" s="17">
        <f t="shared" si="39"/>
        <v>5.181347150259067E-2</v>
      </c>
      <c r="R89" s="17">
        <f t="shared" si="42"/>
        <v>3.2105238047265616E-2</v>
      </c>
      <c r="S89" s="8">
        <f t="shared" si="38"/>
        <v>1015</v>
      </c>
      <c r="T89" s="34">
        <f t="shared" si="28"/>
        <v>1.8480000000000001</v>
      </c>
      <c r="U89">
        <f>IF(A89=0,$AL$2,IF(A89=1,$AL$3,IF(A89=2,$AL$4,IF(A89=3,$AL$5,IF(A89=4,$AL$6,IF(A89=5,$AL$7,IF(A89=6,#REF!,IF(A89=7,$AL$9,IF(A89=8,$AL$8,"")))))))))</f>
        <v>8.4000000000000005E-2</v>
      </c>
      <c r="V89">
        <v>22.22</v>
      </c>
      <c r="W89">
        <f t="shared" si="29"/>
        <v>4.5454545454545456E-2</v>
      </c>
      <c r="X89">
        <f t="shared" si="30"/>
        <v>3.8545454545454549E-2</v>
      </c>
      <c r="Y89" s="32">
        <f t="shared" si="31"/>
        <v>305764.43851034128</v>
      </c>
      <c r="Z89" s="28">
        <f t="shared" si="32"/>
        <v>1282.8997382934306</v>
      </c>
      <c r="AA89" s="28">
        <f t="shared" si="33"/>
        <v>3521.66175136529</v>
      </c>
      <c r="AB89" s="20"/>
      <c r="AC89" s="1">
        <f t="shared" si="25"/>
        <v>25.657994765868612</v>
      </c>
      <c r="AD89" s="1">
        <f t="shared" si="26"/>
        <v>474.34200523413136</v>
      </c>
      <c r="AE89" s="1">
        <f t="shared" si="27"/>
        <v>12.828997382934306</v>
      </c>
      <c r="AF89" s="3">
        <f t="shared" si="34"/>
        <v>88.041543784132259</v>
      </c>
    </row>
    <row r="90" spans="1:32" x14ac:dyDescent="0.35">
      <c r="A90" s="84">
        <v>5</v>
      </c>
      <c r="C90" s="15">
        <f t="shared" si="35"/>
        <v>43993</v>
      </c>
      <c r="D90" s="9">
        <v>87</v>
      </c>
      <c r="E90" s="37">
        <f t="shared" si="43"/>
        <v>15</v>
      </c>
      <c r="F90" s="74">
        <f t="shared" si="44"/>
        <v>1.1538461538461537</v>
      </c>
      <c r="G90" s="74">
        <f t="shared" si="24"/>
        <v>1.5741025641025641</v>
      </c>
      <c r="H90" s="74">
        <v>1</v>
      </c>
      <c r="I90" s="66">
        <f t="shared" si="36"/>
        <v>5.3181199938442161</v>
      </c>
      <c r="J90" s="66">
        <f t="shared" si="37"/>
        <v>6.6720329454610674</v>
      </c>
      <c r="K90" s="66">
        <f t="shared" si="40"/>
        <v>59.49156608126804</v>
      </c>
      <c r="L90" s="64">
        <f t="shared" si="41"/>
        <v>33.911547715618966</v>
      </c>
      <c r="M90" s="9">
        <v>790</v>
      </c>
      <c r="N90" s="4">
        <v>204</v>
      </c>
      <c r="O90" s="4">
        <v>535</v>
      </c>
      <c r="P90" s="8">
        <v>51</v>
      </c>
      <c r="Q90" s="17">
        <f t="shared" si="39"/>
        <v>4.9261083743842365E-3</v>
      </c>
      <c r="R90" s="17">
        <f t="shared" si="42"/>
        <v>2.4044725921958547E-2</v>
      </c>
      <c r="S90" s="8">
        <f t="shared" si="38"/>
        <v>1020</v>
      </c>
      <c r="T90" s="34">
        <f t="shared" si="28"/>
        <v>1.8480000000000001</v>
      </c>
      <c r="U90">
        <f>IF(A90=0,$AL$2,IF(A90=1,$AL$3,IF(A90=2,$AL$4,IF(A90=3,$AL$5,IF(A90=4,$AL$6,IF(A90=5,$AL$7,IF(A90=6,#REF!,IF(A90=7,$AL$9,IF(A90=8,$AL$8,"")))))))))</f>
        <v>8.4000000000000005E-2</v>
      </c>
      <c r="V90">
        <v>22.22</v>
      </c>
      <c r="W90">
        <f t="shared" si="29"/>
        <v>4.5454545454545456E-2</v>
      </c>
      <c r="X90">
        <f t="shared" si="30"/>
        <v>3.8545454545454549E-2</v>
      </c>
      <c r="Y90" s="32">
        <f t="shared" si="31"/>
        <v>305658.34171374881</v>
      </c>
      <c r="Z90" s="28">
        <f t="shared" si="32"/>
        <v>1330.6829104180031</v>
      </c>
      <c r="AA90" s="28">
        <f t="shared" si="33"/>
        <v>3579.9753758331731</v>
      </c>
      <c r="AB90" s="20"/>
      <c r="AC90" s="1">
        <f t="shared" si="25"/>
        <v>26.613658208360061</v>
      </c>
      <c r="AD90" s="1">
        <f t="shared" si="26"/>
        <v>473.38634179163995</v>
      </c>
      <c r="AE90" s="1">
        <f t="shared" si="27"/>
        <v>13.30682910418003</v>
      </c>
      <c r="AF90" s="3">
        <f t="shared" si="34"/>
        <v>89.499384395829338</v>
      </c>
    </row>
    <row r="91" spans="1:32" x14ac:dyDescent="0.35">
      <c r="A91" s="84">
        <v>5</v>
      </c>
      <c r="C91" s="15">
        <f t="shared" si="35"/>
        <v>43994</v>
      </c>
      <c r="D91" s="9">
        <v>88</v>
      </c>
      <c r="E91" s="37">
        <f t="shared" si="43"/>
        <v>23</v>
      </c>
      <c r="F91" s="74">
        <f t="shared" si="44"/>
        <v>4.5999999999999996</v>
      </c>
      <c r="G91" s="74">
        <f t="shared" ref="G91:G141" si="45">AVERAGE(F85:F91)</f>
        <v>2.1441025641025639</v>
      </c>
      <c r="H91" s="74">
        <v>1</v>
      </c>
      <c r="I91" s="66">
        <f t="shared" si="36"/>
        <v>5.4026773818722793</v>
      </c>
      <c r="J91" s="66">
        <f t="shared" si="37"/>
        <v>6.7007311095478101</v>
      </c>
      <c r="K91" s="66">
        <f t="shared" si="40"/>
        <v>46.772346773101432</v>
      </c>
      <c r="L91" s="64">
        <f t="shared" si="41"/>
        <v>28.245084823994446</v>
      </c>
      <c r="M91" s="9">
        <v>813</v>
      </c>
      <c r="N91" s="4">
        <v>222</v>
      </c>
      <c r="O91" s="4">
        <v>540</v>
      </c>
      <c r="P91" s="8">
        <v>51</v>
      </c>
      <c r="Q91" s="17">
        <f t="shared" si="39"/>
        <v>8.8235294117647065E-2</v>
      </c>
      <c r="R91" s="17">
        <f t="shared" si="42"/>
        <v>3.1695184949500195E-2</v>
      </c>
      <c r="S91" s="8">
        <f t="shared" si="38"/>
        <v>1110</v>
      </c>
      <c r="T91" s="34">
        <f t="shared" si="28"/>
        <v>1.8480000000000001</v>
      </c>
      <c r="U91">
        <f>IF(A91=0,$AL$2,IF(A91=1,$AL$3,IF(A91=2,$AL$4,IF(A91=3,$AL$5,IF(A91=4,$AL$6,IF(A91=5,$AL$7,IF(A91=6,#REF!,IF(A91=7,$AL$9,IF(A91=8,$AL$8,"")))))))))</f>
        <v>8.4000000000000005E-2</v>
      </c>
      <c r="V91">
        <v>22.22</v>
      </c>
      <c r="W91">
        <f t="shared" si="29"/>
        <v>4.5454545454545456E-2</v>
      </c>
      <c r="X91">
        <f t="shared" si="30"/>
        <v>3.8545454545454549E-2</v>
      </c>
      <c r="Y91" s="32">
        <f t="shared" si="31"/>
        <v>305548.33139759715</v>
      </c>
      <c r="Z91" s="28">
        <f t="shared" si="32"/>
        <v>1380.207639732505</v>
      </c>
      <c r="AA91" s="28">
        <f t="shared" si="33"/>
        <v>3640.460962670355</v>
      </c>
      <c r="AB91" s="20"/>
      <c r="AC91" s="1">
        <f t="shared" si="25"/>
        <v>27.604152794650101</v>
      </c>
      <c r="AD91" s="1">
        <f t="shared" si="26"/>
        <v>472.39584720534992</v>
      </c>
      <c r="AE91" s="1">
        <f t="shared" si="27"/>
        <v>13.802076397325051</v>
      </c>
      <c r="AF91" s="3">
        <f t="shared" si="34"/>
        <v>91.011524066758881</v>
      </c>
    </row>
    <row r="92" spans="1:32" x14ac:dyDescent="0.35">
      <c r="A92" s="84">
        <v>5</v>
      </c>
      <c r="C92" s="15">
        <f t="shared" si="35"/>
        <v>43995</v>
      </c>
      <c r="D92" s="9">
        <v>89</v>
      </c>
      <c r="E92" s="37">
        <f t="shared" si="43"/>
        <v>34</v>
      </c>
      <c r="F92" s="74">
        <f t="shared" si="44"/>
        <v>34</v>
      </c>
      <c r="G92" s="74">
        <f t="shared" si="45"/>
        <v>7.4534188034188036</v>
      </c>
      <c r="H92" s="74">
        <v>1</v>
      </c>
      <c r="I92" s="66">
        <f>LN(N92)</f>
        <v>5.5412635451584258</v>
      </c>
      <c r="J92" s="66">
        <f t="shared" si="37"/>
        <v>6.7417006946520548</v>
      </c>
      <c r="K92" s="66">
        <f t="shared" si="40"/>
        <v>34.514545029569881</v>
      </c>
      <c r="L92" s="64">
        <f t="shared" si="41"/>
        <v>16.791068921921717</v>
      </c>
      <c r="M92" s="9">
        <v>847</v>
      </c>
      <c r="N92" s="4">
        <v>255</v>
      </c>
      <c r="O92" s="4">
        <v>541</v>
      </c>
      <c r="P92" s="8">
        <v>51</v>
      </c>
      <c r="Q92" s="17">
        <f t="shared" si="39"/>
        <v>0.14864864864864866</v>
      </c>
      <c r="R92" s="17">
        <f t="shared" si="42"/>
        <v>4.7344114006250479E-2</v>
      </c>
      <c r="S92" s="8">
        <f t="shared" si="38"/>
        <v>1275</v>
      </c>
      <c r="T92" s="34">
        <f t="shared" si="28"/>
        <v>1.8480000000000001</v>
      </c>
      <c r="U92">
        <f>IF(A92=0,$AL$2,IF(A92=1,$AL$3,IF(A92=2,$AL$4,IF(A92=3,$AL$5,IF(A92=4,$AL$6,IF(A92=5,$AL$7,IF(A92=6,#REF!,IF(A92=7,$AL$9,IF(A92=8,$AL$8,"")))))))))</f>
        <v>8.4000000000000005E-2</v>
      </c>
      <c r="V92">
        <v>22.22</v>
      </c>
      <c r="W92">
        <f t="shared" si="29"/>
        <v>4.5454545454545456E-2</v>
      </c>
      <c r="X92">
        <f t="shared" si="30"/>
        <v>3.8545454545454549E-2</v>
      </c>
      <c r="Y92" s="32">
        <f t="shared" si="31"/>
        <v>305434.26783705835</v>
      </c>
      <c r="Z92" s="28">
        <f t="shared" si="32"/>
        <v>1431.5344893743554</v>
      </c>
      <c r="AA92" s="28">
        <f t="shared" si="33"/>
        <v>3703.197673567287</v>
      </c>
      <c r="AB92" s="20"/>
      <c r="AC92" s="1">
        <f t="shared" si="25"/>
        <v>28.63068978748711</v>
      </c>
      <c r="AD92" s="1">
        <f t="shared" si="26"/>
        <v>471.36931021251291</v>
      </c>
      <c r="AE92" s="1">
        <f t="shared" si="27"/>
        <v>14.315344893743555</v>
      </c>
      <c r="AF92" s="3">
        <f t="shared" si="34"/>
        <v>92.579941839182183</v>
      </c>
    </row>
    <row r="93" spans="1:32" x14ac:dyDescent="0.35">
      <c r="A93" s="84">
        <v>5</v>
      </c>
      <c r="C93" s="15">
        <f t="shared" si="35"/>
        <v>43996</v>
      </c>
      <c r="D93" s="9">
        <v>90</v>
      </c>
      <c r="E93" s="37">
        <f t="shared" si="43"/>
        <v>10</v>
      </c>
      <c r="F93" s="74" t="str">
        <f t="shared" si="44"/>
        <v/>
      </c>
      <c r="G93" s="74">
        <f t="shared" si="45"/>
        <v>7.4534188034188036</v>
      </c>
      <c r="H93" s="74">
        <v>1</v>
      </c>
      <c r="I93" s="66">
        <f t="shared" si="36"/>
        <v>5.579729825986222</v>
      </c>
      <c r="J93" s="66">
        <f t="shared" si="37"/>
        <v>6.75343791859778</v>
      </c>
      <c r="K93" s="66">
        <f t="shared" si="40"/>
        <v>30.162334131894198</v>
      </c>
      <c r="L93" s="64">
        <f>LN(2)/SLOPE(I87:I93,D87:D93)</f>
        <v>12.509556047896158</v>
      </c>
      <c r="M93" s="9">
        <v>857</v>
      </c>
      <c r="N93" s="4">
        <v>265</v>
      </c>
      <c r="O93" s="4">
        <v>541</v>
      </c>
      <c r="P93" s="8">
        <v>51</v>
      </c>
      <c r="Q93" s="17">
        <f t="shared" si="39"/>
        <v>3.9215686274509803E-2</v>
      </c>
      <c r="R93" s="17">
        <f t="shared" si="42"/>
        <v>4.8338059971733446E-2</v>
      </c>
      <c r="S93" s="8">
        <f t="shared" si="38"/>
        <v>1325</v>
      </c>
      <c r="T93" s="34">
        <f t="shared" si="28"/>
        <v>1.8480000000000001</v>
      </c>
      <c r="U93">
        <f>IF(A93=0,$AL$2,IF(A93=1,$AL$3,IF(A93=2,$AL$4,IF(A93=3,$AL$5,IF(A93=4,$AL$6,IF(A93=5,$AL$7,IF(A93=6,#REF!,IF(A93=7,$AL$9,IF(A93=8,$AL$8,"")))))))))</f>
        <v>8.4000000000000005E-2</v>
      </c>
      <c r="V93">
        <v>22.22</v>
      </c>
      <c r="W93">
        <f t="shared" si="29"/>
        <v>4.5454545454545456E-2</v>
      </c>
      <c r="X93">
        <f t="shared" si="30"/>
        <v>3.8545454545454549E-2</v>
      </c>
      <c r="Y93" s="32">
        <f t="shared" si="31"/>
        <v>305316.00667091686</v>
      </c>
      <c r="Z93" s="28">
        <f t="shared" si="32"/>
        <v>1484.7259059988171</v>
      </c>
      <c r="AA93" s="28">
        <f t="shared" si="33"/>
        <v>3768.2674230843031</v>
      </c>
      <c r="AB93" s="20"/>
      <c r="AC93" s="1">
        <f t="shared" si="25"/>
        <v>29.694518119976344</v>
      </c>
      <c r="AD93" s="1">
        <f t="shared" si="26"/>
        <v>470.30548188002365</v>
      </c>
      <c r="AE93" s="1">
        <f t="shared" si="27"/>
        <v>14.847259059988172</v>
      </c>
      <c r="AF93" s="3">
        <f t="shared" si="34"/>
        <v>94.206685577107578</v>
      </c>
    </row>
    <row r="94" spans="1:32" x14ac:dyDescent="0.35">
      <c r="A94" s="84">
        <v>5</v>
      </c>
      <c r="C94" s="15">
        <f t="shared" si="35"/>
        <v>43997</v>
      </c>
      <c r="D94" s="9">
        <v>91</v>
      </c>
      <c r="E94" s="37">
        <f t="shared" si="43"/>
        <v>37</v>
      </c>
      <c r="F94" s="74">
        <f t="shared" si="44"/>
        <v>2.3125</v>
      </c>
      <c r="G94" s="74">
        <f t="shared" si="45"/>
        <v>7.5388354700854698</v>
      </c>
      <c r="H94" s="74">
        <v>1</v>
      </c>
      <c r="I94" s="66">
        <f t="shared" si="36"/>
        <v>5.6559918108198524</v>
      </c>
      <c r="J94" s="66">
        <f t="shared" si="37"/>
        <v>6.7957057751735137</v>
      </c>
      <c r="K94" s="66">
        <f t="shared" si="40"/>
        <v>25.472331128294105</v>
      </c>
      <c r="L94" s="64">
        <f t="shared" ref="L94:L99" si="46">LN(2)/SLOPE(I88:I94,D88:D94)</f>
        <v>10.024358267098414</v>
      </c>
      <c r="M94" s="9">
        <v>894</v>
      </c>
      <c r="N94" s="4">
        <v>286</v>
      </c>
      <c r="O94" s="4">
        <v>557</v>
      </c>
      <c r="P94" s="8">
        <v>51</v>
      </c>
      <c r="Q94" s="17">
        <f t="shared" si="39"/>
        <v>7.9245283018867921E-2</v>
      </c>
      <c r="R94" s="17">
        <f t="shared" si="42"/>
        <v>5.668262421252411E-2</v>
      </c>
      <c r="S94" s="8">
        <f t="shared" si="38"/>
        <v>1430</v>
      </c>
      <c r="T94" s="34">
        <f t="shared" si="28"/>
        <v>1.8480000000000001</v>
      </c>
      <c r="U94">
        <f>IF(A94=0,$AL$2,IF(A94=1,$AL$3,IF(A94=2,$AL$4,IF(A94=3,$AL$5,IF(A94=4,$AL$6,IF(A94=5,$AL$7,IF(A94=6,#REF!,IF(A94=7,$AL$9,IF(A94=8,$AL$8,"")))))))))</f>
        <v>8.4000000000000005E-2</v>
      </c>
      <c r="V94">
        <v>22.22</v>
      </c>
      <c r="W94">
        <f t="shared" si="29"/>
        <v>4.5454545454545456E-2</v>
      </c>
      <c r="X94">
        <f t="shared" si="30"/>
        <v>3.8545454545454549E-2</v>
      </c>
      <c r="Y94" s="32">
        <f t="shared" si="31"/>
        <v>305193.39877471339</v>
      </c>
      <c r="Z94" s="28">
        <f t="shared" si="32"/>
        <v>1539.8462610205092</v>
      </c>
      <c r="AA94" s="28">
        <f t="shared" si="33"/>
        <v>3835.7549642660674</v>
      </c>
      <c r="AB94" s="20"/>
      <c r="AC94" s="1">
        <f t="shared" si="25"/>
        <v>30.796925220410184</v>
      </c>
      <c r="AD94" s="1">
        <f t="shared" si="26"/>
        <v>469.20307477958983</v>
      </c>
      <c r="AE94" s="1">
        <f t="shared" si="27"/>
        <v>15.398462610205092</v>
      </c>
      <c r="AF94" s="3">
        <f t="shared" si="34"/>
        <v>95.893874106651694</v>
      </c>
    </row>
    <row r="95" spans="1:32" x14ac:dyDescent="0.35">
      <c r="A95" s="84">
        <v>5</v>
      </c>
      <c r="C95" s="15">
        <f t="shared" si="35"/>
        <v>43998</v>
      </c>
      <c r="D95" s="9">
        <v>92</v>
      </c>
      <c r="E95" s="37">
        <f t="shared" si="43"/>
        <v>61</v>
      </c>
      <c r="F95" s="74">
        <f t="shared" si="44"/>
        <v>6.7777777777777777</v>
      </c>
      <c r="G95" s="74">
        <f t="shared" si="45"/>
        <v>8.5851317663817657</v>
      </c>
      <c r="H95" s="74">
        <v>1</v>
      </c>
      <c r="I95" s="66">
        <f t="shared" si="36"/>
        <v>5.8230458954830189</v>
      </c>
      <c r="J95" s="66">
        <f t="shared" si="37"/>
        <v>6.8617113404807304</v>
      </c>
      <c r="K95" s="66">
        <f t="shared" si="40"/>
        <v>20.945581130253849</v>
      </c>
      <c r="L95" s="64">
        <f t="shared" si="46"/>
        <v>8.1467456298396641</v>
      </c>
      <c r="M95" s="9">
        <v>955</v>
      </c>
      <c r="N95" s="4">
        <v>338</v>
      </c>
      <c r="O95" s="4">
        <v>566</v>
      </c>
      <c r="P95" s="8">
        <v>51</v>
      </c>
      <c r="Q95" s="17">
        <f t="shared" si="39"/>
        <v>0.18181818181818182</v>
      </c>
      <c r="R95" s="17">
        <f t="shared" si="42"/>
        <v>8.4843239107832868E-2</v>
      </c>
      <c r="S95" s="6">
        <f t="shared" si="38"/>
        <v>1690</v>
      </c>
      <c r="T95" s="34">
        <f t="shared" si="28"/>
        <v>1.8480000000000001</v>
      </c>
      <c r="U95">
        <f>IF(A95=0,$AL$2,IF(A95=1,$AL$3,IF(A95=2,$AL$4,IF(A95=3,$AL$5,IF(A95=4,$AL$6,IF(A95=5,$AL$7,IF(A95=6,#REF!,IF(A95=7,$AL$9,IF(A95=8,$AL$8,"")))))))))</f>
        <v>8.4000000000000005E-2</v>
      </c>
      <c r="V95">
        <v>22.22</v>
      </c>
      <c r="W95">
        <f t="shared" si="29"/>
        <v>4.5454545454545456E-2</v>
      </c>
      <c r="X95">
        <f t="shared" si="30"/>
        <v>3.8545454545454549E-2</v>
      </c>
      <c r="Y95" s="32">
        <f t="shared" si="31"/>
        <v>305066.29013256327</v>
      </c>
      <c r="Z95" s="28">
        <f t="shared" si="32"/>
        <v>1596.9618913060533</v>
      </c>
      <c r="AA95" s="28">
        <f t="shared" si="33"/>
        <v>3905.7479761306358</v>
      </c>
      <c r="AB95" s="20"/>
      <c r="AC95" s="1">
        <f t="shared" si="25"/>
        <v>31.939237826121065</v>
      </c>
      <c r="AD95" s="1">
        <f t="shared" si="26"/>
        <v>468.06076217387891</v>
      </c>
      <c r="AE95" s="1">
        <f t="shared" si="27"/>
        <v>15.969618913060533</v>
      </c>
      <c r="AF95" s="3">
        <f t="shared" si="34"/>
        <v>97.643699403265899</v>
      </c>
    </row>
    <row r="96" spans="1:32" x14ac:dyDescent="0.35">
      <c r="A96" s="84">
        <v>5</v>
      </c>
      <c r="C96" s="15">
        <f t="shared" si="35"/>
        <v>43999</v>
      </c>
      <c r="D96" s="9">
        <v>93</v>
      </c>
      <c r="E96" s="37">
        <f t="shared" si="43"/>
        <v>76</v>
      </c>
      <c r="F96" s="74">
        <f t="shared" si="44"/>
        <v>4.75</v>
      </c>
      <c r="G96" s="74">
        <f t="shared" si="45"/>
        <v>8.9323539886039889</v>
      </c>
      <c r="H96" s="74">
        <v>1</v>
      </c>
      <c r="I96" s="66">
        <f t="shared" si="36"/>
        <v>5.9864520052844377</v>
      </c>
      <c r="J96" s="66">
        <f t="shared" si="37"/>
        <v>6.9382844840169602</v>
      </c>
      <c r="K96" s="66">
        <f t="shared" si="40"/>
        <v>16.521484646873791</v>
      </c>
      <c r="L96" s="64">
        <f t="shared" si="46"/>
        <v>6.555775911456081</v>
      </c>
      <c r="M96" s="9">
        <v>1031</v>
      </c>
      <c r="N96" s="4">
        <v>398</v>
      </c>
      <c r="O96" s="4">
        <v>582</v>
      </c>
      <c r="P96" s="6">
        <v>51</v>
      </c>
      <c r="Q96" s="17">
        <f t="shared" si="39"/>
        <v>0.17751479289940827</v>
      </c>
      <c r="R96" s="17">
        <f t="shared" si="42"/>
        <v>0.10280057073594968</v>
      </c>
      <c r="S96" s="6">
        <f t="shared" si="38"/>
        <v>1990</v>
      </c>
      <c r="T96" s="34">
        <f t="shared" si="28"/>
        <v>1.8480000000000001</v>
      </c>
      <c r="U96">
        <f>IF(A96=0,$AL$2,IF(A96=1,$AL$3,IF(A96=2,$AL$4,IF(A96=3,$AL$5,IF(A96=4,$AL$6,IF(A96=5,$AL$7,IF(A96=6,#REF!,IF(A96=7,$AL$9,IF(A96=8,$AL$8,"")))))))))</f>
        <v>8.4000000000000005E-2</v>
      </c>
      <c r="V96">
        <v>22.22</v>
      </c>
      <c r="W96">
        <f t="shared" si="29"/>
        <v>4.5454545454545456E-2</v>
      </c>
      <c r="X96">
        <f t="shared" si="30"/>
        <v>3.8545454545454549E-2</v>
      </c>
      <c r="Y96" s="32">
        <f t="shared" si="31"/>
        <v>304934.52170783258</v>
      </c>
      <c r="Z96" s="28">
        <f t="shared" si="32"/>
        <v>1656.1411391591951</v>
      </c>
      <c r="AA96" s="28">
        <f t="shared" si="33"/>
        <v>3978.3371530081836</v>
      </c>
      <c r="AB96" s="20"/>
      <c r="AC96" s="1">
        <f t="shared" si="25"/>
        <v>33.122822783183899</v>
      </c>
      <c r="AD96" s="1">
        <f t="shared" si="26"/>
        <v>466.87717721681611</v>
      </c>
      <c r="AE96" s="1">
        <f t="shared" si="27"/>
        <v>16.56141139159195</v>
      </c>
      <c r="AF96" s="3">
        <f t="shared" si="34"/>
        <v>99.458428825204592</v>
      </c>
    </row>
    <row r="97" spans="1:32" x14ac:dyDescent="0.35">
      <c r="A97" s="84">
        <v>5</v>
      </c>
      <c r="C97" s="15">
        <f t="shared" si="35"/>
        <v>44000</v>
      </c>
      <c r="D97" s="9">
        <v>94</v>
      </c>
      <c r="E97" s="37">
        <f t="shared" si="43"/>
        <v>105</v>
      </c>
      <c r="F97" s="74">
        <f t="shared" si="44"/>
        <v>10.5</v>
      </c>
      <c r="G97" s="74">
        <f t="shared" si="45"/>
        <v>10.490046296296297</v>
      </c>
      <c r="H97" s="74">
        <v>1</v>
      </c>
      <c r="I97" s="66">
        <f t="shared" si="36"/>
        <v>6.2005091740426899</v>
      </c>
      <c r="J97" s="66">
        <f t="shared" si="37"/>
        <v>7.035268599281097</v>
      </c>
      <c r="K97" s="66">
        <f t="shared" si="40"/>
        <v>12.895303352973079</v>
      </c>
      <c r="L97" s="64">
        <f t="shared" si="46"/>
        <v>5.5024339616591798</v>
      </c>
      <c r="M97" s="9">
        <v>1136</v>
      </c>
      <c r="N97" s="4">
        <v>493</v>
      </c>
      <c r="O97" s="4">
        <v>592</v>
      </c>
      <c r="P97" s="8">
        <v>51</v>
      </c>
      <c r="Q97" s="17">
        <f t="shared" si="39"/>
        <v>0.23869346733668342</v>
      </c>
      <c r="R97" s="17">
        <f t="shared" si="42"/>
        <v>0.13619590773056386</v>
      </c>
      <c r="S97" s="6">
        <f t="shared" si="38"/>
        <v>2465</v>
      </c>
      <c r="T97" s="34">
        <f t="shared" si="28"/>
        <v>1.8480000000000001</v>
      </c>
      <c r="U97">
        <f>IF(A97=0,$AL$2,IF(A97=1,$AL$3,IF(A97=2,$AL$4,IF(A97=3,$AL$5,IF(A97=4,$AL$6,IF(A97=5,$AL$7,IF(A97=6,#REF!,IF(A97=7,$AL$9,IF(A97=8,$AL$8,"")))))))))</f>
        <v>8.4000000000000005E-2</v>
      </c>
      <c r="V97">
        <v>22.22</v>
      </c>
      <c r="W97">
        <f t="shared" si="29"/>
        <v>4.5454545454545456E-2</v>
      </c>
      <c r="X97">
        <f t="shared" si="30"/>
        <v>3.8545454545454549E-2</v>
      </c>
      <c r="Y97" s="32">
        <f t="shared" si="31"/>
        <v>304797.92931287683</v>
      </c>
      <c r="Z97" s="28">
        <f t="shared" si="32"/>
        <v>1717.4543914258818</v>
      </c>
      <c r="AA97" s="28">
        <f t="shared" si="33"/>
        <v>4053.616295697238</v>
      </c>
      <c r="AB97" s="20"/>
      <c r="AC97" s="1">
        <f t="shared" si="25"/>
        <v>34.349087828517639</v>
      </c>
      <c r="AD97" s="1">
        <f t="shared" si="26"/>
        <v>465.65091217148233</v>
      </c>
      <c r="AE97" s="1">
        <f t="shared" si="27"/>
        <v>17.17454391425882</v>
      </c>
      <c r="AF97" s="3">
        <f t="shared" si="34"/>
        <v>101.34040739243096</v>
      </c>
    </row>
    <row r="98" spans="1:32" x14ac:dyDescent="0.35">
      <c r="A98" s="84">
        <v>5</v>
      </c>
      <c r="C98" s="15">
        <f t="shared" si="35"/>
        <v>44001</v>
      </c>
      <c r="D98" s="9">
        <v>95</v>
      </c>
      <c r="E98" s="37">
        <f t="shared" si="43"/>
        <v>72</v>
      </c>
      <c r="F98" s="74">
        <f t="shared" si="44"/>
        <v>4.5</v>
      </c>
      <c r="G98" s="74">
        <f t="shared" si="45"/>
        <v>10.47337962962963</v>
      </c>
      <c r="H98" s="74">
        <v>1</v>
      </c>
      <c r="I98" s="66">
        <f t="shared" si="36"/>
        <v>6.3080984415095305</v>
      </c>
      <c r="J98" s="66">
        <f t="shared" si="37"/>
        <v>7.0967213784947605</v>
      </c>
      <c r="K98" s="66">
        <f t="shared" si="40"/>
        <v>10.956979511001245</v>
      </c>
      <c r="L98" s="64">
        <f t="shared" si="46"/>
        <v>5.0117502596404151</v>
      </c>
      <c r="M98" s="9">
        <v>1208</v>
      </c>
      <c r="N98" s="4">
        <v>549</v>
      </c>
      <c r="O98" s="4">
        <v>608</v>
      </c>
      <c r="P98" s="8">
        <v>51</v>
      </c>
      <c r="Q98" s="17">
        <f t="shared" si="39"/>
        <v>0.11359026369168357</v>
      </c>
      <c r="R98" s="17">
        <f t="shared" si="42"/>
        <v>0.1398180462411405</v>
      </c>
      <c r="S98" s="6">
        <f t="shared" si="38"/>
        <v>2745</v>
      </c>
      <c r="T98" s="34">
        <f t="shared" si="28"/>
        <v>1.8480000000000001</v>
      </c>
      <c r="U98">
        <f>IF(A98=0,$AL$2,IF(A98=1,$AL$3,IF(A98=2,$AL$4,IF(A98=3,$AL$5,IF(A98=4,$AL$6,IF(A98=5,$AL$7,IF(A98=6,#REF!,IF(A98=7,$AL$9,IF(A98=8,$AL$8,"")))))))))</f>
        <v>8.4000000000000005E-2</v>
      </c>
      <c r="V98">
        <v>22.22</v>
      </c>
      <c r="W98">
        <f t="shared" si="29"/>
        <v>4.5454545454545456E-2</v>
      </c>
      <c r="X98">
        <f t="shared" si="30"/>
        <v>3.8545454545454549E-2</v>
      </c>
      <c r="Y98" s="32">
        <f t="shared" si="31"/>
        <v>304656.34347806947</v>
      </c>
      <c r="Z98" s="28">
        <f t="shared" si="32"/>
        <v>1780.9741175320805</v>
      </c>
      <c r="AA98" s="28">
        <f t="shared" si="33"/>
        <v>4131.6824043984143</v>
      </c>
      <c r="AB98" s="20"/>
      <c r="AC98" s="1">
        <f t="shared" si="25"/>
        <v>35.619482350641611</v>
      </c>
      <c r="AD98" s="1">
        <f t="shared" si="26"/>
        <v>464.38051764935841</v>
      </c>
      <c r="AE98" s="1">
        <f t="shared" si="27"/>
        <v>17.809741175320806</v>
      </c>
      <c r="AF98" s="3">
        <f t="shared" si="34"/>
        <v>103.29206010996036</v>
      </c>
    </row>
    <row r="99" spans="1:32" x14ac:dyDescent="0.35">
      <c r="A99" s="84">
        <v>5</v>
      </c>
      <c r="C99" s="15">
        <f t="shared" si="35"/>
        <v>44002</v>
      </c>
      <c r="D99" s="9">
        <v>96</v>
      </c>
      <c r="E99" s="37">
        <f t="shared" si="43"/>
        <v>80</v>
      </c>
      <c r="F99" s="74" t="str">
        <f t="shared" si="44"/>
        <v/>
      </c>
      <c r="G99" s="74">
        <f t="shared" si="45"/>
        <v>5.7680555555555557</v>
      </c>
      <c r="H99" s="74">
        <v>1</v>
      </c>
      <c r="I99" s="66">
        <f t="shared" si="36"/>
        <v>6.444131256700441</v>
      </c>
      <c r="J99" s="66">
        <f t="shared" si="37"/>
        <v>7.1608459066642993</v>
      </c>
      <c r="K99" s="66">
        <f t="shared" si="40"/>
        <v>9.7146863077392407</v>
      </c>
      <c r="L99" s="64">
        <f t="shared" si="46"/>
        <v>4.5400379140457918</v>
      </c>
      <c r="M99" s="9">
        <v>1288</v>
      </c>
      <c r="N99" s="4">
        <v>629</v>
      </c>
      <c r="O99" s="4">
        <v>608</v>
      </c>
      <c r="P99" s="8">
        <v>51</v>
      </c>
      <c r="Q99" s="17">
        <f t="shared" si="39"/>
        <v>0.14571948998178508</v>
      </c>
      <c r="R99" s="17">
        <f t="shared" si="42"/>
        <v>0.13939959500301713</v>
      </c>
      <c r="S99" s="6">
        <f t="shared" si="38"/>
        <v>3145</v>
      </c>
      <c r="T99" s="34">
        <f t="shared" si="28"/>
        <v>1.8480000000000001</v>
      </c>
      <c r="U99">
        <f>IF(A99=0,$AL$2,IF(A99=1,$AL$3,IF(A99=2,$AL$4,IF(A99=3,$AL$5,IF(A99=4,$AL$6,IF(A99=5,$AL$7,IF(A99=6,#REF!,IF(A99=7,$AL$9,IF(A99=8,$AL$8,"")))))))))</f>
        <v>8.4000000000000005E-2</v>
      </c>
      <c r="V99">
        <v>22.22</v>
      </c>
      <c r="W99">
        <f t="shared" si="29"/>
        <v>4.5454545454545456E-2</v>
      </c>
      <c r="X99">
        <f t="shared" si="30"/>
        <v>3.8545454545454549E-2</v>
      </c>
      <c r="Y99" s="32">
        <f t="shared" si="31"/>
        <v>304509.58932037128</v>
      </c>
      <c r="Z99" s="28">
        <f t="shared" si="32"/>
        <v>1846.7749062515609</v>
      </c>
      <c r="AA99" s="28">
        <f t="shared" si="33"/>
        <v>4212.6357733771456</v>
      </c>
      <c r="AB99" s="20"/>
      <c r="AC99" s="1">
        <f t="shared" si="25"/>
        <v>36.935498125031216</v>
      </c>
      <c r="AD99" s="1">
        <f t="shared" si="26"/>
        <v>463.06450187496876</v>
      </c>
      <c r="AE99" s="1">
        <f t="shared" si="27"/>
        <v>18.467749062515608</v>
      </c>
      <c r="AF99" s="3">
        <f t="shared" si="34"/>
        <v>105.31589433442865</v>
      </c>
    </row>
    <row r="100" spans="1:32" x14ac:dyDescent="0.35">
      <c r="A100" s="84">
        <v>5</v>
      </c>
      <c r="C100" s="15">
        <f t="shared" si="35"/>
        <v>44003</v>
      </c>
      <c r="D100" s="9">
        <v>97</v>
      </c>
      <c r="E100" s="37">
        <f t="shared" si="43"/>
        <v>32</v>
      </c>
      <c r="F100" s="74" t="str">
        <f t="shared" si="44"/>
        <v/>
      </c>
      <c r="G100" s="74">
        <f t="shared" si="45"/>
        <v>5.7680555555555557</v>
      </c>
      <c r="H100" s="74">
        <v>1</v>
      </c>
      <c r="I100" s="66">
        <f t="shared" si="36"/>
        <v>6.4937538398516859</v>
      </c>
      <c r="J100" s="66">
        <f t="shared" si="37"/>
        <v>7.1853870155804165</v>
      </c>
      <c r="K100" s="66">
        <f t="shared" si="40"/>
        <v>10.078215549644133</v>
      </c>
      <c r="L100" s="64">
        <f>LN(2)/SLOPE(I94:I100,D94:D100)</f>
        <v>4.7602721554534435</v>
      </c>
      <c r="M100" s="9">
        <v>1320</v>
      </c>
      <c r="N100" s="4">
        <v>661</v>
      </c>
      <c r="O100" s="4">
        <v>608</v>
      </c>
      <c r="P100" s="8">
        <v>51</v>
      </c>
      <c r="Q100" s="17">
        <f t="shared" si="39"/>
        <v>5.0874403815580289E-2</v>
      </c>
      <c r="R100" s="17">
        <f t="shared" si="42"/>
        <v>0.14106512608031291</v>
      </c>
      <c r="S100" s="6">
        <f t="shared" si="38"/>
        <v>3305</v>
      </c>
      <c r="T100" s="34">
        <f>U100/W100</f>
        <v>1.8480000000000001</v>
      </c>
      <c r="U100">
        <f>IF(A100=0,$AL$2,IF(A100=1,$AL$3,IF(A100=2,$AL$4,IF(A100=3,$AL$5,IF(A100=4,$AL$6,IF(A100=5,$AL$7,IF(A100=6,#REF!,IF(A100=7,$AL$9,IF(A100=8,$AL$8,"")))))))))</f>
        <v>8.4000000000000005E-2</v>
      </c>
      <c r="V100">
        <v>22.22</v>
      </c>
      <c r="W100">
        <f t="shared" si="29"/>
        <v>4.5454545454545456E-2</v>
      </c>
      <c r="X100">
        <f t="shared" si="30"/>
        <v>3.8545454545454549E-2</v>
      </c>
      <c r="Y100" s="32">
        <f t="shared" si="31"/>
        <v>304357.48641171789</v>
      </c>
      <c r="Z100" s="28">
        <f t="shared" si="32"/>
        <v>1914.9335009844244</v>
      </c>
      <c r="AA100" s="28">
        <f t="shared" si="33"/>
        <v>4296.5800872976715</v>
      </c>
      <c r="AB100" s="20"/>
      <c r="AC100" s="1">
        <f t="shared" si="25"/>
        <v>38.298670019688487</v>
      </c>
      <c r="AD100" s="1">
        <f t="shared" si="26"/>
        <v>461.70132998031153</v>
      </c>
      <c r="AE100" s="1">
        <f t="shared" si="27"/>
        <v>19.149335009844243</v>
      </c>
      <c r="AF100" s="3">
        <f t="shared" si="34"/>
        <v>107.41450218244179</v>
      </c>
    </row>
    <row r="101" spans="1:32" x14ac:dyDescent="0.35">
      <c r="A101" s="84">
        <v>5</v>
      </c>
      <c r="C101" s="15">
        <f t="shared" si="35"/>
        <v>44004</v>
      </c>
      <c r="D101" s="9">
        <v>98</v>
      </c>
      <c r="E101" s="37">
        <f t="shared" si="43"/>
        <v>87</v>
      </c>
      <c r="F101" s="74">
        <f t="shared" si="44"/>
        <v>7.25</v>
      </c>
      <c r="G101" s="74">
        <f t="shared" si="45"/>
        <v>6.7555555555555555</v>
      </c>
      <c r="H101" s="74">
        <v>1</v>
      </c>
      <c r="I101" s="66">
        <f t="shared" si="36"/>
        <v>6.6012301187288767</v>
      </c>
      <c r="J101" s="66">
        <f t="shared" si="37"/>
        <v>7.2492150571143892</v>
      </c>
      <c r="K101" s="66">
        <f t="shared" si="40"/>
        <v>10.889407851969258</v>
      </c>
      <c r="L101" s="64">
        <f>LN(2)/SLOPE(I95:I101,D95:D101)</f>
        <v>5.4019810794272152</v>
      </c>
      <c r="M101" s="9">
        <v>1407</v>
      </c>
      <c r="N101" s="4">
        <v>736</v>
      </c>
      <c r="O101" s="4">
        <v>620</v>
      </c>
      <c r="P101" s="6">
        <v>51</v>
      </c>
      <c r="Q101" s="17">
        <f t="shared" si="39"/>
        <v>0.11346444780635401</v>
      </c>
      <c r="R101" s="17">
        <f t="shared" si="42"/>
        <v>0.14595357819281091</v>
      </c>
      <c r="S101" s="6">
        <f t="shared" si="38"/>
        <v>3680</v>
      </c>
      <c r="T101" s="34">
        <f>U101/W101</f>
        <v>1.8480000000000001</v>
      </c>
      <c r="U101">
        <f>IF(A101=0,$AL$2,IF(A101=1,$AL$3,IF(A101=2,$AL$4,IF(A101=3,$AL$5,IF(A101=4,$AL$6,IF(A101=5,$AL$7,IF(A101=6,#REF!,IF(A101=7,$AL$9,IF(A101=8,$AL$8,"")))))))))</f>
        <v>8.4000000000000005E-2</v>
      </c>
      <c r="V101">
        <v>22.22</v>
      </c>
      <c r="W101">
        <f t="shared" si="29"/>
        <v>4.5454545454545456E-2</v>
      </c>
      <c r="X101">
        <f t="shared" si="30"/>
        <v>3.8545454545454549E-2</v>
      </c>
      <c r="Y101" s="32">
        <f t="shared" si="31"/>
        <v>304199.84864752955</v>
      </c>
      <c r="Z101" s="28">
        <f t="shared" si="32"/>
        <v>1985.5288333098142</v>
      </c>
      <c r="AA101" s="28">
        <f t="shared" si="33"/>
        <v>4383.6225191605999</v>
      </c>
      <c r="AB101" s="20"/>
      <c r="AC101" s="1">
        <f t="shared" si="25"/>
        <v>39.710576666196282</v>
      </c>
      <c r="AD101" s="1">
        <f t="shared" si="26"/>
        <v>460.28942333380371</v>
      </c>
      <c r="AE101" s="1">
        <f t="shared" si="27"/>
        <v>19.855288333098141</v>
      </c>
      <c r="AF101" s="3">
        <f t="shared" si="34"/>
        <v>109.590562979015</v>
      </c>
    </row>
    <row r="102" spans="1:32" x14ac:dyDescent="0.35">
      <c r="A102" s="84">
        <v>5</v>
      </c>
      <c r="C102" s="15">
        <f t="shared" si="35"/>
        <v>44005</v>
      </c>
      <c r="D102" s="9">
        <v>99</v>
      </c>
      <c r="E102" s="37">
        <f t="shared" si="43"/>
        <v>140</v>
      </c>
      <c r="F102" s="74">
        <f t="shared" si="44"/>
        <v>2.7450980392156863</v>
      </c>
      <c r="G102" s="74">
        <f t="shared" si="45"/>
        <v>5.9490196078431374</v>
      </c>
      <c r="H102" s="74">
        <v>1</v>
      </c>
      <c r="I102" s="66">
        <f t="shared" si="36"/>
        <v>6.7153833863346808</v>
      </c>
      <c r="J102" s="66">
        <f t="shared" si="37"/>
        <v>7.3440728505730659</v>
      </c>
      <c r="K102" s="66">
        <f t="shared" si="40"/>
        <v>11.193180869633292</v>
      </c>
      <c r="L102" s="64">
        <f>LN(2)/SLOPE(I96:I102,D96:D102)</f>
        <v>6.114929095223486</v>
      </c>
      <c r="M102" s="9">
        <v>1547</v>
      </c>
      <c r="N102" s="4">
        <v>825</v>
      </c>
      <c r="O102" s="4">
        <v>671</v>
      </c>
      <c r="P102" s="6">
        <v>51</v>
      </c>
      <c r="Q102" s="17">
        <f t="shared" si="39"/>
        <v>0.12092391304347826</v>
      </c>
      <c r="R102" s="17">
        <f t="shared" si="42"/>
        <v>0.13725439693928185</v>
      </c>
      <c r="S102" s="6">
        <f t="shared" si="38"/>
        <v>4125</v>
      </c>
      <c r="T102" s="34">
        <f t="shared" si="28"/>
        <v>1.8480000000000001</v>
      </c>
      <c r="U102">
        <f>IF(A102=0,$AL$2,IF(A102=1,$AL$3,IF(A102=2,$AL$4,IF(A102=3,$AL$5,IF(A102=4,$AL$6,IF(A102=5,$AL$7,IF(A102=6,#REF!,IF(A102=7,$AL$9,IF(A102=8,$AL$8,"")))))))))</f>
        <v>8.4000000000000005E-2</v>
      </c>
      <c r="V102">
        <v>22.22</v>
      </c>
      <c r="W102">
        <f t="shared" si="29"/>
        <v>4.5454545454545456E-2</v>
      </c>
      <c r="X102">
        <f t="shared" si="30"/>
        <v>3.8545454545454549E-2</v>
      </c>
      <c r="Y102" s="32">
        <f t="shared" si="31"/>
        <v>304036.48411567643</v>
      </c>
      <c r="Z102" s="28">
        <f t="shared" si="32"/>
        <v>2058.6420545579585</v>
      </c>
      <c r="AA102" s="28">
        <f t="shared" si="33"/>
        <v>4473.8738297655918</v>
      </c>
      <c r="AB102" s="20"/>
      <c r="AC102" s="1">
        <f t="shared" si="25"/>
        <v>41.172841091159171</v>
      </c>
      <c r="AD102" s="1">
        <f t="shared" si="26"/>
        <v>458.82715890884083</v>
      </c>
      <c r="AE102" s="1">
        <f t="shared" si="27"/>
        <v>20.586420545579585</v>
      </c>
      <c r="AF102" s="3">
        <f t="shared" si="34"/>
        <v>111.8468457441398</v>
      </c>
    </row>
    <row r="103" spans="1:32" x14ac:dyDescent="0.35">
      <c r="A103" s="84">
        <v>5</v>
      </c>
      <c r="C103" s="15">
        <f t="shared" si="35"/>
        <v>44006</v>
      </c>
      <c r="D103" s="9">
        <v>100</v>
      </c>
      <c r="E103" s="37">
        <f t="shared" si="43"/>
        <v>118</v>
      </c>
      <c r="F103" s="74">
        <f t="shared" si="44"/>
        <v>3.806451612903226</v>
      </c>
      <c r="G103" s="74">
        <f t="shared" si="45"/>
        <v>5.7603099304237828</v>
      </c>
      <c r="H103" s="74">
        <v>1</v>
      </c>
      <c r="I103" s="66">
        <f t="shared" si="36"/>
        <v>6.815639990074331</v>
      </c>
      <c r="J103" s="66">
        <f t="shared" si="37"/>
        <v>7.4175804024145444</v>
      </c>
      <c r="K103" s="66">
        <f t="shared" si="40"/>
        <v>11.218518423027289</v>
      </c>
      <c r="L103" s="64">
        <f>LN(2)/SLOPE(I97:I103,D97:D103)</f>
        <v>6.8894921619870511</v>
      </c>
      <c r="M103" s="9">
        <v>1665</v>
      </c>
      <c r="N103" s="4">
        <v>912</v>
      </c>
      <c r="O103" s="4">
        <v>702</v>
      </c>
      <c r="P103" s="6">
        <v>51</v>
      </c>
      <c r="Q103" s="17">
        <f t="shared" si="39"/>
        <v>0.10545454545454545</v>
      </c>
      <c r="R103" s="17">
        <f t="shared" si="42"/>
        <v>0.12696007587573002</v>
      </c>
      <c r="S103" s="6">
        <f t="shared" si="38"/>
        <v>4560</v>
      </c>
      <c r="T103" s="34">
        <f>U103/W103</f>
        <v>1.8480000000000001</v>
      </c>
      <c r="U103">
        <f>IF(A103=0,$AL$2,IF(A103=1,$AL$3,IF(A103=2,$AL$4,IF(A103=3,$AL$5,IF(A103=4,$AL$6,IF(A103=5,$AL$7,IF(A103=6,#REF!,IF(A103=7,$AL$9,IF(A103=8,$AL$8,"")))))))))</f>
        <v>8.4000000000000005E-2</v>
      </c>
      <c r="V103">
        <v>22.22</v>
      </c>
      <c r="W103">
        <f t="shared" si="29"/>
        <v>4.5454545454545456E-2</v>
      </c>
      <c r="X103">
        <f t="shared" si="30"/>
        <v>3.8545454545454549E-2</v>
      </c>
      <c r="Y103" s="32">
        <f t="shared" si="31"/>
        <v>303867.19496626337</v>
      </c>
      <c r="Z103" s="28">
        <f t="shared" si="32"/>
        <v>2134.3565651274898</v>
      </c>
      <c r="AA103" s="28">
        <f t="shared" si="33"/>
        <v>4567.4484686091355</v>
      </c>
      <c r="AB103" s="20"/>
      <c r="AC103" s="1">
        <f t="shared" si="25"/>
        <v>42.687131302549794</v>
      </c>
      <c r="AD103" s="1">
        <f t="shared" si="26"/>
        <v>457.3128686974502</v>
      </c>
      <c r="AE103" s="1">
        <f t="shared" si="27"/>
        <v>21.343565651274897</v>
      </c>
      <c r="AF103" s="3">
        <f t="shared" si="34"/>
        <v>114.1862117152284</v>
      </c>
    </row>
    <row r="104" spans="1:32" x14ac:dyDescent="0.35">
      <c r="A104" s="84">
        <v>5</v>
      </c>
      <c r="C104" s="15">
        <f t="shared" si="35"/>
        <v>44007</v>
      </c>
      <c r="D104" s="9">
        <v>101</v>
      </c>
      <c r="E104" s="37">
        <f t="shared" si="43"/>
        <v>130</v>
      </c>
      <c r="F104" s="74">
        <f t="shared" si="44"/>
        <v>2.0634920634920637</v>
      </c>
      <c r="G104" s="74">
        <f t="shared" si="45"/>
        <v>4.0730083431221953</v>
      </c>
      <c r="H104" s="74">
        <v>1</v>
      </c>
      <c r="I104" s="66">
        <f t="shared" si="36"/>
        <v>6.8865316425305103</v>
      </c>
      <c r="J104" s="66">
        <f t="shared" si="37"/>
        <v>7.4927603009223791</v>
      </c>
      <c r="K104" s="66">
        <f t="shared" si="40"/>
        <v>10.432950285653556</v>
      </c>
      <c r="L104" s="64">
        <f>LN(2)/SLOPE(I98:I104,D98:D104)</f>
        <v>7.1883351094994952</v>
      </c>
      <c r="M104" s="9">
        <v>1795</v>
      </c>
      <c r="N104" s="4">
        <v>979</v>
      </c>
      <c r="O104" s="4">
        <v>765</v>
      </c>
      <c r="P104" s="6">
        <v>51</v>
      </c>
      <c r="Q104" s="17">
        <f t="shared" si="39"/>
        <v>7.3464912280701761E-2</v>
      </c>
      <c r="R104" s="17">
        <f t="shared" si="42"/>
        <v>0.10335599658201834</v>
      </c>
      <c r="S104" s="6">
        <f t="shared" si="38"/>
        <v>4895</v>
      </c>
      <c r="T104" s="34">
        <f t="shared" si="28"/>
        <v>1.8480000000000001</v>
      </c>
      <c r="U104">
        <f>IF(A104=0,$AL$2,IF(A104=1,$AL$3,IF(A104=2,$AL$4,IF(A104=3,$AL$5,IF(A104=4,$AL$6,IF(A104=5,$AL$7,IF(A104=6,#REF!,IF(A104=7,$AL$9,IF(A104=8,$AL$8,"")))))))))</f>
        <v>8.4000000000000005E-2</v>
      </c>
      <c r="V104">
        <v>22.22</v>
      </c>
      <c r="W104">
        <f t="shared" si="29"/>
        <v>4.5454545454545456E-2</v>
      </c>
      <c r="X104">
        <f t="shared" si="30"/>
        <v>3.8545454545454549E-2</v>
      </c>
      <c r="Y104" s="32">
        <f t="shared" si="31"/>
        <v>303691.77728263126</v>
      </c>
      <c r="Z104" s="28">
        <f t="shared" si="32"/>
        <v>2212.7580412538205</v>
      </c>
      <c r="AA104" s="28">
        <f t="shared" si="33"/>
        <v>4664.4646761149306</v>
      </c>
      <c r="AB104" s="20"/>
      <c r="AC104" s="1">
        <f t="shared" si="25"/>
        <v>44.255160825076409</v>
      </c>
      <c r="AD104" s="1">
        <f t="shared" si="26"/>
        <v>455.74483917492358</v>
      </c>
      <c r="AE104" s="1">
        <f t="shared" si="27"/>
        <v>22.127580412538205</v>
      </c>
      <c r="AF104" s="3">
        <f t="shared" si="34"/>
        <v>116.61161690287327</v>
      </c>
    </row>
    <row r="105" spans="1:32" x14ac:dyDescent="0.35">
      <c r="A105" s="84">
        <v>5</v>
      </c>
      <c r="B105" t="s">
        <v>60</v>
      </c>
      <c r="C105" s="15">
        <f t="shared" si="35"/>
        <v>44008</v>
      </c>
      <c r="D105" s="9">
        <v>102</v>
      </c>
      <c r="E105" s="37">
        <f t="shared" si="43"/>
        <v>121</v>
      </c>
      <c r="F105" s="74">
        <f t="shared" si="44"/>
        <v>1.8615384615384616</v>
      </c>
      <c r="G105" s="74">
        <f t="shared" si="45"/>
        <v>3.5453160354298872</v>
      </c>
      <c r="H105" s="74">
        <v>1</v>
      </c>
      <c r="I105" s="66">
        <f t="shared" si="36"/>
        <v>6.9421567056994693</v>
      </c>
      <c r="J105" s="66">
        <f t="shared" si="37"/>
        <v>7.5579949585308057</v>
      </c>
      <c r="K105" s="66">
        <f t="shared" si="40"/>
        <v>9.8290911297544117</v>
      </c>
      <c r="L105" s="64">
        <f t="shared" ref="L105:L137" si="47">LN(2)/SLOPE(I99:I105,D99:D105)</f>
        <v>7.7817945437997356</v>
      </c>
      <c r="M105" s="9">
        <v>1916</v>
      </c>
      <c r="N105" s="4">
        <v>1035</v>
      </c>
      <c r="O105" s="4">
        <v>830</v>
      </c>
      <c r="P105" s="6">
        <v>51</v>
      </c>
      <c r="Q105" s="17">
        <f t="shared" si="39"/>
        <v>5.7201225740551587E-2</v>
      </c>
      <c r="R105" s="17">
        <f t="shared" si="42"/>
        <v>9.5300419731856642E-2</v>
      </c>
      <c r="S105" s="6">
        <f t="shared" si="38"/>
        <v>5175</v>
      </c>
      <c r="T105" s="34">
        <f t="shared" si="28"/>
        <v>1.8480000000000001</v>
      </c>
      <c r="U105">
        <f>IF(A105=0,$AL$2,IF(A105=1,$AL$3,IF(A105=2,$AL$4,IF(A105=3,$AL$5,IF(A105=4,$AL$6,IF(A105=5,$AL$7,IF(A105=6,#REF!,IF(A105=7,$AL$9,IF(A105=8,$AL$8,"")))))))))</f>
        <v>8.4000000000000005E-2</v>
      </c>
      <c r="V105">
        <v>22.22</v>
      </c>
      <c r="W105">
        <f t="shared" si="29"/>
        <v>4.5454545454545456E-2</v>
      </c>
      <c r="X105">
        <f t="shared" si="30"/>
        <v>3.8545454545454549E-2</v>
      </c>
      <c r="Y105" s="32">
        <f t="shared" si="31"/>
        <v>303510.02095400577</v>
      </c>
      <c r="Z105" s="28">
        <f t="shared" si="32"/>
        <v>2293.9344589132356</v>
      </c>
      <c r="AA105" s="28">
        <f t="shared" si="33"/>
        <v>4765.0445870810136</v>
      </c>
      <c r="AB105" s="20"/>
      <c r="AC105" s="1">
        <f t="shared" si="25"/>
        <v>45.878689178264715</v>
      </c>
      <c r="AD105" s="1">
        <f t="shared" si="26"/>
        <v>454.12131082173528</v>
      </c>
      <c r="AE105" s="1">
        <f t="shared" si="27"/>
        <v>22.939344589132357</v>
      </c>
      <c r="AF105" s="3">
        <f t="shared" si="34"/>
        <v>119.12611467702534</v>
      </c>
    </row>
    <row r="106" spans="1:32" x14ac:dyDescent="0.35">
      <c r="A106" s="84">
        <v>5</v>
      </c>
      <c r="C106" s="15">
        <f t="shared" si="35"/>
        <v>44009</v>
      </c>
      <c r="D106" s="9">
        <v>103</v>
      </c>
      <c r="E106" s="37">
        <f t="shared" si="43"/>
        <v>68</v>
      </c>
      <c r="F106" s="74" t="str">
        <f t="shared" si="44"/>
        <v/>
      </c>
      <c r="G106" s="74">
        <f t="shared" si="45"/>
        <v>3.5453160354298872</v>
      </c>
      <c r="H106" s="74">
        <v>1</v>
      </c>
      <c r="I106" s="66">
        <f t="shared" si="36"/>
        <v>7.0057890192535028</v>
      </c>
      <c r="J106" s="66">
        <f t="shared" si="37"/>
        <v>7.5928702878448178</v>
      </c>
      <c r="K106" s="66">
        <f t="shared" si="40"/>
        <v>9.7592143864922729</v>
      </c>
      <c r="L106" s="64">
        <f t="shared" si="47"/>
        <v>8.12358814940111</v>
      </c>
      <c r="M106" s="9">
        <v>1984</v>
      </c>
      <c r="N106" s="4">
        <v>1103</v>
      </c>
      <c r="O106" s="4">
        <v>830</v>
      </c>
      <c r="P106" s="6">
        <v>51</v>
      </c>
      <c r="Q106" s="17">
        <f t="shared" si="39"/>
        <v>6.5700483091787443E-2</v>
      </c>
      <c r="R106" s="17">
        <f t="shared" si="42"/>
        <v>8.3869133033285553E-2</v>
      </c>
      <c r="S106" s="6">
        <f t="shared" si="38"/>
        <v>5515</v>
      </c>
      <c r="T106" s="34">
        <f t="shared" si="28"/>
        <v>1.8480000000000001</v>
      </c>
      <c r="U106">
        <f>IF(A106=0,$AL$2,IF(A106=1,$AL$3,IF(A106=2,$AL$4,IF(A106=3,$AL$5,IF(A106=4,$AL$6,IF(A106=5,$AL$7,IF(A106=6,#REF!,IF(A106=7,$AL$9,IF(A106=8,$AL$8,"")))))))))</f>
        <v>8.4000000000000005E-2</v>
      </c>
      <c r="V106">
        <v>22.22</v>
      </c>
      <c r="W106">
        <f t="shared" si="29"/>
        <v>4.5454545454545456E-2</v>
      </c>
      <c r="X106">
        <f t="shared" si="30"/>
        <v>3.8545454545454549E-2</v>
      </c>
      <c r="Y106" s="32">
        <f t="shared" si="31"/>
        <v>303321.70955026126</v>
      </c>
      <c r="Z106" s="28">
        <f t="shared" si="32"/>
        <v>2377.976114525301</v>
      </c>
      <c r="AA106" s="28">
        <f t="shared" si="33"/>
        <v>4869.314335213433</v>
      </c>
      <c r="AB106" s="20"/>
      <c r="AC106" s="1">
        <f t="shared" si="25"/>
        <v>47.559522290506024</v>
      </c>
      <c r="AD106" s="1">
        <f t="shared" si="26"/>
        <v>452.44047770949396</v>
      </c>
      <c r="AE106" s="1">
        <f t="shared" si="27"/>
        <v>23.779761145253012</v>
      </c>
      <c r="AF106" s="3">
        <f t="shared" si="34"/>
        <v>121.73285838033583</v>
      </c>
    </row>
    <row r="107" spans="1:32" x14ac:dyDescent="0.35">
      <c r="A107" s="84">
        <v>5</v>
      </c>
      <c r="C107" s="15">
        <f t="shared" si="35"/>
        <v>44010</v>
      </c>
      <c r="D107" s="9">
        <v>104</v>
      </c>
      <c r="E107" s="37">
        <f t="shared" si="43"/>
        <v>57</v>
      </c>
      <c r="F107" s="74" t="str">
        <f t="shared" si="44"/>
        <v/>
      </c>
      <c r="G107" s="74">
        <f t="shared" si="45"/>
        <v>3.5453160354298872</v>
      </c>
      <c r="H107" s="74">
        <v>1</v>
      </c>
      <c r="I107" s="66">
        <f>LN(N107)</f>
        <v>7.0561752841004104</v>
      </c>
      <c r="J107" s="66">
        <f t="shared" si="37"/>
        <v>7.6211951628098449</v>
      </c>
      <c r="K107" s="66">
        <f t="shared" si="40"/>
        <v>11.065380339783607</v>
      </c>
      <c r="L107" s="64">
        <f t="shared" si="47"/>
        <v>9.3661148194586321</v>
      </c>
      <c r="M107" s="9">
        <v>2041</v>
      </c>
      <c r="N107" s="4">
        <v>1160</v>
      </c>
      <c r="O107" s="4">
        <v>830</v>
      </c>
      <c r="P107" s="6">
        <v>51</v>
      </c>
      <c r="Q107" s="17">
        <f t="shared" si="39"/>
        <v>5.1677243880326386E-2</v>
      </c>
      <c r="R107" s="17">
        <f t="shared" si="42"/>
        <v>8.3983824471106416E-2</v>
      </c>
      <c r="S107" s="6">
        <f t="shared" si="38"/>
        <v>5800</v>
      </c>
      <c r="T107" s="34">
        <f t="shared" si="28"/>
        <v>1.8480000000000001</v>
      </c>
      <c r="U107">
        <f>IF(A107=0,$AL$2,IF(A107=1,$AL$3,IF(A107=2,$AL$4,IF(A107=3,$AL$5,IF(A107=4,$AL$6,IF(A107=5,$AL$7,IF(A107=6,#REF!,IF(A107=7,$AL$9,IF(A107=8,$AL$8,"")))))))))</f>
        <v>8.4000000000000005E-2</v>
      </c>
      <c r="V107">
        <v>22.22</v>
      </c>
      <c r="W107">
        <f t="shared" si="29"/>
        <v>4.5454545454545456E-2</v>
      </c>
      <c r="X107">
        <f t="shared" si="30"/>
        <v>3.8545454545454549E-2</v>
      </c>
      <c r="Y107" s="32">
        <f t="shared" si="31"/>
        <v>303126.62019930588</v>
      </c>
      <c r="Z107" s="28">
        <f t="shared" si="32"/>
        <v>2464.9756420931667</v>
      </c>
      <c r="AA107" s="28">
        <f t="shared" si="33"/>
        <v>4977.4041586009471</v>
      </c>
      <c r="AB107" s="20"/>
      <c r="AC107" s="1">
        <f t="shared" si="25"/>
        <v>49.299512841863333</v>
      </c>
      <c r="AD107" s="1">
        <f t="shared" si="26"/>
        <v>450.70048715813664</v>
      </c>
      <c r="AE107" s="1">
        <f t="shared" si="27"/>
        <v>24.649756420931666</v>
      </c>
      <c r="AF107" s="3">
        <f t="shared" si="34"/>
        <v>124.43510396502369</v>
      </c>
    </row>
    <row r="108" spans="1:32" x14ac:dyDescent="0.35">
      <c r="A108" s="84">
        <v>5</v>
      </c>
      <c r="C108" s="15">
        <f t="shared" si="35"/>
        <v>44011</v>
      </c>
      <c r="D108" s="9">
        <v>105</v>
      </c>
      <c r="E108" s="37">
        <f t="shared" si="43"/>
        <v>54</v>
      </c>
      <c r="F108" s="74">
        <f t="shared" si="44"/>
        <v>0.9642857142857143</v>
      </c>
      <c r="G108" s="74">
        <f t="shared" si="45"/>
        <v>2.2881731782870305</v>
      </c>
      <c r="H108" s="74">
        <v>1</v>
      </c>
      <c r="I108" s="66">
        <f>LN(N108)</f>
        <v>7.0544496581329401</v>
      </c>
      <c r="J108" s="66">
        <f t="shared" si="37"/>
        <v>7.6473088323562379</v>
      </c>
      <c r="K108" s="66">
        <f t="shared" si="40"/>
        <v>13.696168758310238</v>
      </c>
      <c r="L108" s="64">
        <f t="shared" si="47"/>
        <v>11.998639709470249</v>
      </c>
      <c r="M108" s="9">
        <v>2095</v>
      </c>
      <c r="N108" s="4">
        <v>1158</v>
      </c>
      <c r="O108" s="4">
        <v>886</v>
      </c>
      <c r="P108" s="6">
        <v>51</v>
      </c>
      <c r="Q108" s="17">
        <f t="shared" si="39"/>
        <v>-1.7241379310344827E-3</v>
      </c>
      <c r="R108" s="17">
        <f t="shared" si="42"/>
        <v>6.752831222290806E-2</v>
      </c>
      <c r="S108" s="6">
        <f t="shared" si="38"/>
        <v>5790</v>
      </c>
      <c r="T108" s="34">
        <f t="shared" si="28"/>
        <v>1.8480000000000001</v>
      </c>
      <c r="U108">
        <f>IF(A108=0,$AL$2,IF(A108=1,$AL$3,IF(A108=2,$AL$4,IF(A108=3,$AL$5,IF(A108=4,$AL$6,IF(A108=5,$AL$7,IF(A108=6,#REF!,IF(A108=7,$AL$9,IF(A108=8,$AL$8,"")))))))))</f>
        <v>8.4000000000000005E-2</v>
      </c>
      <c r="V108">
        <v>22.22</v>
      </c>
      <c r="W108">
        <f t="shared" si="29"/>
        <v>4.5454545454545456E-2</v>
      </c>
      <c r="X108">
        <f t="shared" si="30"/>
        <v>3.8545454545454549E-2</v>
      </c>
      <c r="Y108" s="32">
        <f t="shared" si="31"/>
        <v>302924.52346763376</v>
      </c>
      <c r="Z108" s="28">
        <f t="shared" si="32"/>
        <v>2555.0280263974269</v>
      </c>
      <c r="AA108" s="28">
        <f t="shared" si="33"/>
        <v>5089.4485059688186</v>
      </c>
      <c r="AB108" s="20"/>
      <c r="AC108" s="1">
        <f t="shared" si="25"/>
        <v>51.100560527948538</v>
      </c>
      <c r="AD108" s="1">
        <f t="shared" si="26"/>
        <v>448.89943947205148</v>
      </c>
      <c r="AE108" s="1">
        <f t="shared" si="27"/>
        <v>25.550280263974269</v>
      </c>
      <c r="AF108" s="3">
        <f t="shared" si="34"/>
        <v>127.23621264922048</v>
      </c>
    </row>
    <row r="109" spans="1:32" x14ac:dyDescent="0.35">
      <c r="A109" s="84">
        <v>5</v>
      </c>
      <c r="C109" s="15">
        <f t="shared" si="35"/>
        <v>44012</v>
      </c>
      <c r="D109" s="9">
        <v>106</v>
      </c>
      <c r="E109" s="37">
        <f t="shared" si="43"/>
        <v>178</v>
      </c>
      <c r="F109" s="74">
        <f t="shared" si="44"/>
        <v>7.12</v>
      </c>
      <c r="G109" s="74">
        <f t="shared" si="45"/>
        <v>3.1631535704438933</v>
      </c>
      <c r="H109" s="74">
        <v>1</v>
      </c>
      <c r="I109" s="66">
        <f>LN(N109)</f>
        <v>7.1777824161951971</v>
      </c>
      <c r="J109" s="66">
        <f t="shared" si="37"/>
        <v>7.7288558238525429</v>
      </c>
      <c r="K109" s="66">
        <f t="shared" si="40"/>
        <v>14.859330368217673</v>
      </c>
      <c r="L109" s="64">
        <f t="shared" si="47"/>
        <v>12.633177028041411</v>
      </c>
      <c r="M109" s="9">
        <v>2273</v>
      </c>
      <c r="N109" s="4">
        <v>1310</v>
      </c>
      <c r="O109" s="4">
        <v>911</v>
      </c>
      <c r="P109" s="6">
        <v>52</v>
      </c>
      <c r="Q109" s="17">
        <f t="shared" si="39"/>
        <v>0.13126079447322972</v>
      </c>
      <c r="R109" s="17">
        <f t="shared" si="42"/>
        <v>6.9005009570015416E-2</v>
      </c>
      <c r="S109" s="6">
        <f t="shared" si="38"/>
        <v>6550</v>
      </c>
      <c r="T109" s="34">
        <f t="shared" si="28"/>
        <v>1.8480000000000001</v>
      </c>
      <c r="U109">
        <f>IF(A109=0,$AL$2,IF(A109=1,$AL$3,IF(A109=2,$AL$4,IF(A109=3,$AL$5,IF(A109=4,$AL$6,IF(A109=5,$AL$7,IF(A109=6,#REF!,IF(A109=7,$AL$9,IF(A109=8,$AL$8,"")))))))))</f>
        <v>8.4000000000000005E-2</v>
      </c>
      <c r="V109">
        <v>22.22</v>
      </c>
      <c r="W109">
        <f t="shared" si="29"/>
        <v>4.5454545454545456E-2</v>
      </c>
      <c r="X109">
        <f t="shared" si="30"/>
        <v>3.8545454545454549E-2</v>
      </c>
      <c r="Y109" s="32">
        <f t="shared" si="31"/>
        <v>302715.18324463331</v>
      </c>
      <c r="Z109" s="28">
        <f t="shared" si="32"/>
        <v>2648.230611834354</v>
      </c>
      <c r="AA109" s="28">
        <f t="shared" si="33"/>
        <v>5205.5861435323377</v>
      </c>
      <c r="AB109" s="20"/>
      <c r="AC109" s="1">
        <f t="shared" si="25"/>
        <v>52.964612236687081</v>
      </c>
      <c r="AD109" s="1">
        <f t="shared" si="26"/>
        <v>447.03538776331294</v>
      </c>
      <c r="AE109" s="1">
        <f t="shared" si="27"/>
        <v>26.482306118343541</v>
      </c>
      <c r="AF109" s="3">
        <f t="shared" si="34"/>
        <v>130.13965358830845</v>
      </c>
    </row>
    <row r="110" spans="1:32" x14ac:dyDescent="0.35">
      <c r="A110" s="84">
        <v>5</v>
      </c>
      <c r="C110" s="15">
        <f t="shared" si="35"/>
        <v>44013</v>
      </c>
      <c r="D110" s="9">
        <v>107</v>
      </c>
      <c r="E110" s="37">
        <f t="shared" si="43"/>
        <v>184</v>
      </c>
      <c r="F110" s="74">
        <f t="shared" si="44"/>
        <v>1.1151515151515152</v>
      </c>
      <c r="G110" s="74">
        <f t="shared" si="45"/>
        <v>2.6248935508935509</v>
      </c>
      <c r="H110" s="74">
        <v>1</v>
      </c>
      <c r="I110" s="66">
        <f>LN(N110)</f>
        <v>7.1921820587132457</v>
      </c>
      <c r="J110" s="66">
        <f t="shared" si="37"/>
        <v>7.8066963725211789</v>
      </c>
      <c r="K110" s="66">
        <f t="shared" si="40"/>
        <v>14.505663774178258</v>
      </c>
      <c r="L110" s="64">
        <f t="shared" si="47"/>
        <v>13.50728419464768</v>
      </c>
      <c r="M110" s="9">
        <v>2457</v>
      </c>
      <c r="N110" s="4">
        <v>1329</v>
      </c>
      <c r="O110" s="4">
        <v>1076</v>
      </c>
      <c r="P110" s="6">
        <v>52</v>
      </c>
      <c r="Q110" s="17">
        <f t="shared" si="39"/>
        <v>1.4503816793893129E-2</v>
      </c>
      <c r="R110" s="17">
        <f t="shared" si="42"/>
        <v>5.6012048332779361E-2</v>
      </c>
      <c r="S110" s="6">
        <f t="shared" si="38"/>
        <v>6645</v>
      </c>
      <c r="T110" s="34">
        <f t="shared" si="28"/>
        <v>1.8480000000000001</v>
      </c>
      <c r="U110">
        <f>IF(A110=0,$AL$2,IF(A110=1,$AL$3,IF(A110=2,$AL$4,IF(A110=3,$AL$5,IF(A110=4,$AL$6,IF(A110=5,$AL$7,IF(A110=6,#REF!,IF(A110=7,$AL$9,IF(A110=8,$AL$8,"")))))))))</f>
        <v>8.4000000000000005E-2</v>
      </c>
      <c r="V110">
        <v>22.22</v>
      </c>
      <c r="W110">
        <f t="shared" si="29"/>
        <v>4.5454545454545456E-2</v>
      </c>
      <c r="X110">
        <f t="shared" si="30"/>
        <v>3.8545454545454549E-2</v>
      </c>
      <c r="Y110" s="32">
        <f t="shared" si="31"/>
        <v>302498.35663128429</v>
      </c>
      <c r="Z110" s="28">
        <f t="shared" si="32"/>
        <v>2744.6831064636376</v>
      </c>
      <c r="AA110" s="28">
        <f t="shared" si="33"/>
        <v>5325.9602622520815</v>
      </c>
      <c r="AB110" s="20"/>
      <c r="AC110" s="1">
        <f t="shared" si="25"/>
        <v>54.893662129272755</v>
      </c>
      <c r="AD110" s="1">
        <f t="shared" si="26"/>
        <v>445.10633787072726</v>
      </c>
      <c r="AE110" s="1">
        <f t="shared" si="27"/>
        <v>27.446831064636378</v>
      </c>
      <c r="AF110" s="3">
        <f t="shared" si="34"/>
        <v>133.14900655630206</v>
      </c>
    </row>
    <row r="111" spans="1:32" x14ac:dyDescent="0.35">
      <c r="A111" s="84">
        <v>5</v>
      </c>
      <c r="C111" s="15">
        <f t="shared" si="35"/>
        <v>44014</v>
      </c>
      <c r="D111" s="9">
        <v>108</v>
      </c>
      <c r="E111" s="37">
        <f t="shared" si="43"/>
        <v>163</v>
      </c>
      <c r="F111" s="74">
        <f t="shared" si="44"/>
        <v>2.3970588235294117</v>
      </c>
      <c r="G111" s="74">
        <f t="shared" si="45"/>
        <v>2.6916069029010208</v>
      </c>
      <c r="H111" s="74">
        <v>1</v>
      </c>
      <c r="I111" s="66">
        <f>LN(N111)</f>
        <v>7.2612250919719212</v>
      </c>
      <c r="J111" s="66">
        <f t="shared" si="37"/>
        <v>7.8709295967551425</v>
      </c>
      <c r="K111" s="66">
        <f t="shared" si="40"/>
        <v>13.165932156056959</v>
      </c>
      <c r="L111" s="64">
        <f t="shared" si="47"/>
        <v>13.370172810217214</v>
      </c>
      <c r="M111" s="9">
        <v>2620</v>
      </c>
      <c r="N111" s="4">
        <v>1424</v>
      </c>
      <c r="O111" s="4">
        <v>1144</v>
      </c>
      <c r="P111" s="6">
        <v>52</v>
      </c>
      <c r="Q111" s="17">
        <f t="shared" si="39"/>
        <v>7.1482317531978937E-2</v>
      </c>
      <c r="R111" s="17">
        <f t="shared" si="42"/>
        <v>5.5728820511533238E-2</v>
      </c>
      <c r="S111" s="6">
        <f t="shared" si="38"/>
        <v>7120</v>
      </c>
      <c r="T111" s="34">
        <f t="shared" si="28"/>
        <v>1.8480000000000001</v>
      </c>
      <c r="U111">
        <f>IF(A111=0,$AL$2,IF(A111=1,$AL$3,IF(A111=2,$AL$4,IF(A111=3,$AL$5,IF(A111=4,$AL$6,IF(A111=5,$AL$7,IF(A111=6,#REF!,IF(A111=7,$AL$9,IF(A111=8,$AL$8,"")))))))))</f>
        <v>8.4000000000000005E-2</v>
      </c>
      <c r="V111">
        <v>22.22</v>
      </c>
      <c r="W111">
        <f t="shared" si="29"/>
        <v>4.5454545454545456E-2</v>
      </c>
      <c r="X111">
        <f t="shared" si="30"/>
        <v>3.8545454545454549E-2</v>
      </c>
      <c r="Y111" s="32">
        <f t="shared" si="31"/>
        <v>302273.79383392259</v>
      </c>
      <c r="Z111" s="28">
        <f t="shared" si="32"/>
        <v>2844.4875808042602</v>
      </c>
      <c r="AA111" s="28">
        <f t="shared" si="33"/>
        <v>5450.7185852731564</v>
      </c>
      <c r="AB111" s="20"/>
      <c r="AC111" s="1">
        <f t="shared" si="25"/>
        <v>56.889751616085206</v>
      </c>
      <c r="AD111" s="1">
        <f t="shared" si="26"/>
        <v>443.11024838391478</v>
      </c>
      <c r="AE111" s="1">
        <f t="shared" si="27"/>
        <v>28.444875808042603</v>
      </c>
      <c r="AF111" s="3">
        <f t="shared" si="34"/>
        <v>136.2679646318289</v>
      </c>
    </row>
    <row r="112" spans="1:32" x14ac:dyDescent="0.35">
      <c r="A112" s="84">
        <v>5</v>
      </c>
      <c r="C112" s="15">
        <f t="shared" si="35"/>
        <v>44015</v>
      </c>
      <c r="D112" s="9">
        <v>109</v>
      </c>
      <c r="E112" s="37">
        <v>101</v>
      </c>
      <c r="F112" s="74" t="str">
        <f t="shared" si="44"/>
        <v/>
      </c>
      <c r="G112" s="74">
        <f t="shared" si="45"/>
        <v>2.8991240132416602</v>
      </c>
      <c r="H112" s="74">
        <v>1</v>
      </c>
      <c r="I112" s="67">
        <f t="shared" ref="I112:I146" si="48">LN(N112)</f>
        <v>7.1777824161951971</v>
      </c>
      <c r="J112" s="66">
        <f t="shared" si="37"/>
        <v>7.9087547387832462</v>
      </c>
      <c r="K112" s="66">
        <f t="shared" si="40"/>
        <v>12.080923209055475</v>
      </c>
      <c r="L112" s="68">
        <f t="shared" si="47"/>
        <v>18.243935278485562</v>
      </c>
      <c r="M112" s="37">
        <f>M111+E112</f>
        <v>2721</v>
      </c>
      <c r="N112" s="69">
        <v>1310</v>
      </c>
      <c r="O112" s="69">
        <v>1144</v>
      </c>
      <c r="P112" s="70">
        <v>52</v>
      </c>
      <c r="Q112" s="71">
        <f t="shared" si="39"/>
        <v>-8.00561797752809E-2</v>
      </c>
      <c r="R112" s="71">
        <f t="shared" si="42"/>
        <v>3.6120619723557172E-2</v>
      </c>
      <c r="S112" s="70">
        <f>N112*5</f>
        <v>6550</v>
      </c>
      <c r="T112" s="34">
        <f t="shared" si="28"/>
        <v>1.8480000000000001</v>
      </c>
      <c r="U112">
        <f>IF(A112=0,$AL$2,IF(A112=1,$AL$3,IF(A112=2,$AL$4,IF(A112=3,$AL$5,IF(A112=4,$AL$6,IF(A112=5,$AL$7,IF(A112=6,#REF!,IF(A112=7,$AL$9,IF(A112=8,$AL$8,"")))))))))</f>
        <v>8.4000000000000005E-2</v>
      </c>
      <c r="V112">
        <v>22.22</v>
      </c>
      <c r="W112">
        <f t="shared" si="29"/>
        <v>4.5454545454545456E-2</v>
      </c>
      <c r="X112">
        <f t="shared" si="30"/>
        <v>3.8545454545454549E-2</v>
      </c>
      <c r="Y112" s="32">
        <f t="shared" si="31"/>
        <v>302041.23806380038</v>
      </c>
      <c r="Z112" s="28">
        <f t="shared" si="32"/>
        <v>2947.7484608898894</v>
      </c>
      <c r="AA112" s="28">
        <f t="shared" si="33"/>
        <v>5580.0134753097136</v>
      </c>
      <c r="AB112" s="20"/>
      <c r="AC112" s="1">
        <f t="shared" si="25"/>
        <v>58.954969217797789</v>
      </c>
      <c r="AD112" s="1">
        <f t="shared" si="26"/>
        <v>441.04503078220222</v>
      </c>
      <c r="AE112" s="1">
        <f t="shared" si="27"/>
        <v>29.477484608898894</v>
      </c>
      <c r="AF112" s="3">
        <f t="shared" si="34"/>
        <v>139.50033688274286</v>
      </c>
    </row>
    <row r="113" spans="1:32" x14ac:dyDescent="0.35">
      <c r="A113" s="84">
        <v>5</v>
      </c>
      <c r="C113" s="15">
        <f t="shared" si="35"/>
        <v>44016</v>
      </c>
      <c r="D113" s="9">
        <v>110</v>
      </c>
      <c r="E113" s="37">
        <v>106</v>
      </c>
      <c r="F113" s="74" t="str">
        <f t="shared" si="44"/>
        <v/>
      </c>
      <c r="G113" s="74">
        <f t="shared" si="45"/>
        <v>2.8991240132416602</v>
      </c>
      <c r="H113" s="74">
        <v>1</v>
      </c>
      <c r="I113" s="67">
        <f t="shared" si="48"/>
        <v>7.2442275156033498</v>
      </c>
      <c r="J113" s="66">
        <f t="shared" si="37"/>
        <v>7.9469713576935908</v>
      </c>
      <c r="K113" s="66">
        <f t="shared" si="40"/>
        <v>11.817688575767507</v>
      </c>
      <c r="L113" s="68">
        <f t="shared" si="47"/>
        <v>21.702877246573525</v>
      </c>
      <c r="M113" s="37">
        <f t="shared" ref="M113:M114" si="49">M112+E113</f>
        <v>2827</v>
      </c>
      <c r="N113" s="69">
        <v>1400</v>
      </c>
      <c r="O113" s="69">
        <v>1144</v>
      </c>
      <c r="P113" s="70">
        <v>52</v>
      </c>
      <c r="Q113" s="71">
        <f t="shared" si="39"/>
        <v>6.8702290076335881E-2</v>
      </c>
      <c r="R113" s="71">
        <f t="shared" si="42"/>
        <v>3.6549449292778376E-2</v>
      </c>
      <c r="S113" s="70">
        <f t="shared" si="38"/>
        <v>7000</v>
      </c>
      <c r="T113" s="34">
        <f t="shared" si="28"/>
        <v>1.8480000000000001</v>
      </c>
      <c r="U113">
        <f>IF(A113=0,$AL$2,IF(A113=1,$AL$3,IF(A113=2,$AL$4,IF(A113=3,$AL$5,IF(A113=4,$AL$6,IF(A113=5,$AL$7,IF(A113=6,#REF!,IF(A113=7,$AL$9,IF(A113=8,$AL$8,"")))))))))</f>
        <v>8.4000000000000005E-2</v>
      </c>
      <c r="V113">
        <v>22.22</v>
      </c>
      <c r="W113">
        <f t="shared" si="29"/>
        <v>4.5454545454545456E-2</v>
      </c>
      <c r="X113">
        <f t="shared" si="30"/>
        <v>3.8545454545454549E-2</v>
      </c>
      <c r="Y113" s="32">
        <f t="shared" si="31"/>
        <v>301800.42544321896</v>
      </c>
      <c r="Z113" s="28">
        <f t="shared" si="32"/>
        <v>3054.5725150672511</v>
      </c>
      <c r="AA113" s="28">
        <f t="shared" si="33"/>
        <v>5714.0020417137994</v>
      </c>
      <c r="AB113" s="20"/>
      <c r="AC113" s="1">
        <f t="shared" si="25"/>
        <v>61.09145030134502</v>
      </c>
      <c r="AD113" s="1">
        <f t="shared" si="26"/>
        <v>438.90854969865495</v>
      </c>
      <c r="AE113" s="1">
        <f t="shared" si="27"/>
        <v>30.54572515067251</v>
      </c>
      <c r="AF113" s="3">
        <f t="shared" si="34"/>
        <v>142.850051042845</v>
      </c>
    </row>
    <row r="114" spans="1:32" x14ac:dyDescent="0.35">
      <c r="A114" s="84">
        <v>5</v>
      </c>
      <c r="C114" s="15">
        <f t="shared" si="35"/>
        <v>44017</v>
      </c>
      <c r="D114" s="9">
        <v>111</v>
      </c>
      <c r="E114" s="37">
        <v>34</v>
      </c>
      <c r="F114" s="74" t="str">
        <f t="shared" si="44"/>
        <v/>
      </c>
      <c r="G114" s="74">
        <f t="shared" si="45"/>
        <v>2.8991240132416602</v>
      </c>
      <c r="H114" s="74">
        <v>1</v>
      </c>
      <c r="I114" s="67">
        <f t="shared" si="48"/>
        <v>7.2513449833722143</v>
      </c>
      <c r="J114" s="66">
        <f t="shared" si="37"/>
        <v>7.95892649305011</v>
      </c>
      <c r="K114" s="66">
        <f t="shared" si="40"/>
        <v>13.174640037884046</v>
      </c>
      <c r="L114" s="68">
        <f t="shared" si="47"/>
        <v>27.367122542118217</v>
      </c>
      <c r="M114" s="37">
        <f t="shared" si="49"/>
        <v>2861</v>
      </c>
      <c r="N114" s="69">
        <v>1410</v>
      </c>
      <c r="O114" s="69">
        <v>1144</v>
      </c>
      <c r="P114" s="70">
        <v>52</v>
      </c>
      <c r="Q114" s="71">
        <f t="shared" si="39"/>
        <v>7.1428571428571426E-3</v>
      </c>
      <c r="R114" s="71">
        <f t="shared" si="42"/>
        <v>3.0187394044568491E-2</v>
      </c>
      <c r="S114" s="70">
        <f t="shared" si="38"/>
        <v>7050</v>
      </c>
      <c r="T114" s="34">
        <f t="shared" si="28"/>
        <v>1.8480000000000001</v>
      </c>
      <c r="U114">
        <f>IF(A114=0,$AL$2,IF(A114=1,$AL$3,IF(A114=2,$AL$4,IF(A114=3,$AL$5,IF(A114=4,$AL$6,IF(A114=5,$AL$7,IF(A114=6,#REF!,IF(A114=7,$AL$9,IF(A114=8,$AL$8,"")))))))))</f>
        <v>8.4000000000000005E-2</v>
      </c>
      <c r="V114">
        <v>22.22</v>
      </c>
      <c r="W114">
        <f t="shared" si="29"/>
        <v>4.5454545454545456E-2</v>
      </c>
      <c r="X114">
        <f t="shared" si="30"/>
        <v>3.8545454545454549E-2</v>
      </c>
      <c r="Y114" s="32">
        <f t="shared" si="31"/>
        <v>301551.08491906343</v>
      </c>
      <c r="Z114" s="28">
        <f t="shared" si="32"/>
        <v>3165.0688339924513</v>
      </c>
      <c r="AA114" s="28">
        <f t="shared" si="33"/>
        <v>5852.8462469441292</v>
      </c>
      <c r="AB114" s="20"/>
      <c r="AC114" s="1">
        <f t="shared" si="25"/>
        <v>63.301376679849028</v>
      </c>
      <c r="AD114" s="1">
        <f t="shared" si="26"/>
        <v>436.698623320151</v>
      </c>
      <c r="AE114" s="1">
        <f t="shared" si="27"/>
        <v>31.650688339924514</v>
      </c>
      <c r="AF114" s="3">
        <f t="shared" si="34"/>
        <v>146.32115617360324</v>
      </c>
    </row>
    <row r="115" spans="1:32" x14ac:dyDescent="0.35">
      <c r="A115" s="84">
        <v>5</v>
      </c>
      <c r="C115" s="15">
        <f t="shared" si="35"/>
        <v>44018</v>
      </c>
      <c r="D115" s="9">
        <v>112</v>
      </c>
      <c r="E115" s="37">
        <f t="shared" si="43"/>
        <v>57</v>
      </c>
      <c r="F115" s="74">
        <f t="shared" si="44"/>
        <v>0.21033210332103322</v>
      </c>
      <c r="G115" s="74">
        <f t="shared" si="45"/>
        <v>2.7106356105004896</v>
      </c>
      <c r="H115" s="74">
        <v>1</v>
      </c>
      <c r="I115" s="66">
        <f t="shared" si="48"/>
        <v>7.2772477266314839</v>
      </c>
      <c r="J115" s="66">
        <f t="shared" si="37"/>
        <v>7.9786537290827306</v>
      </c>
      <c r="K115" s="66">
        <f t="shared" si="40"/>
        <v>17.176913543323128</v>
      </c>
      <c r="L115" s="64">
        <f t="shared" si="47"/>
        <v>48.553779953591715</v>
      </c>
      <c r="M115" s="10">
        <v>2918</v>
      </c>
      <c r="N115" s="72">
        <v>1447</v>
      </c>
      <c r="O115" s="72">
        <v>1415</v>
      </c>
      <c r="P115" s="6">
        <v>56</v>
      </c>
      <c r="Q115" s="73">
        <f t="shared" si="39"/>
        <v>2.6241134751773049E-2</v>
      </c>
      <c r="R115" s="73">
        <f t="shared" si="42"/>
        <v>3.4182432999255281E-2</v>
      </c>
      <c r="S115" s="6">
        <f t="shared" si="38"/>
        <v>7235</v>
      </c>
      <c r="T115" s="34">
        <f t="shared" si="28"/>
        <v>1.8480000000000001</v>
      </c>
      <c r="U115">
        <f>IF(A115=0,$AL$2,IF(A115=1,$AL$3,IF(A115=2,$AL$4,IF(A115=3,$AL$5,IF(A115=4,$AL$6,IF(A115=5,$AL$7,IF(A115=6,#REF!,IF(A115=7,$AL$9,IF(A115=8,$AL$8,"")))))))))</f>
        <v>8.4000000000000005E-2</v>
      </c>
      <c r="V115">
        <v>22.22</v>
      </c>
      <c r="W115">
        <f t="shared" si="29"/>
        <v>4.5454545454545456E-2</v>
      </c>
      <c r="X115">
        <f t="shared" si="30"/>
        <v>3.8545454545454549E-2</v>
      </c>
      <c r="Y115" s="32">
        <f t="shared" si="31"/>
        <v>301292.93818462314</v>
      </c>
      <c r="Z115" s="28">
        <f t="shared" si="32"/>
        <v>3279.3488032512628</v>
      </c>
      <c r="AA115" s="28">
        <f t="shared" si="33"/>
        <v>5996.7130121256041</v>
      </c>
      <c r="AB115" s="20"/>
      <c r="AC115" s="1">
        <f t="shared" si="25"/>
        <v>65.586976065025254</v>
      </c>
      <c r="AD115" s="1">
        <f t="shared" si="26"/>
        <v>434.41302393497472</v>
      </c>
      <c r="AE115" s="1">
        <f t="shared" si="27"/>
        <v>32.793488032512627</v>
      </c>
      <c r="AF115" s="3">
        <f t="shared" si="34"/>
        <v>149.91782530314012</v>
      </c>
    </row>
    <row r="116" spans="1:32" x14ac:dyDescent="0.35">
      <c r="A116" s="84">
        <v>5</v>
      </c>
      <c r="C116" s="15">
        <f t="shared" si="35"/>
        <v>44019</v>
      </c>
      <c r="D116" s="9">
        <v>113</v>
      </c>
      <c r="E116" s="37">
        <f t="shared" si="43"/>
        <v>133</v>
      </c>
      <c r="F116" s="74">
        <f t="shared" si="44"/>
        <v>3.6944444444444446</v>
      </c>
      <c r="G116" s="74">
        <f t="shared" si="45"/>
        <v>1.8542467216116012</v>
      </c>
      <c r="H116" s="74">
        <v>1</v>
      </c>
      <c r="I116" s="66">
        <f t="shared" si="48"/>
        <v>7.3421317305847218</v>
      </c>
      <c r="J116" s="66">
        <f t="shared" si="37"/>
        <v>8.0232246847166699</v>
      </c>
      <c r="K116" s="66">
        <f t="shared" si="40"/>
        <v>21.206311153434235</v>
      </c>
      <c r="L116" s="64">
        <f t="shared" si="47"/>
        <v>34.940825703982902</v>
      </c>
      <c r="M116" s="10">
        <v>3051</v>
      </c>
      <c r="N116" s="72">
        <v>1544</v>
      </c>
      <c r="O116" s="72">
        <v>1451</v>
      </c>
      <c r="P116" s="6">
        <v>56</v>
      </c>
      <c r="Q116" s="73">
        <f t="shared" si="39"/>
        <v>6.7035245335176227E-2</v>
      </c>
      <c r="R116" s="73">
        <f t="shared" si="42"/>
        <v>2.5007354550961924E-2</v>
      </c>
      <c r="S116" s="6">
        <f t="shared" si="38"/>
        <v>7720</v>
      </c>
      <c r="T116" s="34">
        <f t="shared" si="28"/>
        <v>1.8480000000000001</v>
      </c>
      <c r="U116">
        <f>IF(A116=0,$AL$2,IF(A116=1,$AL$3,IF(A116=2,$AL$4,IF(A116=3,$AL$5,IF(A116=4,$AL$6,IF(A116=5,$AL$7,IF(A116=6,#REF!,IF(A116=7,$AL$9,IF(A116=8,$AL$8,"")))))))))</f>
        <v>8.4000000000000005E-2</v>
      </c>
      <c r="V116">
        <v>22.22</v>
      </c>
      <c r="W116">
        <f t="shared" si="29"/>
        <v>4.5454545454545456E-2</v>
      </c>
      <c r="X116">
        <f t="shared" si="30"/>
        <v>3.8545454545454549E-2</v>
      </c>
      <c r="Y116" s="32">
        <f t="shared" si="31"/>
        <v>301025.69961063564</v>
      </c>
      <c r="Z116" s="28">
        <f t="shared" si="32"/>
        <v>3397.5260680000993</v>
      </c>
      <c r="AA116" s="28">
        <f t="shared" si="33"/>
        <v>6145.774321364298</v>
      </c>
      <c r="AB116" s="20"/>
      <c r="AC116" s="1">
        <f t="shared" si="25"/>
        <v>67.950521360001986</v>
      </c>
      <c r="AD116" s="1">
        <f t="shared" si="26"/>
        <v>432.04947863999803</v>
      </c>
      <c r="AE116" s="1">
        <f t="shared" si="27"/>
        <v>33.975260680000993</v>
      </c>
      <c r="AF116" s="3">
        <f t="shared" si="34"/>
        <v>153.64435803410746</v>
      </c>
    </row>
    <row r="117" spans="1:32" x14ac:dyDescent="0.35">
      <c r="A117" s="84">
        <v>5</v>
      </c>
      <c r="C117" s="15">
        <f t="shared" si="35"/>
        <v>44020</v>
      </c>
      <c r="D117" s="9">
        <v>114</v>
      </c>
      <c r="E117" s="37">
        <f t="shared" si="43"/>
        <v>180</v>
      </c>
      <c r="F117" s="74">
        <f t="shared" si="44"/>
        <v>4.5</v>
      </c>
      <c r="G117" s="74">
        <f t="shared" si="45"/>
        <v>2.7004588428237222</v>
      </c>
      <c r="H117" s="74">
        <v>1</v>
      </c>
      <c r="I117" s="66">
        <f t="shared" si="48"/>
        <v>7.4277388405328937</v>
      </c>
      <c r="J117" s="66">
        <f t="shared" si="37"/>
        <v>8.0805469658244977</v>
      </c>
      <c r="K117" s="66">
        <f t="shared" si="40"/>
        <v>21.819764233963188</v>
      </c>
      <c r="L117" s="64">
        <f t="shared" si="47"/>
        <v>22.534564625312058</v>
      </c>
      <c r="M117" s="10">
        <v>3231</v>
      </c>
      <c r="N117" s="72">
        <v>1682</v>
      </c>
      <c r="O117" s="72">
        <v>1491</v>
      </c>
      <c r="P117" s="6">
        <v>56</v>
      </c>
      <c r="Q117" s="73">
        <f t="shared" si="39"/>
        <v>8.937823834196891E-2</v>
      </c>
      <c r="R117" s="73">
        <f t="shared" si="42"/>
        <v>3.570370048640132E-2</v>
      </c>
      <c r="S117" s="6">
        <f t="shared" si="38"/>
        <v>8410</v>
      </c>
      <c r="T117" s="34">
        <f t="shared" si="28"/>
        <v>1.8480000000000001</v>
      </c>
      <c r="U117">
        <f>IF(A117=0,$AL$2,IF(A117=1,$AL$3,IF(A117=2,$AL$4,IF(A117=3,$AL$5,IF(A117=4,$AL$6,IF(A117=5,$AL$7,IF(A117=6,#REF!,IF(A117=7,$AL$9,IF(A117=8,$AL$8,"")))))))))</f>
        <v>8.4000000000000005E-2</v>
      </c>
      <c r="V117">
        <v>22.22</v>
      </c>
      <c r="W117">
        <f t="shared" si="29"/>
        <v>4.5454545454545456E-2</v>
      </c>
      <c r="X117">
        <f t="shared" si="30"/>
        <v>3.8545454545454549E-2</v>
      </c>
      <c r="Y117" s="32">
        <f t="shared" si="31"/>
        <v>300749.07618654985</v>
      </c>
      <c r="Z117" s="28">
        <f t="shared" si="32"/>
        <v>3519.7164889949531</v>
      </c>
      <c r="AA117" s="28">
        <f t="shared" si="33"/>
        <v>6300.2073244552112</v>
      </c>
      <c r="AB117" s="20"/>
      <c r="AC117" s="1">
        <f t="shared" si="25"/>
        <v>70.394329779899067</v>
      </c>
      <c r="AD117" s="1">
        <f t="shared" si="26"/>
        <v>429.60567022010093</v>
      </c>
      <c r="AE117" s="1">
        <f t="shared" si="27"/>
        <v>35.197164889949534</v>
      </c>
      <c r="AF117" s="3">
        <f t="shared" si="34"/>
        <v>157.50518311138029</v>
      </c>
    </row>
    <row r="118" spans="1:32" x14ac:dyDescent="0.35">
      <c r="A118" s="84">
        <v>5</v>
      </c>
      <c r="C118" s="15">
        <f t="shared" si="35"/>
        <v>44021</v>
      </c>
      <c r="D118" s="9">
        <v>115</v>
      </c>
      <c r="E118" s="37">
        <f t="shared" si="43"/>
        <v>145</v>
      </c>
      <c r="F118" s="74">
        <f t="shared" si="44"/>
        <v>1.0984848484848484</v>
      </c>
      <c r="G118" s="74">
        <f t="shared" si="45"/>
        <v>2.3758153490625813</v>
      </c>
      <c r="H118" s="74">
        <v>1</v>
      </c>
      <c r="I118" s="66">
        <f t="shared" si="48"/>
        <v>7.4348478752119993</v>
      </c>
      <c r="J118" s="66">
        <f t="shared" si="37"/>
        <v>8.1244468557158473</v>
      </c>
      <c r="K118" s="66">
        <f>LN(2)/SLOPE(J112:J118,D112:D118)</f>
        <v>19.834042060316861</v>
      </c>
      <c r="L118" s="64">
        <f t="shared" si="47"/>
        <v>15.791724875779019</v>
      </c>
      <c r="M118" s="10">
        <v>3376</v>
      </c>
      <c r="N118" s="72">
        <v>1694</v>
      </c>
      <c r="O118" s="72">
        <v>1623</v>
      </c>
      <c r="P118" s="6">
        <v>59</v>
      </c>
      <c r="Q118" s="73">
        <f t="shared" si="39"/>
        <v>7.1343638525564806E-3</v>
      </c>
      <c r="R118" s="73">
        <f t="shared" si="42"/>
        <v>2.6511135675055256E-2</v>
      </c>
      <c r="S118" s="6">
        <f t="shared" si="38"/>
        <v>8470</v>
      </c>
      <c r="T118" s="34">
        <f t="shared" si="28"/>
        <v>1.8480000000000001</v>
      </c>
      <c r="U118">
        <f>IF(A118=0,$AL$2,IF(A118=1,$AL$3,IF(A118=2,$AL$4,IF(A118=3,$AL$5,IF(A118=4,$AL$6,IF(A118=5,$AL$7,IF(A118=6,#REF!,IF(A118=7,$AL$9,IF(A118=8,$AL$8,"")))))))))</f>
        <v>8.4000000000000005E-2</v>
      </c>
      <c r="V118">
        <v>22.22</v>
      </c>
      <c r="W118">
        <f t="shared" si="29"/>
        <v>4.5454545454545456E-2</v>
      </c>
      <c r="X118">
        <f t="shared" si="30"/>
        <v>3.8545454545454549E-2</v>
      </c>
      <c r="Y118" s="32">
        <f t="shared" si="31"/>
        <v>300462.76747306256</v>
      </c>
      <c r="Z118" s="28">
        <f t="shared" si="32"/>
        <v>3646.0380893461038</v>
      </c>
      <c r="AA118" s="28">
        <f t="shared" si="33"/>
        <v>6460.1944375913454</v>
      </c>
      <c r="AB118" s="20"/>
      <c r="AC118" s="1">
        <f t="shared" si="25"/>
        <v>72.920761786922071</v>
      </c>
      <c r="AD118" s="1">
        <f t="shared" si="26"/>
        <v>427.07923821307793</v>
      </c>
      <c r="AE118" s="1">
        <f t="shared" si="27"/>
        <v>36.460380893461036</v>
      </c>
      <c r="AF118" s="3">
        <f t="shared" si="34"/>
        <v>161.50486093978364</v>
      </c>
    </row>
    <row r="119" spans="1:32" x14ac:dyDescent="0.35">
      <c r="A119" s="84">
        <v>5</v>
      </c>
      <c r="C119" s="15">
        <f t="shared" si="35"/>
        <v>44022</v>
      </c>
      <c r="D119" s="9">
        <v>116</v>
      </c>
      <c r="E119" s="37">
        <f t="shared" si="43"/>
        <v>148</v>
      </c>
      <c r="F119" s="74">
        <f t="shared" si="44"/>
        <v>7.7894736842105265</v>
      </c>
      <c r="G119" s="74">
        <f t="shared" si="45"/>
        <v>3.4585470160921701</v>
      </c>
      <c r="H119" s="74">
        <v>1</v>
      </c>
      <c r="I119" s="66">
        <f t="shared" si="48"/>
        <v>7.5076900778199036</v>
      </c>
      <c r="J119" s="66">
        <f t="shared" si="37"/>
        <v>8.1673519870560707</v>
      </c>
      <c r="K119" s="66">
        <f t="shared" si="40"/>
        <v>17.739282932557273</v>
      </c>
      <c r="L119" s="64">
        <f t="shared" si="47"/>
        <v>14.839322436922238</v>
      </c>
      <c r="M119" s="9">
        <v>3524</v>
      </c>
      <c r="N119" s="72">
        <v>1822</v>
      </c>
      <c r="O119" s="72">
        <v>1642</v>
      </c>
      <c r="P119" s="6">
        <v>60</v>
      </c>
      <c r="Q119" s="73">
        <f t="shared" si="39"/>
        <v>7.5560802833530102E-2</v>
      </c>
      <c r="R119" s="73">
        <f t="shared" si="42"/>
        <v>4.8742133190599689E-2</v>
      </c>
      <c r="S119" s="6">
        <f t="shared" si="38"/>
        <v>9110</v>
      </c>
      <c r="T119" s="34">
        <f t="shared" si="28"/>
        <v>1.8480000000000001</v>
      </c>
      <c r="U119">
        <f>IF(A119=0,$AL$2,IF(A119=1,$AL$3,IF(A119=2,$AL$4,IF(A119=3,$AL$5,IF(A119=4,$AL$6,IF(A119=5,$AL$7,IF(A119=6,#REF!,IF(A119=7,$AL$9,IF(A119=8,$AL$8,"")))))))))</f>
        <v>8.4000000000000005E-2</v>
      </c>
      <c r="V119">
        <v>22.22</v>
      </c>
      <c r="W119">
        <f t="shared" si="29"/>
        <v>4.5454545454545456E-2</v>
      </c>
      <c r="X119">
        <f t="shared" si="30"/>
        <v>3.8545454545454549E-2</v>
      </c>
      <c r="Y119" s="32">
        <f t="shared" si="31"/>
        <v>300166.46556704032</v>
      </c>
      <c r="Z119" s="28">
        <f t="shared" si="32"/>
        <v>3776.6109913071691</v>
      </c>
      <c r="AA119" s="28">
        <f t="shared" si="33"/>
        <v>6625.9234416525323</v>
      </c>
      <c r="AB119" s="20"/>
      <c r="AC119" s="1">
        <f t="shared" si="25"/>
        <v>75.53221982614339</v>
      </c>
      <c r="AD119" s="1">
        <f t="shared" si="26"/>
        <v>424.46778017385662</v>
      </c>
      <c r="AE119" s="1">
        <f t="shared" si="27"/>
        <v>37.766109913071695</v>
      </c>
      <c r="AF119" s="3">
        <f t="shared" si="34"/>
        <v>165.64808604131332</v>
      </c>
    </row>
    <row r="120" spans="1:32" x14ac:dyDescent="0.35">
      <c r="A120" s="84">
        <v>5</v>
      </c>
      <c r="C120" s="15">
        <f t="shared" si="35"/>
        <v>44023</v>
      </c>
      <c r="D120" s="9">
        <v>117</v>
      </c>
      <c r="E120" s="37">
        <f t="shared" si="43"/>
        <v>144</v>
      </c>
      <c r="F120" s="74">
        <f t="shared" si="44"/>
        <v>18</v>
      </c>
      <c r="G120" s="74">
        <f t="shared" si="45"/>
        <v>5.8821225134101418</v>
      </c>
      <c r="H120" s="74">
        <v>1</v>
      </c>
      <c r="I120" s="66">
        <f t="shared" si="48"/>
        <v>7.5796788230904557</v>
      </c>
      <c r="J120" s="66">
        <f t="shared" si="37"/>
        <v>8.2074018333763554</v>
      </c>
      <c r="K120" s="66">
        <f t="shared" si="40"/>
        <v>15.855728904367837</v>
      </c>
      <c r="L120" s="64">
        <f t="shared" si="47"/>
        <v>12.614124014466015</v>
      </c>
      <c r="M120" s="9">
        <v>3668</v>
      </c>
      <c r="N120" s="72">
        <v>1958</v>
      </c>
      <c r="O120" s="72">
        <v>1650</v>
      </c>
      <c r="P120" s="6">
        <v>60</v>
      </c>
      <c r="Q120" s="73">
        <f t="shared" si="39"/>
        <v>7.4643249176728863E-2</v>
      </c>
      <c r="R120" s="73">
        <f t="shared" si="42"/>
        <v>4.9590841633512968E-2</v>
      </c>
      <c r="S120" s="6">
        <f t="shared" si="38"/>
        <v>9790</v>
      </c>
      <c r="T120" s="34">
        <f t="shared" si="28"/>
        <v>1.8480000000000001</v>
      </c>
      <c r="U120">
        <f>IF(A120=0,$AL$2,IF(A120=1,$AL$3,IF(A120=2,$AL$4,IF(A120=3,$AL$5,IF(A120=4,$AL$6,IF(A120=5,$AL$7,IF(A120=6,#REF!,IF(A120=7,$AL$9,IF(A120=8,$AL$8,"")))))))))</f>
        <v>8.4000000000000005E-2</v>
      </c>
      <c r="V120">
        <v>22.22</v>
      </c>
      <c r="W120">
        <f t="shared" si="29"/>
        <v>4.5454545454545456E-2</v>
      </c>
      <c r="X120">
        <f t="shared" si="30"/>
        <v>3.8545454545454549E-2</v>
      </c>
      <c r="Y120" s="32">
        <f t="shared" si="31"/>
        <v>299859.85508000071</v>
      </c>
      <c r="Z120" s="28">
        <f t="shared" si="32"/>
        <v>3911.5573423782598</v>
      </c>
      <c r="AA120" s="28">
        <f t="shared" si="33"/>
        <v>6797.5875776210396</v>
      </c>
      <c r="AB120" s="20"/>
      <c r="AC120" s="1">
        <f t="shared" si="25"/>
        <v>78.231146847565199</v>
      </c>
      <c r="AD120" s="1">
        <f t="shared" si="26"/>
        <v>421.76885315243482</v>
      </c>
      <c r="AE120" s="1">
        <f t="shared" si="27"/>
        <v>39.1155734237826</v>
      </c>
      <c r="AF120" s="3">
        <f t="shared" si="34"/>
        <v>169.939689440526</v>
      </c>
    </row>
    <row r="121" spans="1:32" x14ac:dyDescent="0.35">
      <c r="A121" s="84">
        <v>5</v>
      </c>
      <c r="C121" s="15">
        <f t="shared" si="35"/>
        <v>44024</v>
      </c>
      <c r="D121" s="9">
        <v>118</v>
      </c>
      <c r="E121" s="37">
        <f t="shared" si="43"/>
        <v>80</v>
      </c>
      <c r="F121" s="74">
        <f t="shared" si="44"/>
        <v>1.8181818181818181</v>
      </c>
      <c r="G121" s="74">
        <f t="shared" si="45"/>
        <v>5.3015595569489529</v>
      </c>
      <c r="H121" s="74">
        <v>1</v>
      </c>
      <c r="I121" s="66">
        <f t="shared" si="48"/>
        <v>7.5978979505217836</v>
      </c>
      <c r="J121" s="66">
        <f t="shared" si="37"/>
        <v>8.2289776433583128</v>
      </c>
      <c r="K121" s="66">
        <f t="shared" si="40"/>
        <v>16.091220661799181</v>
      </c>
      <c r="L121" s="64">
        <f t="shared" si="47"/>
        <v>12.79378446182753</v>
      </c>
      <c r="M121" s="9">
        <v>3748</v>
      </c>
      <c r="N121" s="4">
        <v>1994</v>
      </c>
      <c r="O121" s="4">
        <v>1694</v>
      </c>
      <c r="P121" s="6">
        <v>60</v>
      </c>
      <c r="Q121" s="73">
        <f t="shared" si="39"/>
        <v>1.8386108273748723E-2</v>
      </c>
      <c r="R121" s="73">
        <f t="shared" si="42"/>
        <v>5.1197020366497474E-2</v>
      </c>
      <c r="S121" s="6">
        <f t="shared" si="38"/>
        <v>9970</v>
      </c>
      <c r="T121" s="34">
        <f t="shared" si="28"/>
        <v>1.8480000000000001</v>
      </c>
      <c r="U121">
        <f>IF(A121=0,$AL$2,IF(A121=1,$AL$3,IF(A121=2,$AL$4,IF(A121=3,$AL$5,IF(A121=4,$AL$6,IF(A121=5,$AL$7,IF(A121=6,#REF!,IF(A121=7,$AL$9,IF(A121=8,$AL$8,"")))))))))</f>
        <v>8.4000000000000005E-2</v>
      </c>
      <c r="V121">
        <v>22.22</v>
      </c>
      <c r="W121">
        <f t="shared" si="29"/>
        <v>4.5454545454545456E-2</v>
      </c>
      <c r="X121">
        <f t="shared" si="30"/>
        <v>3.8545454545454549E-2</v>
      </c>
      <c r="Y121" s="32">
        <f t="shared" si="31"/>
        <v>299542.61313138687</v>
      </c>
      <c r="Z121" s="28">
        <f t="shared" si="32"/>
        <v>4051.0012299749069</v>
      </c>
      <c r="AA121" s="28">
        <f t="shared" si="33"/>
        <v>6975.3856386382331</v>
      </c>
      <c r="AB121" s="20"/>
      <c r="AC121" s="1">
        <f t="shared" si="25"/>
        <v>81.020024599498143</v>
      </c>
      <c r="AD121" s="1">
        <f t="shared" si="26"/>
        <v>418.97997540050187</v>
      </c>
      <c r="AE121" s="1">
        <f t="shared" si="27"/>
        <v>40.510012299749071</v>
      </c>
      <c r="AF121" s="3">
        <f t="shared" si="34"/>
        <v>174.38464096595584</v>
      </c>
    </row>
    <row r="122" spans="1:32" x14ac:dyDescent="0.35">
      <c r="A122" s="84">
        <v>5</v>
      </c>
      <c r="C122" s="15">
        <f t="shared" si="35"/>
        <v>44025</v>
      </c>
      <c r="D122" s="9">
        <v>119</v>
      </c>
      <c r="E122" s="37">
        <f t="shared" si="43"/>
        <v>75</v>
      </c>
      <c r="F122" s="74">
        <f t="shared" si="44"/>
        <v>0.5859375</v>
      </c>
      <c r="G122" s="74">
        <f t="shared" si="45"/>
        <v>5.3552174707602349</v>
      </c>
      <c r="H122" s="74">
        <v>1</v>
      </c>
      <c r="I122" s="66">
        <f t="shared" si="48"/>
        <v>7.5694117924507118</v>
      </c>
      <c r="J122" s="66">
        <f t="shared" si="37"/>
        <v>8.2487907336964135</v>
      </c>
      <c r="K122" s="66">
        <f t="shared" si="40"/>
        <v>18.369952735327288</v>
      </c>
      <c r="L122" s="64">
        <f t="shared" si="47"/>
        <v>16.630932405879964</v>
      </c>
      <c r="M122" s="9">
        <v>3823</v>
      </c>
      <c r="N122" s="4">
        <v>1938</v>
      </c>
      <c r="O122" s="4">
        <v>1822</v>
      </c>
      <c r="P122" s="6">
        <v>63</v>
      </c>
      <c r="Q122" s="73">
        <f t="shared" si="39"/>
        <v>-2.8084252758274825E-2</v>
      </c>
      <c r="R122" s="73">
        <f t="shared" si="42"/>
        <v>4.3436250722204924E-2</v>
      </c>
      <c r="S122" s="6">
        <f t="shared" si="38"/>
        <v>9690</v>
      </c>
      <c r="T122" s="34">
        <f t="shared" si="28"/>
        <v>1.8480000000000001</v>
      </c>
      <c r="U122">
        <f>IF(A122=0,$AL$2,IF(A122=1,$AL$3,IF(A122=2,$AL$4,IF(A122=3,$AL$5,IF(A122=4,$AL$6,IF(A122=5,$AL$7,IF(A122=6,#REF!,IF(A122=7,$AL$9,IF(A122=8,$AL$8,"")))))))))</f>
        <v>8.4000000000000005E-2</v>
      </c>
      <c r="V122">
        <v>22.22</v>
      </c>
      <c r="W122">
        <f t="shared" si="29"/>
        <v>4.5454545454545456E-2</v>
      </c>
      <c r="X122">
        <f t="shared" si="30"/>
        <v>3.8545454545454549E-2</v>
      </c>
      <c r="Y122" s="32">
        <f t="shared" si="31"/>
        <v>299214.40935793013</v>
      </c>
      <c r="Z122" s="28">
        <f t="shared" si="32"/>
        <v>4195.0685838873314</v>
      </c>
      <c r="AA122" s="28">
        <f t="shared" si="33"/>
        <v>7159.522058182547</v>
      </c>
      <c r="AB122" s="20"/>
      <c r="AC122" s="1">
        <f t="shared" si="25"/>
        <v>83.901371677746624</v>
      </c>
      <c r="AD122" s="1">
        <f t="shared" si="26"/>
        <v>416.09862832225338</v>
      </c>
      <c r="AE122" s="1">
        <f t="shared" si="27"/>
        <v>41.950685838873312</v>
      </c>
      <c r="AF122" s="3">
        <f t="shared" si="34"/>
        <v>178.98805145456367</v>
      </c>
    </row>
    <row r="123" spans="1:32" x14ac:dyDescent="0.35">
      <c r="A123" s="84">
        <v>5</v>
      </c>
      <c r="C123" s="15">
        <f t="shared" si="35"/>
        <v>44026</v>
      </c>
      <c r="D123" s="9">
        <v>120</v>
      </c>
      <c r="E123" s="37">
        <f t="shared" si="43"/>
        <v>109</v>
      </c>
      <c r="F123" s="74">
        <f t="shared" si="44"/>
        <v>0.88617886178861793</v>
      </c>
      <c r="G123" s="74">
        <f t="shared" si="45"/>
        <v>4.9540366732379724</v>
      </c>
      <c r="H123" s="74">
        <v>1</v>
      </c>
      <c r="I123" s="66">
        <f t="shared" si="48"/>
        <v>7.5621616312256519</v>
      </c>
      <c r="J123" s="66">
        <f t="shared" si="37"/>
        <v>8.2769034812670572</v>
      </c>
      <c r="K123" s="66">
        <f t="shared" si="40"/>
        <v>21.579373803215777</v>
      </c>
      <c r="L123" s="64">
        <f t="shared" si="47"/>
        <v>25.449799684487548</v>
      </c>
      <c r="M123" s="9">
        <v>3932</v>
      </c>
      <c r="N123" s="4">
        <v>1924</v>
      </c>
      <c r="O123" s="4">
        <v>1945</v>
      </c>
      <c r="P123" s="6">
        <v>63</v>
      </c>
      <c r="Q123" s="73">
        <f t="shared" si="39"/>
        <v>-7.2239422084623322E-3</v>
      </c>
      <c r="R123" s="73">
        <f t="shared" si="42"/>
        <v>3.2827795358827981E-2</v>
      </c>
      <c r="S123" s="6">
        <f t="shared" si="38"/>
        <v>9620</v>
      </c>
      <c r="T123" s="34">
        <f t="shared" si="28"/>
        <v>1.8480000000000001</v>
      </c>
      <c r="U123">
        <f>IF(A123=0,$AL$2,IF(A123=1,$AL$3,IF(A123=2,$AL$4,IF(A123=3,$AL$5,IF(A123=4,$AL$6,IF(A123=5,$AL$7,IF(A123=6,#REF!,IF(A123=7,$AL$9,IF(A123=8,$AL$8,"")))))))))</f>
        <v>8.4000000000000005E-2</v>
      </c>
      <c r="V123">
        <v>22.22</v>
      </c>
      <c r="W123">
        <f t="shared" si="29"/>
        <v>4.5454545454545456E-2</v>
      </c>
      <c r="X123">
        <f t="shared" si="30"/>
        <v>3.8545454545454549E-2</v>
      </c>
      <c r="Y123" s="32">
        <f t="shared" si="31"/>
        <v>298874.90594045736</v>
      </c>
      <c r="Z123" s="28">
        <f t="shared" si="32"/>
        <v>4343.8870657288617</v>
      </c>
      <c r="AA123" s="28">
        <f t="shared" si="33"/>
        <v>7350.2069938137893</v>
      </c>
      <c r="AB123" s="20"/>
      <c r="AC123" s="1">
        <f t="shared" si="25"/>
        <v>86.877741314577236</v>
      </c>
      <c r="AD123" s="1">
        <f t="shared" si="26"/>
        <v>413.12225868542276</v>
      </c>
      <c r="AE123" s="1">
        <f t="shared" si="27"/>
        <v>43.438870657288618</v>
      </c>
      <c r="AF123" s="3">
        <f t="shared" si="34"/>
        <v>183.75517484534475</v>
      </c>
    </row>
    <row r="124" spans="1:32" x14ac:dyDescent="0.35">
      <c r="A124" s="84">
        <v>5</v>
      </c>
      <c r="C124" s="15">
        <f t="shared" si="35"/>
        <v>44027</v>
      </c>
      <c r="D124" s="9">
        <v>121</v>
      </c>
      <c r="E124" s="37">
        <f t="shared" si="43"/>
        <v>131</v>
      </c>
      <c r="F124" s="74">
        <f t="shared" si="44"/>
        <v>1.1391304347826088</v>
      </c>
      <c r="G124" s="74">
        <f t="shared" si="45"/>
        <v>4.4739124496354883</v>
      </c>
      <c r="H124" s="74">
        <v>1</v>
      </c>
      <c r="I124" s="66">
        <f t="shared" si="48"/>
        <v>7.569927655242652</v>
      </c>
      <c r="J124" s="66">
        <f t="shared" si="37"/>
        <v>8.3096768959877263</v>
      </c>
      <c r="K124" s="66">
        <f>LN(2)/SLOPE(J118:J124,D118:D124)</f>
        <v>23.77915811474055</v>
      </c>
      <c r="L124" s="64">
        <f t="shared" si="47"/>
        <v>38.514640412433316</v>
      </c>
      <c r="M124" s="9">
        <v>4063</v>
      </c>
      <c r="N124" s="4">
        <v>1939</v>
      </c>
      <c r="O124" s="4">
        <v>2060</v>
      </c>
      <c r="P124" s="6">
        <v>64</v>
      </c>
      <c r="Q124" s="73">
        <f t="shared" si="39"/>
        <v>7.7962577962577967E-3</v>
      </c>
      <c r="R124" s="73">
        <f t="shared" si="42"/>
        <v>2.1173226709440687E-2</v>
      </c>
      <c r="S124" s="6">
        <f t="shared" si="38"/>
        <v>9695</v>
      </c>
      <c r="T124" s="34">
        <f t="shared" si="28"/>
        <v>1.8480000000000001</v>
      </c>
      <c r="U124">
        <f>IF(A124=0,$AL$2,IF(A124=1,$AL$3,IF(A124=2,$AL$4,IF(A124=3,$AL$5,IF(A124=4,$AL$6,IF(A124=5,$AL$7,IF(A124=6,#REF!,IF(A124=7,$AL$9,IF(A124=8,$AL$8,"")))))))))</f>
        <v>8.4000000000000005E-2</v>
      </c>
      <c r="V124">
        <v>22.22</v>
      </c>
      <c r="W124">
        <f t="shared" si="29"/>
        <v>4.5454545454545456E-2</v>
      </c>
      <c r="X124">
        <f t="shared" si="30"/>
        <v>3.8545454545454549E-2</v>
      </c>
      <c r="Y124" s="32">
        <f t="shared" si="31"/>
        <v>298523.75764955941</v>
      </c>
      <c r="Z124" s="28">
        <f t="shared" si="32"/>
        <v>4497.5859445482356</v>
      </c>
      <c r="AA124" s="28">
        <f t="shared" si="33"/>
        <v>7547.6564058923741</v>
      </c>
      <c r="AB124" s="20"/>
      <c r="AC124" s="1">
        <f t="shared" si="25"/>
        <v>89.951718890964713</v>
      </c>
      <c r="AD124" s="1">
        <f t="shared" si="26"/>
        <v>410.04828110903532</v>
      </c>
      <c r="AE124" s="1">
        <f t="shared" si="27"/>
        <v>44.975859445482357</v>
      </c>
      <c r="AF124" s="3">
        <f t="shared" si="34"/>
        <v>188.69141014730937</v>
      </c>
    </row>
    <row r="125" spans="1:32" x14ac:dyDescent="0.35">
      <c r="A125" s="84">
        <v>5</v>
      </c>
      <c r="C125" s="15">
        <f t="shared" si="35"/>
        <v>44028</v>
      </c>
      <c r="D125" s="9">
        <v>122</v>
      </c>
      <c r="E125" s="37">
        <f t="shared" si="43"/>
        <v>146</v>
      </c>
      <c r="F125" s="74">
        <f t="shared" si="44"/>
        <v>20.857142857142858</v>
      </c>
      <c r="G125" s="74">
        <f t="shared" si="45"/>
        <v>7.2965778794437757</v>
      </c>
      <c r="H125" s="74">
        <v>1</v>
      </c>
      <c r="I125" s="66">
        <f t="shared" si="48"/>
        <v>7.638679823876112</v>
      </c>
      <c r="J125" s="66">
        <f t="shared" si="37"/>
        <v>8.344980368770571</v>
      </c>
      <c r="K125" s="66">
        <f t="shared" ref="K125:K136" si="50">LN(2)/SLOPE(J119:J125,D119:D125)</f>
        <v>24.712353147086176</v>
      </c>
      <c r="L125" s="64">
        <f t="shared" si="47"/>
        <v>57.466282363636253</v>
      </c>
      <c r="M125" s="9">
        <v>4209</v>
      </c>
      <c r="N125" s="4">
        <v>2077</v>
      </c>
      <c r="O125" s="4">
        <v>2067</v>
      </c>
      <c r="P125" s="6">
        <v>65</v>
      </c>
      <c r="Q125" s="73">
        <f t="shared" si="39"/>
        <v>7.1170706549767926E-2</v>
      </c>
      <c r="R125" s="73">
        <f t="shared" si="42"/>
        <v>3.0321275666185175E-2</v>
      </c>
      <c r="S125" s="6">
        <f t="shared" si="38"/>
        <v>10385</v>
      </c>
      <c r="T125" s="34">
        <f t="shared" si="28"/>
        <v>1.8480000000000001</v>
      </c>
      <c r="U125">
        <f>IF(A125=0,$AL$2,IF(A125=1,$AL$3,IF(A125=2,$AL$4,IF(A125=3,$AL$5,IF(A125=4,$AL$6,IF(A125=5,$AL$7,IF(A125=6,#REF!,IF(A125=7,$AL$9,IF(A125=8,$AL$8,"")))))))))</f>
        <v>8.4000000000000005E-2</v>
      </c>
      <c r="V125">
        <v>22.22</v>
      </c>
      <c r="W125">
        <f t="shared" si="29"/>
        <v>4.5454545454545456E-2</v>
      </c>
      <c r="X125">
        <f t="shared" si="30"/>
        <v>3.8545454545454549E-2</v>
      </c>
      <c r="Y125" s="32">
        <f t="shared" si="31"/>
        <v>298160.6119115969</v>
      </c>
      <c r="Z125" s="28">
        <f t="shared" si="32"/>
        <v>4656.2959577585643</v>
      </c>
      <c r="AA125" s="28">
        <f t="shared" si="33"/>
        <v>7752.0921306445671</v>
      </c>
      <c r="AB125" s="20"/>
      <c r="AC125" s="1">
        <f t="shared" si="25"/>
        <v>93.125919155171289</v>
      </c>
      <c r="AD125" s="1">
        <f t="shared" si="26"/>
        <v>406.87408084482871</v>
      </c>
      <c r="AE125" s="1">
        <f t="shared" si="27"/>
        <v>46.562959577585644</v>
      </c>
      <c r="AF125" s="3">
        <f t="shared" si="34"/>
        <v>193.80230326611419</v>
      </c>
    </row>
    <row r="126" spans="1:32" x14ac:dyDescent="0.35">
      <c r="A126" s="84">
        <v>5</v>
      </c>
      <c r="C126" s="15">
        <f t="shared" si="35"/>
        <v>44029</v>
      </c>
      <c r="D126" s="9">
        <v>123</v>
      </c>
      <c r="E126" s="37">
        <f t="shared" si="43"/>
        <v>100</v>
      </c>
      <c r="F126" s="74">
        <f t="shared" si="44"/>
        <v>0.63291139240506333</v>
      </c>
      <c r="G126" s="74">
        <f t="shared" si="45"/>
        <v>6.2742118377572798</v>
      </c>
      <c r="H126" s="74">
        <v>1</v>
      </c>
      <c r="I126" s="66">
        <f t="shared" si="48"/>
        <v>7.6103576183128379</v>
      </c>
      <c r="J126" s="66">
        <f t="shared" si="37"/>
        <v>8.3684611376158387</v>
      </c>
      <c r="K126" s="66">
        <f t="shared" si="50"/>
        <v>25.008224662364668</v>
      </c>
      <c r="L126" s="64">
        <f>LN(2)/SLOPE(I120:I126,D120:D126)</f>
        <v>111.46661762453637</v>
      </c>
      <c r="M126" s="9">
        <v>4309</v>
      </c>
      <c r="N126" s="4">
        <v>2019</v>
      </c>
      <c r="O126" s="4">
        <v>2225</v>
      </c>
      <c r="P126" s="6">
        <v>65</v>
      </c>
      <c r="Q126" s="73">
        <f t="shared" si="39"/>
        <v>-2.7924891670678863E-2</v>
      </c>
      <c r="R126" s="73">
        <f t="shared" si="42"/>
        <v>1.5537605022726752E-2</v>
      </c>
      <c r="S126" s="6">
        <f t="shared" si="38"/>
        <v>10095</v>
      </c>
      <c r="T126" s="34">
        <f t="shared" si="28"/>
        <v>1.8480000000000001</v>
      </c>
      <c r="U126">
        <f>IF(A126=0,$AL$2,IF(A126=1,$AL$3,IF(A126=2,$AL$4,IF(A126=3,$AL$5,IF(A126=4,$AL$6,IF(A126=5,$AL$7,IF(A126=6,#REF!,IF(A126=7,$AL$9,IF(A126=8,$AL$8,"")))))))))</f>
        <v>8.4000000000000005E-2</v>
      </c>
      <c r="V126">
        <v>22.22</v>
      </c>
      <c r="W126">
        <f t="shared" si="29"/>
        <v>4.5454545454545456E-2</v>
      </c>
      <c r="X126">
        <f t="shared" si="30"/>
        <v>3.8545454545454549E-2</v>
      </c>
      <c r="Y126" s="32">
        <f t="shared" si="31"/>
        <v>297785.10889657744</v>
      </c>
      <c r="Z126" s="28">
        <f t="shared" si="32"/>
        <v>4820.1491565162933</v>
      </c>
      <c r="AA126" s="28">
        <f t="shared" si="33"/>
        <v>7963.7419469063198</v>
      </c>
      <c r="AB126" s="20"/>
      <c r="AC126" s="1">
        <f t="shared" si="25"/>
        <v>96.402983130325865</v>
      </c>
      <c r="AD126" s="1">
        <f t="shared" si="26"/>
        <v>403.59701686967412</v>
      </c>
      <c r="AE126" s="1">
        <f t="shared" si="27"/>
        <v>48.201491565162932</v>
      </c>
      <c r="AF126" s="3">
        <f t="shared" si="34"/>
        <v>199.09354867265802</v>
      </c>
    </row>
    <row r="127" spans="1:32" x14ac:dyDescent="0.35">
      <c r="A127" s="84">
        <v>5</v>
      </c>
      <c r="C127" s="15">
        <f t="shared" si="35"/>
        <v>44030</v>
      </c>
      <c r="D127" s="9">
        <v>124</v>
      </c>
      <c r="E127" s="37">
        <f t="shared" si="43"/>
        <v>136</v>
      </c>
      <c r="F127" s="74">
        <f t="shared" si="44"/>
        <v>13.6</v>
      </c>
      <c r="G127" s="74">
        <f t="shared" si="45"/>
        <v>5.6456404091858525</v>
      </c>
      <c r="H127" s="74">
        <v>1</v>
      </c>
      <c r="I127" s="66">
        <f t="shared" si="48"/>
        <v>7.6708948313621175</v>
      </c>
      <c r="J127" s="66">
        <f t="shared" si="37"/>
        <v>8.3995351479480043</v>
      </c>
      <c r="K127" s="66">
        <f t="shared" si="50"/>
        <v>23.69472964001449</v>
      </c>
      <c r="L127" s="64">
        <f t="shared" si="47"/>
        <v>51.425797606460094</v>
      </c>
      <c r="M127" s="9">
        <v>4445</v>
      </c>
      <c r="N127" s="4">
        <v>2145</v>
      </c>
      <c r="O127" s="4">
        <v>2235</v>
      </c>
      <c r="P127" s="6">
        <v>65</v>
      </c>
      <c r="Q127" s="73">
        <f t="shared" si="39"/>
        <v>6.2407132243684993E-2</v>
      </c>
      <c r="R127" s="73">
        <f t="shared" si="42"/>
        <v>1.3789588318006201E-2</v>
      </c>
      <c r="S127" s="6">
        <f t="shared" si="38"/>
        <v>10725</v>
      </c>
      <c r="T127" s="34">
        <f t="shared" si="28"/>
        <v>1.8480000000000001</v>
      </c>
      <c r="U127">
        <f>IF(A127=0,$AL$2,IF(A127=1,$AL$3,IF(A127=2,$AL$4,IF(A127=3,$AL$5,IF(A127=4,$AL$6,IF(A127=5,$AL$7,IF(A127=6,#REF!,IF(A127=7,$AL$9,IF(A127=8,$AL$8,"")))))))))</f>
        <v>8.4000000000000005E-2</v>
      </c>
      <c r="V127">
        <v>22.22</v>
      </c>
      <c r="W127">
        <f t="shared" si="29"/>
        <v>4.5454545454545456E-2</v>
      </c>
      <c r="X127">
        <f t="shared" si="30"/>
        <v>3.8545454545454549E-2</v>
      </c>
      <c r="Y127" s="32">
        <f t="shared" si="31"/>
        <v>297396.88162949402</v>
      </c>
      <c r="Z127" s="28">
        <f t="shared" si="32"/>
        <v>4989.278734667143</v>
      </c>
      <c r="AA127" s="28">
        <f t="shared" si="33"/>
        <v>8182.8396358388782</v>
      </c>
      <c r="AB127" s="20"/>
      <c r="AC127" s="1">
        <f t="shared" si="25"/>
        <v>99.785574693342866</v>
      </c>
      <c r="AD127" s="1">
        <f t="shared" si="26"/>
        <v>400.21442530665712</v>
      </c>
      <c r="AE127" s="1">
        <f t="shared" si="27"/>
        <v>49.892787346671433</v>
      </c>
      <c r="AF127" s="3">
        <f t="shared" si="34"/>
        <v>204.57099089597196</v>
      </c>
    </row>
    <row r="128" spans="1:32" x14ac:dyDescent="0.35">
      <c r="A128" s="84">
        <v>5</v>
      </c>
      <c r="C128" s="15">
        <f t="shared" si="35"/>
        <v>44031</v>
      </c>
      <c r="D128" s="9">
        <v>125</v>
      </c>
      <c r="E128" s="37">
        <f t="shared" si="43"/>
        <v>37</v>
      </c>
      <c r="F128" s="74" t="str">
        <f t="shared" si="44"/>
        <v/>
      </c>
      <c r="G128" s="74">
        <f t="shared" si="45"/>
        <v>6.2835501743531914</v>
      </c>
      <c r="H128" s="74">
        <v>1</v>
      </c>
      <c r="I128" s="66">
        <f t="shared" si="48"/>
        <v>7.687997166393016</v>
      </c>
      <c r="J128" s="66">
        <f t="shared" si="37"/>
        <v>8.4078246543608728</v>
      </c>
      <c r="K128" s="66">
        <f t="shared" si="50"/>
        <v>24.845596273086631</v>
      </c>
      <c r="L128" s="64">
        <f t="shared" si="47"/>
        <v>31.627218213417496</v>
      </c>
      <c r="M128" s="9">
        <v>4482</v>
      </c>
      <c r="N128" s="4">
        <v>2182</v>
      </c>
      <c r="O128" s="4">
        <v>2235</v>
      </c>
      <c r="P128" s="6">
        <v>65</v>
      </c>
      <c r="Q128" s="73">
        <f t="shared" si="39"/>
        <v>1.724941724941725E-2</v>
      </c>
      <c r="R128" s="73">
        <f t="shared" si="42"/>
        <v>1.3627203885958851E-2</v>
      </c>
      <c r="S128" s="6">
        <f t="shared" si="38"/>
        <v>10910</v>
      </c>
      <c r="T128" s="34">
        <f t="shared" si="28"/>
        <v>1.8480000000000001</v>
      </c>
      <c r="U128">
        <f>IF(A128=0,$AL$2,IF(A128=1,$AL$3,IF(A128=2,$AL$4,IF(A128=3,$AL$5,IF(A128=4,$AL$6,IF(A128=5,$AL$7,IF(A128=6,#REF!,IF(A128=7,$AL$9,IF(A128=8,$AL$8,"")))))))))</f>
        <v>8.4000000000000005E-2</v>
      </c>
      <c r="V128">
        <v>22.22</v>
      </c>
      <c r="W128">
        <f t="shared" si="29"/>
        <v>4.5454545454545456E-2</v>
      </c>
      <c r="X128">
        <f t="shared" si="30"/>
        <v>3.8545454545454549E-2</v>
      </c>
      <c r="Y128" s="32">
        <f t="shared" si="31"/>
        <v>296995.55612676771</v>
      </c>
      <c r="Z128" s="28">
        <f t="shared" si="32"/>
        <v>5163.8188403631448</v>
      </c>
      <c r="AA128" s="28">
        <f t="shared" si="33"/>
        <v>8409.6250328692022</v>
      </c>
      <c r="AB128" s="20"/>
      <c r="AC128" s="1">
        <f t="shared" si="25"/>
        <v>103.27637680726289</v>
      </c>
      <c r="AD128" s="1">
        <f t="shared" si="26"/>
        <v>396.72362319273714</v>
      </c>
      <c r="AE128" s="1">
        <f t="shared" si="27"/>
        <v>51.638188403631446</v>
      </c>
      <c r="AF128" s="3">
        <f t="shared" si="34"/>
        <v>210.24062582173008</v>
      </c>
    </row>
    <row r="129" spans="1:32" x14ac:dyDescent="0.35">
      <c r="A129" s="84">
        <v>5</v>
      </c>
      <c r="C129" s="15">
        <f t="shared" si="35"/>
        <v>44032</v>
      </c>
      <c r="D129" s="9">
        <v>126</v>
      </c>
      <c r="E129" s="37">
        <f t="shared" si="43"/>
        <v>70</v>
      </c>
      <c r="F129" s="74">
        <f t="shared" si="44"/>
        <v>2</v>
      </c>
      <c r="G129" s="74">
        <f t="shared" si="45"/>
        <v>6.5192272576865244</v>
      </c>
      <c r="H129" s="74">
        <v>1</v>
      </c>
      <c r="I129" s="66">
        <f t="shared" si="48"/>
        <v>7.7034590478671747</v>
      </c>
      <c r="J129" s="66">
        <f t="shared" si="37"/>
        <v>8.4233219758061662</v>
      </c>
      <c r="K129" s="66">
        <f t="shared" si="50"/>
        <v>28.123400254067743</v>
      </c>
      <c r="L129" s="64">
        <f t="shared" si="47"/>
        <v>28.036439666779472</v>
      </c>
      <c r="M129" s="9">
        <v>4552</v>
      </c>
      <c r="N129" s="4">
        <v>2216</v>
      </c>
      <c r="O129" s="4">
        <v>2270</v>
      </c>
      <c r="P129" s="6">
        <v>66</v>
      </c>
      <c r="Q129" s="73">
        <f t="shared" si="39"/>
        <v>1.5582034830430797E-2</v>
      </c>
      <c r="R129" s="73">
        <f t="shared" si="42"/>
        <v>1.9865244970059651E-2</v>
      </c>
      <c r="S129" s="6">
        <f t="shared" si="38"/>
        <v>11080</v>
      </c>
      <c r="T129" s="34">
        <f t="shared" si="28"/>
        <v>1.8480000000000001</v>
      </c>
      <c r="U129">
        <f>IF(A129=0,$AL$2,IF(A129=1,$AL$3,IF(A129=2,$AL$4,IF(A129=3,$AL$5,IF(A129=4,$AL$6,IF(A129=5,$AL$7,IF(A129=6,#REF!,IF(A129=7,$AL$9,IF(A129=8,$AL$8,"")))))))))</f>
        <v>8.4000000000000005E-2</v>
      </c>
      <c r="V129">
        <v>22.22</v>
      </c>
      <c r="W129">
        <f t="shared" si="29"/>
        <v>4.5454545454545456E-2</v>
      </c>
      <c r="X129">
        <f t="shared" si="30"/>
        <v>3.8545454545454549E-2</v>
      </c>
      <c r="Y129" s="32">
        <f t="shared" si="31"/>
        <v>296580.75155948632</v>
      </c>
      <c r="Z129" s="28">
        <f t="shared" si="32"/>
        <v>5343.9043694462171</v>
      </c>
      <c r="AA129" s="28">
        <f t="shared" si="33"/>
        <v>8644.3440710675277</v>
      </c>
      <c r="AB129" s="20"/>
      <c r="AC129" s="1">
        <f t="shared" si="25"/>
        <v>106.87808738892434</v>
      </c>
      <c r="AD129" s="1">
        <f t="shared" si="26"/>
        <v>393.12191261107569</v>
      </c>
      <c r="AE129" s="1">
        <f t="shared" si="27"/>
        <v>53.439043694462171</v>
      </c>
      <c r="AF129" s="3">
        <f t="shared" si="34"/>
        <v>216.1086017766882</v>
      </c>
    </row>
    <row r="130" spans="1:32" x14ac:dyDescent="0.35">
      <c r="A130" s="84">
        <v>5</v>
      </c>
      <c r="C130" s="15">
        <f t="shared" si="35"/>
        <v>44033</v>
      </c>
      <c r="D130" s="9">
        <v>127</v>
      </c>
      <c r="E130" s="37">
        <f t="shared" si="43"/>
        <v>104</v>
      </c>
      <c r="F130" s="74">
        <f t="shared" si="44"/>
        <v>0.92035398230088494</v>
      </c>
      <c r="G130" s="74">
        <f t="shared" si="45"/>
        <v>6.5249231111052355</v>
      </c>
      <c r="H130" s="74">
        <v>1</v>
      </c>
      <c r="I130" s="66">
        <f t="shared" si="48"/>
        <v>7.6989361998134473</v>
      </c>
      <c r="J130" s="66">
        <f t="shared" si="37"/>
        <v>8.4459119894112735</v>
      </c>
      <c r="K130" s="66">
        <f t="shared" si="50"/>
        <v>32.092693699022199</v>
      </c>
      <c r="L130" s="64">
        <f t="shared" si="47"/>
        <v>32.661308105565233</v>
      </c>
      <c r="M130" s="9">
        <v>4656</v>
      </c>
      <c r="N130" s="4">
        <v>2206</v>
      </c>
      <c r="O130" s="4">
        <v>2383</v>
      </c>
      <c r="P130" s="6">
        <v>67</v>
      </c>
      <c r="Q130" s="73">
        <f t="shared" si="39"/>
        <v>-4.5126353790613718E-3</v>
      </c>
      <c r="R130" s="73">
        <f t="shared" si="42"/>
        <v>2.0252574517116931E-2</v>
      </c>
      <c r="S130" s="6">
        <f t="shared" si="38"/>
        <v>11030</v>
      </c>
      <c r="T130" s="34">
        <f t="shared" si="28"/>
        <v>1.8480000000000001</v>
      </c>
      <c r="U130">
        <f>IF(A130=0,$AL$2,IF(A130=1,$AL$3,IF(A130=2,$AL$4,IF(A130=3,$AL$5,IF(A130=4,$AL$6,IF(A130=5,$AL$7,IF(A130=6,#REF!,IF(A130=7,$AL$9,IF(A130=8,$AL$8,"")))))))))</f>
        <v>8.4000000000000005E-2</v>
      </c>
      <c r="V130">
        <v>22.22</v>
      </c>
      <c r="W130">
        <f t="shared" si="29"/>
        <v>4.5454545454545456E-2</v>
      </c>
      <c r="X130">
        <f t="shared" si="30"/>
        <v>3.8545454545454549E-2</v>
      </c>
      <c r="Y130" s="32">
        <f t="shared" si="31"/>
        <v>296152.08044517704</v>
      </c>
      <c r="Z130" s="28">
        <f t="shared" si="32"/>
        <v>5529.6707396897464</v>
      </c>
      <c r="AA130" s="28">
        <f t="shared" si="33"/>
        <v>8887.2488151332655</v>
      </c>
      <c r="AB130" s="20"/>
      <c r="AC130" s="1">
        <f t="shared" ref="AC130:AC193" si="51">Z130*$AI$7</f>
        <v>110.59341479379493</v>
      </c>
      <c r="AD130" s="1">
        <f t="shared" ref="AD130:AD193" si="52">$AI$10-AC130</f>
        <v>389.40658520620508</v>
      </c>
      <c r="AE130" s="1">
        <f t="shared" ref="AE130:AE193" si="53">Z130*$AI$8</f>
        <v>55.296707396897467</v>
      </c>
      <c r="AF130" s="3">
        <f t="shared" si="34"/>
        <v>222.18122037833166</v>
      </c>
    </row>
    <row r="131" spans="1:32" x14ac:dyDescent="0.35">
      <c r="A131" s="84">
        <v>5</v>
      </c>
      <c r="C131" s="15">
        <f t="shared" si="35"/>
        <v>44034</v>
      </c>
      <c r="D131" s="9">
        <v>128</v>
      </c>
      <c r="E131" s="37">
        <f t="shared" si="43"/>
        <v>113</v>
      </c>
      <c r="F131" s="74">
        <f t="shared" si="44"/>
        <v>1.3294117647058823</v>
      </c>
      <c r="G131" s="74">
        <f t="shared" si="45"/>
        <v>6.556636666092448</v>
      </c>
      <c r="H131" s="74">
        <v>1</v>
      </c>
      <c r="I131" s="66">
        <f t="shared" si="48"/>
        <v>7.7111012518401578</v>
      </c>
      <c r="J131" s="66">
        <f t="shared" si="37"/>
        <v>8.4698919182982237</v>
      </c>
      <c r="K131" s="66">
        <f t="shared" si="50"/>
        <v>35.069223256164676</v>
      </c>
      <c r="L131" s="64">
        <f t="shared" si="47"/>
        <v>45.453800254574475</v>
      </c>
      <c r="M131" s="9">
        <v>4769</v>
      </c>
      <c r="N131" s="4">
        <v>2233</v>
      </c>
      <c r="O131" s="4">
        <v>2468</v>
      </c>
      <c r="P131" s="6">
        <v>68</v>
      </c>
      <c r="Q131" s="73">
        <f t="shared" si="39"/>
        <v>1.2239347234814143E-2</v>
      </c>
      <c r="R131" s="73">
        <f t="shared" si="42"/>
        <v>2.0887301579767838E-2</v>
      </c>
      <c r="S131" s="6">
        <f t="shared" si="38"/>
        <v>11165</v>
      </c>
      <c r="T131" s="34">
        <f t="shared" ref="T131:T194" si="54">U131/W131</f>
        <v>1.8480000000000001</v>
      </c>
      <c r="U131">
        <f>IF(A131=0,$AL$2,IF(A131=1,$AL$3,IF(A131=2,$AL$4,IF(A131=3,$AL$5,IF(A131=4,$AL$6,IF(A131=5,$AL$7,IF(A131=6,#REF!,IF(A131=7,$AL$9,IF(A131=8,$AL$8,"")))))))))</f>
        <v>8.4000000000000005E-2</v>
      </c>
      <c r="V131">
        <v>22.22</v>
      </c>
      <c r="W131">
        <f t="shared" ref="W131:W194" si="55">$AI$6</f>
        <v>4.5454545454545456E-2</v>
      </c>
      <c r="X131">
        <f t="shared" ref="X131:X194" si="56">U131-W131</f>
        <v>3.8545454545454549E-2</v>
      </c>
      <c r="Y131" s="32">
        <f t="shared" ref="Y131:Y194" si="57">Y130-((Y130/$AI$2)*(U131*Z130))</f>
        <v>295709.14886988979</v>
      </c>
      <c r="Z131" s="28">
        <f t="shared" ref="Z131:Z194" si="58">Z130+(Y130/$AI$2)*(U131*Z130)-(Z130*W131)</f>
        <v>5721.2536449911249</v>
      </c>
      <c r="AA131" s="28">
        <f t="shared" ref="AA131:AA194" si="59">AA130+(Z130*W131)</f>
        <v>9138.5974851191622</v>
      </c>
      <c r="AB131" s="20"/>
      <c r="AC131" s="1">
        <f t="shared" si="51"/>
        <v>114.4250728998225</v>
      </c>
      <c r="AD131" s="1">
        <f t="shared" si="52"/>
        <v>385.57492710017749</v>
      </c>
      <c r="AE131" s="1">
        <f t="shared" si="53"/>
        <v>57.212536449911248</v>
      </c>
      <c r="AF131" s="3">
        <f t="shared" ref="AF131:AF194" si="60">AA131*$AI$9</f>
        <v>228.46493712797906</v>
      </c>
    </row>
    <row r="132" spans="1:32" x14ac:dyDescent="0.35">
      <c r="A132" s="84">
        <v>5</v>
      </c>
      <c r="C132" s="15">
        <f t="shared" ref="C132:C195" si="61">C131+1</f>
        <v>44035</v>
      </c>
      <c r="D132" s="9">
        <v>129</v>
      </c>
      <c r="E132" s="37">
        <f t="shared" si="43"/>
        <v>111</v>
      </c>
      <c r="F132" s="74">
        <f t="shared" si="44"/>
        <v>1.6818181818181819</v>
      </c>
      <c r="G132" s="74">
        <f t="shared" si="45"/>
        <v>3.3607492202050024</v>
      </c>
      <c r="H132" s="74">
        <v>1</v>
      </c>
      <c r="I132" s="66">
        <f t="shared" si="48"/>
        <v>7.7310531440071273</v>
      </c>
      <c r="J132" s="66">
        <f t="shared" si="37"/>
        <v>8.4929004988471934</v>
      </c>
      <c r="K132" s="66">
        <f t="shared" si="50"/>
        <v>35.152064104430025</v>
      </c>
      <c r="L132" s="64">
        <f t="shared" si="47"/>
        <v>42.802106864148634</v>
      </c>
      <c r="M132" s="9">
        <v>4880</v>
      </c>
      <c r="N132" s="4">
        <v>2278</v>
      </c>
      <c r="O132" s="4">
        <v>2534</v>
      </c>
      <c r="P132" s="6">
        <v>68</v>
      </c>
      <c r="Q132" s="73">
        <f t="shared" si="39"/>
        <v>2.0152261531571878E-2</v>
      </c>
      <c r="R132" s="73">
        <f t="shared" si="42"/>
        <v>1.3598952291454119E-2</v>
      </c>
      <c r="S132" s="6">
        <f t="shared" si="38"/>
        <v>11390</v>
      </c>
      <c r="T132" s="34">
        <f t="shared" si="54"/>
        <v>1.8480000000000001</v>
      </c>
      <c r="U132">
        <f>IF(A132=0,$AL$2,IF(A132=1,$AL$3,IF(A132=2,$AL$4,IF(A132=3,$AL$5,IF(A132=4,$AL$6,IF(A132=5,$AL$7,IF(A132=6,#REF!,IF(A132=7,$AL$9,IF(A132=8,$AL$8,"")))))))))</f>
        <v>8.4000000000000005E-2</v>
      </c>
      <c r="V132">
        <v>22.22</v>
      </c>
      <c r="W132">
        <f t="shared" si="55"/>
        <v>4.5454545454545456E-2</v>
      </c>
      <c r="X132">
        <f t="shared" si="56"/>
        <v>3.8545454545454549E-2</v>
      </c>
      <c r="Y132" s="32">
        <f t="shared" si="57"/>
        <v>295251.55674240197</v>
      </c>
      <c r="Z132" s="28">
        <f t="shared" si="58"/>
        <v>5918.7887886157296</v>
      </c>
      <c r="AA132" s="28">
        <f t="shared" si="59"/>
        <v>9398.654468982395</v>
      </c>
      <c r="AB132" s="20"/>
      <c r="AC132" s="1">
        <f t="shared" si="51"/>
        <v>118.3757757723146</v>
      </c>
      <c r="AD132" s="1">
        <f t="shared" si="52"/>
        <v>381.62422422768543</v>
      </c>
      <c r="AE132" s="1">
        <f t="shared" si="53"/>
        <v>59.187887886157299</v>
      </c>
      <c r="AF132" s="3">
        <f t="shared" si="60"/>
        <v>234.96636172455987</v>
      </c>
    </row>
    <row r="133" spans="1:32" x14ac:dyDescent="0.35">
      <c r="A133" s="84">
        <v>5</v>
      </c>
      <c r="C133" s="15">
        <f t="shared" si="61"/>
        <v>44036</v>
      </c>
      <c r="D133" s="9">
        <v>130</v>
      </c>
      <c r="E133" s="37">
        <f t="shared" si="43"/>
        <v>82</v>
      </c>
      <c r="F133" s="74">
        <f t="shared" si="44"/>
        <v>0.21079691516709512</v>
      </c>
      <c r="G133" s="74">
        <f t="shared" si="45"/>
        <v>3.2903968073320073</v>
      </c>
      <c r="H133" s="74">
        <v>1</v>
      </c>
      <c r="I133" s="66">
        <f t="shared" si="48"/>
        <v>7.5862963071527201</v>
      </c>
      <c r="J133" s="66">
        <f t="shared" si="37"/>
        <v>8.5095641642517457</v>
      </c>
      <c r="K133" s="66">
        <f t="shared" si="50"/>
        <v>35.493439940155419</v>
      </c>
      <c r="L133" s="64">
        <f t="shared" si="47"/>
        <v>-121.26936797226404</v>
      </c>
      <c r="M133" s="9">
        <v>4962</v>
      </c>
      <c r="N133" s="4">
        <v>1971</v>
      </c>
      <c r="O133" s="4">
        <v>2923</v>
      </c>
      <c r="P133" s="6">
        <v>68</v>
      </c>
      <c r="Q133" s="73">
        <f t="shared" si="39"/>
        <v>-0.13476733977172958</v>
      </c>
      <c r="R133" s="73">
        <f t="shared" si="42"/>
        <v>-1.6642545801245554E-3</v>
      </c>
      <c r="S133" s="6">
        <f t="shared" ref="S133:S146" si="62">N133*5</f>
        <v>9855</v>
      </c>
      <c r="T133" s="34">
        <f t="shared" si="54"/>
        <v>1.8480000000000001</v>
      </c>
      <c r="U133">
        <f>IF(A133=0,$AL$2,IF(A133=1,$AL$3,IF(A133=2,$AL$4,IF(A133=3,$AL$5,IF(A133=4,$AL$6,IF(A133=5,$AL$7,IF(A133=6,#REF!,IF(A133=7,$AL$9,IF(A133=8,$AL$8,"")))))))))</f>
        <v>8.4000000000000005E-2</v>
      </c>
      <c r="V133">
        <v>22.22</v>
      </c>
      <c r="W133">
        <f t="shared" si="55"/>
        <v>4.5454545454545456E-2</v>
      </c>
      <c r="X133">
        <f t="shared" si="56"/>
        <v>3.8545454545454549E-2</v>
      </c>
      <c r="Y133" s="32">
        <f t="shared" si="57"/>
        <v>294778.89808238245</v>
      </c>
      <c r="Z133" s="28">
        <f t="shared" si="58"/>
        <v>6122.411594607237</v>
      </c>
      <c r="AA133" s="28">
        <f t="shared" si="59"/>
        <v>9667.6903230103835</v>
      </c>
      <c r="AB133" s="20"/>
      <c r="AC133" s="1">
        <f t="shared" si="51"/>
        <v>122.44823189214475</v>
      </c>
      <c r="AD133" s="1">
        <f t="shared" si="52"/>
        <v>377.55176810785525</v>
      </c>
      <c r="AE133" s="1">
        <f t="shared" si="53"/>
        <v>61.224115946072374</v>
      </c>
      <c r="AF133" s="3">
        <f t="shared" si="60"/>
        <v>241.69225807525959</v>
      </c>
    </row>
    <row r="134" spans="1:32" x14ac:dyDescent="0.35">
      <c r="A134" s="84">
        <v>5</v>
      </c>
      <c r="C134" s="15">
        <f t="shared" si="61"/>
        <v>44037</v>
      </c>
      <c r="D134" s="9">
        <v>131</v>
      </c>
      <c r="E134" s="37">
        <f t="shared" si="43"/>
        <v>52</v>
      </c>
      <c r="F134" s="74">
        <f t="shared" si="44"/>
        <v>0.89655172413793105</v>
      </c>
      <c r="G134" s="74">
        <f t="shared" si="45"/>
        <v>1.1731554280216627</v>
      </c>
      <c r="H134" s="74">
        <v>1</v>
      </c>
      <c r="I134" s="66">
        <f t="shared" si="48"/>
        <v>7.5832475243033617</v>
      </c>
      <c r="J134" s="66">
        <f t="shared" si="37"/>
        <v>8.5199892787182385</v>
      </c>
      <c r="K134" s="66">
        <f t="shared" si="50"/>
        <v>34.908779576412975</v>
      </c>
      <c r="L134" s="64">
        <f t="shared" si="47"/>
        <v>-37.579321487568983</v>
      </c>
      <c r="M134" s="9">
        <v>5014</v>
      </c>
      <c r="N134" s="4">
        <v>1965</v>
      </c>
      <c r="O134" s="4">
        <v>2981</v>
      </c>
      <c r="P134" s="6">
        <v>68</v>
      </c>
      <c r="Q134" s="73">
        <f t="shared" ref="Q134:Q146" si="63">(N134-N133)/N133</f>
        <v>-3.0441400304414001E-3</v>
      </c>
      <c r="R134" s="73">
        <f t="shared" si="42"/>
        <v>-1.1014436333571184E-2</v>
      </c>
      <c r="S134" s="6">
        <f t="shared" si="62"/>
        <v>9825</v>
      </c>
      <c r="T134" s="34">
        <f t="shared" si="54"/>
        <v>1.8480000000000001</v>
      </c>
      <c r="U134">
        <f>IF(A134=0,$AL$2,IF(A134=1,$AL$3,IF(A134=2,$AL$4,IF(A134=3,$AL$5,IF(A134=4,$AL$6,IF(A134=5,$AL$7,IF(A134=6,#REF!,IF(A134=7,$AL$9,IF(A134=8,$AL$8,"")))))))))</f>
        <v>8.4000000000000005E-2</v>
      </c>
      <c r="V134">
        <v>22.22</v>
      </c>
      <c r="W134">
        <f t="shared" si="55"/>
        <v>4.5454545454545456E-2</v>
      </c>
      <c r="X134">
        <f t="shared" si="56"/>
        <v>3.8545454545454549E-2</v>
      </c>
      <c r="Y134" s="32">
        <f t="shared" si="57"/>
        <v>294290.76134436997</v>
      </c>
      <c r="Z134" s="28">
        <f t="shared" si="58"/>
        <v>6332.2568965012397</v>
      </c>
      <c r="AA134" s="28">
        <f t="shared" si="59"/>
        <v>9945.9817591288938</v>
      </c>
      <c r="AB134" s="20"/>
      <c r="AC134" s="1">
        <f t="shared" si="51"/>
        <v>126.6451379300248</v>
      </c>
      <c r="AD134" s="1">
        <f t="shared" si="52"/>
        <v>373.35486206997518</v>
      </c>
      <c r="AE134" s="1">
        <f t="shared" si="53"/>
        <v>63.322568965012401</v>
      </c>
      <c r="AF134" s="3">
        <f t="shared" si="60"/>
        <v>248.64954397822237</v>
      </c>
    </row>
    <row r="135" spans="1:32" x14ac:dyDescent="0.35">
      <c r="A135" s="84">
        <v>5</v>
      </c>
      <c r="C135" s="15">
        <f t="shared" si="61"/>
        <v>44038</v>
      </c>
      <c r="D135" s="9">
        <v>132</v>
      </c>
      <c r="E135" s="37">
        <f t="shared" si="43"/>
        <v>86</v>
      </c>
      <c r="F135" s="74">
        <f t="shared" si="44"/>
        <v>3.1851851851851851</v>
      </c>
      <c r="G135" s="74">
        <f t="shared" si="45"/>
        <v>1.4605882504735945</v>
      </c>
      <c r="H135" s="74">
        <v>1</v>
      </c>
      <c r="I135" s="66">
        <f t="shared" si="48"/>
        <v>7.6128310304073565</v>
      </c>
      <c r="J135" s="66">
        <f t="shared" si="37"/>
        <v>8.536995818712418</v>
      </c>
      <c r="K135" s="66">
        <f t="shared" si="50"/>
        <v>36.698839913329536</v>
      </c>
      <c r="L135" s="64">
        <f t="shared" si="47"/>
        <v>-30.901386636604325</v>
      </c>
      <c r="M135" s="9">
        <v>5100</v>
      </c>
      <c r="N135" s="4">
        <v>2024</v>
      </c>
      <c r="O135" s="4">
        <v>3008</v>
      </c>
      <c r="P135" s="6">
        <v>68</v>
      </c>
      <c r="Q135" s="73">
        <f t="shared" si="63"/>
        <v>3.0025445292620866E-2</v>
      </c>
      <c r="R135" s="73">
        <f t="shared" si="42"/>
        <v>-9.1892894702563805E-3</v>
      </c>
      <c r="S135" s="6">
        <f t="shared" si="62"/>
        <v>10120</v>
      </c>
      <c r="T135" s="34">
        <f t="shared" si="54"/>
        <v>1.8480000000000001</v>
      </c>
      <c r="U135">
        <f>IF(A135=0,$AL$2,IF(A135=1,$AL$3,IF(A135=2,$AL$4,IF(A135=3,$AL$5,IF(A135=4,$AL$6,IF(A135=5,$AL$7,IF(A135=6,#REF!,IF(A135=7,$AL$9,IF(A135=8,$AL$8,"")))))))))</f>
        <v>8.4000000000000005E-2</v>
      </c>
      <c r="V135">
        <v>22.22</v>
      </c>
      <c r="W135">
        <f t="shared" si="55"/>
        <v>4.5454545454545456E-2</v>
      </c>
      <c r="X135">
        <f t="shared" si="56"/>
        <v>3.8545454545454549E-2</v>
      </c>
      <c r="Y135" s="32">
        <f t="shared" si="57"/>
        <v>293786.72977942973</v>
      </c>
      <c r="Z135" s="28">
        <f t="shared" si="58"/>
        <v>6548.4586025095941</v>
      </c>
      <c r="AA135" s="28">
        <f t="shared" si="59"/>
        <v>10233.811618060769</v>
      </c>
      <c r="AB135" s="20"/>
      <c r="AC135" s="1">
        <f t="shared" si="51"/>
        <v>130.96917205019187</v>
      </c>
      <c r="AD135" s="1">
        <f t="shared" si="52"/>
        <v>369.0308279498081</v>
      </c>
      <c r="AE135" s="1">
        <f t="shared" si="53"/>
        <v>65.484586025095936</v>
      </c>
      <c r="AF135" s="3">
        <f t="shared" si="60"/>
        <v>255.84529045151922</v>
      </c>
    </row>
    <row r="136" spans="1:32" x14ac:dyDescent="0.35">
      <c r="A136" s="84">
        <v>5</v>
      </c>
      <c r="C136" s="15">
        <f t="shared" si="61"/>
        <v>44039</v>
      </c>
      <c r="D136" s="9">
        <v>133</v>
      </c>
      <c r="E136" s="37">
        <f t="shared" si="43"/>
        <v>50</v>
      </c>
      <c r="F136" s="74">
        <f t="shared" si="44"/>
        <v>1.1904761904761905</v>
      </c>
      <c r="G136" s="74">
        <f t="shared" si="45"/>
        <v>1.344941991970193</v>
      </c>
      <c r="H136" s="74">
        <v>1</v>
      </c>
      <c r="I136" s="66">
        <f t="shared" si="48"/>
        <v>7.6148053647110734</v>
      </c>
      <c r="J136" s="66">
        <f t="shared" si="37"/>
        <v>8.5467519936577823</v>
      </c>
      <c r="K136" s="66">
        <f t="shared" si="50"/>
        <v>41.844387049150839</v>
      </c>
      <c r="L136" s="64">
        <f t="shared" si="47"/>
        <v>-32.523657930712908</v>
      </c>
      <c r="M136" s="9">
        <v>5150</v>
      </c>
      <c r="N136" s="4">
        <v>2028</v>
      </c>
      <c r="O136" s="4">
        <v>3050</v>
      </c>
      <c r="P136" s="6">
        <v>72</v>
      </c>
      <c r="Q136" s="73">
        <f t="shared" si="63"/>
        <v>1.976284584980237E-3</v>
      </c>
      <c r="R136" s="73">
        <f t="shared" si="42"/>
        <v>-1.1132968076749319E-2</v>
      </c>
      <c r="S136" s="6">
        <f t="shared" si="62"/>
        <v>10140</v>
      </c>
      <c r="T136" s="34">
        <f t="shared" si="54"/>
        <v>1.8480000000000001</v>
      </c>
      <c r="U136">
        <f>IF(A136=0,$AL$2,IF(A136=1,$AL$3,IF(A136=2,$AL$4,IF(A136=3,$AL$5,IF(A136=4,$AL$6,IF(A136=5,$AL$7,IF(A136=6,#REF!,IF(A136=7,$AL$9,IF(A136=8,$AL$8,"")))))))))</f>
        <v>8.4000000000000005E-2</v>
      </c>
      <c r="V136">
        <v>22.22</v>
      </c>
      <c r="W136">
        <f t="shared" si="55"/>
        <v>4.5454545454545456E-2</v>
      </c>
      <c r="X136">
        <f t="shared" si="56"/>
        <v>3.8545454545454549E-2</v>
      </c>
      <c r="Y136" s="32">
        <f t="shared" si="57"/>
        <v>293266.38183635159</v>
      </c>
      <c r="Z136" s="28">
        <f t="shared" si="58"/>
        <v>6771.1493363827485</v>
      </c>
      <c r="AA136" s="28">
        <f t="shared" si="59"/>
        <v>10531.468827265749</v>
      </c>
      <c r="AB136" s="20"/>
      <c r="AC136" s="1">
        <f t="shared" si="51"/>
        <v>135.42298672765497</v>
      </c>
      <c r="AD136" s="1">
        <f t="shared" si="52"/>
        <v>364.57701327234503</v>
      </c>
      <c r="AE136" s="1">
        <f t="shared" si="53"/>
        <v>67.711493363827486</v>
      </c>
      <c r="AF136" s="3">
        <f t="shared" si="60"/>
        <v>263.28672068164377</v>
      </c>
    </row>
    <row r="137" spans="1:32" x14ac:dyDescent="0.35">
      <c r="A137" s="84">
        <v>5</v>
      </c>
      <c r="C137" s="15">
        <f t="shared" si="61"/>
        <v>44040</v>
      </c>
      <c r="D137" s="9">
        <v>134</v>
      </c>
      <c r="E137" s="37">
        <f t="shared" si="43"/>
        <v>105</v>
      </c>
      <c r="F137" s="74">
        <f t="shared" si="44"/>
        <v>0.7720588235294118</v>
      </c>
      <c r="G137" s="74">
        <f t="shared" si="45"/>
        <v>1.323756969288554</v>
      </c>
      <c r="H137" s="74">
        <v>1</v>
      </c>
      <c r="I137" s="66">
        <f t="shared" si="48"/>
        <v>7.5978979505217836</v>
      </c>
      <c r="J137" s="66">
        <f t="shared" si="37"/>
        <v>8.5669352833110519</v>
      </c>
      <c r="K137" s="66">
        <f>LN(2)/SLOPE(J131:J137,D131:D137)</f>
        <v>45.530674424842722</v>
      </c>
      <c r="L137" s="64">
        <f t="shared" si="47"/>
        <v>-35.573977227671186</v>
      </c>
      <c r="M137" s="9">
        <v>5255</v>
      </c>
      <c r="N137" s="4">
        <v>1994</v>
      </c>
      <c r="O137" s="4">
        <v>3186</v>
      </c>
      <c r="P137" s="6">
        <v>75</v>
      </c>
      <c r="Q137" s="73">
        <f t="shared" si="63"/>
        <v>-1.6765285996055226E-2</v>
      </c>
      <c r="R137" s="73">
        <f t="shared" si="42"/>
        <v>-1.2883346736319868E-2</v>
      </c>
      <c r="S137" s="6">
        <f t="shared" si="62"/>
        <v>9970</v>
      </c>
      <c r="T137" s="34">
        <f t="shared" si="54"/>
        <v>1.8480000000000001</v>
      </c>
      <c r="U137">
        <f>IF(A137=0,$AL$2,IF(A137=1,$AL$3,IF(A137=2,$AL$4,IF(A137=3,$AL$5,IF(A137=4,$AL$6,IF(A137=5,$AL$7,IF(A137=6,#REF!,IF(A137=7,$AL$9,IF(A137=8,$AL$8,"")))))))))</f>
        <v>8.4000000000000005E-2</v>
      </c>
      <c r="V137">
        <v>22.22</v>
      </c>
      <c r="W137">
        <f t="shared" si="55"/>
        <v>4.5454545454545456E-2</v>
      </c>
      <c r="X137">
        <f t="shared" si="56"/>
        <v>3.8545454545454549E-2</v>
      </c>
      <c r="Y137" s="32">
        <f t="shared" si="57"/>
        <v>292729.29160423693</v>
      </c>
      <c r="Z137" s="28">
        <f t="shared" si="58"/>
        <v>7000.46005320728</v>
      </c>
      <c r="AA137" s="28">
        <f t="shared" si="59"/>
        <v>10839.248342555875</v>
      </c>
      <c r="AB137" s="20"/>
      <c r="AC137" s="1">
        <f t="shared" si="51"/>
        <v>140.0092010641456</v>
      </c>
      <c r="AD137" s="1">
        <f t="shared" si="52"/>
        <v>359.9907989358544</v>
      </c>
      <c r="AE137" s="1">
        <f t="shared" si="53"/>
        <v>70.0046005320728</v>
      </c>
      <c r="AF137" s="3">
        <f t="shared" si="60"/>
        <v>270.98120856389687</v>
      </c>
    </row>
    <row r="138" spans="1:32" x14ac:dyDescent="0.35">
      <c r="A138" s="84">
        <v>5</v>
      </c>
      <c r="C138" s="15">
        <f t="shared" si="61"/>
        <v>44041</v>
      </c>
      <c r="D138" s="9">
        <v>135</v>
      </c>
      <c r="E138" s="37">
        <f t="shared" si="43"/>
        <v>73</v>
      </c>
      <c r="F138" s="74">
        <f t="shared" si="44"/>
        <v>0.67592592592592593</v>
      </c>
      <c r="G138" s="74">
        <f t="shared" si="45"/>
        <v>1.2304018494628459</v>
      </c>
      <c r="H138" s="74">
        <v>1</v>
      </c>
      <c r="I138" s="66">
        <f t="shared" si="48"/>
        <v>7.580189417944541</v>
      </c>
      <c r="J138" s="66">
        <f t="shared" si="37"/>
        <v>8.5807312122202255</v>
      </c>
      <c r="K138" s="66">
        <f>LN(2)/SLOPE(J132:J138,D132:D138)</f>
        <v>47.921630507071917</v>
      </c>
      <c r="L138" s="64">
        <f>LN(2)/SLOPE(I132:I138,D132:D138)</f>
        <v>-48.784954793757919</v>
      </c>
      <c r="M138" s="9">
        <v>5328</v>
      </c>
      <c r="N138" s="4">
        <v>1959</v>
      </c>
      <c r="O138" s="4">
        <v>3294</v>
      </c>
      <c r="P138" s="6">
        <v>75</v>
      </c>
      <c r="Q138" s="73">
        <f t="shared" si="63"/>
        <v>-1.7552657973921765E-2</v>
      </c>
      <c r="R138" s="73">
        <f t="shared" si="42"/>
        <v>-1.7139347480424998E-2</v>
      </c>
      <c r="S138" s="6">
        <f t="shared" si="62"/>
        <v>9795</v>
      </c>
      <c r="T138" s="34">
        <f t="shared" si="54"/>
        <v>1.8480000000000001</v>
      </c>
      <c r="U138">
        <f>IF(A138=0,$AL$2,IF(A138=1,$AL$3,IF(A138=2,$AL$4,IF(A138=3,$AL$5,IF(A138=4,$AL$6,IF(A138=5,$AL$7,IF(A138=6,#REF!,IF(A138=7,$AL$9,IF(A138=8,$AL$8,"")))))))))</f>
        <v>8.4000000000000005E-2</v>
      </c>
      <c r="V138">
        <v>22.22</v>
      </c>
      <c r="W138">
        <f t="shared" si="55"/>
        <v>4.5454545454545456E-2</v>
      </c>
      <c r="X138">
        <f t="shared" si="56"/>
        <v>3.8545454545454549E-2</v>
      </c>
      <c r="Y138" s="32">
        <f t="shared" si="57"/>
        <v>292175.02929829608</v>
      </c>
      <c r="Z138" s="28">
        <f t="shared" si="58"/>
        <v>7236.5196294569178</v>
      </c>
      <c r="AA138" s="28">
        <f t="shared" si="59"/>
        <v>11157.451072247115</v>
      </c>
      <c r="AB138" s="20"/>
      <c r="AC138" s="1">
        <f t="shared" si="51"/>
        <v>144.73039258913835</v>
      </c>
      <c r="AD138" s="1">
        <f t="shared" si="52"/>
        <v>355.26960741086168</v>
      </c>
      <c r="AE138" s="1">
        <f t="shared" si="53"/>
        <v>72.365196294569174</v>
      </c>
      <c r="AF138" s="3">
        <f t="shared" si="60"/>
        <v>278.93627680617789</v>
      </c>
    </row>
    <row r="139" spans="1:32" x14ac:dyDescent="0.35">
      <c r="A139" s="84">
        <v>5</v>
      </c>
      <c r="C139" s="15">
        <f t="shared" si="61"/>
        <v>44042</v>
      </c>
      <c r="D139" s="9">
        <v>136</v>
      </c>
      <c r="E139" s="37">
        <f t="shared" si="43"/>
        <v>105</v>
      </c>
      <c r="F139" s="74">
        <f t="shared" si="44"/>
        <v>1.9444444444444444</v>
      </c>
      <c r="G139" s="74">
        <f t="shared" si="45"/>
        <v>1.2679198869808836</v>
      </c>
      <c r="H139" s="74">
        <v>1</v>
      </c>
      <c r="I139" s="66">
        <f t="shared" si="48"/>
        <v>7.6058900010531216</v>
      </c>
      <c r="J139" s="66">
        <f t="shared" si="37"/>
        <v>8.6002467465515231</v>
      </c>
      <c r="K139" s="66">
        <f>LN(2)/SLOPE(J133:J139,D133:D139)</f>
        <v>45.831042640116323</v>
      </c>
      <c r="L139" s="64">
        <f>LN(2)/SLOPE(I133:I139,D133:D139)</f>
        <v>514.37054853866209</v>
      </c>
      <c r="M139" s="9">
        <v>5433</v>
      </c>
      <c r="N139" s="4">
        <v>2010</v>
      </c>
      <c r="O139" s="4">
        <v>3348</v>
      </c>
      <c r="P139" s="6">
        <v>75</v>
      </c>
      <c r="Q139" s="73">
        <f t="shared" si="63"/>
        <v>2.6033690658499236E-2</v>
      </c>
      <c r="R139" s="73">
        <f t="shared" si="42"/>
        <v>-1.6299143319435376E-2</v>
      </c>
      <c r="S139" s="6">
        <f t="shared" si="62"/>
        <v>10050</v>
      </c>
      <c r="T139" s="34">
        <f t="shared" si="54"/>
        <v>1.8480000000000001</v>
      </c>
      <c r="U139">
        <f>IF(A139=0,$AL$2,IF(A139=1,$AL$3,IF(A139=2,$AL$4,IF(A139=3,$AL$5,IF(A139=4,$AL$6,IF(A139=5,$AL$7,IF(A139=6,#REF!,IF(A139=7,$AL$9,IF(A139=8,$AL$8,"")))))))))</f>
        <v>8.4000000000000005E-2</v>
      </c>
      <c r="V139">
        <v>22.22</v>
      </c>
      <c r="W139">
        <f t="shared" si="55"/>
        <v>4.5454545454545456E-2</v>
      </c>
      <c r="X139">
        <f t="shared" si="56"/>
        <v>3.8545454545454549E-2</v>
      </c>
      <c r="Y139" s="32">
        <f t="shared" si="57"/>
        <v>291603.1617906348</v>
      </c>
      <c r="Z139" s="28">
        <f t="shared" si="58"/>
        <v>7479.4544266883704</v>
      </c>
      <c r="AA139" s="28">
        <f t="shared" si="59"/>
        <v>11486.383782676974</v>
      </c>
      <c r="AB139" s="20"/>
      <c r="AC139" s="1">
        <f t="shared" si="51"/>
        <v>149.58908853376741</v>
      </c>
      <c r="AD139" s="1">
        <f t="shared" si="52"/>
        <v>350.41091146623262</v>
      </c>
      <c r="AE139" s="1">
        <f t="shared" si="53"/>
        <v>74.794544266883705</v>
      </c>
      <c r="AF139" s="3">
        <f t="shared" si="60"/>
        <v>287.15959456692434</v>
      </c>
    </row>
    <row r="140" spans="1:32" x14ac:dyDescent="0.35">
      <c r="A140" s="84">
        <v>5</v>
      </c>
      <c r="C140" s="15">
        <f t="shared" si="61"/>
        <v>44043</v>
      </c>
      <c r="D140" s="9">
        <v>137</v>
      </c>
      <c r="E140" s="37">
        <f t="shared" si="43"/>
        <v>79</v>
      </c>
      <c r="F140" s="74">
        <f t="shared" si="44"/>
        <v>0.32244897959183672</v>
      </c>
      <c r="G140" s="74">
        <f t="shared" si="45"/>
        <v>1.2838701818987037</v>
      </c>
      <c r="H140" s="74">
        <v>1</v>
      </c>
      <c r="I140" s="66">
        <f t="shared" si="48"/>
        <v>7.5180641812330782</v>
      </c>
      <c r="J140" s="66">
        <f t="shared" si="37"/>
        <v>8.6146828126934949</v>
      </c>
      <c r="K140" s="66">
        <f t="shared" ref="K140:K146" si="64">LN(2)/SLOPE(J134:J140,D134:D140)</f>
        <v>43.656756972485852</v>
      </c>
      <c r="L140" s="64">
        <f t="shared" ref="L140:L146" si="65">LN(2)/SLOPE(I134:I140,D134:D140)</f>
        <v>-79.525824006988188</v>
      </c>
      <c r="M140" s="9">
        <v>5512</v>
      </c>
      <c r="N140" s="4">
        <v>1841</v>
      </c>
      <c r="O140" s="4">
        <v>3593</v>
      </c>
      <c r="P140" s="6">
        <v>78</v>
      </c>
      <c r="Q140" s="73">
        <f t="shared" si="63"/>
        <v>-8.4079601990049754E-2</v>
      </c>
      <c r="R140" s="73">
        <f t="shared" ref="R140:R146" si="66">AVERAGE(Q134:Q140)</f>
        <v>-9.0580379220525451E-3</v>
      </c>
      <c r="S140" s="6">
        <f t="shared" si="62"/>
        <v>9205</v>
      </c>
      <c r="T140" s="34">
        <f t="shared" si="54"/>
        <v>1.8480000000000001</v>
      </c>
      <c r="U140">
        <f>IF(A140=0,$AL$2,IF(A140=1,$AL$3,IF(A140=2,$AL$4,IF(A140=3,$AL$5,IF(A140=4,$AL$6,IF(A140=5,$AL$7,IF(A140=6,#REF!,IF(A140=7,$AL$9,IF(A140=8,$AL$8,"")))))))))</f>
        <v>8.4000000000000005E-2</v>
      </c>
      <c r="V140">
        <v>22.22</v>
      </c>
      <c r="W140">
        <f t="shared" si="55"/>
        <v>4.5454545454545456E-2</v>
      </c>
      <c r="X140">
        <f t="shared" si="56"/>
        <v>3.8545454545454549E-2</v>
      </c>
      <c r="Y140" s="32">
        <f t="shared" si="57"/>
        <v>291013.25318775082</v>
      </c>
      <c r="Z140" s="28">
        <f t="shared" si="58"/>
        <v>7729.3878283592312</v>
      </c>
      <c r="AA140" s="28">
        <f t="shared" si="59"/>
        <v>11826.358983890083</v>
      </c>
      <c r="AB140" s="20"/>
      <c r="AC140" s="1">
        <f t="shared" si="51"/>
        <v>154.58775656718464</v>
      </c>
      <c r="AD140" s="1">
        <f t="shared" si="52"/>
        <v>345.41224343281533</v>
      </c>
      <c r="AE140" s="1">
        <f t="shared" si="53"/>
        <v>77.293878283592321</v>
      </c>
      <c r="AF140" s="3">
        <f t="shared" si="60"/>
        <v>295.6589745972521</v>
      </c>
    </row>
    <row r="141" spans="1:32" x14ac:dyDescent="0.35">
      <c r="A141" s="84">
        <v>5</v>
      </c>
      <c r="C141" s="15">
        <f t="shared" si="61"/>
        <v>44044</v>
      </c>
      <c r="D141" s="9">
        <v>138</v>
      </c>
      <c r="E141" s="37">
        <f t="shared" si="43"/>
        <v>42</v>
      </c>
      <c r="F141" s="74">
        <f>IFERROR(E141/(O141-O140),"")</f>
        <v>2</v>
      </c>
      <c r="G141" s="74">
        <f t="shared" si="45"/>
        <v>1.4415056498789993</v>
      </c>
      <c r="H141" s="74">
        <v>1</v>
      </c>
      <c r="I141" s="66">
        <f t="shared" si="48"/>
        <v>7.5294064578370126</v>
      </c>
      <c r="J141" s="66">
        <f t="shared" si="37"/>
        <v>8.6222736678667449</v>
      </c>
      <c r="K141" s="66">
        <f t="shared" si="64"/>
        <v>45.66545279144281</v>
      </c>
      <c r="L141" s="64">
        <f t="shared" si="65"/>
        <v>-44.538143433919423</v>
      </c>
      <c r="M141" s="9">
        <v>5554</v>
      </c>
      <c r="N141" s="4">
        <v>1862</v>
      </c>
      <c r="O141" s="4">
        <v>3614</v>
      </c>
      <c r="P141" s="6">
        <v>78</v>
      </c>
      <c r="Q141" s="73">
        <f t="shared" si="63"/>
        <v>1.1406844106463879E-2</v>
      </c>
      <c r="R141" s="73">
        <f t="shared" si="66"/>
        <v>-6.9936116167803614E-3</v>
      </c>
      <c r="S141" s="6">
        <f t="shared" si="62"/>
        <v>9310</v>
      </c>
      <c r="T141" s="34">
        <f t="shared" si="54"/>
        <v>1.8480000000000001</v>
      </c>
      <c r="U141">
        <f>IF(A141=0,$AL$2,IF(A141=1,$AL$3,IF(A141=2,$AL$4,IF(A141=3,$AL$5,IF(A141=4,$AL$6,IF(A141=5,$AL$7,IF(A141=6,#REF!,IF(A141=7,$AL$9,IF(A141=8,$AL$8,"")))))))))</f>
        <v>8.4000000000000005E-2</v>
      </c>
      <c r="V141">
        <v>22.22</v>
      </c>
      <c r="W141">
        <f t="shared" si="55"/>
        <v>4.5454545454545456E-2</v>
      </c>
      <c r="X141">
        <f t="shared" si="56"/>
        <v>3.8545454545454549E-2</v>
      </c>
      <c r="Y141" s="32">
        <f t="shared" si="57"/>
        <v>290404.86545638513</v>
      </c>
      <c r="Z141" s="28">
        <f t="shared" si="58"/>
        <v>7986.4397493449333</v>
      </c>
      <c r="AA141" s="28">
        <f t="shared" si="59"/>
        <v>12177.694794270048</v>
      </c>
      <c r="AB141" s="20"/>
      <c r="AC141" s="1">
        <f t="shared" si="51"/>
        <v>159.72879498689866</v>
      </c>
      <c r="AD141" s="1">
        <f t="shared" si="52"/>
        <v>340.27120501310134</v>
      </c>
      <c r="AE141" s="1">
        <f t="shared" si="53"/>
        <v>79.864397493449331</v>
      </c>
      <c r="AF141" s="3">
        <f t="shared" si="60"/>
        <v>304.44236985675121</v>
      </c>
    </row>
    <row r="142" spans="1:32" x14ac:dyDescent="0.35">
      <c r="A142" s="84">
        <v>5</v>
      </c>
      <c r="C142" s="15">
        <f t="shared" si="61"/>
        <v>44045</v>
      </c>
      <c r="D142" s="9">
        <v>139</v>
      </c>
      <c r="E142" s="37">
        <f>M142-M141</f>
        <v>39</v>
      </c>
      <c r="F142" s="74">
        <f>IFERROR(E142/(O142-O141),"")</f>
        <v>39</v>
      </c>
      <c r="G142" s="74">
        <f>AVERAGE(F136:F142)</f>
        <v>6.557907766281116</v>
      </c>
      <c r="H142" s="74">
        <v>1</v>
      </c>
      <c r="I142" s="66">
        <f t="shared" si="48"/>
        <v>7.5496091651545321</v>
      </c>
      <c r="J142" s="66">
        <f t="shared" si="37"/>
        <v>8.6292710948215881</v>
      </c>
      <c r="K142" s="66">
        <f t="shared" si="64"/>
        <v>49.487073057648018</v>
      </c>
      <c r="L142" s="64">
        <f t="shared" si="65"/>
        <v>-49.172225453370444</v>
      </c>
      <c r="M142" s="9">
        <v>5593</v>
      </c>
      <c r="N142" s="4">
        <v>1900</v>
      </c>
      <c r="O142" s="4">
        <v>3615</v>
      </c>
      <c r="P142" s="6">
        <v>78</v>
      </c>
      <c r="Q142" s="73">
        <f t="shared" si="63"/>
        <v>2.0408163265306121E-2</v>
      </c>
      <c r="R142" s="73">
        <f t="shared" si="66"/>
        <v>-8.3675090492538965E-3</v>
      </c>
      <c r="S142" s="6">
        <f t="shared" si="62"/>
        <v>9500</v>
      </c>
      <c r="T142" s="34">
        <f t="shared" si="54"/>
        <v>1.8480000000000001</v>
      </c>
      <c r="U142">
        <f>IF(A142=0,$AL$2,IF(A142=1,$AL$3,IF(A142=2,$AL$4,IF(A142=3,$AL$5,IF(A142=4,$AL$6,IF(A142=5,$AL$7,IF(A142=6,#REF!,IF(A142=7,$AL$9,IF(A142=8,$AL$8,"")))))))))</f>
        <v>8.4000000000000005E-2</v>
      </c>
      <c r="V142">
        <v>22.22</v>
      </c>
      <c r="W142">
        <f t="shared" si="55"/>
        <v>4.5454545454545456E-2</v>
      </c>
      <c r="X142">
        <f t="shared" si="56"/>
        <v>3.8545454545454549E-2</v>
      </c>
      <c r="Y142" s="32">
        <f t="shared" si="57"/>
        <v>289777.55909927731</v>
      </c>
      <c r="Z142" s="28">
        <f t="shared" si="58"/>
        <v>8250.7261178461595</v>
      </c>
      <c r="AA142" s="28">
        <f t="shared" si="59"/>
        <v>12540.714782876636</v>
      </c>
      <c r="AB142" s="20"/>
      <c r="AC142" s="1">
        <f t="shared" si="51"/>
        <v>165.01452235692318</v>
      </c>
      <c r="AD142" s="1">
        <f t="shared" si="52"/>
        <v>334.98547764307682</v>
      </c>
      <c r="AE142" s="1">
        <f t="shared" si="53"/>
        <v>82.50726117846159</v>
      </c>
      <c r="AF142" s="3">
        <f t="shared" si="60"/>
        <v>313.51786957191592</v>
      </c>
    </row>
    <row r="143" spans="1:32" x14ac:dyDescent="0.35">
      <c r="A143" s="84">
        <v>5</v>
      </c>
      <c r="C143" s="15">
        <f t="shared" si="61"/>
        <v>44046</v>
      </c>
      <c r="D143" s="9">
        <v>140</v>
      </c>
      <c r="E143" s="37">
        <f t="shared" si="43"/>
        <v>59</v>
      </c>
      <c r="F143" s="74">
        <f>IFERROR(E143/(O143-O142),"")</f>
        <v>0.67045454545454541</v>
      </c>
      <c r="G143" s="74">
        <f>AVERAGE(F137:F143)</f>
        <v>6.4836189598494522</v>
      </c>
      <c r="H143" s="74">
        <v>1</v>
      </c>
      <c r="I143" s="66">
        <f t="shared" si="48"/>
        <v>7.5342283262740892</v>
      </c>
      <c r="J143" s="66">
        <f t="shared" si="37"/>
        <v>8.6397647438044185</v>
      </c>
      <c r="K143" s="66">
        <f t="shared" si="64"/>
        <v>57.489350098535105</v>
      </c>
      <c r="L143" s="64">
        <f t="shared" si="65"/>
        <v>-59.053547933737036</v>
      </c>
      <c r="M143" s="9">
        <v>5652</v>
      </c>
      <c r="N143" s="4">
        <v>1871</v>
      </c>
      <c r="O143" s="4">
        <v>3703</v>
      </c>
      <c r="P143" s="6">
        <v>78</v>
      </c>
      <c r="Q143" s="73">
        <f t="shared" si="63"/>
        <v>-1.5263157894736841E-2</v>
      </c>
      <c r="R143" s="73">
        <f t="shared" si="66"/>
        <v>-1.0830286546356335E-2</v>
      </c>
      <c r="S143" s="6">
        <f t="shared" si="62"/>
        <v>9355</v>
      </c>
      <c r="T143" s="34">
        <f t="shared" si="54"/>
        <v>1.8480000000000001</v>
      </c>
      <c r="U143">
        <f>IF(A143=0,$AL$2,IF(A143=1,$AL$3,IF(A143=2,$AL$4,IF(A143=3,$AL$5,IF(A143=4,$AL$6,IF(A143=5,$AL$7,IF(A143=6,#REF!,IF(A143=7,$AL$9,IF(A143=8,$AL$8,"")))))))))</f>
        <v>8.4000000000000005E-2</v>
      </c>
      <c r="V143">
        <v>22.22</v>
      </c>
      <c r="W143">
        <f t="shared" si="55"/>
        <v>4.5454545454545456E-2</v>
      </c>
      <c r="X143">
        <f t="shared" si="56"/>
        <v>3.8545454545454549E-2</v>
      </c>
      <c r="Y143" s="32">
        <f t="shared" si="57"/>
        <v>289130.89388225885</v>
      </c>
      <c r="Z143" s="28">
        <f t="shared" si="58"/>
        <v>8522.3583295079916</v>
      </c>
      <c r="AA143" s="28">
        <f t="shared" si="59"/>
        <v>12915.747788233279</v>
      </c>
      <c r="AB143" s="20"/>
      <c r="AC143" s="1">
        <f t="shared" si="51"/>
        <v>170.44716659015984</v>
      </c>
      <c r="AD143" s="1">
        <f t="shared" si="52"/>
        <v>329.55283340984016</v>
      </c>
      <c r="AE143" s="1">
        <f t="shared" si="53"/>
        <v>85.223583295079919</v>
      </c>
      <c r="AF143" s="3">
        <f t="shared" si="60"/>
        <v>322.89369470583199</v>
      </c>
    </row>
    <row r="144" spans="1:32" x14ac:dyDescent="0.35">
      <c r="A144" s="84">
        <v>5</v>
      </c>
      <c r="C144" s="15">
        <f t="shared" si="61"/>
        <v>44047</v>
      </c>
      <c r="D144" s="9">
        <v>141</v>
      </c>
      <c r="E144" s="37">
        <f t="shared" si="43"/>
        <v>99</v>
      </c>
      <c r="F144" s="74">
        <f>IFERROR(E144/(O144-O143),"")</f>
        <v>0.7734375</v>
      </c>
      <c r="G144" s="74">
        <f>AVERAGE(F138:F144)</f>
        <v>6.4838159136309645</v>
      </c>
      <c r="H144" s="74">
        <v>1</v>
      </c>
      <c r="I144" s="66">
        <f t="shared" si="48"/>
        <v>7.5180641812330782</v>
      </c>
      <c r="J144" s="66">
        <f t="shared" si="37"/>
        <v>8.6571290317137546</v>
      </c>
      <c r="K144" s="66">
        <f t="shared" si="64"/>
        <v>60.120987617970705</v>
      </c>
      <c r="L144" s="64">
        <f t="shared" si="65"/>
        <v>-65.094267135174391</v>
      </c>
      <c r="M144" s="9">
        <v>5751</v>
      </c>
      <c r="N144" s="4">
        <v>1841</v>
      </c>
      <c r="O144" s="4">
        <v>3831</v>
      </c>
      <c r="P144" s="6">
        <v>79</v>
      </c>
      <c r="Q144" s="73">
        <f t="shared" si="63"/>
        <v>-1.6034206306787813E-2</v>
      </c>
      <c r="R144" s="73">
        <f t="shared" si="66"/>
        <v>-1.0725846590746707E-2</v>
      </c>
      <c r="S144" s="6">
        <f t="shared" si="62"/>
        <v>9205</v>
      </c>
      <c r="T144" s="34">
        <f t="shared" si="54"/>
        <v>1.8480000000000001</v>
      </c>
      <c r="U144">
        <f>IF(A144=0,$AL$2,IF(A144=1,$AL$3,IF(A144=2,$AL$4,IF(A144=3,$AL$5,IF(A144=4,$AL$6,IF(A144=5,$AL$7,IF(A144=6,#REF!,IF(A144=7,$AL$9,IF(A144=8,$AL$8,"")))))))))</f>
        <v>8.4000000000000005E-2</v>
      </c>
      <c r="V144">
        <v>22.22</v>
      </c>
      <c r="W144">
        <f t="shared" si="55"/>
        <v>4.5454545454545456E-2</v>
      </c>
      <c r="X144">
        <f t="shared" si="56"/>
        <v>3.8545454545454549E-2</v>
      </c>
      <c r="Y144" s="32">
        <f t="shared" si="57"/>
        <v>288464.42961398</v>
      </c>
      <c r="Z144" s="28">
        <f t="shared" si="58"/>
        <v>8801.4426737183003</v>
      </c>
      <c r="AA144" s="28">
        <f t="shared" si="59"/>
        <v>13303.127712301824</v>
      </c>
      <c r="AB144" s="20"/>
      <c r="AC144" s="1">
        <f t="shared" si="51"/>
        <v>176.028853474366</v>
      </c>
      <c r="AD144" s="1">
        <f t="shared" si="52"/>
        <v>323.97114652563403</v>
      </c>
      <c r="AE144" s="1">
        <f t="shared" si="53"/>
        <v>88.014426737183001</v>
      </c>
      <c r="AF144" s="3">
        <f t="shared" si="60"/>
        <v>332.57819280754563</v>
      </c>
    </row>
    <row r="145" spans="1:32" x14ac:dyDescent="0.35">
      <c r="A145" s="84">
        <v>5</v>
      </c>
      <c r="C145" s="15">
        <f t="shared" si="61"/>
        <v>44048</v>
      </c>
      <c r="D145" s="9">
        <v>142</v>
      </c>
      <c r="E145" s="37">
        <f t="shared" si="43"/>
        <v>60</v>
      </c>
      <c r="F145" s="74">
        <f t="shared" ref="F145:F146" si="67">IFERROR(E145/(O145-O144),"")</f>
        <v>0.31088082901554404</v>
      </c>
      <c r="G145" s="74">
        <f t="shared" ref="G145" si="68">AVERAGE(F139:F145)</f>
        <v>6.4316666140723395</v>
      </c>
      <c r="H145" s="74">
        <v>1</v>
      </c>
      <c r="I145" s="66">
        <f t="shared" si="48"/>
        <v>7.5180641812330782</v>
      </c>
      <c r="J145" s="66">
        <f t="shared" si="37"/>
        <v>8.6675079520751055</v>
      </c>
      <c r="K145" s="66">
        <f t="shared" si="64"/>
        <v>63.807423966725167</v>
      </c>
      <c r="L145" s="64">
        <f t="shared" si="65"/>
        <v>-75.034608681428594</v>
      </c>
      <c r="M145" s="9">
        <v>5811</v>
      </c>
      <c r="N145" s="4">
        <v>1841</v>
      </c>
      <c r="O145" s="4">
        <v>4024</v>
      </c>
      <c r="P145" s="6">
        <v>80</v>
      </c>
      <c r="Q145" s="73">
        <f t="shared" si="63"/>
        <v>0</v>
      </c>
      <c r="R145" s="73">
        <f t="shared" si="66"/>
        <v>-8.2183240230435956E-3</v>
      </c>
      <c r="S145" s="6">
        <f t="shared" si="62"/>
        <v>9205</v>
      </c>
      <c r="T145" s="34">
        <f t="shared" si="54"/>
        <v>1.8480000000000001</v>
      </c>
      <c r="U145">
        <f>IF(A145=0,$AL$2,IF(A145=1,$AL$3,IF(A145=2,$AL$4,IF(A145=3,$AL$5,IF(A145=4,$AL$6,IF(A145=5,$AL$7,IF(A145=6,#REF!,IF(A145=7,$AL$9,IF(A145=8,$AL$8,"")))))))))</f>
        <v>8.4000000000000005E-2</v>
      </c>
      <c r="V145">
        <v>22.22</v>
      </c>
      <c r="W145">
        <f t="shared" si="55"/>
        <v>4.5454545454545456E-2</v>
      </c>
      <c r="X145">
        <f t="shared" si="56"/>
        <v>3.8545454545454549E-2</v>
      </c>
      <c r="Y145" s="32">
        <f t="shared" si="57"/>
        <v>287777.72697940411</v>
      </c>
      <c r="Z145" s="28">
        <f t="shared" si="58"/>
        <v>9088.0797322160706</v>
      </c>
      <c r="AA145" s="28">
        <f t="shared" si="59"/>
        <v>13703.193288379929</v>
      </c>
      <c r="AB145" s="20"/>
      <c r="AC145" s="1">
        <f t="shared" si="51"/>
        <v>181.76159464432141</v>
      </c>
      <c r="AD145" s="1">
        <f t="shared" si="52"/>
        <v>318.23840535567859</v>
      </c>
      <c r="AE145" s="1">
        <f t="shared" si="53"/>
        <v>90.880797322160703</v>
      </c>
      <c r="AF145" s="3">
        <f t="shared" si="60"/>
        <v>342.57983220949825</v>
      </c>
    </row>
    <row r="146" spans="1:32" x14ac:dyDescent="0.35">
      <c r="A146" s="84">
        <v>5</v>
      </c>
      <c r="C146" s="15">
        <f t="shared" si="61"/>
        <v>44049</v>
      </c>
      <c r="D146" s="9">
        <v>143</v>
      </c>
      <c r="E146" s="37">
        <f t="shared" si="43"/>
        <v>148</v>
      </c>
      <c r="F146" s="74">
        <f t="shared" si="67"/>
        <v>1.112781954887218</v>
      </c>
      <c r="G146" s="74">
        <f>AVERAGE(F140:F146)</f>
        <v>6.3128576869927358</v>
      </c>
      <c r="H146" s="74">
        <v>1</v>
      </c>
      <c r="I146" s="66">
        <f t="shared" si="48"/>
        <v>7.4512416849876759</v>
      </c>
      <c r="J146" s="66">
        <f t="shared" si="37"/>
        <v>8.6926579607469794</v>
      </c>
      <c r="K146" s="66">
        <f t="shared" si="64"/>
        <v>55.097270816857986</v>
      </c>
      <c r="L146" s="64">
        <f t="shared" si="65"/>
        <v>-76.20081541872905</v>
      </c>
      <c r="M146" s="9">
        <v>5959</v>
      </c>
      <c r="N146" s="4">
        <v>1722</v>
      </c>
      <c r="O146" s="4">
        <v>4157</v>
      </c>
      <c r="P146" s="6">
        <v>80</v>
      </c>
      <c r="Q146" s="73">
        <f t="shared" si="63"/>
        <v>-6.4638783269961975E-2</v>
      </c>
      <c r="R146" s="73">
        <f t="shared" si="66"/>
        <v>-2.117153458425234E-2</v>
      </c>
      <c r="S146" s="6">
        <f t="shared" si="62"/>
        <v>8610</v>
      </c>
      <c r="T146" s="34">
        <f t="shared" si="54"/>
        <v>1.8480000000000001</v>
      </c>
      <c r="U146">
        <f>IF(A146=0,$AL$2,IF(A146=1,$AL$3,IF(A146=2,$AL$4,IF(A146=3,$AL$5,IF(A146=4,$AL$6,IF(A146=5,$AL$7,IF(A146=6,#REF!,IF(A146=7,$AL$9,IF(A146=8,$AL$8,"")))))))))</f>
        <v>8.4000000000000005E-2</v>
      </c>
      <c r="V146">
        <v>22.22</v>
      </c>
      <c r="W146">
        <f t="shared" si="55"/>
        <v>4.5454545454545456E-2</v>
      </c>
      <c r="X146">
        <f t="shared" si="56"/>
        <v>3.8545454545454549E-2</v>
      </c>
      <c r="Y146" s="32">
        <f t="shared" si="57"/>
        <v>287070.34842801647</v>
      </c>
      <c r="Z146" s="28">
        <f t="shared" si="58"/>
        <v>9382.3637503211648</v>
      </c>
      <c r="AA146" s="28">
        <f t="shared" si="59"/>
        <v>14116.287821662478</v>
      </c>
      <c r="AB146" s="20"/>
      <c r="AC146" s="1">
        <f t="shared" si="51"/>
        <v>187.64727500642331</v>
      </c>
      <c r="AD146" s="1">
        <f t="shared" si="52"/>
        <v>312.35272499357666</v>
      </c>
      <c r="AE146" s="1">
        <f t="shared" si="53"/>
        <v>93.823637503211657</v>
      </c>
      <c r="AF146" s="3">
        <f t="shared" si="60"/>
        <v>352.90719554156198</v>
      </c>
    </row>
    <row r="147" spans="1:32" x14ac:dyDescent="0.35">
      <c r="A147" s="84">
        <v>5</v>
      </c>
      <c r="C147" s="15">
        <f t="shared" si="61"/>
        <v>44050</v>
      </c>
      <c r="D147" s="9">
        <v>144</v>
      </c>
      <c r="E147" s="13"/>
      <c r="F147" s="74"/>
      <c r="G147" s="74"/>
      <c r="H147" s="74"/>
      <c r="L147" s="64"/>
      <c r="Q147" s="17"/>
      <c r="R147" s="17"/>
      <c r="T147" s="34">
        <f t="shared" si="54"/>
        <v>1.8480000000000001</v>
      </c>
      <c r="U147">
        <f>IF(A147=0,$AL$2,IF(A147=1,$AL$3,IF(A147=2,$AL$4,IF(A147=3,$AL$5,IF(A147=4,$AL$6,IF(A147=5,$AL$7,IF(A147=6,#REF!,IF(A147=7,$AL$9,IF(A147=8,$AL$8,"")))))))))</f>
        <v>8.4000000000000005E-2</v>
      </c>
      <c r="V147">
        <v>22.22</v>
      </c>
      <c r="W147">
        <f t="shared" si="55"/>
        <v>4.5454545454545456E-2</v>
      </c>
      <c r="X147">
        <f t="shared" si="56"/>
        <v>3.8545454545454549E-2</v>
      </c>
      <c r="Y147" s="32">
        <f t="shared" si="57"/>
        <v>286341.85911748162</v>
      </c>
      <c r="Z147" s="28">
        <f t="shared" si="58"/>
        <v>9684.3819812959355</v>
      </c>
      <c r="AA147" s="28">
        <f t="shared" si="59"/>
        <v>14542.758901222531</v>
      </c>
      <c r="AB147" s="20"/>
      <c r="AC147" s="1">
        <f t="shared" si="51"/>
        <v>193.68763962591871</v>
      </c>
      <c r="AD147" s="1">
        <f t="shared" si="52"/>
        <v>306.31236037408132</v>
      </c>
      <c r="AE147" s="1">
        <f t="shared" si="53"/>
        <v>96.843819812959353</v>
      </c>
      <c r="AF147" s="3">
        <f t="shared" si="60"/>
        <v>363.56897253056331</v>
      </c>
    </row>
    <row r="148" spans="1:32" x14ac:dyDescent="0.35">
      <c r="A148" s="84">
        <v>5</v>
      </c>
      <c r="C148" s="15">
        <f t="shared" si="61"/>
        <v>44051</v>
      </c>
      <c r="D148" s="9">
        <v>145</v>
      </c>
      <c r="E148" s="13"/>
      <c r="F148" s="74"/>
      <c r="G148" s="74"/>
      <c r="H148" s="74"/>
      <c r="L148" s="64"/>
      <c r="Q148" s="17"/>
      <c r="R148" s="17"/>
      <c r="T148" s="34">
        <f t="shared" si="54"/>
        <v>1.8480000000000001</v>
      </c>
      <c r="U148">
        <f>IF(A148=0,$AL$2,IF(A148=1,$AL$3,IF(A148=2,$AL$4,IF(A148=3,$AL$5,IF(A148=4,$AL$6,IF(A148=5,$AL$7,IF(A148=6,#REF!,IF(A148=7,$AL$9,IF(A148=8,$AL$8,"")))))))))</f>
        <v>8.4000000000000005E-2</v>
      </c>
      <c r="V148">
        <v>22.22</v>
      </c>
      <c r="W148">
        <f t="shared" si="55"/>
        <v>4.5454545454545456E-2</v>
      </c>
      <c r="X148">
        <f t="shared" si="56"/>
        <v>3.8545454545454549E-2</v>
      </c>
      <c r="Y148" s="32">
        <f t="shared" si="57"/>
        <v>285591.82791324309</v>
      </c>
      <c r="Z148" s="28">
        <f t="shared" si="58"/>
        <v>9994.2140045665019</v>
      </c>
      <c r="AA148" s="28">
        <f t="shared" si="59"/>
        <v>14982.958082190527</v>
      </c>
      <c r="AB148" s="20"/>
      <c r="AC148" s="1">
        <f t="shared" si="51"/>
        <v>199.88428009133006</v>
      </c>
      <c r="AD148" s="1">
        <f t="shared" si="52"/>
        <v>300.11571990866992</v>
      </c>
      <c r="AE148" s="1">
        <f t="shared" si="53"/>
        <v>99.942140045665028</v>
      </c>
      <c r="AF148" s="3">
        <f t="shared" si="60"/>
        <v>374.5739520547632</v>
      </c>
    </row>
    <row r="149" spans="1:32" x14ac:dyDescent="0.35">
      <c r="A149" s="84">
        <v>5</v>
      </c>
      <c r="C149" s="15">
        <f t="shared" si="61"/>
        <v>44052</v>
      </c>
      <c r="D149" s="9">
        <v>146</v>
      </c>
      <c r="E149" s="13"/>
      <c r="F149" s="74"/>
      <c r="G149" s="74"/>
      <c r="H149" s="74"/>
      <c r="L149" s="64"/>
      <c r="Q149" s="17"/>
      <c r="R149" s="17"/>
      <c r="T149" s="34">
        <f t="shared" si="54"/>
        <v>1.8480000000000001</v>
      </c>
      <c r="U149">
        <f>IF(A149=0,$AL$2,IF(A149=1,$AL$3,IF(A149=2,$AL$4,IF(A149=3,$AL$5,IF(A149=4,$AL$6,IF(A149=5,$AL$7,IF(A149=6,#REF!,IF(A149=7,$AL$9,IF(A149=8,$AL$8,"")))))))))</f>
        <v>8.4000000000000005E-2</v>
      </c>
      <c r="V149">
        <v>22.22</v>
      </c>
      <c r="W149">
        <f t="shared" si="55"/>
        <v>4.5454545454545456E-2</v>
      </c>
      <c r="X149">
        <f t="shared" si="56"/>
        <v>3.8545454545454549E-2</v>
      </c>
      <c r="Y149" s="32">
        <f t="shared" si="57"/>
        <v>284819.8284442891</v>
      </c>
      <c r="Z149" s="28">
        <f t="shared" si="58"/>
        <v>10311.931018767471</v>
      </c>
      <c r="AA149" s="28">
        <f t="shared" si="59"/>
        <v>15437.240536943551</v>
      </c>
      <c r="AB149" s="20"/>
      <c r="AC149" s="1">
        <f t="shared" si="51"/>
        <v>206.23862037534943</v>
      </c>
      <c r="AD149" s="1">
        <f t="shared" si="52"/>
        <v>293.76137962465054</v>
      </c>
      <c r="AE149" s="1">
        <f t="shared" si="53"/>
        <v>103.11931018767471</v>
      </c>
      <c r="AF149" s="3">
        <f t="shared" si="60"/>
        <v>385.93101342358881</v>
      </c>
    </row>
    <row r="150" spans="1:32" x14ac:dyDescent="0.35">
      <c r="A150" s="84">
        <v>5</v>
      </c>
      <c r="C150" s="15">
        <f t="shared" si="61"/>
        <v>44053</v>
      </c>
      <c r="D150" s="9">
        <v>147</v>
      </c>
      <c r="E150" s="13"/>
      <c r="F150" s="74"/>
      <c r="G150" s="74"/>
      <c r="H150" s="74"/>
      <c r="L150" s="64"/>
      <c r="Q150" s="17"/>
      <c r="R150" s="17"/>
      <c r="T150" s="34">
        <f t="shared" si="54"/>
        <v>1.8480000000000001</v>
      </c>
      <c r="U150">
        <f>IF(A150=0,$AL$2,IF(A150=1,$AL$3,IF(A150=2,$AL$4,IF(A150=3,$AL$5,IF(A150=4,$AL$6,IF(A150=5,$AL$7,IF(A150=6,#REF!,IF(A150=7,$AL$9,IF(A150=8,$AL$8,"")))))))))</f>
        <v>8.4000000000000005E-2</v>
      </c>
      <c r="V150">
        <v>22.22</v>
      </c>
      <c r="W150">
        <f t="shared" si="55"/>
        <v>4.5454545454545456E-2</v>
      </c>
      <c r="X150">
        <f t="shared" si="56"/>
        <v>3.8545454545454549E-2</v>
      </c>
      <c r="Y150" s="32">
        <f t="shared" si="57"/>
        <v>284025.4402150113</v>
      </c>
      <c r="Z150" s="28">
        <f t="shared" si="58"/>
        <v>10637.59511082859</v>
      </c>
      <c r="AA150" s="28">
        <f t="shared" si="59"/>
        <v>15905.964674160254</v>
      </c>
      <c r="AB150" s="20"/>
      <c r="AC150" s="1">
        <f t="shared" si="51"/>
        <v>212.75190221657181</v>
      </c>
      <c r="AD150" s="1">
        <f t="shared" si="52"/>
        <v>287.24809778342819</v>
      </c>
      <c r="AE150" s="1">
        <f t="shared" si="53"/>
        <v>106.3759511082859</v>
      </c>
      <c r="AF150" s="3">
        <f t="shared" si="60"/>
        <v>397.64911685400637</v>
      </c>
    </row>
    <row r="151" spans="1:32" x14ac:dyDescent="0.35">
      <c r="A151" s="84">
        <v>5</v>
      </c>
      <c r="C151" s="15">
        <f t="shared" si="61"/>
        <v>44054</v>
      </c>
      <c r="D151" s="9">
        <v>148</v>
      </c>
      <c r="E151" s="13"/>
      <c r="F151" s="74"/>
      <c r="G151" s="74"/>
      <c r="H151" s="74"/>
      <c r="L151" s="64"/>
      <c r="Q151" s="17"/>
      <c r="R151" s="17"/>
      <c r="T151" s="34">
        <f t="shared" si="54"/>
        <v>1.8480000000000001</v>
      </c>
      <c r="U151">
        <f>IF(A151=0,$AL$2,IF(A151=1,$AL$3,IF(A151=2,$AL$4,IF(A151=3,$AL$5,IF(A151=4,$AL$6,IF(A151=5,$AL$7,IF(A151=6,#REF!,IF(A151=7,$AL$9,IF(A151=8,$AL$8,"")))))))))</f>
        <v>8.4000000000000005E-2</v>
      </c>
      <c r="V151">
        <v>22.22</v>
      </c>
      <c r="W151">
        <f t="shared" si="55"/>
        <v>4.5454545454545456E-2</v>
      </c>
      <c r="X151">
        <f t="shared" si="56"/>
        <v>3.8545454545454549E-2</v>
      </c>
      <c r="Y151" s="32">
        <f t="shared" si="57"/>
        <v>283208.24977275293</v>
      </c>
      <c r="Z151" s="28">
        <f t="shared" si="58"/>
        <v>10971.258502594759</v>
      </c>
      <c r="AA151" s="28">
        <f t="shared" si="59"/>
        <v>16389.491724652464</v>
      </c>
      <c r="AB151" s="20"/>
      <c r="AC151" s="1">
        <f t="shared" si="51"/>
        <v>219.42517005189518</v>
      </c>
      <c r="AD151" s="1">
        <f t="shared" si="52"/>
        <v>280.57482994810482</v>
      </c>
      <c r="AE151" s="1">
        <f t="shared" si="53"/>
        <v>109.71258502594759</v>
      </c>
      <c r="AF151" s="3">
        <f t="shared" si="60"/>
        <v>409.7372931163116</v>
      </c>
    </row>
    <row r="152" spans="1:32" x14ac:dyDescent="0.35">
      <c r="A152" s="84">
        <v>5</v>
      </c>
      <c r="C152" s="15">
        <f t="shared" si="61"/>
        <v>44055</v>
      </c>
      <c r="D152" s="9">
        <v>149</v>
      </c>
      <c r="E152" s="13"/>
      <c r="F152" s="74"/>
      <c r="G152" s="74"/>
      <c r="H152" s="74"/>
      <c r="L152" s="64"/>
      <c r="Q152" s="17"/>
      <c r="R152" s="17"/>
      <c r="T152" s="34">
        <f t="shared" si="54"/>
        <v>1.8480000000000001</v>
      </c>
      <c r="U152">
        <f>IF(A152=0,$AL$2,IF(A152=1,$AL$3,IF(A152=2,$AL$4,IF(A152=3,$AL$5,IF(A152=4,$AL$6,IF(A152=5,$AL$7,IF(A152=6,#REF!,IF(A152=7,$AL$9,IF(A152=8,$AL$8,"")))))))))</f>
        <v>8.4000000000000005E-2</v>
      </c>
      <c r="V152">
        <v>22.22</v>
      </c>
      <c r="W152">
        <f t="shared" si="55"/>
        <v>4.5454545454545456E-2</v>
      </c>
      <c r="X152">
        <f t="shared" si="56"/>
        <v>3.8545454545454549E-2</v>
      </c>
      <c r="Y152" s="32">
        <f t="shared" si="57"/>
        <v>282367.8519302861</v>
      </c>
      <c r="Z152" s="28">
        <f t="shared" si="58"/>
        <v>11312.962776761837</v>
      </c>
      <c r="AA152" s="28">
        <f t="shared" si="59"/>
        <v>16888.185292952225</v>
      </c>
      <c r="AB152" s="20"/>
      <c r="AC152" s="1">
        <f t="shared" si="51"/>
        <v>226.25925553523675</v>
      </c>
      <c r="AD152" s="1">
        <f t="shared" si="52"/>
        <v>273.74074446476322</v>
      </c>
      <c r="AE152" s="1">
        <f t="shared" si="53"/>
        <v>113.12962776761837</v>
      </c>
      <c r="AF152" s="3">
        <f t="shared" si="60"/>
        <v>422.20463232380564</v>
      </c>
    </row>
    <row r="153" spans="1:32" x14ac:dyDescent="0.35">
      <c r="A153" s="84">
        <v>5</v>
      </c>
      <c r="C153" s="15">
        <f t="shared" si="61"/>
        <v>44056</v>
      </c>
      <c r="D153" s="9">
        <v>150</v>
      </c>
      <c r="E153" s="13"/>
      <c r="F153" s="74"/>
      <c r="G153" s="74"/>
      <c r="H153" s="74"/>
      <c r="L153" s="64"/>
      <c r="Q153" s="17"/>
      <c r="R153" s="17"/>
      <c r="T153" s="34">
        <f t="shared" si="54"/>
        <v>1.8480000000000001</v>
      </c>
      <c r="U153">
        <f>IF(A153=0,$AL$2,IF(A153=1,$AL$3,IF(A153=2,$AL$4,IF(A153=3,$AL$5,IF(A153=4,$AL$6,IF(A153=5,$AL$7,IF(A153=6,#REF!,IF(A153=7,$AL$9,IF(A153=8,$AL$8,"")))))))))</f>
        <v>8.4000000000000005E-2</v>
      </c>
      <c r="V153">
        <v>22.22</v>
      </c>
      <c r="W153">
        <f t="shared" si="55"/>
        <v>4.5454545454545456E-2</v>
      </c>
      <c r="X153">
        <f t="shared" si="56"/>
        <v>3.8545454545454549E-2</v>
      </c>
      <c r="Y153" s="32">
        <f t="shared" si="57"/>
        <v>281503.85104206746</v>
      </c>
      <c r="Z153" s="28">
        <f t="shared" si="58"/>
        <v>11662.738084218579</v>
      </c>
      <c r="AA153" s="28">
        <f t="shared" si="59"/>
        <v>17402.410873714125</v>
      </c>
      <c r="AB153" s="20"/>
      <c r="AC153" s="1">
        <f t="shared" si="51"/>
        <v>233.2547616843716</v>
      </c>
      <c r="AD153" s="1">
        <f t="shared" si="52"/>
        <v>266.7452383156284</v>
      </c>
      <c r="AE153" s="1">
        <f t="shared" si="53"/>
        <v>116.6273808421858</v>
      </c>
      <c r="AF153" s="3">
        <f t="shared" si="60"/>
        <v>435.06027184285313</v>
      </c>
    </row>
    <row r="154" spans="1:32" x14ac:dyDescent="0.35">
      <c r="A154" s="84">
        <v>5</v>
      </c>
      <c r="C154" s="15">
        <f t="shared" si="61"/>
        <v>44057</v>
      </c>
      <c r="D154" s="9">
        <v>151</v>
      </c>
      <c r="E154" s="13"/>
      <c r="F154" s="74"/>
      <c r="G154" s="74"/>
      <c r="H154" s="74"/>
      <c r="L154" s="64"/>
      <c r="Q154" s="17"/>
      <c r="R154" s="17"/>
      <c r="T154" s="34">
        <f t="shared" si="54"/>
        <v>1.8480000000000001</v>
      </c>
      <c r="U154">
        <f>IF(A154=0,$AL$2,IF(A154=1,$AL$3,IF(A154=2,$AL$4,IF(A154=3,$AL$5,IF(A154=4,$AL$6,IF(A154=5,$AL$7,IF(A154=6,#REF!,IF(A154=7,$AL$9,IF(A154=8,$AL$8,"")))))))))</f>
        <v>8.4000000000000005E-2</v>
      </c>
      <c r="V154">
        <v>22.22</v>
      </c>
      <c r="W154">
        <f t="shared" si="55"/>
        <v>4.5454545454545456E-2</v>
      </c>
      <c r="X154">
        <f t="shared" si="56"/>
        <v>3.8545454545454549E-2</v>
      </c>
      <c r="Y154" s="32">
        <f t="shared" si="57"/>
        <v>280615.86233270331</v>
      </c>
      <c r="Z154" s="28">
        <f t="shared" si="58"/>
        <v>12020.602335209176</v>
      </c>
      <c r="AA154" s="28">
        <f t="shared" si="59"/>
        <v>17932.535332087697</v>
      </c>
      <c r="AB154" s="20"/>
      <c r="AC154" s="1">
        <f t="shared" si="51"/>
        <v>240.41204670418352</v>
      </c>
      <c r="AD154" s="1">
        <f t="shared" si="52"/>
        <v>259.58795329581648</v>
      </c>
      <c r="AE154" s="1">
        <f t="shared" si="53"/>
        <v>120.20602335209176</v>
      </c>
      <c r="AF154" s="3">
        <f t="shared" si="60"/>
        <v>448.31338330219245</v>
      </c>
    </row>
    <row r="155" spans="1:32" x14ac:dyDescent="0.35">
      <c r="A155" s="84">
        <v>5</v>
      </c>
      <c r="C155" s="15">
        <f t="shared" si="61"/>
        <v>44058</v>
      </c>
      <c r="D155" s="9">
        <v>152</v>
      </c>
      <c r="E155" s="13"/>
      <c r="F155" s="74"/>
      <c r="G155" s="74"/>
      <c r="H155" s="74"/>
      <c r="L155" s="64"/>
      <c r="Q155" s="17"/>
      <c r="R155" s="17"/>
      <c r="T155" s="34">
        <f t="shared" si="54"/>
        <v>1.8480000000000001</v>
      </c>
      <c r="U155">
        <f>IF(A155=0,$AL$2,IF(A155=1,$AL$3,IF(A155=2,$AL$4,IF(A155=3,$AL$5,IF(A155=4,$AL$6,IF(A155=5,$AL$7,IF(A155=6,#REF!,IF(A155=7,$AL$9,IF(A155=8,$AL$8,"")))))))))</f>
        <v>8.4000000000000005E-2</v>
      </c>
      <c r="V155">
        <v>22.22</v>
      </c>
      <c r="W155">
        <f t="shared" si="55"/>
        <v>4.5454545454545456E-2</v>
      </c>
      <c r="X155">
        <f t="shared" si="56"/>
        <v>3.8545454545454549E-2</v>
      </c>
      <c r="Y155" s="32">
        <f t="shared" si="57"/>
        <v>279703.51327560638</v>
      </c>
      <c r="Z155" s="28">
        <f t="shared" si="58"/>
        <v>12386.5603770693</v>
      </c>
      <c r="AA155" s="28">
        <f t="shared" si="59"/>
        <v>18478.926347324479</v>
      </c>
      <c r="AB155" s="20"/>
      <c r="AC155" s="1">
        <f t="shared" si="51"/>
        <v>247.731207541386</v>
      </c>
      <c r="AD155" s="1">
        <f t="shared" si="52"/>
        <v>252.268792458614</v>
      </c>
      <c r="AE155" s="1">
        <f t="shared" si="53"/>
        <v>123.865603770693</v>
      </c>
      <c r="AF155" s="3">
        <f t="shared" si="60"/>
        <v>461.97315868311199</v>
      </c>
    </row>
    <row r="156" spans="1:32" x14ac:dyDescent="0.35">
      <c r="A156" s="84">
        <v>5</v>
      </c>
      <c r="C156" s="15">
        <f t="shared" si="61"/>
        <v>44059</v>
      </c>
      <c r="D156" s="9">
        <v>153</v>
      </c>
      <c r="E156" s="13"/>
      <c r="F156" s="74"/>
      <c r="G156" s="74"/>
      <c r="H156" s="74"/>
      <c r="L156" s="64"/>
      <c r="Q156" s="17"/>
      <c r="R156" s="17"/>
      <c r="T156" s="34">
        <f t="shared" si="54"/>
        <v>1.8480000000000001</v>
      </c>
      <c r="U156">
        <f>IF(A156=0,$AL$2,IF(A156=1,$AL$3,IF(A156=2,$AL$4,IF(A156=3,$AL$5,IF(A156=4,$AL$6,IF(A156=5,$AL$7,IF(A156=6,#REF!,IF(A156=7,$AL$9,IF(A156=8,$AL$8,"")))))))))</f>
        <v>8.4000000000000005E-2</v>
      </c>
      <c r="V156">
        <v>22.22</v>
      </c>
      <c r="W156">
        <f t="shared" si="55"/>
        <v>4.5454545454545456E-2</v>
      </c>
      <c r="X156">
        <f t="shared" si="56"/>
        <v>3.8545454545454549E-2</v>
      </c>
      <c r="Y156" s="32">
        <f t="shared" si="57"/>
        <v>278766.44501935074</v>
      </c>
      <c r="Z156" s="28">
        <f t="shared" si="58"/>
        <v>12760.603161639976</v>
      </c>
      <c r="AA156" s="28">
        <f t="shared" si="59"/>
        <v>19041.951819009446</v>
      </c>
      <c r="AB156" s="20"/>
      <c r="AC156" s="1">
        <f t="shared" si="51"/>
        <v>255.21206323279952</v>
      </c>
      <c r="AD156" s="1">
        <f t="shared" si="52"/>
        <v>244.78793676720048</v>
      </c>
      <c r="AE156" s="1">
        <f t="shared" si="53"/>
        <v>127.60603161639976</v>
      </c>
      <c r="AF156" s="3">
        <f t="shared" si="60"/>
        <v>476.04879547523615</v>
      </c>
    </row>
    <row r="157" spans="1:32" x14ac:dyDescent="0.35">
      <c r="A157" s="84">
        <v>5</v>
      </c>
      <c r="C157" s="15">
        <f t="shared" si="61"/>
        <v>44060</v>
      </c>
      <c r="D157" s="9">
        <v>154</v>
      </c>
      <c r="E157" s="13"/>
      <c r="F157" s="74"/>
      <c r="G157" s="74"/>
      <c r="H157" s="74"/>
      <c r="L157" s="64"/>
      <c r="Q157" s="17"/>
      <c r="R157" s="17"/>
      <c r="T157" s="34">
        <f t="shared" si="54"/>
        <v>1.8480000000000001</v>
      </c>
      <c r="U157">
        <f>IF(A157=0,$AL$2,IF(A157=1,$AL$3,IF(A157=2,$AL$4,IF(A157=3,$AL$5,IF(A157=4,$AL$6,IF(A157=5,$AL$7,IF(A157=6,#REF!,IF(A157=7,$AL$9,IF(A157=8,$AL$8,"")))))))))</f>
        <v>8.4000000000000005E-2</v>
      </c>
      <c r="V157">
        <v>22.22</v>
      </c>
      <c r="W157">
        <f t="shared" si="55"/>
        <v>4.5454545454545456E-2</v>
      </c>
      <c r="X157">
        <f t="shared" si="56"/>
        <v>3.8545454545454549E-2</v>
      </c>
      <c r="Y157" s="32">
        <f t="shared" si="57"/>
        <v>277804.31385872717</v>
      </c>
      <c r="Z157" s="28">
        <f t="shared" si="58"/>
        <v>13142.706905825355</v>
      </c>
      <c r="AA157" s="28">
        <f t="shared" si="59"/>
        <v>19621.979235447627</v>
      </c>
      <c r="AB157" s="20"/>
      <c r="AC157" s="1">
        <f t="shared" si="51"/>
        <v>262.8541381165071</v>
      </c>
      <c r="AD157" s="1">
        <f t="shared" si="52"/>
        <v>237.1458618834929</v>
      </c>
      <c r="AE157" s="1">
        <f t="shared" si="53"/>
        <v>131.42706905825355</v>
      </c>
      <c r="AF157" s="3">
        <f t="shared" si="60"/>
        <v>490.54948088619068</v>
      </c>
    </row>
    <row r="158" spans="1:32" x14ac:dyDescent="0.35">
      <c r="A158" s="84">
        <v>5</v>
      </c>
      <c r="C158" s="15">
        <f t="shared" si="61"/>
        <v>44061</v>
      </c>
      <c r="D158" s="9">
        <v>155</v>
      </c>
      <c r="E158" s="13"/>
      <c r="F158" s="74"/>
      <c r="G158" s="74"/>
      <c r="H158" s="74"/>
      <c r="L158" s="64"/>
      <c r="Q158" s="17"/>
      <c r="R158" s="17"/>
      <c r="T158" s="34">
        <f t="shared" si="54"/>
        <v>1.8480000000000001</v>
      </c>
      <c r="U158">
        <f>IF(A158=0,$AL$2,IF(A158=1,$AL$3,IF(A158=2,$AL$4,IF(A158=3,$AL$5,IF(A158=4,$AL$6,IF(A158=5,$AL$7,IF(A158=6,#REF!,IF(A158=7,$AL$9,IF(A158=8,$AL$8,"")))))))))</f>
        <v>8.4000000000000005E-2</v>
      </c>
      <c r="V158">
        <v>22.22</v>
      </c>
      <c r="W158">
        <f t="shared" si="55"/>
        <v>4.5454545454545456E-2</v>
      </c>
      <c r="X158">
        <f t="shared" si="56"/>
        <v>3.8545454545454549E-2</v>
      </c>
      <c r="Y158" s="32">
        <f t="shared" si="57"/>
        <v>276816.79274697579</v>
      </c>
      <c r="Z158" s="28">
        <f t="shared" si="58"/>
        <v>13532.832249130151</v>
      </c>
      <c r="AA158" s="28">
        <f t="shared" si="59"/>
        <v>20219.375003894234</v>
      </c>
      <c r="AB158" s="20"/>
      <c r="AC158" s="1">
        <f t="shared" si="51"/>
        <v>270.65664498260304</v>
      </c>
      <c r="AD158" s="1">
        <f t="shared" si="52"/>
        <v>229.34335501739696</v>
      </c>
      <c r="AE158" s="1">
        <f t="shared" si="53"/>
        <v>135.32832249130152</v>
      </c>
      <c r="AF158" s="3">
        <f t="shared" si="60"/>
        <v>505.48437509735589</v>
      </c>
    </row>
    <row r="159" spans="1:32" x14ac:dyDescent="0.35">
      <c r="A159" s="84">
        <v>5</v>
      </c>
      <c r="C159" s="15">
        <f t="shared" si="61"/>
        <v>44062</v>
      </c>
      <c r="D159" s="9">
        <v>156</v>
      </c>
      <c r="E159" s="13"/>
      <c r="F159" s="74"/>
      <c r="G159" s="74"/>
      <c r="H159" s="74"/>
      <c r="L159" s="64"/>
      <c r="Q159" s="17"/>
      <c r="R159" s="17"/>
      <c r="T159" s="34">
        <f t="shared" si="54"/>
        <v>1.8480000000000001</v>
      </c>
      <c r="U159">
        <f>IF(A159=0,$AL$2,IF(A159=1,$AL$3,IF(A159=2,$AL$4,IF(A159=3,$AL$5,IF(A159=4,$AL$6,IF(A159=5,$AL$7,IF(A159=6,#REF!,IF(A159=7,$AL$9,IF(A159=8,$AL$8,"")))))))))</f>
        <v>8.4000000000000005E-2</v>
      </c>
      <c r="V159">
        <v>22.22</v>
      </c>
      <c r="W159">
        <f t="shared" si="55"/>
        <v>4.5454545454545456E-2</v>
      </c>
      <c r="X159">
        <f t="shared" si="56"/>
        <v>3.8545454545454549E-2</v>
      </c>
      <c r="Y159" s="32">
        <f t="shared" si="57"/>
        <v>275803.57284512202</v>
      </c>
      <c r="Z159" s="28">
        <f t="shared" si="58"/>
        <v>13930.923412387066</v>
      </c>
      <c r="AA159" s="28">
        <f t="shared" si="59"/>
        <v>20834.503742491059</v>
      </c>
      <c r="AB159" s="20"/>
      <c r="AC159" s="1">
        <f t="shared" si="51"/>
        <v>278.61846824774136</v>
      </c>
      <c r="AD159" s="1">
        <f t="shared" si="52"/>
        <v>221.38153175225864</v>
      </c>
      <c r="AE159" s="1">
        <f t="shared" si="53"/>
        <v>139.30923412387068</v>
      </c>
      <c r="AF159" s="3">
        <f t="shared" si="60"/>
        <v>520.86259356227652</v>
      </c>
    </row>
    <row r="160" spans="1:32" x14ac:dyDescent="0.35">
      <c r="A160" s="84">
        <v>5</v>
      </c>
      <c r="C160" s="15">
        <f t="shared" si="61"/>
        <v>44063</v>
      </c>
      <c r="D160" s="9">
        <v>157</v>
      </c>
      <c r="E160" s="13"/>
      <c r="F160" s="74"/>
      <c r="G160" s="74"/>
      <c r="H160" s="74"/>
      <c r="L160" s="64"/>
      <c r="Q160" s="17"/>
      <c r="R160" s="17"/>
      <c r="T160" s="34">
        <f t="shared" si="54"/>
        <v>1.8480000000000001</v>
      </c>
      <c r="U160">
        <f>IF(A160=0,$AL$2,IF(A160=1,$AL$3,IF(A160=2,$AL$4,IF(A160=3,$AL$5,IF(A160=4,$AL$6,IF(A160=5,$AL$7,IF(A160=6,#REF!,IF(A160=7,$AL$9,IF(A160=8,$AL$8,"")))))))))</f>
        <v>8.4000000000000005E-2</v>
      </c>
      <c r="V160">
        <v>22.22</v>
      </c>
      <c r="W160">
        <f t="shared" si="55"/>
        <v>4.5454545454545456E-2</v>
      </c>
      <c r="X160">
        <f t="shared" si="56"/>
        <v>3.8545454545454549E-2</v>
      </c>
      <c r="Y160" s="32">
        <f t="shared" si="57"/>
        <v>274764.36510377674</v>
      </c>
      <c r="Z160" s="28">
        <f t="shared" si="58"/>
        <v>14336.90736226021</v>
      </c>
      <c r="AA160" s="28">
        <f t="shared" si="59"/>
        <v>21467.7275339632</v>
      </c>
      <c r="AB160" s="20"/>
      <c r="AC160" s="1">
        <f t="shared" si="51"/>
        <v>286.73814724520423</v>
      </c>
      <c r="AD160" s="1">
        <f t="shared" si="52"/>
        <v>213.26185275479577</v>
      </c>
      <c r="AE160" s="1">
        <f t="shared" si="53"/>
        <v>143.36907362260212</v>
      </c>
      <c r="AF160" s="3">
        <f t="shared" si="60"/>
        <v>536.69318834908006</v>
      </c>
    </row>
    <row r="161" spans="1:32" x14ac:dyDescent="0.35">
      <c r="A161" s="84">
        <v>5</v>
      </c>
      <c r="C161" s="15">
        <f t="shared" si="61"/>
        <v>44064</v>
      </c>
      <c r="D161" s="9">
        <v>158</v>
      </c>
      <c r="E161" s="13"/>
      <c r="F161" s="74"/>
      <c r="G161" s="74"/>
      <c r="H161" s="74"/>
      <c r="L161" s="64"/>
      <c r="Q161" s="17"/>
      <c r="R161" s="17"/>
      <c r="T161" s="34">
        <f t="shared" si="54"/>
        <v>1.8480000000000001</v>
      </c>
      <c r="U161">
        <f>IF(A161=0,$AL$2,IF(A161=1,$AL$3,IF(A161=2,$AL$4,IF(A161=3,$AL$5,IF(A161=4,$AL$6,IF(A161=5,$AL$7,IF(A161=6,#REF!,IF(A161=7,$AL$9,IF(A161=8,$AL$8,"")))))))))</f>
        <v>8.4000000000000005E-2</v>
      </c>
      <c r="V161">
        <v>22.22</v>
      </c>
      <c r="W161">
        <f t="shared" si="55"/>
        <v>4.5454545454545456E-2</v>
      </c>
      <c r="X161">
        <f t="shared" si="56"/>
        <v>3.8545454545454549E-2</v>
      </c>
      <c r="Y161" s="32">
        <f t="shared" si="57"/>
        <v>273698.90187217778</v>
      </c>
      <c r="Z161" s="28">
        <f t="shared" si="58"/>
        <v>14750.692986483686</v>
      </c>
      <c r="AA161" s="28">
        <f t="shared" si="59"/>
        <v>22119.405141338662</v>
      </c>
      <c r="AB161" s="20"/>
      <c r="AC161" s="1">
        <f t="shared" si="51"/>
        <v>295.0138597296737</v>
      </c>
      <c r="AD161" s="1">
        <f t="shared" si="52"/>
        <v>204.9861402703263</v>
      </c>
      <c r="AE161" s="1">
        <f t="shared" si="53"/>
        <v>147.50692986483685</v>
      </c>
      <c r="AF161" s="3">
        <f t="shared" si="60"/>
        <v>552.98512853346654</v>
      </c>
    </row>
    <row r="162" spans="1:32" x14ac:dyDescent="0.35">
      <c r="A162" s="84">
        <v>5</v>
      </c>
      <c r="C162" s="15">
        <f t="shared" si="61"/>
        <v>44065</v>
      </c>
      <c r="D162" s="9">
        <v>159</v>
      </c>
      <c r="E162" s="13"/>
      <c r="F162" s="74"/>
      <c r="G162" s="74"/>
      <c r="H162" s="74"/>
      <c r="L162" s="64"/>
      <c r="Q162" s="17"/>
      <c r="R162" s="17"/>
      <c r="T162" s="34">
        <f t="shared" si="54"/>
        <v>1.8480000000000001</v>
      </c>
      <c r="U162">
        <f>IF(A162=0,$AL$2,IF(A162=1,$AL$3,IF(A162=2,$AL$4,IF(A162=3,$AL$5,IF(A162=4,$AL$6,IF(A162=5,$AL$7,IF(A162=6,#REF!,IF(A162=7,$AL$9,IF(A162=8,$AL$8,"")))))))))</f>
        <v>8.4000000000000005E-2</v>
      </c>
      <c r="V162">
        <v>22.22</v>
      </c>
      <c r="W162">
        <f t="shared" si="55"/>
        <v>4.5454545454545456E-2</v>
      </c>
      <c r="X162">
        <f t="shared" si="56"/>
        <v>3.8545454545454549E-2</v>
      </c>
      <c r="Y162" s="32">
        <f t="shared" si="57"/>
        <v>272606.93852866092</v>
      </c>
      <c r="Z162" s="28">
        <f t="shared" si="58"/>
        <v>15172.170285160411</v>
      </c>
      <c r="AA162" s="28">
        <f t="shared" si="59"/>
        <v>22789.891186178829</v>
      </c>
      <c r="AB162" s="20"/>
      <c r="AC162" s="1">
        <f t="shared" si="51"/>
        <v>303.44340570320821</v>
      </c>
      <c r="AD162" s="1">
        <f t="shared" si="52"/>
        <v>196.55659429679179</v>
      </c>
      <c r="AE162" s="1">
        <f t="shared" si="53"/>
        <v>151.72170285160411</v>
      </c>
      <c r="AF162" s="3">
        <f t="shared" si="60"/>
        <v>569.74727965447073</v>
      </c>
    </row>
    <row r="163" spans="1:32" x14ac:dyDescent="0.35">
      <c r="A163" s="84">
        <v>5</v>
      </c>
      <c r="C163" s="15">
        <f t="shared" si="61"/>
        <v>44066</v>
      </c>
      <c r="D163" s="9">
        <v>160</v>
      </c>
      <c r="E163" s="13"/>
      <c r="F163" s="74"/>
      <c r="G163" s="74"/>
      <c r="H163" s="74"/>
      <c r="L163" s="64"/>
      <c r="Q163" s="17"/>
      <c r="R163" s="17"/>
      <c r="T163" s="34">
        <f t="shared" si="54"/>
        <v>1.8480000000000001</v>
      </c>
      <c r="U163">
        <f>IF(A163=0,$AL$2,IF(A163=1,$AL$3,IF(A163=2,$AL$4,IF(A163=3,$AL$5,IF(A163=4,$AL$6,IF(A163=5,$AL$7,IF(A163=6,#REF!,IF(A163=7,$AL$9,IF(A163=8,$AL$8,"")))))))))</f>
        <v>8.4000000000000005E-2</v>
      </c>
      <c r="V163">
        <v>22.22</v>
      </c>
      <c r="W163">
        <f t="shared" si="55"/>
        <v>4.5454545454545456E-2</v>
      </c>
      <c r="X163">
        <f t="shared" si="56"/>
        <v>3.8545454545454549E-2</v>
      </c>
      <c r="Y163" s="32">
        <f t="shared" si="57"/>
        <v>271488.25512615021</v>
      </c>
      <c r="Z163" s="28">
        <f t="shared" si="58"/>
        <v>15601.209583800175</v>
      </c>
      <c r="AA163" s="28">
        <f t="shared" si="59"/>
        <v>23479.535290049756</v>
      </c>
      <c r="AB163" s="20"/>
      <c r="AC163" s="1">
        <f t="shared" si="51"/>
        <v>312.02419167600351</v>
      </c>
      <c r="AD163" s="1">
        <f t="shared" si="52"/>
        <v>187.97580832399649</v>
      </c>
      <c r="AE163" s="1">
        <f t="shared" si="53"/>
        <v>156.01209583800176</v>
      </c>
      <c r="AF163" s="3">
        <f t="shared" si="60"/>
        <v>586.98838225124393</v>
      </c>
    </row>
    <row r="164" spans="1:32" x14ac:dyDescent="0.35">
      <c r="A164" s="84">
        <v>5</v>
      </c>
      <c r="C164" s="15">
        <f t="shared" si="61"/>
        <v>44067</v>
      </c>
      <c r="D164" s="9">
        <v>161</v>
      </c>
      <c r="E164" s="13"/>
      <c r="F164" s="74"/>
      <c r="G164" s="74"/>
      <c r="H164" s="74"/>
      <c r="L164" s="64"/>
      <c r="Q164" s="17"/>
      <c r="R164" s="17"/>
      <c r="T164" s="34">
        <f t="shared" si="54"/>
        <v>1.8480000000000001</v>
      </c>
      <c r="U164">
        <f>IF(A164=0,$AL$2,IF(A164=1,$AL$3,IF(A164=2,$AL$4,IF(A164=3,$AL$5,IF(A164=4,$AL$6,IF(A164=5,$AL$7,IF(A164=6,#REF!,IF(A164=7,$AL$9,IF(A164=8,$AL$8,"")))))))))</f>
        <v>8.4000000000000005E-2</v>
      </c>
      <c r="V164">
        <v>22.22</v>
      </c>
      <c r="W164">
        <f t="shared" si="55"/>
        <v>4.5454545454545456E-2</v>
      </c>
      <c r="X164">
        <f t="shared" si="56"/>
        <v>3.8545454545454549E-2</v>
      </c>
      <c r="Y164" s="32">
        <f t="shared" si="57"/>
        <v>270342.65804566507</v>
      </c>
      <c r="Z164" s="28">
        <f t="shared" si="58"/>
        <v>16037.660774112603</v>
      </c>
      <c r="AA164" s="28">
        <f t="shared" si="59"/>
        <v>24188.681180222491</v>
      </c>
      <c r="AB164" s="20"/>
      <c r="AC164" s="1">
        <f t="shared" si="51"/>
        <v>320.75321548225207</v>
      </c>
      <c r="AD164" s="1">
        <f t="shared" si="52"/>
        <v>179.24678451774793</v>
      </c>
      <c r="AE164" s="1">
        <f t="shared" si="53"/>
        <v>160.37660774112604</v>
      </c>
      <c r="AF164" s="3">
        <f t="shared" si="60"/>
        <v>604.71702950556232</v>
      </c>
    </row>
    <row r="165" spans="1:32" x14ac:dyDescent="0.35">
      <c r="A165" s="84">
        <v>5</v>
      </c>
      <c r="C165" s="15">
        <f t="shared" si="61"/>
        <v>44068</v>
      </c>
      <c r="D165" s="9">
        <v>162</v>
      </c>
      <c r="E165" s="13"/>
      <c r="F165" s="74"/>
      <c r="G165" s="74"/>
      <c r="H165" s="74"/>
      <c r="L165" s="64"/>
      <c r="Q165" s="17"/>
      <c r="R165" s="17"/>
      <c r="T165" s="34">
        <f t="shared" si="54"/>
        <v>1.8480000000000001</v>
      </c>
      <c r="U165">
        <f>IF(A165=0,$AL$2,IF(A165=1,$AL$3,IF(A165=2,$AL$4,IF(A165=3,$AL$5,IF(A165=4,$AL$6,IF(A165=5,$AL$7,IF(A165=6,#REF!,IF(A165=7,$AL$9,IF(A165=8,$AL$8,"")))))))))</f>
        <v>8.4000000000000005E-2</v>
      </c>
      <c r="V165">
        <v>22.22</v>
      </c>
      <c r="W165">
        <f t="shared" si="55"/>
        <v>4.5454545454545456E-2</v>
      </c>
      <c r="X165">
        <f t="shared" si="56"/>
        <v>3.8545454545454549E-2</v>
      </c>
      <c r="Y165" s="32">
        <f t="shared" si="57"/>
        <v>269169.98165025184</v>
      </c>
      <c r="Z165" s="28">
        <f t="shared" si="58"/>
        <v>16481.352588884354</v>
      </c>
      <c r="AA165" s="28">
        <f t="shared" si="59"/>
        <v>24917.665760863973</v>
      </c>
      <c r="AB165" s="20"/>
      <c r="AC165" s="1">
        <f t="shared" si="51"/>
        <v>329.62705177768709</v>
      </c>
      <c r="AD165" s="1">
        <f t="shared" si="52"/>
        <v>170.37294822231291</v>
      </c>
      <c r="AE165" s="1">
        <f t="shared" si="53"/>
        <v>164.81352588884354</v>
      </c>
      <c r="AF165" s="3">
        <f t="shared" si="60"/>
        <v>622.94164402159936</v>
      </c>
    </row>
    <row r="166" spans="1:32" x14ac:dyDescent="0.35">
      <c r="A166" s="84">
        <v>5</v>
      </c>
      <c r="C166" s="15">
        <f t="shared" si="61"/>
        <v>44069</v>
      </c>
      <c r="D166" s="9">
        <v>163</v>
      </c>
      <c r="E166" s="13"/>
      <c r="F166" s="74"/>
      <c r="G166" s="74"/>
      <c r="H166" s="74"/>
      <c r="L166" s="64"/>
      <c r="Q166" s="17"/>
      <c r="R166" s="17"/>
      <c r="T166" s="34">
        <f t="shared" si="54"/>
        <v>1.8480000000000001</v>
      </c>
      <c r="U166">
        <f>IF(A166=0,$AL$2,IF(A166=1,$AL$3,IF(A166=2,$AL$4,IF(A166=3,$AL$5,IF(A166=4,$AL$6,IF(A166=5,$AL$7,IF(A166=6,#REF!,IF(A166=7,$AL$9,IF(A166=8,$AL$8,"")))))))))</f>
        <v>8.4000000000000005E-2</v>
      </c>
      <c r="V166">
        <v>22.22</v>
      </c>
      <c r="W166">
        <f t="shared" si="55"/>
        <v>4.5454545454545456E-2</v>
      </c>
      <c r="X166">
        <f t="shared" si="56"/>
        <v>3.8545454545454549E-2</v>
      </c>
      <c r="Y166" s="32">
        <f t="shared" si="57"/>
        <v>267970.08993117779</v>
      </c>
      <c r="Z166" s="28">
        <f t="shared" si="58"/>
        <v>16932.091917554579</v>
      </c>
      <c r="AA166" s="28">
        <f t="shared" si="59"/>
        <v>25666.818151267806</v>
      </c>
      <c r="AB166" s="20"/>
      <c r="AC166" s="1">
        <f t="shared" si="51"/>
        <v>338.64183835109156</v>
      </c>
      <c r="AD166" s="1">
        <f t="shared" si="52"/>
        <v>161.35816164890844</v>
      </c>
      <c r="AE166" s="1">
        <f t="shared" si="53"/>
        <v>169.32091917554578</v>
      </c>
      <c r="AF166" s="3">
        <f t="shared" si="60"/>
        <v>641.67045378169519</v>
      </c>
    </row>
    <row r="167" spans="1:32" x14ac:dyDescent="0.35">
      <c r="A167" s="84">
        <v>5</v>
      </c>
      <c r="C167" s="15">
        <f t="shared" si="61"/>
        <v>44070</v>
      </c>
      <c r="D167" s="9">
        <v>164</v>
      </c>
      <c r="E167" s="13"/>
      <c r="F167" s="74"/>
      <c r="G167" s="74"/>
      <c r="H167" s="74"/>
      <c r="L167" s="64"/>
      <c r="Q167" s="17"/>
      <c r="R167" s="17"/>
      <c r="T167" s="34">
        <f t="shared" si="54"/>
        <v>1.8480000000000001</v>
      </c>
      <c r="U167">
        <f>IF(A167=0,$AL$2,IF(A167=1,$AL$3,IF(A167=2,$AL$4,IF(A167=3,$AL$5,IF(A167=4,$AL$6,IF(A167=5,$AL$7,IF(A167=6,#REF!,IF(A167=7,$AL$9,IF(A167=8,$AL$8,"")))))))))</f>
        <v>8.4000000000000005E-2</v>
      </c>
      <c r="V167">
        <v>22.22</v>
      </c>
      <c r="W167">
        <f t="shared" si="55"/>
        <v>4.5454545454545456E-2</v>
      </c>
      <c r="X167">
        <f t="shared" si="56"/>
        <v>3.8545454545454549E-2</v>
      </c>
      <c r="Y167" s="32">
        <f t="shared" si="57"/>
        <v>266742.87813767337</v>
      </c>
      <c r="Z167" s="28">
        <f t="shared" si="58"/>
        <v>17389.663169351988</v>
      </c>
      <c r="AA167" s="28">
        <f t="shared" si="59"/>
        <v>26436.458692974833</v>
      </c>
      <c r="AB167" s="20"/>
      <c r="AC167" s="1">
        <f t="shared" si="51"/>
        <v>347.79326338703976</v>
      </c>
      <c r="AD167" s="1">
        <f t="shared" si="52"/>
        <v>152.20673661296024</v>
      </c>
      <c r="AE167" s="1">
        <f t="shared" si="53"/>
        <v>173.89663169351988</v>
      </c>
      <c r="AF167" s="3">
        <f t="shared" si="60"/>
        <v>660.91146732437085</v>
      </c>
    </row>
    <row r="168" spans="1:32" x14ac:dyDescent="0.35">
      <c r="A168" s="84">
        <v>5</v>
      </c>
      <c r="C168" s="15">
        <f t="shared" si="61"/>
        <v>44071</v>
      </c>
      <c r="D168" s="9">
        <v>165</v>
      </c>
      <c r="E168" s="13"/>
      <c r="F168" s="74"/>
      <c r="G168" s="74"/>
      <c r="H168" s="74"/>
      <c r="L168" s="64"/>
      <c r="Q168" s="17"/>
      <c r="R168" s="17"/>
      <c r="T168" s="34">
        <f t="shared" si="54"/>
        <v>1.8480000000000001</v>
      </c>
      <c r="U168">
        <f>IF(A168=0,$AL$2,IF(A168=1,$AL$3,IF(A168=2,$AL$4,IF(A168=3,$AL$5,IF(A168=4,$AL$6,IF(A168=5,$AL$7,IF(A168=6,#REF!,IF(A168=7,$AL$9,IF(A168=8,$AL$8,"")))))))))</f>
        <v>8.4000000000000005E-2</v>
      </c>
      <c r="V168">
        <v>22.22</v>
      </c>
      <c r="W168">
        <f t="shared" si="55"/>
        <v>4.5454545454545456E-2</v>
      </c>
      <c r="X168">
        <f t="shared" si="56"/>
        <v>3.8545454545454549E-2</v>
      </c>
      <c r="Y168" s="32">
        <f t="shared" si="57"/>
        <v>265488.27438099025</v>
      </c>
      <c r="Z168" s="28">
        <f t="shared" si="58"/>
        <v>17853.827691064562</v>
      </c>
      <c r="AA168" s="28">
        <f t="shared" si="59"/>
        <v>27226.897927945378</v>
      </c>
      <c r="AB168" s="20"/>
      <c r="AC168" s="1">
        <f t="shared" si="51"/>
        <v>357.07655382129127</v>
      </c>
      <c r="AD168" s="1">
        <f t="shared" si="52"/>
        <v>142.92344617870873</v>
      </c>
      <c r="AE168" s="1">
        <f t="shared" si="53"/>
        <v>178.53827691064564</v>
      </c>
      <c r="AF168" s="3">
        <f t="shared" si="60"/>
        <v>680.67244819863447</v>
      </c>
    </row>
    <row r="169" spans="1:32" x14ac:dyDescent="0.35">
      <c r="A169" s="84">
        <v>5</v>
      </c>
      <c r="C169" s="15">
        <f t="shared" si="61"/>
        <v>44072</v>
      </c>
      <c r="D169" s="9">
        <v>166</v>
      </c>
      <c r="E169" s="13"/>
      <c r="F169" s="74"/>
      <c r="G169" s="74"/>
      <c r="H169" s="74"/>
      <c r="L169" s="64"/>
      <c r="Q169" s="17"/>
      <c r="R169" s="17"/>
      <c r="T169" s="34">
        <f t="shared" si="54"/>
        <v>1.8480000000000001</v>
      </c>
      <c r="U169">
        <f>IF(A169=0,$AL$2,IF(A169=1,$AL$3,IF(A169=2,$AL$4,IF(A169=3,$AL$5,IF(A169=4,$AL$6,IF(A169=5,$AL$7,IF(A169=6,#REF!,IF(A169=7,$AL$9,IF(A169=8,$AL$8,"")))))))))</f>
        <v>8.4000000000000005E-2</v>
      </c>
      <c r="V169">
        <v>22.22</v>
      </c>
      <c r="W169">
        <f t="shared" si="55"/>
        <v>4.5454545454545456E-2</v>
      </c>
      <c r="X169">
        <f t="shared" si="56"/>
        <v>3.8545454545454549E-2</v>
      </c>
      <c r="Y169" s="32">
        <f t="shared" si="57"/>
        <v>264206.24120306177</v>
      </c>
      <c r="Z169" s="28">
        <f t="shared" si="58"/>
        <v>18324.323246671909</v>
      </c>
      <c r="AA169" s="28">
        <f t="shared" si="59"/>
        <v>28038.435550266495</v>
      </c>
      <c r="AB169" s="20"/>
      <c r="AC169" s="1">
        <f t="shared" si="51"/>
        <v>366.48646493343819</v>
      </c>
      <c r="AD169" s="1">
        <f t="shared" si="52"/>
        <v>133.51353506656181</v>
      </c>
      <c r="AE169" s="1">
        <f t="shared" si="53"/>
        <v>183.24323246671909</v>
      </c>
      <c r="AF169" s="3">
        <f t="shared" si="60"/>
        <v>700.96088875666237</v>
      </c>
    </row>
    <row r="170" spans="1:32" x14ac:dyDescent="0.35">
      <c r="A170" s="84">
        <v>5</v>
      </c>
      <c r="C170" s="15">
        <f t="shared" si="61"/>
        <v>44073</v>
      </c>
      <c r="D170" s="9">
        <v>167</v>
      </c>
      <c r="E170" s="13"/>
      <c r="F170" s="74"/>
      <c r="G170" s="74"/>
      <c r="H170" s="74"/>
      <c r="L170" s="64"/>
      <c r="Q170" s="17"/>
      <c r="R170" s="17"/>
      <c r="T170" s="34">
        <f t="shared" si="54"/>
        <v>1.8480000000000001</v>
      </c>
      <c r="U170">
        <f>IF(A170=0,$AL$2,IF(A170=1,$AL$3,IF(A170=2,$AL$4,IF(A170=3,$AL$5,IF(A170=4,$AL$6,IF(A170=5,$AL$7,IF(A170=6,#REF!,IF(A170=7,$AL$9,IF(A170=8,$AL$8,"")))))))))</f>
        <v>8.4000000000000005E-2</v>
      </c>
      <c r="V170">
        <v>22.22</v>
      </c>
      <c r="W170">
        <f t="shared" si="55"/>
        <v>4.5454545454545456E-2</v>
      </c>
      <c r="X170">
        <f t="shared" si="56"/>
        <v>3.8545454545454549E-2</v>
      </c>
      <c r="Y170" s="32">
        <f t="shared" si="57"/>
        <v>262896.77709961962</v>
      </c>
      <c r="Z170" s="28">
        <f t="shared" si="58"/>
        <v>18800.863566174412</v>
      </c>
      <c r="AA170" s="28">
        <f t="shared" si="59"/>
        <v>28871.359334206129</v>
      </c>
      <c r="AB170" s="20"/>
      <c r="AC170" s="1">
        <f t="shared" si="51"/>
        <v>376.01727132348827</v>
      </c>
      <c r="AD170" s="1">
        <f t="shared" si="52"/>
        <v>123.98272867651173</v>
      </c>
      <c r="AE170" s="1">
        <f t="shared" si="53"/>
        <v>188.00863566174414</v>
      </c>
      <c r="AF170" s="3">
        <f t="shared" si="60"/>
        <v>721.78398335515328</v>
      </c>
    </row>
    <row r="171" spans="1:32" x14ac:dyDescent="0.35">
      <c r="A171" s="84">
        <v>5</v>
      </c>
      <c r="C171" s="15">
        <f t="shared" si="61"/>
        <v>44074</v>
      </c>
      <c r="D171" s="9">
        <v>168</v>
      </c>
      <c r="E171" s="13"/>
      <c r="F171" s="74"/>
      <c r="G171" s="74"/>
      <c r="H171" s="74"/>
      <c r="L171" s="64"/>
      <c r="Q171" s="17"/>
      <c r="R171" s="17"/>
      <c r="T171" s="34">
        <f t="shared" si="54"/>
        <v>1.8480000000000001</v>
      </c>
      <c r="U171">
        <f>IF(A171=0,$AL$2,IF(A171=1,$AL$3,IF(A171=2,$AL$4,IF(A171=3,$AL$5,IF(A171=4,$AL$6,IF(A171=5,$AL$7,IF(A171=6,#REF!,IF(A171=7,$AL$9,IF(A171=8,$AL$8,"")))))))))</f>
        <v>8.4000000000000005E-2</v>
      </c>
      <c r="V171">
        <v>22.22</v>
      </c>
      <c r="W171">
        <f t="shared" si="55"/>
        <v>4.5454545454545456E-2</v>
      </c>
      <c r="X171">
        <f t="shared" si="56"/>
        <v>3.8545454545454549E-2</v>
      </c>
      <c r="Y171" s="32">
        <f t="shared" si="57"/>
        <v>261559.91798724519</v>
      </c>
      <c r="Z171" s="28">
        <f t="shared" si="58"/>
        <v>19283.137970995456</v>
      </c>
      <c r="AA171" s="28">
        <f t="shared" si="59"/>
        <v>29725.944041759511</v>
      </c>
      <c r="AB171" s="20"/>
      <c r="AC171" s="1">
        <f t="shared" si="51"/>
        <v>385.66275941990915</v>
      </c>
      <c r="AD171" s="1">
        <f t="shared" si="52"/>
        <v>114.33724058009085</v>
      </c>
      <c r="AE171" s="1">
        <f t="shared" si="53"/>
        <v>192.83137970995458</v>
      </c>
      <c r="AF171" s="3">
        <f t="shared" si="60"/>
        <v>743.14860104398781</v>
      </c>
    </row>
    <row r="172" spans="1:32" x14ac:dyDescent="0.35">
      <c r="A172" s="84">
        <v>5</v>
      </c>
      <c r="C172" s="15">
        <f t="shared" si="61"/>
        <v>44075</v>
      </c>
      <c r="D172" s="9">
        <v>169</v>
      </c>
      <c r="E172" s="13"/>
      <c r="F172" s="74"/>
      <c r="G172" s="74"/>
      <c r="H172" s="74"/>
      <c r="L172" s="64"/>
      <c r="Q172" s="17"/>
      <c r="R172" s="17"/>
      <c r="T172" s="34">
        <f t="shared" si="54"/>
        <v>1.8480000000000001</v>
      </c>
      <c r="U172">
        <f>IF(A172=0,$AL$2,IF(A172=1,$AL$3,IF(A172=2,$AL$4,IF(A172=3,$AL$5,IF(A172=4,$AL$6,IF(A172=5,$AL$7,IF(A172=6,#REF!,IF(A172=7,$AL$9,IF(A172=8,$AL$8,"")))))))))</f>
        <v>8.4000000000000005E-2</v>
      </c>
      <c r="V172">
        <v>22.22</v>
      </c>
      <c r="W172">
        <f t="shared" si="55"/>
        <v>4.5454545454545456E-2</v>
      </c>
      <c r="X172">
        <f t="shared" si="56"/>
        <v>3.8545454545454549E-2</v>
      </c>
      <c r="Y172" s="32">
        <f t="shared" si="57"/>
        <v>260195.73860352457</v>
      </c>
      <c r="Z172" s="28">
        <f t="shared" si="58"/>
        <v>19770.811083307191</v>
      </c>
      <c r="AA172" s="28">
        <f t="shared" si="59"/>
        <v>30602.450313168396</v>
      </c>
      <c r="AB172" s="20"/>
      <c r="AC172" s="1">
        <f t="shared" si="51"/>
        <v>395.41622166614383</v>
      </c>
      <c r="AD172" s="1">
        <f t="shared" si="52"/>
        <v>104.58377833385617</v>
      </c>
      <c r="AE172" s="1">
        <f t="shared" si="53"/>
        <v>197.70811083307191</v>
      </c>
      <c r="AF172" s="3">
        <f t="shared" si="60"/>
        <v>765.06125782920992</v>
      </c>
    </row>
    <row r="173" spans="1:32" x14ac:dyDescent="0.35">
      <c r="A173" s="84">
        <v>5</v>
      </c>
      <c r="C173" s="15">
        <f t="shared" si="61"/>
        <v>44076</v>
      </c>
      <c r="D173" s="9">
        <v>170</v>
      </c>
      <c r="E173" s="13"/>
      <c r="F173" s="74"/>
      <c r="G173" s="74"/>
      <c r="H173" s="74"/>
      <c r="L173" s="64"/>
      <c r="Q173" s="17"/>
      <c r="R173" s="17"/>
      <c r="T173" s="34">
        <f t="shared" si="54"/>
        <v>1.8480000000000001</v>
      </c>
      <c r="U173">
        <f>IF(A173=0,$AL$2,IF(A173=1,$AL$3,IF(A173=2,$AL$4,IF(A173=3,$AL$5,IF(A173=4,$AL$6,IF(A173=5,$AL$7,IF(A173=6,#REF!,IF(A173=7,$AL$9,IF(A173=8,$AL$8,"")))))))))</f>
        <v>8.4000000000000005E-2</v>
      </c>
      <c r="V173">
        <v>22.22</v>
      </c>
      <c r="W173">
        <f t="shared" si="55"/>
        <v>4.5454545454545456E-2</v>
      </c>
      <c r="X173">
        <f t="shared" si="56"/>
        <v>3.8545454545454549E-2</v>
      </c>
      <c r="Y173" s="32">
        <f t="shared" si="57"/>
        <v>258804.35382924197</v>
      </c>
      <c r="Z173" s="28">
        <f t="shared" si="58"/>
        <v>20263.522626530368</v>
      </c>
      <c r="AA173" s="28">
        <f t="shared" si="59"/>
        <v>31501.123544227812</v>
      </c>
      <c r="AB173" s="20"/>
      <c r="AC173" s="1">
        <f t="shared" si="51"/>
        <v>405.27045253060737</v>
      </c>
      <c r="AD173" s="1">
        <f t="shared" si="52"/>
        <v>94.729547469392628</v>
      </c>
      <c r="AE173" s="1">
        <f t="shared" si="53"/>
        <v>202.63522626530369</v>
      </c>
      <c r="AF173" s="3">
        <f t="shared" si="60"/>
        <v>787.5280886056953</v>
      </c>
    </row>
    <row r="174" spans="1:32" x14ac:dyDescent="0.35">
      <c r="A174" s="84">
        <v>5</v>
      </c>
      <c r="C174" s="15">
        <f t="shared" si="61"/>
        <v>44077</v>
      </c>
      <c r="D174" s="9">
        <v>171</v>
      </c>
      <c r="E174" s="13"/>
      <c r="F174" s="74"/>
      <c r="G174" s="74"/>
      <c r="H174" s="74"/>
      <c r="L174" s="64"/>
      <c r="Q174" s="17"/>
      <c r="R174" s="17"/>
      <c r="T174" s="34">
        <f t="shared" si="54"/>
        <v>1.8480000000000001</v>
      </c>
      <c r="U174">
        <f>IF(A174=0,$AL$2,IF(A174=1,$AL$3,IF(A174=2,$AL$4,IF(A174=3,$AL$5,IF(A174=4,$AL$6,IF(A174=5,$AL$7,IF(A174=6,#REF!,IF(A174=7,$AL$9,IF(A174=8,$AL$8,"")))))))))</f>
        <v>8.4000000000000005E-2</v>
      </c>
      <c r="V174">
        <v>22.22</v>
      </c>
      <c r="W174">
        <f t="shared" si="55"/>
        <v>4.5454545454545456E-2</v>
      </c>
      <c r="X174">
        <f t="shared" si="56"/>
        <v>3.8545454545454549E-2</v>
      </c>
      <c r="Y174" s="32">
        <f t="shared" si="57"/>
        <v>257385.91992139659</v>
      </c>
      <c r="Z174" s="28">
        <f t="shared" si="58"/>
        <v>20760.887324078922</v>
      </c>
      <c r="AA174" s="28">
        <f t="shared" si="59"/>
        <v>32422.192754524647</v>
      </c>
      <c r="AB174" s="20"/>
      <c r="AC174" s="1">
        <f t="shared" si="51"/>
        <v>415.21774648157844</v>
      </c>
      <c r="AD174" s="1">
        <f t="shared" si="52"/>
        <v>84.782253518421555</v>
      </c>
      <c r="AE174" s="1">
        <f t="shared" si="53"/>
        <v>207.60887324078922</v>
      </c>
      <c r="AF174" s="3">
        <f t="shared" si="60"/>
        <v>810.55481886311622</v>
      </c>
    </row>
    <row r="175" spans="1:32" x14ac:dyDescent="0.35">
      <c r="A175" s="84">
        <v>5</v>
      </c>
      <c r="C175" s="15">
        <f t="shared" si="61"/>
        <v>44078</v>
      </c>
      <c r="D175" s="9">
        <v>172</v>
      </c>
      <c r="E175" s="13"/>
      <c r="F175" s="74"/>
      <c r="G175" s="74"/>
      <c r="H175" s="74"/>
      <c r="L175" s="64"/>
      <c r="Q175" s="17"/>
      <c r="R175" s="17"/>
      <c r="T175" s="34">
        <f t="shared" si="54"/>
        <v>1.8480000000000001</v>
      </c>
      <c r="U175">
        <f>IF(A175=0,$AL$2,IF(A175=1,$AL$3,IF(A175=2,$AL$4,IF(A175=3,$AL$5,IF(A175=4,$AL$6,IF(A175=5,$AL$7,IF(A175=6,#REF!,IF(A175=7,$AL$9,IF(A175=8,$AL$8,"")))))))))</f>
        <v>8.4000000000000005E-2</v>
      </c>
      <c r="V175">
        <v>22.22</v>
      </c>
      <c r="W175">
        <f t="shared" si="55"/>
        <v>4.5454545454545456E-2</v>
      </c>
      <c r="X175">
        <f t="shared" si="56"/>
        <v>3.8545454545454549E-2</v>
      </c>
      <c r="Y175" s="32">
        <f t="shared" si="57"/>
        <v>255940.63564577073</v>
      </c>
      <c r="Z175" s="28">
        <f t="shared" si="58"/>
        <v>21262.494903155737</v>
      </c>
      <c r="AA175" s="28">
        <f t="shared" si="59"/>
        <v>33365.86945107369</v>
      </c>
      <c r="AB175" s="20"/>
      <c r="AC175" s="1">
        <f t="shared" si="51"/>
        <v>425.24989806311476</v>
      </c>
      <c r="AD175" s="1">
        <f t="shared" si="52"/>
        <v>74.750101936885244</v>
      </c>
      <c r="AE175" s="1">
        <f t="shared" si="53"/>
        <v>212.62494903155738</v>
      </c>
      <c r="AF175" s="3">
        <f t="shared" si="60"/>
        <v>834.14673627684226</v>
      </c>
    </row>
    <row r="176" spans="1:32" x14ac:dyDescent="0.35">
      <c r="A176" s="84">
        <v>5</v>
      </c>
      <c r="C176" s="15">
        <f t="shared" si="61"/>
        <v>44079</v>
      </c>
      <c r="D176" s="9">
        <v>173</v>
      </c>
      <c r="E176" s="13"/>
      <c r="F176" s="74"/>
      <c r="G176" s="74"/>
      <c r="H176" s="74"/>
      <c r="L176" s="64"/>
      <c r="Q176" s="17"/>
      <c r="R176" s="17"/>
      <c r="T176" s="34">
        <f t="shared" si="54"/>
        <v>1.8480000000000001</v>
      </c>
      <c r="U176">
        <f>IF(A176=0,$AL$2,IF(A176=1,$AL$3,IF(A176=2,$AL$4,IF(A176=3,$AL$5,IF(A176=4,$AL$6,IF(A176=5,$AL$7,IF(A176=6,#REF!,IF(A176=7,$AL$9,IF(A176=8,$AL$8,"")))))))))</f>
        <v>8.4000000000000005E-2</v>
      </c>
      <c r="V176">
        <v>22.22</v>
      </c>
      <c r="W176">
        <f t="shared" si="55"/>
        <v>4.5454545454545456E-2</v>
      </c>
      <c r="X176">
        <f t="shared" si="56"/>
        <v>3.8545454545454549E-2</v>
      </c>
      <c r="Y176" s="32">
        <f t="shared" si="57"/>
        <v>254468.74329782114</v>
      </c>
      <c r="Z176" s="28">
        <f t="shared" si="58"/>
        <v>21767.910210052785</v>
      </c>
      <c r="AA176" s="28">
        <f t="shared" si="59"/>
        <v>34332.34649212622</v>
      </c>
      <c r="AB176" s="20"/>
      <c r="AC176" s="1">
        <f t="shared" si="51"/>
        <v>435.35820420105574</v>
      </c>
      <c r="AD176" s="1">
        <f t="shared" si="52"/>
        <v>64.641795798944258</v>
      </c>
      <c r="AE176" s="1">
        <f t="shared" si="53"/>
        <v>217.67910210052787</v>
      </c>
      <c r="AF176" s="3">
        <f t="shared" si="60"/>
        <v>858.30866230315553</v>
      </c>
    </row>
    <row r="177" spans="1:32" x14ac:dyDescent="0.35">
      <c r="A177" s="84">
        <v>5</v>
      </c>
      <c r="C177" s="15">
        <f t="shared" si="61"/>
        <v>44080</v>
      </c>
      <c r="D177" s="9">
        <v>174</v>
      </c>
      <c r="E177" s="13"/>
      <c r="F177" s="74"/>
      <c r="G177" s="74"/>
      <c r="H177" s="74"/>
      <c r="L177" s="64"/>
      <c r="Q177" s="17"/>
      <c r="R177" s="17"/>
      <c r="T177" s="34">
        <f t="shared" si="54"/>
        <v>1.8480000000000001</v>
      </c>
      <c r="U177">
        <f>IF(A177=0,$AL$2,IF(A177=1,$AL$3,IF(A177=2,$AL$4,IF(A177=3,$AL$5,IF(A177=4,$AL$6,IF(A177=5,$AL$7,IF(A177=6,#REF!,IF(A177=7,$AL$9,IF(A177=8,$AL$8,"")))))))))</f>
        <v>8.4000000000000005E-2</v>
      </c>
      <c r="V177">
        <v>22.22</v>
      </c>
      <c r="W177">
        <f t="shared" si="55"/>
        <v>4.5454545454545456E-2</v>
      </c>
      <c r="X177">
        <f t="shared" si="56"/>
        <v>3.8545454545454549E-2</v>
      </c>
      <c r="Y177" s="32">
        <f t="shared" si="57"/>
        <v>252970.52960081681</v>
      </c>
      <c r="Z177" s="28">
        <f t="shared" si="58"/>
        <v>22276.673442963816</v>
      </c>
      <c r="AA177" s="28">
        <f t="shared" si="59"/>
        <v>35321.796956219529</v>
      </c>
      <c r="AB177" s="20"/>
      <c r="AC177" s="1">
        <f t="shared" si="51"/>
        <v>445.53346885927635</v>
      </c>
      <c r="AD177" s="1">
        <f t="shared" si="52"/>
        <v>54.466531140723646</v>
      </c>
      <c r="AE177" s="1">
        <f t="shared" si="53"/>
        <v>222.76673442963818</v>
      </c>
      <c r="AF177" s="3">
        <f t="shared" si="60"/>
        <v>883.0449239054883</v>
      </c>
    </row>
    <row r="178" spans="1:32" x14ac:dyDescent="0.35">
      <c r="A178" s="84">
        <v>5</v>
      </c>
      <c r="C178" s="15">
        <f t="shared" si="61"/>
        <v>44081</v>
      </c>
      <c r="D178" s="9">
        <v>175</v>
      </c>
      <c r="E178" s="13"/>
      <c r="F178" s="74"/>
      <c r="G178" s="74"/>
      <c r="H178" s="74"/>
      <c r="L178" s="64"/>
      <c r="Q178" s="17"/>
      <c r="R178" s="17"/>
      <c r="T178" s="34">
        <f t="shared" si="54"/>
        <v>1.8480000000000001</v>
      </c>
      <c r="U178">
        <f>IF(A178=0,$AL$2,IF(A178=1,$AL$3,IF(A178=2,$AL$4,IF(A178=3,$AL$5,IF(A178=4,$AL$6,IF(A178=5,$AL$7,IF(A178=6,#REF!,IF(A178=7,$AL$9,IF(A178=8,$AL$8,"")))))))))</f>
        <v>8.4000000000000005E-2</v>
      </c>
      <c r="V178">
        <v>22.22</v>
      </c>
      <c r="W178">
        <f t="shared" si="55"/>
        <v>4.5454545454545456E-2</v>
      </c>
      <c r="X178">
        <f t="shared" si="56"/>
        <v>3.8545454545454549E-2</v>
      </c>
      <c r="Y178" s="32">
        <f t="shared" si="57"/>
        <v>251446.32647041275</v>
      </c>
      <c r="Z178" s="28">
        <f t="shared" si="58"/>
        <v>22788.300507778604</v>
      </c>
      <c r="AA178" s="28">
        <f t="shared" si="59"/>
        <v>36334.373021808795</v>
      </c>
      <c r="AB178" s="20"/>
      <c r="AC178" s="1">
        <f t="shared" si="51"/>
        <v>455.76601015557208</v>
      </c>
      <c r="AD178" s="1">
        <f t="shared" si="52"/>
        <v>44.233989844427924</v>
      </c>
      <c r="AE178" s="1">
        <f t="shared" si="53"/>
        <v>227.88300507778604</v>
      </c>
      <c r="AF178" s="3">
        <f t="shared" si="60"/>
        <v>908.35932554521992</v>
      </c>
    </row>
    <row r="179" spans="1:32" x14ac:dyDescent="0.35">
      <c r="A179" s="84">
        <v>5</v>
      </c>
      <c r="C179" s="15">
        <f t="shared" si="61"/>
        <v>44082</v>
      </c>
      <c r="D179" s="9">
        <v>176</v>
      </c>
      <c r="E179" s="13"/>
      <c r="F179" s="74"/>
      <c r="G179" s="74"/>
      <c r="H179" s="74"/>
      <c r="L179" s="64"/>
      <c r="Q179" s="17"/>
      <c r="R179" s="17"/>
      <c r="T179" s="34">
        <f t="shared" si="54"/>
        <v>1.8480000000000001</v>
      </c>
      <c r="U179">
        <f>IF(A179=0,$AL$2,IF(A179=1,$AL$3,IF(A179=2,$AL$4,IF(A179=3,$AL$5,IF(A179=4,$AL$6,IF(A179=5,$AL$7,IF(A179=6,#REF!,IF(A179=7,$AL$9,IF(A179=8,$AL$8,"")))))))))</f>
        <v>8.4000000000000005E-2</v>
      </c>
      <c r="V179">
        <v>22.22</v>
      </c>
      <c r="W179">
        <f t="shared" si="55"/>
        <v>4.5454545454545456E-2</v>
      </c>
      <c r="X179">
        <f t="shared" si="56"/>
        <v>3.8545454545454549E-2</v>
      </c>
      <c r="Y179" s="32">
        <f t="shared" si="57"/>
        <v>249896.51163523487</v>
      </c>
      <c r="Z179" s="28">
        <f t="shared" si="58"/>
        <v>23302.283501693808</v>
      </c>
      <c r="AA179" s="28">
        <f t="shared" si="59"/>
        <v>37370.204863071456</v>
      </c>
      <c r="AB179" s="20"/>
      <c r="AC179" s="1">
        <f t="shared" si="51"/>
        <v>466.04567003387615</v>
      </c>
      <c r="AD179" s="1">
        <f t="shared" si="52"/>
        <v>33.954329966123851</v>
      </c>
      <c r="AE179" s="1">
        <f t="shared" si="53"/>
        <v>233.02283501693807</v>
      </c>
      <c r="AF179" s="3">
        <f t="shared" si="60"/>
        <v>934.25512157678645</v>
      </c>
    </row>
    <row r="180" spans="1:32" x14ac:dyDescent="0.35">
      <c r="A180" s="84">
        <v>5</v>
      </c>
      <c r="C180" s="15">
        <f t="shared" si="61"/>
        <v>44083</v>
      </c>
      <c r="D180" s="9">
        <v>177</v>
      </c>
      <c r="E180" s="13"/>
      <c r="F180" s="74"/>
      <c r="G180" s="74"/>
      <c r="H180" s="74"/>
      <c r="L180" s="64"/>
      <c r="Q180" s="17"/>
      <c r="R180" s="17"/>
      <c r="T180" s="34">
        <f t="shared" si="54"/>
        <v>1.8480000000000001</v>
      </c>
      <c r="U180">
        <f>IF(A180=0,$AL$2,IF(A180=1,$AL$3,IF(A180=2,$AL$4,IF(A180=3,$AL$5,IF(A180=4,$AL$6,IF(A180=5,$AL$7,IF(A180=6,#REF!,IF(A180=7,$AL$9,IF(A180=8,$AL$8,"")))))))))</f>
        <v>8.4000000000000005E-2</v>
      </c>
      <c r="V180">
        <v>22.22</v>
      </c>
      <c r="W180">
        <f t="shared" si="55"/>
        <v>4.5454545454545456E-2</v>
      </c>
      <c r="X180">
        <f t="shared" si="56"/>
        <v>3.8545454545454549E-2</v>
      </c>
      <c r="Y180" s="32">
        <f t="shared" si="57"/>
        <v>248321.50910355899</v>
      </c>
      <c r="Z180" s="28">
        <f t="shared" si="58"/>
        <v>23818.091328747258</v>
      </c>
      <c r="AA180" s="28">
        <f t="shared" si="59"/>
        <v>38429.399567693901</v>
      </c>
      <c r="AB180" s="20"/>
      <c r="AC180" s="1">
        <f t="shared" si="51"/>
        <v>476.36182657494516</v>
      </c>
      <c r="AD180" s="1">
        <f t="shared" si="52"/>
        <v>23.638173425054845</v>
      </c>
      <c r="AE180" s="1">
        <f t="shared" si="53"/>
        <v>238.18091328747258</v>
      </c>
      <c r="AF180" s="3">
        <f t="shared" si="60"/>
        <v>960.7349891923476</v>
      </c>
    </row>
    <row r="181" spans="1:32" x14ac:dyDescent="0.35">
      <c r="A181" s="84">
        <v>5</v>
      </c>
      <c r="C181" s="15">
        <f t="shared" si="61"/>
        <v>44084</v>
      </c>
      <c r="D181" s="9">
        <v>178</v>
      </c>
      <c r="E181" s="13"/>
      <c r="F181" s="74"/>
      <c r="G181" s="74"/>
      <c r="H181" s="74"/>
      <c r="L181" s="64"/>
      <c r="Q181" s="17"/>
      <c r="R181" s="17"/>
      <c r="T181" s="34">
        <f t="shared" si="54"/>
        <v>1.8480000000000001</v>
      </c>
      <c r="U181">
        <f>IF(A181=0,$AL$2,IF(A181=1,$AL$3,IF(A181=2,$AL$4,IF(A181=3,$AL$5,IF(A181=4,$AL$6,IF(A181=5,$AL$7,IF(A181=6,#REF!,IF(A181=7,$AL$9,IF(A181=8,$AL$8,"")))))))))</f>
        <v>8.4000000000000005E-2</v>
      </c>
      <c r="V181">
        <v>22.22</v>
      </c>
      <c r="W181">
        <f t="shared" si="55"/>
        <v>4.5454545454545456E-2</v>
      </c>
      <c r="X181">
        <f t="shared" si="56"/>
        <v>3.8545454545454549E-2</v>
      </c>
      <c r="Y181" s="32">
        <f t="shared" si="57"/>
        <v>246721.7894668013</v>
      </c>
      <c r="Z181" s="28">
        <f t="shared" si="58"/>
        <v>24335.170450561873</v>
      </c>
      <c r="AA181" s="28">
        <f t="shared" si="59"/>
        <v>39512.040082636959</v>
      </c>
      <c r="AB181" s="20"/>
      <c r="AC181" s="1">
        <f t="shared" si="51"/>
        <v>486.70340901123745</v>
      </c>
      <c r="AD181" s="1">
        <f t="shared" si="52"/>
        <v>13.296590988762546</v>
      </c>
      <c r="AE181" s="1">
        <f t="shared" si="53"/>
        <v>243.35170450561873</v>
      </c>
      <c r="AF181" s="3">
        <f t="shared" si="60"/>
        <v>987.80100206592397</v>
      </c>
    </row>
    <row r="182" spans="1:32" x14ac:dyDescent="0.35">
      <c r="A182" s="84">
        <v>5</v>
      </c>
      <c r="C182" s="15">
        <f t="shared" si="61"/>
        <v>44085</v>
      </c>
      <c r="D182" s="9">
        <v>179</v>
      </c>
      <c r="E182" s="13"/>
      <c r="F182" s="74"/>
      <c r="G182" s="74"/>
      <c r="H182" s="74"/>
      <c r="L182" s="64"/>
      <c r="Q182" s="17"/>
      <c r="R182" s="17"/>
      <c r="T182" s="34">
        <f t="shared" si="54"/>
        <v>1.8480000000000001</v>
      </c>
      <c r="U182">
        <f>IF(A182=0,$AL$2,IF(A182=1,$AL$3,IF(A182=2,$AL$4,IF(A182=3,$AL$5,IF(A182=4,$AL$6,IF(A182=5,$AL$7,IF(A182=6,#REF!,IF(A182=7,$AL$9,IF(A182=8,$AL$8,"")))))))))</f>
        <v>8.4000000000000005E-2</v>
      </c>
      <c r="V182">
        <v>22.22</v>
      </c>
      <c r="W182">
        <f t="shared" si="55"/>
        <v>4.5454545454545456E-2</v>
      </c>
      <c r="X182">
        <f t="shared" si="56"/>
        <v>3.8545454545454549E-2</v>
      </c>
      <c r="Y182" s="32">
        <f t="shared" si="57"/>
        <v>245097.8700312975</v>
      </c>
      <c r="Z182" s="28">
        <f t="shared" si="58"/>
        <v>24852.945774676511</v>
      </c>
      <c r="AA182" s="28">
        <f t="shared" si="59"/>
        <v>40618.184194026137</v>
      </c>
      <c r="AB182" s="20"/>
      <c r="AC182" s="1">
        <f t="shared" si="51"/>
        <v>497.05891549353021</v>
      </c>
      <c r="AD182" s="1">
        <f t="shared" si="52"/>
        <v>2.9410845064697924</v>
      </c>
      <c r="AE182" s="1">
        <f t="shared" si="53"/>
        <v>248.5294577467651</v>
      </c>
      <c r="AF182" s="3">
        <f t="shared" si="60"/>
        <v>1015.4546048506535</v>
      </c>
    </row>
    <row r="183" spans="1:32" x14ac:dyDescent="0.35">
      <c r="A183" s="84">
        <v>5</v>
      </c>
      <c r="C183" s="15">
        <f t="shared" si="61"/>
        <v>44086</v>
      </c>
      <c r="D183" s="9">
        <v>180</v>
      </c>
      <c r="E183" s="13"/>
      <c r="F183" s="74"/>
      <c r="G183" s="74"/>
      <c r="H183" s="74"/>
      <c r="L183" s="64"/>
      <c r="Q183" s="17"/>
      <c r="R183" s="17"/>
      <c r="T183" s="34">
        <f t="shared" si="54"/>
        <v>1.8480000000000001</v>
      </c>
      <c r="U183">
        <f>IF(A183=0,$AL$2,IF(A183=1,$AL$3,IF(A183=2,$AL$4,IF(A183=3,$AL$5,IF(A183=4,$AL$6,IF(A183=5,$AL$7,IF(A183=6,#REF!,IF(A183=7,$AL$9,IF(A183=8,$AL$8,"")))))))))</f>
        <v>8.4000000000000005E-2</v>
      </c>
      <c r="V183">
        <v>22.22</v>
      </c>
      <c r="W183">
        <f t="shared" si="55"/>
        <v>4.5454545454545456E-2</v>
      </c>
      <c r="X183">
        <f t="shared" si="56"/>
        <v>3.8545454545454549E-2</v>
      </c>
      <c r="Y183" s="32">
        <f t="shared" si="57"/>
        <v>243450.31477073097</v>
      </c>
      <c r="Z183" s="28">
        <f t="shared" si="58"/>
        <v>25370.821681848669</v>
      </c>
      <c r="AA183" s="28">
        <f t="shared" si="59"/>
        <v>41747.863547420522</v>
      </c>
      <c r="AB183" s="20"/>
      <c r="AC183" s="1">
        <f t="shared" si="51"/>
        <v>507.41643363697341</v>
      </c>
      <c r="AD183" s="1">
        <f t="shared" si="52"/>
        <v>-7.4164336369734087</v>
      </c>
      <c r="AE183" s="1">
        <f t="shared" si="53"/>
        <v>253.7082168184867</v>
      </c>
      <c r="AF183" s="3">
        <f t="shared" si="60"/>
        <v>1043.696588685513</v>
      </c>
    </row>
    <row r="184" spans="1:32" x14ac:dyDescent="0.35">
      <c r="A184" s="84">
        <v>5</v>
      </c>
      <c r="C184" s="15">
        <f t="shared" si="61"/>
        <v>44087</v>
      </c>
      <c r="D184" s="9">
        <v>181</v>
      </c>
      <c r="E184" s="13"/>
      <c r="F184" s="74"/>
      <c r="G184" s="74"/>
      <c r="H184" s="74"/>
      <c r="L184" s="64"/>
      <c r="Q184" s="17"/>
      <c r="R184" s="17"/>
      <c r="T184" s="34">
        <f t="shared" si="54"/>
        <v>1.8480000000000001</v>
      </c>
      <c r="U184">
        <f>IF(A184=0,$AL$2,IF(A184=1,$AL$3,IF(A184=2,$AL$4,IF(A184=3,$AL$5,IF(A184=4,$AL$6,IF(A184=5,$AL$7,IF(A184=6,#REF!,IF(A184=7,$AL$9,IF(A184=8,$AL$8,"")))))))))</f>
        <v>8.4000000000000005E-2</v>
      </c>
      <c r="V184">
        <v>22.22</v>
      </c>
      <c r="W184">
        <f t="shared" si="55"/>
        <v>4.5454545454545456E-2</v>
      </c>
      <c r="X184">
        <f t="shared" si="56"/>
        <v>3.8545454545454549E-2</v>
      </c>
      <c r="Y184" s="32">
        <f t="shared" si="57"/>
        <v>241779.73409257739</v>
      </c>
      <c r="Z184" s="28">
        <f t="shared" si="58"/>
        <v>25888.183192645502</v>
      </c>
      <c r="AA184" s="28">
        <f t="shared" si="59"/>
        <v>42901.08271477728</v>
      </c>
      <c r="AB184" s="20"/>
      <c r="AC184" s="1">
        <f t="shared" si="51"/>
        <v>517.76366385290999</v>
      </c>
      <c r="AD184" s="1">
        <f t="shared" si="52"/>
        <v>-17.763663852909986</v>
      </c>
      <c r="AE184" s="1">
        <f t="shared" si="53"/>
        <v>258.88183192645499</v>
      </c>
      <c r="AF184" s="3">
        <f t="shared" si="60"/>
        <v>1072.5270678694321</v>
      </c>
    </row>
    <row r="185" spans="1:32" x14ac:dyDescent="0.35">
      <c r="A185" s="84">
        <v>5</v>
      </c>
      <c r="C185" s="15">
        <f t="shared" si="61"/>
        <v>44088</v>
      </c>
      <c r="D185" s="9">
        <v>182</v>
      </c>
      <c r="E185" s="13"/>
      <c r="F185" s="74"/>
      <c r="G185" s="74"/>
      <c r="H185" s="74"/>
      <c r="L185" s="64"/>
      <c r="Q185" s="17"/>
      <c r="R185" s="17"/>
      <c r="T185" s="34">
        <f t="shared" si="54"/>
        <v>1.8480000000000001</v>
      </c>
      <c r="U185">
        <f>IF(A185=0,$AL$2,IF(A185=1,$AL$3,IF(A185=2,$AL$4,IF(A185=3,$AL$5,IF(A185=4,$AL$6,IF(A185=5,$AL$7,IF(A185=6,#REF!,IF(A185=7,$AL$9,IF(A185=8,$AL$8,"")))))))))</f>
        <v>8.4000000000000005E-2</v>
      </c>
      <c r="V185">
        <v>22.22</v>
      </c>
      <c r="W185">
        <f t="shared" si="55"/>
        <v>4.5454545454545456E-2</v>
      </c>
      <c r="X185">
        <f t="shared" si="56"/>
        <v>3.8545454545454549E-2</v>
      </c>
      <c r="Y185" s="32">
        <f t="shared" si="57"/>
        <v>240086.78441305325</v>
      </c>
      <c r="Z185" s="28">
        <f t="shared" si="58"/>
        <v>26404.397272503931</v>
      </c>
      <c r="AA185" s="28">
        <f t="shared" si="59"/>
        <v>44077.818314442986</v>
      </c>
      <c r="AB185" s="20"/>
      <c r="AC185" s="1">
        <f t="shared" si="51"/>
        <v>528.08794545007868</v>
      </c>
      <c r="AD185" s="1">
        <f t="shared" si="52"/>
        <v>-28.087945450078678</v>
      </c>
      <c r="AE185" s="1">
        <f t="shared" si="53"/>
        <v>264.04397272503934</v>
      </c>
      <c r="AF185" s="3">
        <f t="shared" si="60"/>
        <v>1101.9454578610746</v>
      </c>
    </row>
    <row r="186" spans="1:32" x14ac:dyDescent="0.35">
      <c r="A186" s="84">
        <v>5</v>
      </c>
      <c r="C186" s="15">
        <f t="shared" si="61"/>
        <v>44089</v>
      </c>
      <c r="D186" s="9">
        <v>183</v>
      </c>
      <c r="E186" s="13"/>
      <c r="F186" s="74"/>
      <c r="G186" s="74"/>
      <c r="H186" s="74"/>
      <c r="L186" s="64"/>
      <c r="Q186" s="17"/>
      <c r="R186" s="17"/>
      <c r="T186" s="34">
        <f t="shared" si="54"/>
        <v>1.8480000000000001</v>
      </c>
      <c r="U186">
        <f>IF(A186=0,$AL$2,IF(A186=1,$AL$3,IF(A186=2,$AL$4,IF(A186=3,$AL$5,IF(A186=4,$AL$6,IF(A186=5,$AL$7,IF(A186=6,#REF!,IF(A186=7,$AL$9,IF(A186=8,$AL$8,"")))))))))</f>
        <v>8.4000000000000005E-2</v>
      </c>
      <c r="V186">
        <v>22.22</v>
      </c>
      <c r="W186">
        <f t="shared" si="55"/>
        <v>4.5454545454545456E-2</v>
      </c>
      <c r="X186">
        <f t="shared" si="56"/>
        <v>3.8545454545454549E-2</v>
      </c>
      <c r="Y186" s="32">
        <f t="shared" si="57"/>
        <v>238372.16753628646</v>
      </c>
      <c r="Z186" s="28">
        <f t="shared" si="58"/>
        <v>26918.814273247794</v>
      </c>
      <c r="AA186" s="28">
        <f t="shared" si="59"/>
        <v>45278.018190465889</v>
      </c>
      <c r="AB186" s="20"/>
      <c r="AC186" s="1">
        <f t="shared" si="51"/>
        <v>538.37628546495591</v>
      </c>
      <c r="AD186" s="1">
        <f t="shared" si="52"/>
        <v>-38.376285464955913</v>
      </c>
      <c r="AE186" s="1">
        <f t="shared" si="53"/>
        <v>269.18814273247796</v>
      </c>
      <c r="AF186" s="3">
        <f t="shared" si="60"/>
        <v>1131.9504547616473</v>
      </c>
    </row>
    <row r="187" spans="1:32" x14ac:dyDescent="0.35">
      <c r="A187" s="84">
        <v>5</v>
      </c>
      <c r="C187" s="15">
        <f t="shared" si="61"/>
        <v>44090</v>
      </c>
      <c r="D187" s="9">
        <v>184</v>
      </c>
      <c r="E187" s="13"/>
      <c r="F187" s="74"/>
      <c r="G187" s="74"/>
      <c r="H187" s="74"/>
      <c r="L187" s="64"/>
      <c r="Q187" s="17"/>
      <c r="R187" s="17"/>
      <c r="T187" s="34">
        <f t="shared" si="54"/>
        <v>1.8480000000000001</v>
      </c>
      <c r="U187">
        <f>IF(A187=0,$AL$2,IF(A187=1,$AL$3,IF(A187=2,$AL$4,IF(A187=3,$AL$5,IF(A187=4,$AL$6,IF(A187=5,$AL$7,IF(A187=6,#REF!,IF(A187=7,$AL$9,IF(A187=8,$AL$8,"")))))))))</f>
        <v>8.4000000000000005E-2</v>
      </c>
      <c r="V187">
        <v>22.22</v>
      </c>
      <c r="W187">
        <f t="shared" si="55"/>
        <v>4.5454545454545456E-2</v>
      </c>
      <c r="X187">
        <f t="shared" si="56"/>
        <v>3.8545454545454549E-2</v>
      </c>
      <c r="Y187" s="32">
        <f t="shared" si="57"/>
        <v>236636.62983475588</v>
      </c>
      <c r="Z187" s="28">
        <f t="shared" si="58"/>
        <v>27430.769507812558</v>
      </c>
      <c r="AA187" s="28">
        <f t="shared" si="59"/>
        <v>46501.6006574317</v>
      </c>
      <c r="AB187" s="20"/>
      <c r="AC187" s="1">
        <f t="shared" si="51"/>
        <v>548.61539015625112</v>
      </c>
      <c r="AD187" s="1">
        <f t="shared" si="52"/>
        <v>-48.615390156251124</v>
      </c>
      <c r="AE187" s="1">
        <f t="shared" si="53"/>
        <v>274.30769507812556</v>
      </c>
      <c r="AF187" s="3">
        <f t="shared" si="60"/>
        <v>1162.5400164357925</v>
      </c>
    </row>
    <row r="188" spans="1:32" x14ac:dyDescent="0.35">
      <c r="A188" s="84">
        <v>5</v>
      </c>
      <c r="C188" s="15">
        <f t="shared" si="61"/>
        <v>44091</v>
      </c>
      <c r="D188" s="9">
        <v>185</v>
      </c>
      <c r="E188" s="13"/>
      <c r="F188" s="74"/>
      <c r="G188" s="74"/>
      <c r="H188" s="74"/>
      <c r="L188" s="64"/>
      <c r="Q188" s="17"/>
      <c r="R188" s="17"/>
      <c r="T188" s="34">
        <f t="shared" si="54"/>
        <v>1.8480000000000001</v>
      </c>
      <c r="U188">
        <f>IF(A188=0,$AL$2,IF(A188=1,$AL$3,IF(A188=2,$AL$4,IF(A188=3,$AL$5,IF(A188=4,$AL$6,IF(A188=5,$AL$7,IF(A188=6,#REF!,IF(A188=7,$AL$9,IF(A188=8,$AL$8,"")))))))))</f>
        <v>8.4000000000000005E-2</v>
      </c>
      <c r="V188">
        <v>22.22</v>
      </c>
      <c r="W188">
        <f t="shared" si="55"/>
        <v>4.5454545454545456E-2</v>
      </c>
      <c r="X188">
        <f t="shared" si="56"/>
        <v>3.8545454545454549E-2</v>
      </c>
      <c r="Y188" s="32">
        <f t="shared" si="57"/>
        <v>234880.9612294629</v>
      </c>
      <c r="Z188" s="28">
        <f t="shared" si="58"/>
        <v>27939.584953659516</v>
      </c>
      <c r="AA188" s="28">
        <f t="shared" si="59"/>
        <v>47748.453816877722</v>
      </c>
      <c r="AB188" s="20"/>
      <c r="AC188" s="1">
        <f t="shared" si="51"/>
        <v>558.79169907319033</v>
      </c>
      <c r="AD188" s="1">
        <f t="shared" si="52"/>
        <v>-58.79169907319033</v>
      </c>
      <c r="AE188" s="1">
        <f t="shared" si="53"/>
        <v>279.39584953659516</v>
      </c>
      <c r="AF188" s="3">
        <f t="shared" si="60"/>
        <v>1193.7113454219432</v>
      </c>
    </row>
    <row r="189" spans="1:32" x14ac:dyDescent="0.35">
      <c r="A189" s="84">
        <v>5</v>
      </c>
      <c r="C189" s="15">
        <f t="shared" si="61"/>
        <v>44092</v>
      </c>
      <c r="D189" s="9">
        <v>186</v>
      </c>
      <c r="E189" s="13"/>
      <c r="F189" s="74"/>
      <c r="G189" s="74"/>
      <c r="H189" s="74"/>
      <c r="L189" s="64"/>
      <c r="Q189" s="17"/>
      <c r="R189" s="17"/>
      <c r="T189" s="34">
        <f t="shared" si="54"/>
        <v>1.8480000000000001</v>
      </c>
      <c r="U189">
        <f>IF(A189=0,$AL$2,IF(A189=1,$AL$3,IF(A189=2,$AL$4,IF(A189=3,$AL$5,IF(A189=4,$AL$6,IF(A189=5,$AL$7,IF(A189=6,#REF!,IF(A189=7,$AL$9,IF(A189=8,$AL$8,"")))))))))</f>
        <v>8.4000000000000005E-2</v>
      </c>
      <c r="V189">
        <v>22.22</v>
      </c>
      <c r="W189">
        <f t="shared" si="55"/>
        <v>4.5454545454545456E-2</v>
      </c>
      <c r="X189">
        <f t="shared" si="56"/>
        <v>3.8545454545454549E-2</v>
      </c>
      <c r="Y189" s="32">
        <f t="shared" si="57"/>
        <v>233105.99396978872</v>
      </c>
      <c r="Z189" s="28">
        <f t="shared" si="58"/>
        <v>28444.571079076457</v>
      </c>
      <c r="AA189" s="28">
        <f t="shared" si="59"/>
        <v>49018.434951134972</v>
      </c>
      <c r="AB189" s="20"/>
      <c r="AC189" s="1">
        <f t="shared" si="51"/>
        <v>568.89142158152913</v>
      </c>
      <c r="AD189" s="1">
        <f t="shared" si="52"/>
        <v>-68.89142158152913</v>
      </c>
      <c r="AE189" s="1">
        <f t="shared" si="53"/>
        <v>284.44571079076456</v>
      </c>
      <c r="AF189" s="3">
        <f t="shared" si="60"/>
        <v>1225.4608737783744</v>
      </c>
    </row>
    <row r="190" spans="1:32" x14ac:dyDescent="0.35">
      <c r="A190" s="84">
        <v>5</v>
      </c>
      <c r="C190" s="15">
        <f t="shared" si="61"/>
        <v>44093</v>
      </c>
      <c r="D190" s="9">
        <v>187</v>
      </c>
      <c r="E190" s="13"/>
      <c r="F190" s="74"/>
      <c r="G190" s="74"/>
      <c r="H190" s="74"/>
      <c r="L190" s="64"/>
      <c r="Q190" s="17"/>
      <c r="R190" s="17"/>
      <c r="T190" s="34">
        <f t="shared" si="54"/>
        <v>1.8480000000000001</v>
      </c>
      <c r="U190">
        <f>IF(A190=0,$AL$2,IF(A190=1,$AL$3,IF(A190=2,$AL$4,IF(A190=3,$AL$5,IF(A190=4,$AL$6,IF(A190=5,$AL$7,IF(A190=6,#REF!,IF(A190=7,$AL$9,IF(A190=8,$AL$8,"")))))))))</f>
        <v>8.4000000000000005E-2</v>
      </c>
      <c r="V190">
        <v>22.22</v>
      </c>
      <c r="W190">
        <f t="shared" si="55"/>
        <v>4.5454545454545456E-2</v>
      </c>
      <c r="X190">
        <f t="shared" si="56"/>
        <v>3.8545454545454549E-2</v>
      </c>
      <c r="Y190" s="32">
        <f t="shared" si="57"/>
        <v>231312.60121453923</v>
      </c>
      <c r="Z190" s="28">
        <f t="shared" si="58"/>
        <v>28945.028785277016</v>
      </c>
      <c r="AA190" s="28">
        <f t="shared" si="59"/>
        <v>50311.370000183902</v>
      </c>
      <c r="AB190" s="20"/>
      <c r="AC190" s="1">
        <f t="shared" si="51"/>
        <v>578.90057570554029</v>
      </c>
      <c r="AD190" s="1">
        <f t="shared" si="52"/>
        <v>-78.900575705540291</v>
      </c>
      <c r="AE190" s="1">
        <f t="shared" si="53"/>
        <v>289.45028785277015</v>
      </c>
      <c r="AF190" s="3">
        <f t="shared" si="60"/>
        <v>1257.7842500045977</v>
      </c>
    </row>
    <row r="191" spans="1:32" x14ac:dyDescent="0.35">
      <c r="A191" s="84">
        <v>5</v>
      </c>
      <c r="C191" s="15">
        <f t="shared" si="61"/>
        <v>44094</v>
      </c>
      <c r="D191" s="9">
        <v>188</v>
      </c>
      <c r="E191" s="13"/>
      <c r="F191" s="74"/>
      <c r="G191" s="74"/>
      <c r="H191" s="74"/>
      <c r="L191" s="64"/>
      <c r="Q191" s="17"/>
      <c r="R191" s="17"/>
      <c r="T191" s="34">
        <f t="shared" si="54"/>
        <v>1.8480000000000001</v>
      </c>
      <c r="U191">
        <f>IF(A191=0,$AL$2,IF(A191=1,$AL$3,IF(A191=2,$AL$4,IF(A191=3,$AL$5,IF(A191=4,$AL$6,IF(A191=5,$AL$7,IF(A191=6,#REF!,IF(A191=7,$AL$9,IF(A191=8,$AL$8,"")))))))))</f>
        <v>8.4000000000000005E-2</v>
      </c>
      <c r="V191">
        <v>22.22</v>
      </c>
      <c r="W191">
        <f t="shared" si="55"/>
        <v>4.5454545454545456E-2</v>
      </c>
      <c r="X191">
        <f t="shared" si="56"/>
        <v>3.8545454545454549E-2</v>
      </c>
      <c r="Y191" s="32">
        <f t="shared" si="57"/>
        <v>229501.69541726977</v>
      </c>
      <c r="Z191" s="28">
        <f t="shared" si="58"/>
        <v>29440.251455942969</v>
      </c>
      <c r="AA191" s="28">
        <f t="shared" si="59"/>
        <v>51627.053126787403</v>
      </c>
      <c r="AB191" s="20"/>
      <c r="AC191" s="1">
        <f t="shared" si="51"/>
        <v>588.80502911885935</v>
      </c>
      <c r="AD191" s="1">
        <f t="shared" si="52"/>
        <v>-88.805029118859352</v>
      </c>
      <c r="AE191" s="1">
        <f t="shared" si="53"/>
        <v>294.40251455942968</v>
      </c>
      <c r="AF191" s="3">
        <f t="shared" si="60"/>
        <v>1290.6763281696851</v>
      </c>
    </row>
    <row r="192" spans="1:32" x14ac:dyDescent="0.35">
      <c r="A192" s="84">
        <v>5</v>
      </c>
      <c r="C192" s="15">
        <f t="shared" si="61"/>
        <v>44095</v>
      </c>
      <c r="D192" s="9">
        <v>189</v>
      </c>
      <c r="E192" s="13"/>
      <c r="F192" s="74"/>
      <c r="G192" s="74"/>
      <c r="H192" s="74"/>
      <c r="L192" s="64"/>
      <c r="Q192" s="17"/>
      <c r="R192" s="17"/>
      <c r="T192" s="34">
        <f t="shared" si="54"/>
        <v>1.8480000000000001</v>
      </c>
      <c r="U192">
        <f>IF(A192=0,$AL$2,IF(A192=1,$AL$3,IF(A192=2,$AL$4,IF(A192=3,$AL$5,IF(A192=4,$AL$6,IF(A192=5,$AL$7,IF(A192=6,#REF!,IF(A192=7,$AL$9,IF(A192=8,$AL$8,"")))))))))</f>
        <v>8.4000000000000005E-2</v>
      </c>
      <c r="V192">
        <v>22.22</v>
      </c>
      <c r="W192">
        <f t="shared" si="55"/>
        <v>4.5454545454545456E-2</v>
      </c>
      <c r="X192">
        <f t="shared" si="56"/>
        <v>3.8545454545454549E-2</v>
      </c>
      <c r="Y192" s="32">
        <f t="shared" si="57"/>
        <v>227674.22652059473</v>
      </c>
      <c r="Z192" s="28">
        <f t="shared" si="58"/>
        <v>29929.527104620593</v>
      </c>
      <c r="AA192" s="28">
        <f t="shared" si="59"/>
        <v>52965.246374784809</v>
      </c>
      <c r="AB192" s="20"/>
      <c r="AC192" s="1">
        <f t="shared" si="51"/>
        <v>598.59054209241185</v>
      </c>
      <c r="AD192" s="1">
        <f t="shared" si="52"/>
        <v>-98.590542092411852</v>
      </c>
      <c r="AE192" s="1">
        <f t="shared" si="53"/>
        <v>299.29527104620593</v>
      </c>
      <c r="AF192" s="3">
        <f t="shared" si="60"/>
        <v>1324.1311593696203</v>
      </c>
    </row>
    <row r="193" spans="1:32" x14ac:dyDescent="0.35">
      <c r="A193" s="84">
        <v>5</v>
      </c>
      <c r="C193" s="15">
        <f t="shared" si="61"/>
        <v>44096</v>
      </c>
      <c r="D193" s="9">
        <v>190</v>
      </c>
      <c r="E193" s="13"/>
      <c r="F193" s="74"/>
      <c r="G193" s="74"/>
      <c r="H193" s="74"/>
      <c r="L193" s="64"/>
      <c r="Q193" s="17"/>
      <c r="R193" s="17"/>
      <c r="T193" s="34">
        <f t="shared" si="54"/>
        <v>1.8480000000000001</v>
      </c>
      <c r="U193">
        <f>IF(A193=0,$AL$2,IF(A193=1,$AL$3,IF(A193=2,$AL$4,IF(A193=3,$AL$5,IF(A193=4,$AL$6,IF(A193=5,$AL$7,IF(A193=6,#REF!,IF(A193=7,$AL$9,IF(A193=8,$AL$8,"")))))))))</f>
        <v>8.4000000000000005E-2</v>
      </c>
      <c r="V193">
        <v>22.22</v>
      </c>
      <c r="W193">
        <f t="shared" si="55"/>
        <v>4.5454545454545456E-2</v>
      </c>
      <c r="X193">
        <f t="shared" si="56"/>
        <v>3.8545454545454549E-2</v>
      </c>
      <c r="Y193" s="32">
        <f t="shared" si="57"/>
        <v>225831.17996580346</v>
      </c>
      <c r="Z193" s="28">
        <f t="shared" si="58"/>
        <v>30412.140609201851</v>
      </c>
      <c r="AA193" s="28">
        <f t="shared" si="59"/>
        <v>54325.679424994836</v>
      </c>
      <c r="AB193" s="20"/>
      <c r="AC193" s="1">
        <f t="shared" si="51"/>
        <v>608.24281218403701</v>
      </c>
      <c r="AD193" s="1">
        <f t="shared" si="52"/>
        <v>-108.24281218403701</v>
      </c>
      <c r="AE193" s="1">
        <f t="shared" si="53"/>
        <v>304.1214060920185</v>
      </c>
      <c r="AF193" s="3">
        <f t="shared" si="60"/>
        <v>1358.141985624871</v>
      </c>
    </row>
    <row r="194" spans="1:32" x14ac:dyDescent="0.35">
      <c r="A194" s="84">
        <v>5</v>
      </c>
      <c r="C194" s="15">
        <f t="shared" si="61"/>
        <v>44097</v>
      </c>
      <c r="D194" s="9">
        <v>191</v>
      </c>
      <c r="E194" s="13"/>
      <c r="F194" s="74"/>
      <c r="G194" s="74"/>
      <c r="H194" s="74"/>
      <c r="L194" s="64"/>
      <c r="Q194" s="17"/>
      <c r="R194" s="17"/>
      <c r="T194" s="34">
        <f t="shared" si="54"/>
        <v>1.8480000000000001</v>
      </c>
      <c r="U194">
        <f>IF(A194=0,$AL$2,IF(A194=1,$AL$3,IF(A194=2,$AL$4,IF(A194=3,$AL$5,IF(A194=4,$AL$6,IF(A194=5,$AL$7,IF(A194=6,#REF!,IF(A194=7,$AL$9,IF(A194=8,$AL$8,"")))))))))</f>
        <v>8.4000000000000005E-2</v>
      </c>
      <c r="V194">
        <v>22.22</v>
      </c>
      <c r="W194">
        <f t="shared" si="55"/>
        <v>4.5454545454545456E-2</v>
      </c>
      <c r="X194">
        <f t="shared" si="56"/>
        <v>3.8545454545454549E-2</v>
      </c>
      <c r="Y194" s="32">
        <f t="shared" si="57"/>
        <v>223973.57452570272</v>
      </c>
      <c r="Z194" s="28">
        <f t="shared" si="58"/>
        <v>30887.376021611595</v>
      </c>
      <c r="AA194" s="28">
        <f t="shared" si="59"/>
        <v>55708.049452685831</v>
      </c>
      <c r="AB194" s="20"/>
      <c r="AC194" s="1">
        <f t="shared" ref="AC194:AC257" si="69">Z194*$AI$7</f>
        <v>617.74752043223191</v>
      </c>
      <c r="AD194" s="1">
        <f t="shared" ref="AD194:AD257" si="70">$AI$10-AC194</f>
        <v>-117.74752043223191</v>
      </c>
      <c r="AE194" s="1">
        <f t="shared" ref="AE194:AE257" si="71">Z194*$AI$8</f>
        <v>308.87376021611595</v>
      </c>
      <c r="AF194" s="3">
        <f t="shared" si="60"/>
        <v>1392.7012363171459</v>
      </c>
    </row>
    <row r="195" spans="1:32" x14ac:dyDescent="0.35">
      <c r="A195" s="84">
        <v>5</v>
      </c>
      <c r="C195" s="15">
        <f t="shared" si="61"/>
        <v>44098</v>
      </c>
      <c r="D195" s="9">
        <v>192</v>
      </c>
      <c r="E195" s="13"/>
      <c r="F195" s="74"/>
      <c r="G195" s="74"/>
      <c r="H195" s="74"/>
      <c r="L195" s="64"/>
      <c r="Q195" s="17"/>
      <c r="R195" s="17"/>
      <c r="T195" s="34">
        <f t="shared" ref="T195:T258" si="72">U195/W195</f>
        <v>1.8480000000000001</v>
      </c>
      <c r="U195">
        <f>IF(A195=0,$AL$2,IF(A195=1,$AL$3,IF(A195=2,$AL$4,IF(A195=3,$AL$5,IF(A195=4,$AL$6,IF(A195=5,$AL$7,IF(A195=6,#REF!,IF(A195=7,$AL$9,IF(A195=8,$AL$8,"")))))))))</f>
        <v>8.4000000000000005E-2</v>
      </c>
      <c r="V195">
        <v>22.22</v>
      </c>
      <c r="W195">
        <f t="shared" ref="W195:W258" si="73">$AI$6</f>
        <v>4.5454545454545456E-2</v>
      </c>
      <c r="X195">
        <f t="shared" ref="X195:X258" si="74">U195-W195</f>
        <v>3.8545454545454549E-2</v>
      </c>
      <c r="Y195" s="32">
        <f t="shared" ref="Y195:Y258" si="75">Y194-((Y194/$AI$2)*(U195*Z194))</f>
        <v>222102.45997016734</v>
      </c>
      <c r="Z195" s="28">
        <f t="shared" ref="Z195:Z258" si="76">Z194+(Y194/$AI$2)*(U195*Z194)-(Z194*W195)</f>
        <v>31354.518939800975</v>
      </c>
      <c r="AA195" s="28">
        <f t="shared" ref="AA195:AA258" si="77">AA194+(Z194*W195)</f>
        <v>57112.021090031812</v>
      </c>
      <c r="AB195" s="20"/>
      <c r="AC195" s="1">
        <f t="shared" si="69"/>
        <v>627.09037879601954</v>
      </c>
      <c r="AD195" s="1">
        <f t="shared" si="70"/>
        <v>-127.09037879601954</v>
      </c>
      <c r="AE195" s="1">
        <f t="shared" si="71"/>
        <v>313.54518939800977</v>
      </c>
      <c r="AF195" s="3">
        <f t="shared" ref="AF195:AF258" si="78">AA195*$AI$9</f>
        <v>1427.8005272507953</v>
      </c>
    </row>
    <row r="196" spans="1:32" x14ac:dyDescent="0.35">
      <c r="A196" s="84">
        <v>5</v>
      </c>
      <c r="C196" s="15">
        <f t="shared" ref="C196:C259" si="79">C195+1</f>
        <v>44099</v>
      </c>
      <c r="D196" s="9">
        <v>193</v>
      </c>
      <c r="E196" s="13"/>
      <c r="F196" s="74"/>
      <c r="G196" s="74"/>
      <c r="H196" s="74"/>
      <c r="L196" s="64"/>
      <c r="Q196" s="17"/>
      <c r="R196" s="17"/>
      <c r="T196" s="34">
        <f t="shared" si="72"/>
        <v>1.8480000000000001</v>
      </c>
      <c r="U196">
        <f>IF(A196=0,$AL$2,IF(A196=1,$AL$3,IF(A196=2,$AL$4,IF(A196=3,$AL$5,IF(A196=4,$AL$6,IF(A196=5,$AL$7,IF(A196=6,#REF!,IF(A196=7,$AL$9,IF(A196=8,$AL$8,"")))))))))</f>
        <v>8.4000000000000005E-2</v>
      </c>
      <c r="V196">
        <v>22.22</v>
      </c>
      <c r="W196">
        <f t="shared" si="73"/>
        <v>4.5454545454545456E-2</v>
      </c>
      <c r="X196">
        <f t="shared" si="74"/>
        <v>3.8545454545454549E-2</v>
      </c>
      <c r="Y196" s="32">
        <f t="shared" si="75"/>
        <v>220218.9145753819</v>
      </c>
      <c r="Z196" s="28">
        <f t="shared" si="76"/>
        <v>31812.858928231824</v>
      </c>
      <c r="AA196" s="28">
        <f t="shared" si="77"/>
        <v>58537.2264963864</v>
      </c>
      <c r="AB196" s="20"/>
      <c r="AC196" s="1">
        <f t="shared" si="69"/>
        <v>636.25717856463655</v>
      </c>
      <c r="AD196" s="1">
        <f t="shared" si="70"/>
        <v>-136.25717856463655</v>
      </c>
      <c r="AE196" s="1">
        <f t="shared" si="71"/>
        <v>318.12858928231827</v>
      </c>
      <c r="AF196" s="3">
        <f t="shared" si="78"/>
        <v>1463.43066240966</v>
      </c>
    </row>
    <row r="197" spans="1:32" x14ac:dyDescent="0.35">
      <c r="A197" s="84">
        <v>5</v>
      </c>
      <c r="C197" s="15">
        <f t="shared" si="79"/>
        <v>44100</v>
      </c>
      <c r="D197" s="9">
        <v>194</v>
      </c>
      <c r="E197" s="13"/>
      <c r="F197" s="74"/>
      <c r="G197" s="74"/>
      <c r="H197" s="74"/>
      <c r="L197" s="64"/>
      <c r="Q197" s="17"/>
      <c r="R197" s="17"/>
      <c r="T197" s="34">
        <f t="shared" si="72"/>
        <v>1.8480000000000001</v>
      </c>
      <c r="U197">
        <f>IF(A197=0,$AL$2,IF(A197=1,$AL$3,IF(A197=2,$AL$4,IF(A197=3,$AL$5,IF(A197=4,$AL$6,IF(A197=5,$AL$7,IF(A197=6,#REF!,IF(A197=7,$AL$9,IF(A197=8,$AL$8,"")))))))))</f>
        <v>8.4000000000000005E-2</v>
      </c>
      <c r="V197">
        <v>22.22</v>
      </c>
      <c r="W197">
        <f t="shared" si="73"/>
        <v>4.5454545454545456E-2</v>
      </c>
      <c r="X197">
        <f t="shared" si="74"/>
        <v>3.8545454545454549E-2</v>
      </c>
      <c r="Y197" s="32">
        <f t="shared" si="75"/>
        <v>218324.04248917839</v>
      </c>
      <c r="Z197" s="28">
        <f t="shared" si="76"/>
        <v>32261.691972242992</v>
      </c>
      <c r="AA197" s="28">
        <f t="shared" si="77"/>
        <v>59983.265538578758</v>
      </c>
      <c r="AB197" s="20"/>
      <c r="AC197" s="1">
        <f t="shared" si="69"/>
        <v>645.23383944485988</v>
      </c>
      <c r="AD197" s="1">
        <f t="shared" si="70"/>
        <v>-145.23383944485988</v>
      </c>
      <c r="AE197" s="1">
        <f t="shared" si="71"/>
        <v>322.61691972242994</v>
      </c>
      <c r="AF197" s="3">
        <f t="shared" si="78"/>
        <v>1499.5816384644691</v>
      </c>
    </row>
    <row r="198" spans="1:32" x14ac:dyDescent="0.35">
      <c r="A198" s="84">
        <v>5</v>
      </c>
      <c r="C198" s="15">
        <f t="shared" si="79"/>
        <v>44101</v>
      </c>
      <c r="D198" s="9">
        <v>195</v>
      </c>
      <c r="E198" s="13"/>
      <c r="F198" s="74"/>
      <c r="G198" s="74"/>
      <c r="H198" s="74"/>
      <c r="L198" s="64"/>
      <c r="Q198" s="17"/>
      <c r="R198" s="17"/>
      <c r="T198" s="34">
        <f t="shared" si="72"/>
        <v>1.8480000000000001</v>
      </c>
      <c r="U198">
        <f>IF(A198=0,$AL$2,IF(A198=1,$AL$3,IF(A198=2,$AL$4,IF(A198=3,$AL$5,IF(A198=4,$AL$6,IF(A198=5,$AL$7,IF(A198=6,#REF!,IF(A198=7,$AL$9,IF(A198=8,$AL$8,"")))))))))</f>
        <v>8.4000000000000005E-2</v>
      </c>
      <c r="V198">
        <v>22.22</v>
      </c>
      <c r="W198">
        <f t="shared" si="73"/>
        <v>4.5454545454545456E-2</v>
      </c>
      <c r="X198">
        <f t="shared" si="74"/>
        <v>3.8545454545454549E-2</v>
      </c>
      <c r="Y198" s="32">
        <f t="shared" si="75"/>
        <v>216418.97096619682</v>
      </c>
      <c r="Z198" s="28">
        <f t="shared" si="76"/>
        <v>32700.322951031707</v>
      </c>
      <c r="AA198" s="28">
        <f t="shared" si="77"/>
        <v>61449.70608277162</v>
      </c>
      <c r="AB198" s="20"/>
      <c r="AC198" s="1">
        <f t="shared" si="69"/>
        <v>654.00645902063411</v>
      </c>
      <c r="AD198" s="1">
        <f t="shared" si="70"/>
        <v>-154.00645902063411</v>
      </c>
      <c r="AE198" s="1">
        <f t="shared" si="71"/>
        <v>327.00322951031706</v>
      </c>
      <c r="AF198" s="3">
        <f t="shared" si="78"/>
        <v>1536.2426520692907</v>
      </c>
    </row>
    <row r="199" spans="1:32" x14ac:dyDescent="0.35">
      <c r="A199" s="84">
        <v>5</v>
      </c>
      <c r="C199" s="15">
        <f t="shared" si="79"/>
        <v>44102</v>
      </c>
      <c r="D199" s="9">
        <v>196</v>
      </c>
      <c r="E199" s="13"/>
      <c r="F199" s="74"/>
      <c r="G199" s="74"/>
      <c r="H199" s="74"/>
      <c r="L199" s="64"/>
      <c r="Q199" s="17"/>
      <c r="R199" s="17"/>
      <c r="T199" s="34">
        <f t="shared" si="72"/>
        <v>1.8480000000000001</v>
      </c>
      <c r="U199">
        <f>IF(A199=0,$AL$2,IF(A199=1,$AL$3,IF(A199=2,$AL$4,IF(A199=3,$AL$5,IF(A199=4,$AL$6,IF(A199=5,$AL$7,IF(A199=6,#REF!,IF(A199=7,$AL$9,IF(A199=8,$AL$8,"")))))))))</f>
        <v>8.4000000000000005E-2</v>
      </c>
      <c r="V199">
        <v>22.22</v>
      </c>
      <c r="W199">
        <f t="shared" si="73"/>
        <v>4.5454545454545456E-2</v>
      </c>
      <c r="X199">
        <f t="shared" si="74"/>
        <v>3.8545454545454549E-2</v>
      </c>
      <c r="Y199" s="32">
        <f t="shared" si="75"/>
        <v>214504.84748779831</v>
      </c>
      <c r="Z199" s="28">
        <f t="shared" si="76"/>
        <v>33128.068113474219</v>
      </c>
      <c r="AA199" s="28">
        <f t="shared" si="77"/>
        <v>62936.084398727609</v>
      </c>
      <c r="AB199" s="20"/>
      <c r="AC199" s="1">
        <f t="shared" si="69"/>
        <v>662.56136226948445</v>
      </c>
      <c r="AD199" s="1">
        <f t="shared" si="70"/>
        <v>-162.56136226948445</v>
      </c>
      <c r="AE199" s="1">
        <f t="shared" si="71"/>
        <v>331.28068113474222</v>
      </c>
      <c r="AF199" s="3">
        <f t="shared" si="78"/>
        <v>1573.4021099681904</v>
      </c>
    </row>
    <row r="200" spans="1:32" x14ac:dyDescent="0.35">
      <c r="A200" s="84">
        <v>5</v>
      </c>
      <c r="C200" s="15">
        <f t="shared" si="79"/>
        <v>44103</v>
      </c>
      <c r="D200" s="9">
        <v>197</v>
      </c>
      <c r="E200" s="13"/>
      <c r="F200" s="74"/>
      <c r="G200" s="74"/>
      <c r="H200" s="74"/>
      <c r="L200" s="64"/>
      <c r="Q200" s="17"/>
      <c r="R200" s="17"/>
      <c r="T200" s="34">
        <f t="shared" si="72"/>
        <v>1.8480000000000001</v>
      </c>
      <c r="U200">
        <f>IF(A200=0,$AL$2,IF(A200=1,$AL$3,IF(A200=2,$AL$4,IF(A200=3,$AL$5,IF(A200=4,$AL$6,IF(A200=5,$AL$7,IF(A200=6,#REF!,IF(A200=7,$AL$9,IF(A200=8,$AL$8,"")))))))))</f>
        <v>8.4000000000000005E-2</v>
      </c>
      <c r="V200">
        <v>22.22</v>
      </c>
      <c r="W200">
        <f t="shared" si="73"/>
        <v>4.5454545454545456E-2</v>
      </c>
      <c r="X200">
        <f t="shared" si="74"/>
        <v>3.8545454545454549E-2</v>
      </c>
      <c r="Y200" s="32">
        <f t="shared" si="75"/>
        <v>212582.83678272669</v>
      </c>
      <c r="Z200" s="28">
        <f t="shared" si="76"/>
        <v>33544.257540660641</v>
      </c>
      <c r="AA200" s="28">
        <f t="shared" si="77"/>
        <v>64441.905676612798</v>
      </c>
      <c r="AB200" s="20"/>
      <c r="AC200" s="1">
        <f t="shared" si="69"/>
        <v>670.88515081321282</v>
      </c>
      <c r="AD200" s="1">
        <f t="shared" si="70"/>
        <v>-170.88515081321282</v>
      </c>
      <c r="AE200" s="1">
        <f t="shared" si="71"/>
        <v>335.44257540660641</v>
      </c>
      <c r="AF200" s="3">
        <f t="shared" si="78"/>
        <v>1611.0476419153201</v>
      </c>
    </row>
    <row r="201" spans="1:32" x14ac:dyDescent="0.35">
      <c r="A201" s="84">
        <v>5</v>
      </c>
      <c r="C201" s="15">
        <f t="shared" si="79"/>
        <v>44104</v>
      </c>
      <c r="D201" s="9">
        <v>198</v>
      </c>
      <c r="E201" s="13"/>
      <c r="F201" s="74"/>
      <c r="G201" s="74"/>
      <c r="H201" s="74"/>
      <c r="L201" s="64"/>
      <c r="Q201" s="17"/>
      <c r="R201" s="17"/>
      <c r="T201" s="34">
        <f t="shared" si="72"/>
        <v>1.8480000000000001</v>
      </c>
      <c r="U201">
        <f>IF(A201=0,$AL$2,IF(A201=1,$AL$3,IF(A201=2,$AL$4,IF(A201=3,$AL$5,IF(A201=4,$AL$6,IF(A201=5,$AL$7,IF(A201=6,#REF!,IF(A201=7,$AL$9,IF(A201=8,$AL$8,"")))))))))</f>
        <v>8.4000000000000005E-2</v>
      </c>
      <c r="V201">
        <v>22.22</v>
      </c>
      <c r="W201">
        <f t="shared" si="73"/>
        <v>4.5454545454545456E-2</v>
      </c>
      <c r="X201">
        <f t="shared" si="74"/>
        <v>3.8545454545454549E-2</v>
      </c>
      <c r="Y201" s="32">
        <f t="shared" si="75"/>
        <v>210654.11776542879</v>
      </c>
      <c r="Z201" s="28">
        <f t="shared" si="76"/>
        <v>33948.237578837616</v>
      </c>
      <c r="AA201" s="28">
        <f t="shared" si="77"/>
        <v>65966.644655733733</v>
      </c>
      <c r="AB201" s="20"/>
      <c r="AC201" s="1">
        <f t="shared" si="69"/>
        <v>678.96475157675229</v>
      </c>
      <c r="AD201" s="1">
        <f t="shared" si="70"/>
        <v>-178.96475157675229</v>
      </c>
      <c r="AE201" s="1">
        <f t="shared" si="71"/>
        <v>339.48237578837615</v>
      </c>
      <c r="AF201" s="3">
        <f t="shared" si="78"/>
        <v>1649.1661163933434</v>
      </c>
    </row>
    <row r="202" spans="1:32" x14ac:dyDescent="0.35">
      <c r="A202" s="84">
        <v>5</v>
      </c>
      <c r="C202" s="15">
        <f t="shared" si="79"/>
        <v>44105</v>
      </c>
      <c r="D202" s="9">
        <v>199</v>
      </c>
      <c r="E202" s="13"/>
      <c r="F202" s="74"/>
      <c r="G202" s="74"/>
      <c r="H202" s="74"/>
      <c r="L202" s="64"/>
      <c r="Q202" s="17"/>
      <c r="R202" s="17"/>
      <c r="T202" s="34">
        <f t="shared" si="72"/>
        <v>1.8480000000000001</v>
      </c>
      <c r="U202">
        <f>IF(A202=0,$AL$2,IF(A202=1,$AL$3,IF(A202=2,$AL$4,IF(A202=3,$AL$5,IF(A202=4,$AL$6,IF(A202=5,$AL$7,IF(A202=6,#REF!,IF(A202=7,$AL$9,IF(A202=8,$AL$8,"")))))))))</f>
        <v>8.4000000000000005E-2</v>
      </c>
      <c r="V202">
        <v>22.22</v>
      </c>
      <c r="W202">
        <f t="shared" si="73"/>
        <v>4.5454545454545456E-2</v>
      </c>
      <c r="X202">
        <f t="shared" si="74"/>
        <v>3.8545454545454549E-2</v>
      </c>
      <c r="Y202" s="32">
        <f t="shared" si="75"/>
        <v>208719.88040969239</v>
      </c>
      <c r="Z202" s="28">
        <f t="shared" si="76"/>
        <v>34339.37322644503</v>
      </c>
      <c r="AA202" s="28">
        <f t="shared" si="77"/>
        <v>67509.746363862709</v>
      </c>
      <c r="AB202" s="20"/>
      <c r="AC202" s="1">
        <f t="shared" si="69"/>
        <v>686.78746452890061</v>
      </c>
      <c r="AD202" s="1">
        <f t="shared" si="70"/>
        <v>-186.78746452890061</v>
      </c>
      <c r="AE202" s="1">
        <f t="shared" si="71"/>
        <v>343.39373226445031</v>
      </c>
      <c r="AF202" s="3">
        <f t="shared" si="78"/>
        <v>1687.7436590965679</v>
      </c>
    </row>
    <row r="203" spans="1:32" x14ac:dyDescent="0.35">
      <c r="A203" s="84">
        <v>5</v>
      </c>
      <c r="C203" s="15">
        <f t="shared" si="79"/>
        <v>44106</v>
      </c>
      <c r="D203" s="9">
        <v>200</v>
      </c>
      <c r="E203" s="13"/>
      <c r="F203" s="74"/>
      <c r="G203" s="74"/>
      <c r="H203" s="74"/>
      <c r="L203" s="64"/>
      <c r="Q203" s="17"/>
      <c r="R203" s="17"/>
      <c r="T203" s="34">
        <f t="shared" si="72"/>
        <v>1.8480000000000001</v>
      </c>
      <c r="U203">
        <f>IF(A203=0,$AL$2,IF(A203=1,$AL$3,IF(A203=2,$AL$4,IF(A203=3,$AL$5,IF(A203=4,$AL$6,IF(A203=5,$AL$7,IF(A203=6,#REF!,IF(A203=7,$AL$9,IF(A203=8,$AL$8,"")))))))))</f>
        <v>8.4000000000000005E-2</v>
      </c>
      <c r="V203">
        <v>22.22</v>
      </c>
      <c r="W203">
        <f t="shared" si="73"/>
        <v>4.5454545454545456E-2</v>
      </c>
      <c r="X203">
        <f t="shared" si="74"/>
        <v>3.8545454545454549E-2</v>
      </c>
      <c r="Y203" s="32">
        <f t="shared" si="75"/>
        <v>206781.32257583292</v>
      </c>
      <c r="Z203" s="28">
        <f t="shared" si="76"/>
        <v>34717.050459102436</v>
      </c>
      <c r="AA203" s="28">
        <f t="shared" si="77"/>
        <v>69070.626965064759</v>
      </c>
      <c r="AB203" s="20"/>
      <c r="AC203" s="1">
        <f t="shared" si="69"/>
        <v>694.34100918204877</v>
      </c>
      <c r="AD203" s="1">
        <f t="shared" si="70"/>
        <v>-194.34100918204877</v>
      </c>
      <c r="AE203" s="1">
        <f t="shared" si="71"/>
        <v>347.17050459102438</v>
      </c>
      <c r="AF203" s="3">
        <f t="shared" si="78"/>
        <v>1726.7656741266192</v>
      </c>
    </row>
    <row r="204" spans="1:32" x14ac:dyDescent="0.35">
      <c r="A204" s="84">
        <v>5</v>
      </c>
      <c r="C204" s="15">
        <f t="shared" si="79"/>
        <v>44107</v>
      </c>
      <c r="D204" s="9">
        <v>201</v>
      </c>
      <c r="E204" s="13"/>
      <c r="F204" s="74"/>
      <c r="G204" s="74"/>
      <c r="H204" s="74"/>
      <c r="L204" s="64"/>
      <c r="Q204" s="17"/>
      <c r="R204" s="17"/>
      <c r="T204" s="34">
        <f t="shared" si="72"/>
        <v>1.8480000000000001</v>
      </c>
      <c r="U204">
        <f>IF(A204=0,$AL$2,IF(A204=1,$AL$3,IF(A204=2,$AL$4,IF(A204=3,$AL$5,IF(A204=4,$AL$6,IF(A204=5,$AL$7,IF(A204=6,#REF!,IF(A204=7,$AL$9,IF(A204=8,$AL$8,"")))))))))</f>
        <v>8.4000000000000005E-2</v>
      </c>
      <c r="V204">
        <v>22.22</v>
      </c>
      <c r="W204">
        <f t="shared" si="73"/>
        <v>4.5454545454545456E-2</v>
      </c>
      <c r="X204">
        <f t="shared" si="74"/>
        <v>3.8545454545454549E-2</v>
      </c>
      <c r="Y204" s="32">
        <f t="shared" si="75"/>
        <v>204839.64681004678</v>
      </c>
      <c r="Z204" s="28">
        <f t="shared" si="76"/>
        <v>35080.678476747562</v>
      </c>
      <c r="AA204" s="28">
        <f t="shared" si="77"/>
        <v>70648.674713205779</v>
      </c>
      <c r="AB204" s="20"/>
      <c r="AC204" s="1">
        <f t="shared" si="69"/>
        <v>701.61356953495124</v>
      </c>
      <c r="AD204" s="1">
        <f t="shared" si="70"/>
        <v>-201.61356953495124</v>
      </c>
      <c r="AE204" s="1">
        <f t="shared" si="71"/>
        <v>350.80678476747562</v>
      </c>
      <c r="AF204" s="3">
        <f t="shared" si="78"/>
        <v>1766.2168678301446</v>
      </c>
    </row>
    <row r="205" spans="1:32" x14ac:dyDescent="0.35">
      <c r="A205" s="84">
        <v>5</v>
      </c>
      <c r="C205" s="15">
        <f t="shared" si="79"/>
        <v>44108</v>
      </c>
      <c r="D205" s="9">
        <v>202</v>
      </c>
      <c r="E205" s="13"/>
      <c r="F205" s="74"/>
      <c r="G205" s="74"/>
      <c r="H205" s="74"/>
      <c r="L205" s="64"/>
      <c r="Q205" s="17"/>
      <c r="R205" s="17"/>
      <c r="T205" s="34">
        <f t="shared" si="72"/>
        <v>1.8480000000000001</v>
      </c>
      <c r="U205">
        <f>IF(A205=0,$AL$2,IF(A205=1,$AL$3,IF(A205=2,$AL$4,IF(A205=3,$AL$5,IF(A205=4,$AL$6,IF(A205=5,$AL$7,IF(A205=6,#REF!,IF(A205=7,$AL$9,IF(A205=8,$AL$8,"")))))))))</f>
        <v>8.4000000000000005E-2</v>
      </c>
      <c r="V205">
        <v>22.22</v>
      </c>
      <c r="W205">
        <f t="shared" si="73"/>
        <v>4.5454545454545456E-2</v>
      </c>
      <c r="X205">
        <f t="shared" si="74"/>
        <v>3.8545454545454549E-2</v>
      </c>
      <c r="Y205" s="32">
        <f t="shared" si="75"/>
        <v>202896.0571347459</v>
      </c>
      <c r="Z205" s="28">
        <f t="shared" si="76"/>
        <v>35429.691857650811</v>
      </c>
      <c r="AA205" s="28">
        <f t="shared" si="77"/>
        <v>72243.251007603394</v>
      </c>
      <c r="AB205" s="20"/>
      <c r="AC205" s="1">
        <f t="shared" si="69"/>
        <v>708.59383715301624</v>
      </c>
      <c r="AD205" s="1">
        <f t="shared" si="70"/>
        <v>-208.59383715301624</v>
      </c>
      <c r="AE205" s="1">
        <f t="shared" si="71"/>
        <v>354.29691857650812</v>
      </c>
      <c r="AF205" s="3">
        <f t="shared" si="78"/>
        <v>1806.0812751900849</v>
      </c>
    </row>
    <row r="206" spans="1:32" x14ac:dyDescent="0.35">
      <c r="A206" s="84">
        <v>5</v>
      </c>
      <c r="C206" s="15">
        <f t="shared" si="79"/>
        <v>44109</v>
      </c>
      <c r="D206" s="9">
        <v>203</v>
      </c>
      <c r="E206" s="13"/>
      <c r="F206" s="74"/>
      <c r="G206" s="74"/>
      <c r="H206" s="74"/>
      <c r="L206" s="64"/>
      <c r="Q206" s="17"/>
      <c r="R206" s="17"/>
      <c r="T206" s="34">
        <f t="shared" si="72"/>
        <v>1.8480000000000001</v>
      </c>
      <c r="U206">
        <f>IF(A206=0,$AL$2,IF(A206=1,$AL$3,IF(A206=2,$AL$4,IF(A206=3,$AL$5,IF(A206=4,$AL$6,IF(A206=5,$AL$7,IF(A206=6,#REF!,IF(A206=7,$AL$9,IF(A206=8,$AL$8,"")))))))))</f>
        <v>8.4000000000000005E-2</v>
      </c>
      <c r="V206">
        <v>22.22</v>
      </c>
      <c r="W206">
        <f t="shared" si="73"/>
        <v>4.5454545454545456E-2</v>
      </c>
      <c r="X206">
        <f t="shared" si="74"/>
        <v>3.8545454545454549E-2</v>
      </c>
      <c r="Y206" s="32">
        <f t="shared" si="75"/>
        <v>200951.7558486927</v>
      </c>
      <c r="Z206" s="28">
        <f t="shared" si="76"/>
        <v>35763.552604719895</v>
      </c>
      <c r="AA206" s="28">
        <f t="shared" si="77"/>
        <v>73853.691546587521</v>
      </c>
      <c r="AB206" s="20"/>
      <c r="AC206" s="1">
        <f t="shared" si="69"/>
        <v>715.27105209439787</v>
      </c>
      <c r="AD206" s="1">
        <f t="shared" si="70"/>
        <v>-215.27105209439787</v>
      </c>
      <c r="AE206" s="1">
        <f t="shared" si="71"/>
        <v>357.63552604719894</v>
      </c>
      <c r="AF206" s="3">
        <f t="shared" si="78"/>
        <v>1846.3422886646881</v>
      </c>
    </row>
    <row r="207" spans="1:32" x14ac:dyDescent="0.35">
      <c r="A207" s="84">
        <v>5</v>
      </c>
      <c r="C207" s="15">
        <f t="shared" si="79"/>
        <v>44110</v>
      </c>
      <c r="D207" s="9">
        <v>204</v>
      </c>
      <c r="E207" s="13"/>
      <c r="F207" s="74"/>
      <c r="G207" s="74"/>
      <c r="H207" s="74"/>
      <c r="L207" s="64"/>
      <c r="Q207" s="17"/>
      <c r="R207" s="17"/>
      <c r="T207" s="34">
        <f t="shared" si="72"/>
        <v>1.8480000000000001</v>
      </c>
      <c r="U207">
        <f>IF(A207=0,$AL$2,IF(A207=1,$AL$3,IF(A207=2,$AL$4,IF(A207=3,$AL$5,IF(A207=4,$AL$6,IF(A207=5,$AL$7,IF(A207=6,#REF!,IF(A207=7,$AL$9,IF(A207=8,$AL$8,"")))))))))</f>
        <v>8.4000000000000005E-2</v>
      </c>
      <c r="V207">
        <v>22.22</v>
      </c>
      <c r="W207">
        <f t="shared" si="73"/>
        <v>4.5454545454545456E-2</v>
      </c>
      <c r="X207">
        <f t="shared" si="74"/>
        <v>3.8545454545454549E-2</v>
      </c>
      <c r="Y207" s="32">
        <f t="shared" si="75"/>
        <v>199007.94035556505</v>
      </c>
      <c r="Z207" s="28">
        <f t="shared" si="76"/>
        <v>36081.752070360271</v>
      </c>
      <c r="AA207" s="28">
        <f t="shared" si="77"/>
        <v>75479.307574074788</v>
      </c>
      <c r="AB207" s="20"/>
      <c r="AC207" s="1">
        <f t="shared" si="69"/>
        <v>721.63504140720545</v>
      </c>
      <c r="AD207" s="1">
        <f t="shared" si="70"/>
        <v>-221.63504140720545</v>
      </c>
      <c r="AE207" s="1">
        <f t="shared" si="71"/>
        <v>360.81752070360272</v>
      </c>
      <c r="AF207" s="3">
        <f t="shared" si="78"/>
        <v>1886.9826893518698</v>
      </c>
    </row>
    <row r="208" spans="1:32" x14ac:dyDescent="0.35">
      <c r="A208" s="84">
        <v>5</v>
      </c>
      <c r="C208" s="15">
        <f t="shared" si="79"/>
        <v>44111</v>
      </c>
      <c r="D208" s="9">
        <v>205</v>
      </c>
      <c r="E208" s="13"/>
      <c r="F208" s="74"/>
      <c r="G208" s="74"/>
      <c r="H208" s="74"/>
      <c r="L208" s="64"/>
      <c r="Q208" s="17"/>
      <c r="R208" s="17"/>
      <c r="T208" s="34">
        <f t="shared" si="72"/>
        <v>1.8480000000000001</v>
      </c>
      <c r="U208">
        <f>IF(A208=0,$AL$2,IF(A208=1,$AL$3,IF(A208=2,$AL$4,IF(A208=3,$AL$5,IF(A208=4,$AL$6,IF(A208=5,$AL$7,IF(A208=6,#REF!,IF(A208=7,$AL$9,IF(A208=8,$AL$8,"")))))))))</f>
        <v>8.4000000000000005E-2</v>
      </c>
      <c r="V208">
        <v>22.22</v>
      </c>
      <c r="W208">
        <f t="shared" si="73"/>
        <v>4.5454545454545456E-2</v>
      </c>
      <c r="X208">
        <f t="shared" si="74"/>
        <v>3.8545454545454549E-2</v>
      </c>
      <c r="Y208" s="32">
        <f t="shared" si="75"/>
        <v>197065.80003920544</v>
      </c>
      <c r="Z208" s="28">
        <f t="shared" si="76"/>
        <v>36383.812747158059</v>
      </c>
      <c r="AA208" s="28">
        <f t="shared" si="77"/>
        <v>77119.387213636612</v>
      </c>
      <c r="AB208" s="20"/>
      <c r="AC208" s="1">
        <f t="shared" si="69"/>
        <v>727.67625494316121</v>
      </c>
      <c r="AD208" s="1">
        <f t="shared" si="70"/>
        <v>-227.67625494316121</v>
      </c>
      <c r="AE208" s="1">
        <f t="shared" si="71"/>
        <v>363.83812747158061</v>
      </c>
      <c r="AF208" s="3">
        <f t="shared" si="78"/>
        <v>1927.9846803409155</v>
      </c>
    </row>
    <row r="209" spans="1:32" x14ac:dyDescent="0.35">
      <c r="A209" s="84">
        <v>5</v>
      </c>
      <c r="C209" s="15">
        <f t="shared" si="79"/>
        <v>44112</v>
      </c>
      <c r="D209" s="9">
        <v>206</v>
      </c>
      <c r="E209" s="13"/>
      <c r="F209" s="74"/>
      <c r="G209" s="74"/>
      <c r="H209" s="74"/>
      <c r="L209" s="64"/>
      <c r="Q209" s="17"/>
      <c r="R209" s="17"/>
      <c r="T209" s="34">
        <f t="shared" si="72"/>
        <v>1.8480000000000001</v>
      </c>
      <c r="U209">
        <f>IF(A209=0,$AL$2,IF(A209=1,$AL$3,IF(A209=2,$AL$4,IF(A209=3,$AL$5,IF(A209=4,$AL$6,IF(A209=5,$AL$7,IF(A209=6,#REF!,IF(A209=7,$AL$9,IF(A209=8,$AL$8,"")))))))))</f>
        <v>8.4000000000000005E-2</v>
      </c>
      <c r="V209">
        <v>22.22</v>
      </c>
      <c r="W209">
        <f t="shared" si="73"/>
        <v>4.5454545454545456E-2</v>
      </c>
      <c r="X209">
        <f t="shared" si="74"/>
        <v>3.8545454545454549E-2</v>
      </c>
      <c r="Y209" s="32">
        <f t="shared" si="75"/>
        <v>195126.51320324806</v>
      </c>
      <c r="Z209" s="28">
        <f t="shared" si="76"/>
        <v>36669.28991279006</v>
      </c>
      <c r="AA209" s="28">
        <f t="shared" si="77"/>
        <v>78773.19688396198</v>
      </c>
      <c r="AB209" s="20"/>
      <c r="AC209" s="1">
        <f t="shared" si="69"/>
        <v>733.38579825580121</v>
      </c>
      <c r="AD209" s="1">
        <f t="shared" si="70"/>
        <v>-233.38579825580121</v>
      </c>
      <c r="AE209" s="1">
        <f t="shared" si="71"/>
        <v>366.6928991279006</v>
      </c>
      <c r="AF209" s="3">
        <f t="shared" si="78"/>
        <v>1969.3299220990496</v>
      </c>
    </row>
    <row r="210" spans="1:32" x14ac:dyDescent="0.35">
      <c r="A210" s="84">
        <v>5</v>
      </c>
      <c r="C210" s="15">
        <f t="shared" si="79"/>
        <v>44113</v>
      </c>
      <c r="D210" s="9">
        <v>207</v>
      </c>
      <c r="E210" s="13"/>
      <c r="F210" s="74"/>
      <c r="G210" s="74"/>
      <c r="H210" s="74"/>
      <c r="L210" s="64"/>
      <c r="Q210" s="17"/>
      <c r="R210" s="17"/>
      <c r="T210" s="34">
        <f t="shared" si="72"/>
        <v>1.8480000000000001</v>
      </c>
      <c r="U210">
        <f>IF(A210=0,$AL$2,IF(A210=1,$AL$3,IF(A210=2,$AL$4,IF(A210=3,$AL$5,IF(A210=4,$AL$6,IF(A210=5,$AL$7,IF(A210=6,#REF!,IF(A210=7,$AL$9,IF(A210=8,$AL$8,"")))))))))</f>
        <v>8.4000000000000005E-2</v>
      </c>
      <c r="V210">
        <v>22.22</v>
      </c>
      <c r="W210">
        <f t="shared" si="73"/>
        <v>4.5454545454545456E-2</v>
      </c>
      <c r="X210">
        <f t="shared" si="74"/>
        <v>3.8545454545454549E-2</v>
      </c>
      <c r="Y210" s="32">
        <f t="shared" si="75"/>
        <v>193191.24409208714</v>
      </c>
      <c r="Z210" s="28">
        <f t="shared" si="76"/>
        <v>36937.773118824167</v>
      </c>
      <c r="AA210" s="28">
        <f t="shared" si="77"/>
        <v>80439.982789088797</v>
      </c>
      <c r="AB210" s="20"/>
      <c r="AC210" s="1">
        <f t="shared" si="69"/>
        <v>738.75546237648337</v>
      </c>
      <c r="AD210" s="1">
        <f t="shared" si="70"/>
        <v>-238.75546237648337</v>
      </c>
      <c r="AE210" s="1">
        <f t="shared" si="71"/>
        <v>369.37773118824168</v>
      </c>
      <c r="AF210" s="3">
        <f t="shared" si="78"/>
        <v>2010.99956972722</v>
      </c>
    </row>
    <row r="211" spans="1:32" x14ac:dyDescent="0.35">
      <c r="A211" s="84">
        <v>5</v>
      </c>
      <c r="C211" s="15">
        <f t="shared" si="79"/>
        <v>44114</v>
      </c>
      <c r="D211" s="9">
        <v>208</v>
      </c>
      <c r="E211" s="13"/>
      <c r="F211" s="74"/>
      <c r="G211" s="74"/>
      <c r="H211" s="74"/>
      <c r="L211" s="64"/>
      <c r="Q211" s="17"/>
      <c r="R211" s="17"/>
      <c r="T211" s="34">
        <f t="shared" si="72"/>
        <v>1.8480000000000001</v>
      </c>
      <c r="U211">
        <f>IF(A211=0,$AL$2,IF(A211=1,$AL$3,IF(A211=2,$AL$4,IF(A211=3,$AL$5,IF(A211=4,$AL$6,IF(A211=5,$AL$7,IF(A211=6,#REF!,IF(A211=7,$AL$9,IF(A211=8,$AL$8,"")))))))))</f>
        <v>8.4000000000000005E-2</v>
      </c>
      <c r="V211">
        <v>22.22</v>
      </c>
      <c r="W211">
        <f t="shared" si="73"/>
        <v>4.5454545454545456E-2</v>
      </c>
      <c r="X211">
        <f t="shared" si="74"/>
        <v>3.8545454545454549E-2</v>
      </c>
      <c r="Y211" s="32">
        <f t="shared" si="75"/>
        <v>191261.14000925628</v>
      </c>
      <c r="Z211" s="28">
        <f t="shared" si="76"/>
        <v>37188.887514435759</v>
      </c>
      <c r="AA211" s="28">
        <f t="shared" si="77"/>
        <v>82118.972476308074</v>
      </c>
      <c r="AB211" s="20"/>
      <c r="AC211" s="1">
        <f t="shared" si="69"/>
        <v>743.7777502887152</v>
      </c>
      <c r="AD211" s="1">
        <f t="shared" si="70"/>
        <v>-243.7777502887152</v>
      </c>
      <c r="AE211" s="1">
        <f t="shared" si="71"/>
        <v>371.8888751443576</v>
      </c>
      <c r="AF211" s="3">
        <f t="shared" si="78"/>
        <v>2052.974311907702</v>
      </c>
    </row>
    <row r="212" spans="1:32" x14ac:dyDescent="0.35">
      <c r="A212" s="84">
        <v>5</v>
      </c>
      <c r="C212" s="15">
        <f t="shared" si="79"/>
        <v>44115</v>
      </c>
      <c r="D212" s="9">
        <v>209</v>
      </c>
      <c r="E212" s="13"/>
      <c r="F212" s="74"/>
      <c r="G212" s="74"/>
      <c r="H212" s="74"/>
      <c r="L212" s="64"/>
      <c r="Q212" s="17"/>
      <c r="R212" s="17"/>
      <c r="T212" s="34">
        <f t="shared" si="72"/>
        <v>1.8480000000000001</v>
      </c>
      <c r="U212">
        <f>IF(A212=0,$AL$2,IF(A212=1,$AL$3,IF(A212=2,$AL$4,IF(A212=3,$AL$5,IF(A212=4,$AL$6,IF(A212=5,$AL$7,IF(A212=6,#REF!,IF(A212=7,$AL$9,IF(A212=8,$AL$8,"")))))))))</f>
        <v>8.4000000000000005E-2</v>
      </c>
      <c r="V212">
        <v>22.22</v>
      </c>
      <c r="W212">
        <f t="shared" si="73"/>
        <v>4.5454545454545456E-2</v>
      </c>
      <c r="X212">
        <f t="shared" si="74"/>
        <v>3.8545454545454549E-2</v>
      </c>
      <c r="Y212" s="32">
        <f t="shared" si="75"/>
        <v>189337.32854825031</v>
      </c>
      <c r="Z212" s="28">
        <f t="shared" si="76"/>
        <v>37422.294997512843</v>
      </c>
      <c r="AA212" s="28">
        <f t="shared" si="77"/>
        <v>83809.376454236975</v>
      </c>
      <c r="AB212" s="20"/>
      <c r="AC212" s="1">
        <f t="shared" si="69"/>
        <v>748.44589995025683</v>
      </c>
      <c r="AD212" s="1">
        <f t="shared" si="70"/>
        <v>-248.44589995025683</v>
      </c>
      <c r="AE212" s="1">
        <f t="shared" si="71"/>
        <v>374.22294997512842</v>
      </c>
      <c r="AF212" s="3">
        <f t="shared" si="78"/>
        <v>2095.2344113559243</v>
      </c>
    </row>
    <row r="213" spans="1:32" x14ac:dyDescent="0.35">
      <c r="A213" s="84">
        <v>5</v>
      </c>
      <c r="C213" s="15">
        <f t="shared" si="79"/>
        <v>44116</v>
      </c>
      <c r="D213" s="9">
        <v>210</v>
      </c>
      <c r="E213" s="13"/>
      <c r="F213" s="74"/>
      <c r="G213" s="74"/>
      <c r="H213" s="74"/>
      <c r="L213" s="64"/>
      <c r="Q213" s="17"/>
      <c r="R213" s="17"/>
      <c r="T213" s="34">
        <f t="shared" si="72"/>
        <v>1.8480000000000001</v>
      </c>
      <c r="U213">
        <f>IF(A213=0,$AL$2,IF(A213=1,$AL$3,IF(A213=2,$AL$4,IF(A213=3,$AL$5,IF(A213=4,$AL$6,IF(A213=5,$AL$7,IF(A213=6,#REF!,IF(A213=7,$AL$9,IF(A213=8,$AL$8,"")))))))))</f>
        <v>8.4000000000000005E-2</v>
      </c>
      <c r="V213">
        <v>22.22</v>
      </c>
      <c r="W213">
        <f t="shared" si="73"/>
        <v>4.5454545454545456E-2</v>
      </c>
      <c r="X213">
        <f t="shared" si="74"/>
        <v>3.8545454545454549E-2</v>
      </c>
      <c r="Y213" s="32">
        <f t="shared" si="75"/>
        <v>187420.91494965102</v>
      </c>
      <c r="Z213" s="28">
        <f t="shared" si="76"/>
        <v>37637.695187134275</v>
      </c>
      <c r="AA213" s="28">
        <f t="shared" si="77"/>
        <v>85510.389863214834</v>
      </c>
      <c r="AB213" s="20"/>
      <c r="AC213" s="1">
        <f t="shared" si="69"/>
        <v>752.75390374268557</v>
      </c>
      <c r="AD213" s="1">
        <f t="shared" si="70"/>
        <v>-252.75390374268557</v>
      </c>
      <c r="AE213" s="1">
        <f t="shared" si="71"/>
        <v>376.37695187134278</v>
      </c>
      <c r="AF213" s="3">
        <f t="shared" si="78"/>
        <v>2137.759746580371</v>
      </c>
    </row>
    <row r="214" spans="1:32" x14ac:dyDescent="0.35">
      <c r="A214" s="84">
        <v>5</v>
      </c>
      <c r="C214" s="15">
        <f t="shared" si="79"/>
        <v>44117</v>
      </c>
      <c r="D214" s="9">
        <v>211</v>
      </c>
      <c r="E214" s="13"/>
      <c r="F214" s="74"/>
      <c r="G214" s="74"/>
      <c r="H214" s="74"/>
      <c r="L214" s="64"/>
      <c r="Q214" s="17"/>
      <c r="R214" s="17"/>
      <c r="T214" s="34">
        <f t="shared" si="72"/>
        <v>1.8480000000000001</v>
      </c>
      <c r="U214">
        <f>IF(A214=0,$AL$2,IF(A214=1,$AL$3,IF(A214=2,$AL$4,IF(A214=3,$AL$5,IF(A214=4,$AL$6,IF(A214=5,$AL$7,IF(A214=6,#REF!,IF(A214=7,$AL$9,IF(A214=8,$AL$8,"")))))))))</f>
        <v>8.4000000000000005E-2</v>
      </c>
      <c r="V214">
        <v>22.22</v>
      </c>
      <c r="W214">
        <f t="shared" si="73"/>
        <v>4.5454545454545456E-2</v>
      </c>
      <c r="X214">
        <f t="shared" si="74"/>
        <v>3.8545454545454549E-2</v>
      </c>
      <c r="Y214" s="32">
        <f t="shared" si="75"/>
        <v>185512.97959713635</v>
      </c>
      <c r="Z214" s="28">
        <f t="shared" si="76"/>
        <v>37834.826212961023</v>
      </c>
      <c r="AA214" s="28">
        <f t="shared" si="77"/>
        <v>87221.194189902759</v>
      </c>
      <c r="AB214" s="20"/>
      <c r="AC214" s="1">
        <f t="shared" si="69"/>
        <v>756.6965242592205</v>
      </c>
      <c r="AD214" s="1">
        <f t="shared" si="70"/>
        <v>-256.6965242592205</v>
      </c>
      <c r="AE214" s="1">
        <f t="shared" si="71"/>
        <v>378.34826212961025</v>
      </c>
      <c r="AF214" s="3">
        <f t="shared" si="78"/>
        <v>2180.5298547475691</v>
      </c>
    </row>
    <row r="215" spans="1:32" x14ac:dyDescent="0.35">
      <c r="A215" s="84">
        <v>5</v>
      </c>
      <c r="C215" s="15">
        <f t="shared" si="79"/>
        <v>44118</v>
      </c>
      <c r="D215" s="9">
        <v>212</v>
      </c>
      <c r="E215" s="13"/>
      <c r="F215" s="74"/>
      <c r="G215" s="74"/>
      <c r="H215" s="74"/>
      <c r="L215" s="64"/>
      <c r="Q215" s="17"/>
      <c r="R215" s="17"/>
      <c r="T215" s="34">
        <f t="shared" si="72"/>
        <v>1.8480000000000001</v>
      </c>
      <c r="U215">
        <f>IF(A215=0,$AL$2,IF(A215=1,$AL$3,IF(A215=2,$AL$4,IF(A215=3,$AL$5,IF(A215=4,$AL$6,IF(A215=5,$AL$7,IF(A215=6,#REF!,IF(A215=7,$AL$9,IF(A215=8,$AL$8,"")))))))))</f>
        <v>8.4000000000000005E-2</v>
      </c>
      <c r="V215">
        <v>22.22</v>
      </c>
      <c r="W215">
        <f t="shared" si="73"/>
        <v>4.5454545454545456E-2</v>
      </c>
      <c r="X215">
        <f t="shared" si="74"/>
        <v>3.8545454545454549E-2</v>
      </c>
      <c r="Y215" s="32">
        <f t="shared" si="75"/>
        <v>183614.5756635768</v>
      </c>
      <c r="Z215" s="28">
        <f t="shared" si="76"/>
        <v>38013.465318658717</v>
      </c>
      <c r="AA215" s="28">
        <f t="shared" si="77"/>
        <v>88940.959017764617</v>
      </c>
      <c r="AB215" s="20"/>
      <c r="AC215" s="1">
        <f t="shared" si="69"/>
        <v>760.26930637317435</v>
      </c>
      <c r="AD215" s="1">
        <f t="shared" si="70"/>
        <v>-260.26930637317435</v>
      </c>
      <c r="AE215" s="1">
        <f t="shared" si="71"/>
        <v>380.13465318658717</v>
      </c>
      <c r="AF215" s="3">
        <f t="shared" si="78"/>
        <v>2223.5239754441154</v>
      </c>
    </row>
    <row r="216" spans="1:32" x14ac:dyDescent="0.35">
      <c r="A216" s="84">
        <v>5</v>
      </c>
      <c r="C216" s="15">
        <f t="shared" si="79"/>
        <v>44119</v>
      </c>
      <c r="D216" s="9">
        <v>213</v>
      </c>
      <c r="E216" s="13"/>
      <c r="F216" s="74"/>
      <c r="G216" s="74"/>
      <c r="H216" s="74"/>
      <c r="L216" s="64"/>
      <c r="Q216" s="17"/>
      <c r="R216" s="17"/>
      <c r="T216" s="34">
        <f t="shared" si="72"/>
        <v>1.8480000000000001</v>
      </c>
      <c r="U216">
        <f>IF(A216=0,$AL$2,IF(A216=1,$AL$3,IF(A216=2,$AL$4,IF(A216=3,$AL$5,IF(A216=4,$AL$6,IF(A216=5,$AL$7,IF(A216=6,#REF!,IF(A216=7,$AL$9,IF(A216=8,$AL$8,"")))))))))</f>
        <v>8.4000000000000005E-2</v>
      </c>
      <c r="V216">
        <v>22.22</v>
      </c>
      <c r="W216">
        <f t="shared" si="73"/>
        <v>4.5454545454545456E-2</v>
      </c>
      <c r="X216">
        <f t="shared" si="74"/>
        <v>3.8545454545454549E-2</v>
      </c>
      <c r="Y216" s="32">
        <f t="shared" si="75"/>
        <v>181726.72691697394</v>
      </c>
      <c r="Z216" s="28">
        <f t="shared" si="76"/>
        <v>38173.429278049822</v>
      </c>
      <c r="AA216" s="28">
        <f t="shared" si="77"/>
        <v>90668.843804976379</v>
      </c>
      <c r="AB216" s="20"/>
      <c r="AC216" s="1">
        <f t="shared" si="69"/>
        <v>763.46858556099642</v>
      </c>
      <c r="AD216" s="1">
        <f t="shared" si="70"/>
        <v>-263.46858556099642</v>
      </c>
      <c r="AE216" s="1">
        <f t="shared" si="71"/>
        <v>381.73429278049821</v>
      </c>
      <c r="AF216" s="3">
        <f t="shared" si="78"/>
        <v>2266.7210951244097</v>
      </c>
    </row>
    <row r="217" spans="1:32" x14ac:dyDescent="0.35">
      <c r="A217" s="84">
        <v>5</v>
      </c>
      <c r="C217" s="15">
        <f t="shared" si="79"/>
        <v>44120</v>
      </c>
      <c r="D217" s="9">
        <v>214</v>
      </c>
      <c r="E217" s="13"/>
      <c r="F217" s="74"/>
      <c r="G217" s="74"/>
      <c r="H217" s="74"/>
      <c r="L217" s="64"/>
      <c r="Q217" s="17"/>
      <c r="R217" s="17"/>
      <c r="T217" s="34">
        <f t="shared" si="72"/>
        <v>1.8480000000000001</v>
      </c>
      <c r="U217">
        <f>IF(A217=0,$AL$2,IF(A217=1,$AL$3,IF(A217=2,$AL$4,IF(A217=3,$AL$5,IF(A217=4,$AL$6,IF(A217=5,$AL$7,IF(A217=6,#REF!,IF(A217=7,$AL$9,IF(A217=8,$AL$8,"")))))))))</f>
        <v>8.4000000000000005E-2</v>
      </c>
      <c r="V217">
        <v>22.22</v>
      </c>
      <c r="W217">
        <f t="shared" si="73"/>
        <v>4.5454545454545456E-2</v>
      </c>
      <c r="X217">
        <f t="shared" si="74"/>
        <v>3.8545454545454549E-2</v>
      </c>
      <c r="Y217" s="32">
        <f t="shared" si="75"/>
        <v>179850.42569449349</v>
      </c>
      <c r="Z217" s="28">
        <f t="shared" si="76"/>
        <v>38314.574624255292</v>
      </c>
      <c r="AA217" s="28">
        <f t="shared" si="77"/>
        <v>92403.999681251371</v>
      </c>
      <c r="AB217" s="20"/>
      <c r="AC217" s="1">
        <f t="shared" si="69"/>
        <v>766.29149248510589</v>
      </c>
      <c r="AD217" s="1">
        <f t="shared" si="70"/>
        <v>-266.29149248510589</v>
      </c>
      <c r="AE217" s="1">
        <f t="shared" si="71"/>
        <v>383.14574624255295</v>
      </c>
      <c r="AF217" s="3">
        <f t="shared" si="78"/>
        <v>2310.0999920312843</v>
      </c>
    </row>
    <row r="218" spans="1:32" x14ac:dyDescent="0.35">
      <c r="A218" s="84">
        <v>5</v>
      </c>
      <c r="C218" s="15">
        <f t="shared" si="79"/>
        <v>44121</v>
      </c>
      <c r="D218" s="9">
        <v>215</v>
      </c>
      <c r="E218" s="13"/>
      <c r="F218" s="74"/>
      <c r="G218" s="74"/>
      <c r="H218" s="74"/>
      <c r="L218" s="64"/>
      <c r="Q218" s="17"/>
      <c r="R218" s="17"/>
      <c r="T218" s="34">
        <f t="shared" si="72"/>
        <v>1.8480000000000001</v>
      </c>
      <c r="U218">
        <f>IF(A218=0,$AL$2,IF(A218=1,$AL$3,IF(A218=2,$AL$4,IF(A218=3,$AL$5,IF(A218=4,$AL$6,IF(A218=5,$AL$7,IF(A218=6,#REF!,IF(A218=7,$AL$9,IF(A218=8,$AL$8,"")))))))))</f>
        <v>8.4000000000000005E-2</v>
      </c>
      <c r="V218">
        <v>22.22</v>
      </c>
      <c r="W218">
        <f t="shared" si="73"/>
        <v>4.5454545454545456E-2</v>
      </c>
      <c r="X218">
        <f t="shared" si="74"/>
        <v>3.8545454545454549E-2</v>
      </c>
      <c r="Y218" s="32">
        <f t="shared" si="75"/>
        <v>177986.6310513108</v>
      </c>
      <c r="Z218" s="28">
        <f t="shared" si="76"/>
        <v>38436.797693608198</v>
      </c>
      <c r="AA218" s="28">
        <f t="shared" si="77"/>
        <v>94145.571255081159</v>
      </c>
      <c r="AB218" s="20"/>
      <c r="AC218" s="1">
        <f t="shared" si="69"/>
        <v>768.73595387216392</v>
      </c>
      <c r="AD218" s="1">
        <f t="shared" si="70"/>
        <v>-268.73595387216392</v>
      </c>
      <c r="AE218" s="1">
        <f t="shared" si="71"/>
        <v>384.36797693608196</v>
      </c>
      <c r="AF218" s="3">
        <f t="shared" si="78"/>
        <v>2353.639281377029</v>
      </c>
    </row>
    <row r="219" spans="1:32" x14ac:dyDescent="0.35">
      <c r="A219" s="84">
        <v>5</v>
      </c>
      <c r="C219" s="15">
        <f t="shared" si="79"/>
        <v>44122</v>
      </c>
      <c r="D219" s="9">
        <v>216</v>
      </c>
      <c r="E219" s="13"/>
      <c r="F219" s="74"/>
      <c r="G219" s="74"/>
      <c r="H219" s="74"/>
      <c r="L219" s="64"/>
      <c r="Q219" s="17"/>
      <c r="R219" s="17"/>
      <c r="T219" s="34">
        <f t="shared" si="72"/>
        <v>1.8480000000000001</v>
      </c>
      <c r="U219">
        <f>IF(A219=0,$AL$2,IF(A219=1,$AL$3,IF(A219=2,$AL$4,IF(A219=3,$AL$5,IF(A219=4,$AL$6,IF(A219=5,$AL$7,IF(A219=6,#REF!,IF(A219=7,$AL$9,IF(A219=8,$AL$8,"")))))))))</f>
        <v>8.4000000000000005E-2</v>
      </c>
      <c r="V219">
        <v>22.22</v>
      </c>
      <c r="W219">
        <f t="shared" si="73"/>
        <v>4.5454545454545456E-2</v>
      </c>
      <c r="X219">
        <f t="shared" si="74"/>
        <v>3.8545454545454549E-2</v>
      </c>
      <c r="Y219" s="32">
        <f t="shared" si="75"/>
        <v>176136.26708943956</v>
      </c>
      <c r="Z219" s="28">
        <f t="shared" si="76"/>
        <v>38540.034487588178</v>
      </c>
      <c r="AA219" s="28">
        <f t="shared" si="77"/>
        <v>95892.698422972433</v>
      </c>
      <c r="AB219" s="20"/>
      <c r="AC219" s="1">
        <f t="shared" si="69"/>
        <v>770.80068975176357</v>
      </c>
      <c r="AD219" s="1">
        <f t="shared" si="70"/>
        <v>-270.80068975176357</v>
      </c>
      <c r="AE219" s="1">
        <f t="shared" si="71"/>
        <v>385.40034487588179</v>
      </c>
      <c r="AF219" s="3">
        <f t="shared" si="78"/>
        <v>2397.3174605743111</v>
      </c>
    </row>
    <row r="220" spans="1:32" x14ac:dyDescent="0.35">
      <c r="A220" s="84">
        <v>5</v>
      </c>
      <c r="C220" s="15">
        <f t="shared" si="79"/>
        <v>44123</v>
      </c>
      <c r="D220" s="9">
        <v>217</v>
      </c>
      <c r="E220" s="13"/>
      <c r="F220" s="74"/>
      <c r="G220" s="74"/>
      <c r="H220" s="74"/>
      <c r="L220" s="64"/>
      <c r="Q220" s="17"/>
      <c r="R220" s="17"/>
      <c r="T220" s="34">
        <f t="shared" si="72"/>
        <v>1.8480000000000001</v>
      </c>
      <c r="U220">
        <f>IF(A220=0,$AL$2,IF(A220=1,$AL$3,IF(A220=2,$AL$4,IF(A220=3,$AL$5,IF(A220=4,$AL$6,IF(A220=5,$AL$7,IF(A220=6,#REF!,IF(A220=7,$AL$9,IF(A220=8,$AL$8,"")))))))))</f>
        <v>8.4000000000000005E-2</v>
      </c>
      <c r="V220">
        <v>22.22</v>
      </c>
      <c r="W220">
        <f t="shared" si="73"/>
        <v>4.5454545454545456E-2</v>
      </c>
      <c r="X220">
        <f t="shared" si="74"/>
        <v>3.8545454545454549E-2</v>
      </c>
      <c r="Y220" s="32">
        <f t="shared" si="75"/>
        <v>174300.22147017444</v>
      </c>
      <c r="Z220" s="28">
        <f t="shared" si="76"/>
        <v>38624.260357417479</v>
      </c>
      <c r="AA220" s="28">
        <f t="shared" si="77"/>
        <v>97644.518172408265</v>
      </c>
      <c r="AB220" s="20"/>
      <c r="AC220" s="1">
        <f t="shared" si="69"/>
        <v>772.48520714834956</v>
      </c>
      <c r="AD220" s="1">
        <f t="shared" si="70"/>
        <v>-272.48520714834956</v>
      </c>
      <c r="AE220" s="1">
        <f t="shared" si="71"/>
        <v>386.24260357417478</v>
      </c>
      <c r="AF220" s="3">
        <f t="shared" si="78"/>
        <v>2441.1129543102065</v>
      </c>
    </row>
    <row r="221" spans="1:32" x14ac:dyDescent="0.35">
      <c r="A221" s="84">
        <v>5</v>
      </c>
      <c r="C221" s="15">
        <f t="shared" si="79"/>
        <v>44124</v>
      </c>
      <c r="D221" s="9">
        <v>218</v>
      </c>
      <c r="E221" s="13"/>
      <c r="F221" s="74"/>
      <c r="G221" s="74"/>
      <c r="H221" s="74"/>
      <c r="L221" s="64"/>
      <c r="Q221" s="17"/>
      <c r="R221" s="17"/>
      <c r="T221" s="34">
        <f t="shared" si="72"/>
        <v>1.8480000000000001</v>
      </c>
      <c r="U221">
        <f>IF(A221=0,$AL$2,IF(A221=1,$AL$3,IF(A221=2,$AL$4,IF(A221=3,$AL$5,IF(A221=4,$AL$6,IF(A221=5,$AL$7,IF(A221=6,#REF!,IF(A221=7,$AL$9,IF(A221=8,$AL$8,"")))))))))</f>
        <v>8.4000000000000005E-2</v>
      </c>
      <c r="V221">
        <v>22.22</v>
      </c>
      <c r="W221">
        <f t="shared" si="73"/>
        <v>4.5454545454545456E-2</v>
      </c>
      <c r="X221">
        <f t="shared" si="74"/>
        <v>3.8545454545454549E-2</v>
      </c>
      <c r="Y221" s="32">
        <f t="shared" si="75"/>
        <v>172479.34411226492</v>
      </c>
      <c r="Z221" s="28">
        <f t="shared" si="76"/>
        <v>38689.489517262562</v>
      </c>
      <c r="AA221" s="28">
        <f t="shared" si="77"/>
        <v>99400.166370472696</v>
      </c>
      <c r="AB221" s="20"/>
      <c r="AC221" s="1">
        <f t="shared" si="69"/>
        <v>773.78979034525128</v>
      </c>
      <c r="AD221" s="1">
        <f t="shared" si="70"/>
        <v>-273.78979034525128</v>
      </c>
      <c r="AE221" s="1">
        <f t="shared" si="71"/>
        <v>386.89489517262564</v>
      </c>
      <c r="AF221" s="3">
        <f t="shared" si="78"/>
        <v>2485.0041592618177</v>
      </c>
    </row>
    <row r="222" spans="1:32" x14ac:dyDescent="0.35">
      <c r="A222" s="84">
        <v>5</v>
      </c>
      <c r="C222" s="15">
        <f t="shared" si="79"/>
        <v>44125</v>
      </c>
      <c r="D222" s="9">
        <v>219</v>
      </c>
      <c r="E222" s="13"/>
      <c r="F222" s="74"/>
      <c r="G222" s="74"/>
      <c r="H222" s="74"/>
      <c r="L222" s="64"/>
      <c r="Q222" s="17"/>
      <c r="R222" s="17"/>
      <c r="T222" s="34">
        <f t="shared" si="72"/>
        <v>1.8480000000000001</v>
      </c>
      <c r="U222">
        <f>IF(A222=0,$AL$2,IF(A222=1,$AL$3,IF(A222=2,$AL$4,IF(A222=3,$AL$5,IF(A222=4,$AL$6,IF(A222=5,$AL$7,IF(A222=6,#REF!,IF(A222=7,$AL$9,IF(A222=8,$AL$8,"")))))))))</f>
        <v>8.4000000000000005E-2</v>
      </c>
      <c r="V222">
        <v>22.22</v>
      </c>
      <c r="W222">
        <f t="shared" si="73"/>
        <v>4.5454545454545456E-2</v>
      </c>
      <c r="X222">
        <f t="shared" si="74"/>
        <v>3.8545454545454549E-2</v>
      </c>
      <c r="Y222" s="32">
        <f t="shared" si="75"/>
        <v>170674.44607646612</v>
      </c>
      <c r="Z222" s="28">
        <f t="shared" si="76"/>
        <v>38735.774393185813</v>
      </c>
      <c r="AA222" s="28">
        <f t="shared" si="77"/>
        <v>101158.77953034827</v>
      </c>
      <c r="AB222" s="20"/>
      <c r="AC222" s="1">
        <f t="shared" si="69"/>
        <v>774.71548786371625</v>
      </c>
      <c r="AD222" s="1">
        <f t="shared" si="70"/>
        <v>-274.71548786371625</v>
      </c>
      <c r="AE222" s="1">
        <f t="shared" si="71"/>
        <v>387.35774393185812</v>
      </c>
      <c r="AF222" s="3">
        <f t="shared" si="78"/>
        <v>2528.9694882587069</v>
      </c>
    </row>
    <row r="223" spans="1:32" x14ac:dyDescent="0.35">
      <c r="A223" s="84">
        <v>5</v>
      </c>
      <c r="C223" s="15">
        <f t="shared" si="79"/>
        <v>44126</v>
      </c>
      <c r="D223" s="9">
        <v>220</v>
      </c>
      <c r="E223" s="13"/>
      <c r="F223" s="74"/>
      <c r="G223" s="74"/>
      <c r="H223" s="74"/>
      <c r="L223" s="64"/>
      <c r="Q223" s="17"/>
      <c r="R223" s="17"/>
      <c r="T223" s="34">
        <f t="shared" si="72"/>
        <v>1.8480000000000001</v>
      </c>
      <c r="U223">
        <f>IF(A223=0,$AL$2,IF(A223=1,$AL$3,IF(A223=2,$AL$4,IF(A223=3,$AL$5,IF(A223=4,$AL$6,IF(A223=5,$AL$7,IF(A223=6,#REF!,IF(A223=7,$AL$9,IF(A223=8,$AL$8,"")))))))))</f>
        <v>8.4000000000000005E-2</v>
      </c>
      <c r="V223">
        <v>22.22</v>
      </c>
      <c r="W223">
        <f t="shared" si="73"/>
        <v>4.5454545454545456E-2</v>
      </c>
      <c r="X223">
        <f t="shared" si="74"/>
        <v>3.8545454545454549E-2</v>
      </c>
      <c r="Y223" s="32">
        <f t="shared" si="75"/>
        <v>168886.29863570083</v>
      </c>
      <c r="Z223" s="28">
        <f t="shared" si="76"/>
        <v>38763.204816079022</v>
      </c>
      <c r="AA223" s="28">
        <f t="shared" si="77"/>
        <v>102919.49654822036</v>
      </c>
      <c r="AB223" s="20"/>
      <c r="AC223" s="1">
        <f t="shared" si="69"/>
        <v>775.2640963215805</v>
      </c>
      <c r="AD223" s="1">
        <f t="shared" si="70"/>
        <v>-275.2640963215805</v>
      </c>
      <c r="AE223" s="1">
        <f t="shared" si="71"/>
        <v>387.63204816079025</v>
      </c>
      <c r="AF223" s="3">
        <f t="shared" si="78"/>
        <v>2572.987413705509</v>
      </c>
    </row>
    <row r="224" spans="1:32" x14ac:dyDescent="0.35">
      <c r="A224" s="84">
        <v>5</v>
      </c>
      <c r="C224" s="15">
        <f t="shared" si="79"/>
        <v>44127</v>
      </c>
      <c r="D224" s="9">
        <v>221</v>
      </c>
      <c r="E224" s="13"/>
      <c r="F224" s="74"/>
      <c r="G224" s="74"/>
      <c r="H224" s="74"/>
      <c r="L224" s="64"/>
      <c r="Q224" s="17"/>
      <c r="R224" s="17"/>
      <c r="T224" s="34">
        <f t="shared" si="72"/>
        <v>1.8480000000000001</v>
      </c>
      <c r="U224">
        <f>IF(A224=0,$AL$2,IF(A224=1,$AL$3,IF(A224=2,$AL$4,IF(A224=3,$AL$5,IF(A224=4,$AL$6,IF(A224=5,$AL$7,IF(A224=6,#REF!,IF(A224=7,$AL$9,IF(A224=8,$AL$8,"")))))))))</f>
        <v>8.4000000000000005E-2</v>
      </c>
      <c r="V224">
        <v>22.22</v>
      </c>
      <c r="W224">
        <f t="shared" si="73"/>
        <v>4.5454545454545456E-2</v>
      </c>
      <c r="X224">
        <f t="shared" si="74"/>
        <v>3.8545454545454549E-2</v>
      </c>
      <c r="Y224" s="32">
        <f t="shared" si="75"/>
        <v>167115.63252872846</v>
      </c>
      <c r="Z224" s="28">
        <f t="shared" si="76"/>
        <v>38771.907067775064</v>
      </c>
      <c r="AA224" s="28">
        <f t="shared" si="77"/>
        <v>104681.46040349668</v>
      </c>
      <c r="AB224" s="20"/>
      <c r="AC224" s="1">
        <f t="shared" si="69"/>
        <v>775.43814135550133</v>
      </c>
      <c r="AD224" s="1">
        <f t="shared" si="70"/>
        <v>-275.43814135550133</v>
      </c>
      <c r="AE224" s="1">
        <f t="shared" si="71"/>
        <v>387.71907067775066</v>
      </c>
      <c r="AF224" s="3">
        <f t="shared" si="78"/>
        <v>2617.0365100874169</v>
      </c>
    </row>
    <row r="225" spans="1:32" x14ac:dyDescent="0.35">
      <c r="A225" s="84">
        <v>5</v>
      </c>
      <c r="C225" s="15">
        <f t="shared" si="79"/>
        <v>44128</v>
      </c>
      <c r="D225" s="9">
        <v>222</v>
      </c>
      <c r="E225" s="13"/>
      <c r="F225" s="74"/>
      <c r="G225" s="74"/>
      <c r="H225" s="74"/>
      <c r="L225" s="64"/>
      <c r="Q225" s="17"/>
      <c r="R225" s="17"/>
      <c r="T225" s="34">
        <f t="shared" si="72"/>
        <v>1.8480000000000001</v>
      </c>
      <c r="U225">
        <f>IF(A225=0,$AL$2,IF(A225=1,$AL$3,IF(A225=2,$AL$4,IF(A225=3,$AL$5,IF(A225=4,$AL$6,IF(A225=5,$AL$7,IF(A225=6,#REF!,IF(A225=7,$AL$9,IF(A225=8,$AL$8,"")))))))))</f>
        <v>8.4000000000000005E-2</v>
      </c>
      <c r="V225">
        <v>22.22</v>
      </c>
      <c r="W225">
        <f t="shared" si="73"/>
        <v>4.5454545454545456E-2</v>
      </c>
      <c r="X225">
        <f t="shared" si="74"/>
        <v>3.8545454545454549E-2</v>
      </c>
      <c r="Y225" s="32">
        <f t="shared" si="75"/>
        <v>165363.13739396245</v>
      </c>
      <c r="Z225" s="28">
        <f t="shared" si="76"/>
        <v>38762.04279036948</v>
      </c>
      <c r="AA225" s="28">
        <f t="shared" si="77"/>
        <v>106443.81981566826</v>
      </c>
      <c r="AB225" s="20"/>
      <c r="AC225" s="1">
        <f t="shared" si="69"/>
        <v>775.24085580738961</v>
      </c>
      <c r="AD225" s="1">
        <f t="shared" si="70"/>
        <v>-275.24085580738961</v>
      </c>
      <c r="AE225" s="1">
        <f t="shared" si="71"/>
        <v>387.6204279036948</v>
      </c>
      <c r="AF225" s="3">
        <f t="shared" si="78"/>
        <v>2661.0954953917067</v>
      </c>
    </row>
    <row r="226" spans="1:32" x14ac:dyDescent="0.35">
      <c r="A226" s="84">
        <v>5</v>
      </c>
      <c r="C226" s="15">
        <f t="shared" si="79"/>
        <v>44129</v>
      </c>
      <c r="D226" s="9">
        <v>223</v>
      </c>
      <c r="E226" s="13"/>
      <c r="F226" s="74"/>
      <c r="G226" s="74"/>
      <c r="H226" s="74"/>
      <c r="L226" s="64"/>
      <c r="Q226" s="17"/>
      <c r="R226" s="17"/>
      <c r="T226" s="34">
        <f t="shared" si="72"/>
        <v>1.8480000000000001</v>
      </c>
      <c r="U226">
        <f>IF(A226=0,$AL$2,IF(A226=1,$AL$3,IF(A226=2,$AL$4,IF(A226=3,$AL$5,IF(A226=4,$AL$6,IF(A226=5,$AL$7,IF(A226=6,#REF!,IF(A226=7,$AL$9,IF(A226=8,$AL$8,"")))))))))</f>
        <v>8.4000000000000005E-2</v>
      </c>
      <c r="V226">
        <v>22.22</v>
      </c>
      <c r="W226">
        <f t="shared" si="73"/>
        <v>4.5454545454545456E-2</v>
      </c>
      <c r="X226">
        <f t="shared" si="74"/>
        <v>3.8545454545454549E-2</v>
      </c>
      <c r="Y226" s="32">
        <f t="shared" si="75"/>
        <v>163629.46137892027</v>
      </c>
      <c r="Z226" s="28">
        <f t="shared" si="76"/>
        <v>38733.807769485778</v>
      </c>
      <c r="AA226" s="28">
        <f t="shared" si="77"/>
        <v>108205.73085159415</v>
      </c>
      <c r="AB226" s="20"/>
      <c r="AC226" s="1">
        <f t="shared" si="69"/>
        <v>774.67615538971563</v>
      </c>
      <c r="AD226" s="1">
        <f t="shared" si="70"/>
        <v>-274.67615538971563</v>
      </c>
      <c r="AE226" s="1">
        <f t="shared" si="71"/>
        <v>387.33807769485782</v>
      </c>
      <c r="AF226" s="3">
        <f t="shared" si="78"/>
        <v>2705.1432712898541</v>
      </c>
    </row>
    <row r="227" spans="1:32" x14ac:dyDescent="0.35">
      <c r="A227" s="84">
        <v>5</v>
      </c>
      <c r="C227" s="15">
        <f t="shared" si="79"/>
        <v>44130</v>
      </c>
      <c r="D227" s="9">
        <v>224</v>
      </c>
      <c r="E227" s="13"/>
      <c r="F227" s="74"/>
      <c r="G227" s="74"/>
      <c r="H227" s="74"/>
      <c r="L227" s="64"/>
      <c r="Q227" s="17"/>
      <c r="R227" s="17"/>
      <c r="T227" s="34">
        <f t="shared" si="72"/>
        <v>1.8480000000000001</v>
      </c>
      <c r="U227">
        <f>IF(A227=0,$AL$2,IF(A227=1,$AL$3,IF(A227=2,$AL$4,IF(A227=3,$AL$5,IF(A227=4,$AL$6,IF(A227=5,$AL$7,IF(A227=6,#REF!,IF(A227=7,$AL$9,IF(A227=8,$AL$8,"")))))))))</f>
        <v>8.4000000000000005E-2</v>
      </c>
      <c r="V227">
        <v>22.22</v>
      </c>
      <c r="W227">
        <f t="shared" si="73"/>
        <v>4.5454545454545456E-2</v>
      </c>
      <c r="X227">
        <f t="shared" si="74"/>
        <v>3.8545454545454549E-2</v>
      </c>
      <c r="Y227" s="32">
        <f t="shared" si="75"/>
        <v>161915.21091973598</v>
      </c>
      <c r="Z227" s="28">
        <f t="shared" si="76"/>
        <v>38687.430602784363</v>
      </c>
      <c r="AA227" s="28">
        <f t="shared" si="77"/>
        <v>109966.35847747987</v>
      </c>
      <c r="AB227" s="20"/>
      <c r="AC227" s="1">
        <f t="shared" si="69"/>
        <v>773.74861205568732</v>
      </c>
      <c r="AD227" s="1">
        <f t="shared" si="70"/>
        <v>-273.74861205568732</v>
      </c>
      <c r="AE227" s="1">
        <f t="shared" si="71"/>
        <v>386.87430602784366</v>
      </c>
      <c r="AF227" s="3">
        <f t="shared" si="78"/>
        <v>2749.158961936997</v>
      </c>
    </row>
    <row r="228" spans="1:32" x14ac:dyDescent="0.35">
      <c r="A228" s="84">
        <v>5</v>
      </c>
      <c r="C228" s="15">
        <f t="shared" si="79"/>
        <v>44131</v>
      </c>
      <c r="D228" s="9">
        <v>225</v>
      </c>
      <c r="E228" s="13"/>
      <c r="F228" s="74"/>
      <c r="G228" s="74"/>
      <c r="H228" s="74"/>
      <c r="L228" s="64"/>
      <c r="Q228" s="17"/>
      <c r="R228" s="17"/>
      <c r="T228" s="34">
        <f t="shared" si="72"/>
        <v>1.8480000000000001</v>
      </c>
      <c r="U228">
        <f>IF(A228=0,$AL$2,IF(A228=1,$AL$3,IF(A228=2,$AL$4,IF(A228=3,$AL$5,IF(A228=4,$AL$6,IF(A228=5,$AL$7,IF(A228=6,#REF!,IF(A228=7,$AL$9,IF(A228=8,$AL$8,"")))))))))</f>
        <v>8.4000000000000005E-2</v>
      </c>
      <c r="V228">
        <v>22.22</v>
      </c>
      <c r="W228">
        <f t="shared" si="73"/>
        <v>4.5454545454545456E-2</v>
      </c>
      <c r="X228">
        <f t="shared" si="74"/>
        <v>3.8545454545454549E-2</v>
      </c>
      <c r="Y228" s="32">
        <f t="shared" si="75"/>
        <v>160220.95068422117</v>
      </c>
      <c r="Z228" s="28">
        <f t="shared" si="76"/>
        <v>38623.171265445359</v>
      </c>
      <c r="AA228" s="28">
        <f t="shared" si="77"/>
        <v>111724.8780503337</v>
      </c>
      <c r="AB228" s="20"/>
      <c r="AC228" s="1">
        <f t="shared" si="69"/>
        <v>772.46342530890718</v>
      </c>
      <c r="AD228" s="1">
        <f t="shared" si="70"/>
        <v>-272.46342530890718</v>
      </c>
      <c r="AE228" s="1">
        <f t="shared" si="71"/>
        <v>386.23171265445359</v>
      </c>
      <c r="AF228" s="3">
        <f t="shared" si="78"/>
        <v>2793.121951258343</v>
      </c>
    </row>
    <row r="229" spans="1:32" x14ac:dyDescent="0.35">
      <c r="A229" s="84">
        <v>5</v>
      </c>
      <c r="C229" s="15">
        <f t="shared" si="79"/>
        <v>44132</v>
      </c>
      <c r="D229" s="9">
        <v>226</v>
      </c>
      <c r="E229" s="13"/>
      <c r="F229" s="74"/>
      <c r="G229" s="74"/>
      <c r="H229" s="74"/>
      <c r="L229" s="64"/>
      <c r="Q229" s="17"/>
      <c r="R229" s="17"/>
      <c r="T229" s="34">
        <f t="shared" si="72"/>
        <v>1.8480000000000001</v>
      </c>
      <c r="U229">
        <f>IF(A229=0,$AL$2,IF(A229=1,$AL$3,IF(A229=2,$AL$4,IF(A229=3,$AL$5,IF(A229=4,$AL$6,IF(A229=5,$AL$7,IF(A229=6,#REF!,IF(A229=7,$AL$9,IF(A229=8,$AL$8,"")))))))))</f>
        <v>8.4000000000000005E-2</v>
      </c>
      <c r="V229">
        <v>22.22</v>
      </c>
      <c r="W229">
        <f t="shared" si="73"/>
        <v>4.5454545454545456E-2</v>
      </c>
      <c r="X229">
        <f t="shared" si="74"/>
        <v>3.8545454545454549E-2</v>
      </c>
      <c r="Y229" s="32">
        <f t="shared" si="75"/>
        <v>158547.20367113067</v>
      </c>
      <c r="Z229" s="28">
        <f t="shared" si="76"/>
        <v>38541.319584651967</v>
      </c>
      <c r="AA229" s="28">
        <f t="shared" si="77"/>
        <v>113480.47674421758</v>
      </c>
      <c r="AB229" s="20"/>
      <c r="AC229" s="1">
        <f t="shared" si="69"/>
        <v>770.82639169303934</v>
      </c>
      <c r="AD229" s="1">
        <f t="shared" si="70"/>
        <v>-270.82639169303934</v>
      </c>
      <c r="AE229" s="1">
        <f t="shared" si="71"/>
        <v>385.41319584651967</v>
      </c>
      <c r="AF229" s="3">
        <f t="shared" si="78"/>
        <v>2837.0119186054399</v>
      </c>
    </row>
    <row r="230" spans="1:32" x14ac:dyDescent="0.35">
      <c r="A230" s="84">
        <v>5</v>
      </c>
      <c r="C230" s="15">
        <f t="shared" si="79"/>
        <v>44133</v>
      </c>
      <c r="D230" s="9">
        <v>227</v>
      </c>
      <c r="E230" s="13"/>
      <c r="F230" s="74"/>
      <c r="G230" s="74"/>
      <c r="H230" s="74"/>
      <c r="L230" s="64"/>
      <c r="Q230" s="17"/>
      <c r="R230" s="17"/>
      <c r="T230" s="34">
        <f t="shared" si="72"/>
        <v>1.8480000000000001</v>
      </c>
      <c r="U230">
        <f>IF(A230=0,$AL$2,IF(A230=1,$AL$3,IF(A230=2,$AL$4,IF(A230=3,$AL$5,IF(A230=4,$AL$6,IF(A230=5,$AL$7,IF(A230=6,#REF!,IF(A230=7,$AL$9,IF(A230=8,$AL$8,"")))))))))</f>
        <v>8.4000000000000005E-2</v>
      </c>
      <c r="V230">
        <v>22.22</v>
      </c>
      <c r="W230">
        <f t="shared" si="73"/>
        <v>4.5454545454545456E-2</v>
      </c>
      <c r="X230">
        <f t="shared" si="74"/>
        <v>3.8545454545454549E-2</v>
      </c>
      <c r="Y230" s="32">
        <f t="shared" si="75"/>
        <v>156894.45145757639</v>
      </c>
      <c r="Z230" s="28">
        <f t="shared" si="76"/>
        <v>38442.193635267518</v>
      </c>
      <c r="AA230" s="28">
        <f t="shared" si="77"/>
        <v>115232.3549071563</v>
      </c>
      <c r="AB230" s="20"/>
      <c r="AC230" s="1">
        <f t="shared" si="69"/>
        <v>768.84387270535035</v>
      </c>
      <c r="AD230" s="1">
        <f t="shared" si="70"/>
        <v>-268.84387270535035</v>
      </c>
      <c r="AE230" s="1">
        <f t="shared" si="71"/>
        <v>384.42193635267517</v>
      </c>
      <c r="AF230" s="3">
        <f t="shared" si="78"/>
        <v>2880.8088726789078</v>
      </c>
    </row>
    <row r="231" spans="1:32" x14ac:dyDescent="0.35">
      <c r="A231" s="84">
        <v>5</v>
      </c>
      <c r="C231" s="15">
        <f t="shared" si="79"/>
        <v>44134</v>
      </c>
      <c r="D231" s="9">
        <v>228</v>
      </c>
      <c r="E231" s="13"/>
      <c r="F231" s="74"/>
      <c r="G231" s="74"/>
      <c r="H231" s="74"/>
      <c r="L231" s="64"/>
      <c r="Q231" s="17"/>
      <c r="R231" s="17"/>
      <c r="T231" s="34">
        <f t="shared" si="72"/>
        <v>1.8480000000000001</v>
      </c>
      <c r="U231">
        <f>IF(A231=0,$AL$2,IF(A231=1,$AL$3,IF(A231=2,$AL$4,IF(A231=3,$AL$5,IF(A231=4,$AL$6,IF(A231=5,$AL$7,IF(A231=6,#REF!,IF(A231=7,$AL$9,IF(A231=8,$AL$8,"")))))))))</f>
        <v>8.4000000000000005E-2</v>
      </c>
      <c r="V231">
        <v>22.22</v>
      </c>
      <c r="W231">
        <f t="shared" si="73"/>
        <v>4.5454545454545456E-2</v>
      </c>
      <c r="X231">
        <f t="shared" si="74"/>
        <v>3.8545454545454549E-2</v>
      </c>
      <c r="Y231" s="32">
        <f t="shared" si="75"/>
        <v>155263.13458593661</v>
      </c>
      <c r="Z231" s="28">
        <f t="shared" si="76"/>
        <v>38326.138068940592</v>
      </c>
      <c r="AA231" s="28">
        <f t="shared" si="77"/>
        <v>116979.72734512301</v>
      </c>
      <c r="AB231" s="20"/>
      <c r="AC231" s="1">
        <f t="shared" si="69"/>
        <v>766.52276137881188</v>
      </c>
      <c r="AD231" s="1">
        <f t="shared" si="70"/>
        <v>-266.52276137881188</v>
      </c>
      <c r="AE231" s="1">
        <f t="shared" si="71"/>
        <v>383.26138068940594</v>
      </c>
      <c r="AF231" s="3">
        <f t="shared" si="78"/>
        <v>2924.4931836280757</v>
      </c>
    </row>
    <row r="232" spans="1:32" x14ac:dyDescent="0.35">
      <c r="A232" s="84">
        <v>5</v>
      </c>
      <c r="C232" s="15">
        <f t="shared" si="79"/>
        <v>44135</v>
      </c>
      <c r="D232" s="9">
        <v>229</v>
      </c>
      <c r="E232" s="13"/>
      <c r="F232" s="74"/>
      <c r="G232" s="74"/>
      <c r="H232" s="74"/>
      <c r="L232" s="64"/>
      <c r="Q232" s="17"/>
      <c r="R232" s="17"/>
      <c r="T232" s="34">
        <f t="shared" si="72"/>
        <v>1.8480000000000001</v>
      </c>
      <c r="U232">
        <f>IF(A232=0,$AL$2,IF(A232=1,$AL$3,IF(A232=2,$AL$4,IF(A232=3,$AL$5,IF(A232=4,$AL$6,IF(A232=5,$AL$7,IF(A232=6,#REF!,IF(A232=7,$AL$9,IF(A232=8,$AL$8,"")))))))))</f>
        <v>8.4000000000000005E-2</v>
      </c>
      <c r="V232">
        <v>22.22</v>
      </c>
      <c r="W232">
        <f t="shared" si="73"/>
        <v>4.5454545454545456E-2</v>
      </c>
      <c r="X232">
        <f t="shared" si="74"/>
        <v>3.8545454545454549E-2</v>
      </c>
      <c r="Y232" s="32">
        <f t="shared" si="75"/>
        <v>153653.65308112866</v>
      </c>
      <c r="Z232" s="28">
        <f t="shared" si="76"/>
        <v>38193.5223887967</v>
      </c>
      <c r="AA232" s="28">
        <f t="shared" si="77"/>
        <v>118721.82453007485</v>
      </c>
      <c r="AB232" s="20"/>
      <c r="AC232" s="1">
        <f t="shared" si="69"/>
        <v>763.87044777593405</v>
      </c>
      <c r="AD232" s="1">
        <f t="shared" si="70"/>
        <v>-263.87044777593405</v>
      </c>
      <c r="AE232" s="1">
        <f t="shared" si="71"/>
        <v>381.93522388796703</v>
      </c>
      <c r="AF232" s="3">
        <f t="shared" si="78"/>
        <v>2968.0456132518716</v>
      </c>
    </row>
    <row r="233" spans="1:32" x14ac:dyDescent="0.35">
      <c r="A233" s="84">
        <v>5</v>
      </c>
      <c r="C233" s="15">
        <f t="shared" si="79"/>
        <v>44136</v>
      </c>
      <c r="D233" s="9">
        <v>230</v>
      </c>
      <c r="E233" s="13"/>
      <c r="F233" s="74"/>
      <c r="G233" s="74"/>
      <c r="H233" s="74"/>
      <c r="L233" s="64"/>
      <c r="Q233" s="17"/>
      <c r="R233" s="17"/>
      <c r="T233" s="34">
        <f t="shared" si="72"/>
        <v>1.8480000000000001</v>
      </c>
      <c r="U233">
        <f>IF(A233=0,$AL$2,IF(A233=1,$AL$3,IF(A233=2,$AL$4,IF(A233=3,$AL$5,IF(A233=4,$AL$6,IF(A233=5,$AL$7,IF(A233=6,#REF!,IF(A233=7,$AL$9,IF(A233=8,$AL$8,"")))))))))</f>
        <v>8.4000000000000005E-2</v>
      </c>
      <c r="V233">
        <v>22.22</v>
      </c>
      <c r="W233">
        <f t="shared" si="73"/>
        <v>4.5454545454545456E-2</v>
      </c>
      <c r="X233">
        <f t="shared" si="74"/>
        <v>3.8545454545454549E-2</v>
      </c>
      <c r="Y233" s="32">
        <f t="shared" si="75"/>
        <v>152066.36708874613</v>
      </c>
      <c r="Z233" s="28">
        <f t="shared" si="76"/>
        <v>38044.73918168847</v>
      </c>
      <c r="AA233" s="28">
        <f t="shared" si="77"/>
        <v>120457.89372956561</v>
      </c>
      <c r="AB233" s="20"/>
      <c r="AC233" s="1">
        <f t="shared" si="69"/>
        <v>760.89478363376941</v>
      </c>
      <c r="AD233" s="1">
        <f t="shared" si="70"/>
        <v>-260.89478363376941</v>
      </c>
      <c r="AE233" s="1">
        <f t="shared" si="71"/>
        <v>380.4473918168847</v>
      </c>
      <c r="AF233" s="3">
        <f t="shared" si="78"/>
        <v>3011.4473432391405</v>
      </c>
    </row>
    <row r="234" spans="1:32" x14ac:dyDescent="0.35">
      <c r="A234" s="84">
        <v>5</v>
      </c>
      <c r="C234" s="15">
        <f t="shared" si="79"/>
        <v>44137</v>
      </c>
      <c r="D234" s="9">
        <v>231</v>
      </c>
      <c r="E234" s="13"/>
      <c r="F234" s="74"/>
      <c r="G234" s="74"/>
      <c r="H234" s="74"/>
      <c r="L234" s="64"/>
      <c r="Q234" s="17"/>
      <c r="R234" s="17"/>
      <c r="T234" s="34">
        <f t="shared" si="72"/>
        <v>1.8480000000000001</v>
      </c>
      <c r="U234">
        <f>IF(A234=0,$AL$2,IF(A234=1,$AL$3,IF(A234=2,$AL$4,IF(A234=3,$AL$5,IF(A234=4,$AL$6,IF(A234=5,$AL$7,IF(A234=6,#REF!,IF(A234=7,$AL$9,IF(A234=8,$AL$8,"")))))))))</f>
        <v>8.4000000000000005E-2</v>
      </c>
      <c r="V234">
        <v>22.22</v>
      </c>
      <c r="W234">
        <f t="shared" si="73"/>
        <v>4.5454545454545456E-2</v>
      </c>
      <c r="X234">
        <f t="shared" si="74"/>
        <v>3.8545454545454549E-2</v>
      </c>
      <c r="Y234" s="32">
        <f t="shared" si="75"/>
        <v>150501.59762430468</v>
      </c>
      <c r="Z234" s="28">
        <f t="shared" si="76"/>
        <v>37880.202319689539</v>
      </c>
      <c r="AA234" s="28">
        <f t="shared" si="77"/>
        <v>122187.200056006</v>
      </c>
      <c r="AB234" s="20"/>
      <c r="AC234" s="1">
        <f t="shared" si="69"/>
        <v>757.60404639379078</v>
      </c>
      <c r="AD234" s="1">
        <f t="shared" si="70"/>
        <v>-257.60404639379078</v>
      </c>
      <c r="AE234" s="1">
        <f t="shared" si="71"/>
        <v>378.80202319689539</v>
      </c>
      <c r="AF234" s="3">
        <f t="shared" si="78"/>
        <v>3054.6800014001501</v>
      </c>
    </row>
    <row r="235" spans="1:32" x14ac:dyDescent="0.35">
      <c r="A235" s="84">
        <v>5</v>
      </c>
      <c r="C235" s="15">
        <f t="shared" si="79"/>
        <v>44138</v>
      </c>
      <c r="D235" s="9">
        <v>232</v>
      </c>
      <c r="E235" s="13"/>
      <c r="F235" s="74"/>
      <c r="G235" s="74"/>
      <c r="H235" s="74"/>
      <c r="L235" s="64"/>
      <c r="Q235" s="17"/>
      <c r="R235" s="17"/>
      <c r="T235" s="34">
        <f t="shared" si="72"/>
        <v>1.8480000000000001</v>
      </c>
      <c r="U235">
        <f>IF(A235=0,$AL$2,IF(A235=1,$AL$3,IF(A235=2,$AL$4,IF(A235=3,$AL$5,IF(A235=4,$AL$6,IF(A235=5,$AL$7,IF(A235=6,#REF!,IF(A235=7,$AL$9,IF(A235=8,$AL$8,"")))))))))</f>
        <v>8.4000000000000005E-2</v>
      </c>
      <c r="V235">
        <v>22.22</v>
      </c>
      <c r="W235">
        <f t="shared" si="73"/>
        <v>4.5454545454545456E-2</v>
      </c>
      <c r="X235">
        <f t="shared" si="74"/>
        <v>3.8545454545454549E-2</v>
      </c>
      <c r="Y235" s="32">
        <f t="shared" si="75"/>
        <v>148959.62742368711</v>
      </c>
      <c r="Z235" s="28">
        <f t="shared" si="76"/>
        <v>37700.345142139391</v>
      </c>
      <c r="AA235" s="28">
        <f t="shared" si="77"/>
        <v>123909.02743417371</v>
      </c>
      <c r="AB235" s="20"/>
      <c r="AC235" s="1">
        <f t="shared" si="69"/>
        <v>754.00690284278778</v>
      </c>
      <c r="AD235" s="1">
        <f t="shared" si="70"/>
        <v>-254.00690284278778</v>
      </c>
      <c r="AE235" s="1">
        <f t="shared" si="71"/>
        <v>377.00345142139389</v>
      </c>
      <c r="AF235" s="3">
        <f t="shared" si="78"/>
        <v>3097.7256858543428</v>
      </c>
    </row>
    <row r="236" spans="1:32" x14ac:dyDescent="0.35">
      <c r="A236" s="84">
        <v>5</v>
      </c>
      <c r="C236" s="15">
        <f t="shared" si="79"/>
        <v>44139</v>
      </c>
      <c r="D236" s="9">
        <v>233</v>
      </c>
      <c r="E236" s="13"/>
      <c r="F236" s="74"/>
      <c r="G236" s="74"/>
      <c r="H236" s="74"/>
      <c r="L236" s="64"/>
      <c r="Q236" s="17"/>
      <c r="R236" s="17"/>
      <c r="T236" s="34">
        <f t="shared" si="72"/>
        <v>1.8480000000000001</v>
      </c>
      <c r="U236">
        <f>IF(A236=0,$AL$2,IF(A236=1,$AL$3,IF(A236=2,$AL$4,IF(A236=3,$AL$5,IF(A236=4,$AL$6,IF(A236=5,$AL$7,IF(A236=6,#REF!,IF(A236=7,$AL$9,IF(A236=8,$AL$8,"")))))))))</f>
        <v>8.4000000000000005E-2</v>
      </c>
      <c r="V236">
        <v>22.22</v>
      </c>
      <c r="W236">
        <f t="shared" si="73"/>
        <v>4.5454545454545456E-2</v>
      </c>
      <c r="X236">
        <f t="shared" si="74"/>
        <v>3.8545454545454549E-2</v>
      </c>
      <c r="Y236" s="32">
        <f t="shared" si="75"/>
        <v>147440.70188482327</v>
      </c>
      <c r="Z236" s="28">
        <f t="shared" si="76"/>
        <v>37505.618629087818</v>
      </c>
      <c r="AA236" s="28">
        <f t="shared" si="77"/>
        <v>125622.67948608914</v>
      </c>
      <c r="AB236" s="20"/>
      <c r="AC236" s="1">
        <f t="shared" si="69"/>
        <v>750.1123725817564</v>
      </c>
      <c r="AD236" s="1">
        <f t="shared" si="70"/>
        <v>-250.1123725817564</v>
      </c>
      <c r="AE236" s="1">
        <f t="shared" si="71"/>
        <v>375.0561862908782</v>
      </c>
      <c r="AF236" s="3">
        <f t="shared" si="78"/>
        <v>3140.5669871522286</v>
      </c>
    </row>
    <row r="237" spans="1:32" x14ac:dyDescent="0.35">
      <c r="A237" s="84">
        <v>5</v>
      </c>
      <c r="C237" s="15">
        <f t="shared" si="79"/>
        <v>44140</v>
      </c>
      <c r="D237" s="9">
        <v>234</v>
      </c>
      <c r="E237" s="13"/>
      <c r="F237" s="74"/>
      <c r="G237" s="74"/>
      <c r="H237" s="74"/>
      <c r="L237" s="64"/>
      <c r="Q237" s="17"/>
      <c r="R237" s="17"/>
      <c r="T237" s="34">
        <f t="shared" si="72"/>
        <v>1.8480000000000001</v>
      </c>
      <c r="U237">
        <f>IF(A237=0,$AL$2,IF(A237=1,$AL$3,IF(A237=2,$AL$4,IF(A237=3,$AL$5,IF(A237=4,$AL$6,IF(A237=5,$AL$7,IF(A237=6,#REF!,IF(A237=7,$AL$9,IF(A237=8,$AL$8,"")))))))))</f>
        <v>8.4000000000000005E-2</v>
      </c>
      <c r="V237">
        <v>22.22</v>
      </c>
      <c r="W237">
        <f t="shared" si="73"/>
        <v>4.5454545454545456E-2</v>
      </c>
      <c r="X237">
        <f t="shared" si="74"/>
        <v>3.8545454545454549E-2</v>
      </c>
      <c r="Y237" s="32">
        <f t="shared" si="75"/>
        <v>145945.03009067522</v>
      </c>
      <c r="Z237" s="28">
        <f t="shared" si="76"/>
        <v>37296.489576459127</v>
      </c>
      <c r="AA237" s="28">
        <f t="shared" si="77"/>
        <v>127327.48033286586</v>
      </c>
      <c r="AB237" s="20"/>
      <c r="AC237" s="1">
        <f t="shared" si="69"/>
        <v>745.92979152918258</v>
      </c>
      <c r="AD237" s="1">
        <f t="shared" si="70"/>
        <v>-245.92979152918258</v>
      </c>
      <c r="AE237" s="1">
        <f t="shared" si="71"/>
        <v>372.96489576459129</v>
      </c>
      <c r="AF237" s="3">
        <f t="shared" si="78"/>
        <v>3183.1870083216468</v>
      </c>
    </row>
    <row r="238" spans="1:32" x14ac:dyDescent="0.35">
      <c r="A238" s="84">
        <v>5</v>
      </c>
      <c r="C238" s="15">
        <f t="shared" si="79"/>
        <v>44141</v>
      </c>
      <c r="D238" s="9">
        <v>235</v>
      </c>
      <c r="E238" s="13"/>
      <c r="F238" s="74"/>
      <c r="G238" s="74"/>
      <c r="H238" s="74"/>
      <c r="L238" s="64"/>
      <c r="Q238" s="17"/>
      <c r="R238" s="17"/>
      <c r="T238" s="34">
        <f t="shared" si="72"/>
        <v>1.8480000000000001</v>
      </c>
      <c r="U238">
        <f>IF(A238=0,$AL$2,IF(A238=1,$AL$3,IF(A238=2,$AL$4,IF(A238=3,$AL$5,IF(A238=4,$AL$6,IF(A238=5,$AL$7,IF(A238=6,#REF!,IF(A238=7,$AL$9,IF(A238=8,$AL$8,"")))))))))</f>
        <v>8.4000000000000005E-2</v>
      </c>
      <c r="V238">
        <v>22.22</v>
      </c>
      <c r="W238">
        <f t="shared" si="73"/>
        <v>4.5454545454545456E-2</v>
      </c>
      <c r="X238">
        <f t="shared" si="74"/>
        <v>3.8545454545454549E-2</v>
      </c>
      <c r="Y238" s="32">
        <f t="shared" si="75"/>
        <v>144472.78590371751</v>
      </c>
      <c r="Z238" s="28">
        <f t="shared" si="76"/>
        <v>37073.438782668694</v>
      </c>
      <c r="AA238" s="28">
        <f t="shared" si="77"/>
        <v>129022.77531361401</v>
      </c>
      <c r="AB238" s="20"/>
      <c r="AC238" s="1">
        <f t="shared" si="69"/>
        <v>741.46877565337388</v>
      </c>
      <c r="AD238" s="1">
        <f t="shared" si="70"/>
        <v>-241.46877565337388</v>
      </c>
      <c r="AE238" s="1">
        <f t="shared" si="71"/>
        <v>370.73438782668694</v>
      </c>
      <c r="AF238" s="3">
        <f t="shared" si="78"/>
        <v>3225.5693828403505</v>
      </c>
    </row>
    <row r="239" spans="1:32" x14ac:dyDescent="0.35">
      <c r="A239" s="84">
        <v>5</v>
      </c>
      <c r="C239" s="15">
        <f t="shared" si="79"/>
        <v>44142</v>
      </c>
      <c r="D239" s="9">
        <v>236</v>
      </c>
      <c r="E239" s="13"/>
      <c r="F239" s="74"/>
      <c r="G239" s="74"/>
      <c r="H239" s="74"/>
      <c r="L239" s="64"/>
      <c r="Q239" s="17"/>
      <c r="R239" s="17"/>
      <c r="T239" s="34">
        <f t="shared" si="72"/>
        <v>1.8480000000000001</v>
      </c>
      <c r="U239">
        <f>IF(A239=0,$AL$2,IF(A239=1,$AL$3,IF(A239=2,$AL$4,IF(A239=3,$AL$5,IF(A239=4,$AL$6,IF(A239=5,$AL$7,IF(A239=6,#REF!,IF(A239=7,$AL$9,IF(A239=8,$AL$8,"")))))))))</f>
        <v>8.4000000000000005E-2</v>
      </c>
      <c r="V239">
        <v>22.22</v>
      </c>
      <c r="W239">
        <f t="shared" si="73"/>
        <v>4.5454545454545456E-2</v>
      </c>
      <c r="X239">
        <f t="shared" si="74"/>
        <v>3.8545454545454549E-2</v>
      </c>
      <c r="Y239" s="32">
        <f t="shared" si="75"/>
        <v>143024.10912229476</v>
      </c>
      <c r="Z239" s="28">
        <f t="shared" si="76"/>
        <v>36836.959255788315</v>
      </c>
      <c r="AA239" s="28">
        <f t="shared" si="77"/>
        <v>130707.93162191713</v>
      </c>
      <c r="AB239" s="20"/>
      <c r="AC239" s="1">
        <f t="shared" si="69"/>
        <v>736.7391851157663</v>
      </c>
      <c r="AD239" s="1">
        <f t="shared" si="70"/>
        <v>-236.7391851157663</v>
      </c>
      <c r="AE239" s="1">
        <f t="shared" si="71"/>
        <v>368.36959255788315</v>
      </c>
      <c r="AF239" s="3">
        <f t="shared" si="78"/>
        <v>3267.6982905479285</v>
      </c>
    </row>
    <row r="240" spans="1:32" x14ac:dyDescent="0.35">
      <c r="A240" s="84">
        <v>5</v>
      </c>
      <c r="C240" s="15">
        <f t="shared" si="79"/>
        <v>44143</v>
      </c>
      <c r="D240" s="9">
        <v>237</v>
      </c>
      <c r="E240" s="13"/>
      <c r="F240" s="74"/>
      <c r="G240" s="74"/>
      <c r="H240" s="74"/>
      <c r="L240" s="64"/>
      <c r="Q240" s="17"/>
      <c r="R240" s="17"/>
      <c r="T240" s="34">
        <f t="shared" si="72"/>
        <v>1.8480000000000001</v>
      </c>
      <c r="U240">
        <f>IF(A240=0,$AL$2,IF(A240=1,$AL$3,IF(A240=2,$AL$4,IF(A240=3,$AL$5,IF(A240=4,$AL$6,IF(A240=5,$AL$7,IF(A240=6,#REF!,IF(A240=7,$AL$9,IF(A240=8,$AL$8,"")))))))))</f>
        <v>8.4000000000000005E-2</v>
      </c>
      <c r="V240">
        <v>22.22</v>
      </c>
      <c r="W240">
        <f t="shared" si="73"/>
        <v>4.5454545454545456E-2</v>
      </c>
      <c r="X240">
        <f t="shared" si="74"/>
        <v>3.8545454545454549E-2</v>
      </c>
      <c r="Y240" s="32">
        <f t="shared" si="75"/>
        <v>141599.10668950062</v>
      </c>
      <c r="Z240" s="28">
        <f t="shared" si="76"/>
        <v>36587.554449682968</v>
      </c>
      <c r="AA240" s="28">
        <f t="shared" si="77"/>
        <v>132382.33886081661</v>
      </c>
      <c r="AB240" s="20"/>
      <c r="AC240" s="1">
        <f t="shared" si="69"/>
        <v>731.75108899365932</v>
      </c>
      <c r="AD240" s="1">
        <f t="shared" si="70"/>
        <v>-231.75108899365932</v>
      </c>
      <c r="AE240" s="1">
        <f t="shared" si="71"/>
        <v>365.87554449682966</v>
      </c>
      <c r="AF240" s="3">
        <f t="shared" si="78"/>
        <v>3309.5584715204154</v>
      </c>
    </row>
    <row r="241" spans="1:32" x14ac:dyDescent="0.35">
      <c r="A241" s="84">
        <v>5</v>
      </c>
      <c r="C241" s="15">
        <f t="shared" si="79"/>
        <v>44144</v>
      </c>
      <c r="D241" s="9">
        <v>238</v>
      </c>
      <c r="E241" s="13"/>
      <c r="F241" s="74"/>
      <c r="G241" s="74"/>
      <c r="H241" s="74"/>
      <c r="L241" s="64"/>
      <c r="Q241" s="17"/>
      <c r="R241" s="17"/>
      <c r="T241" s="34">
        <f t="shared" si="72"/>
        <v>1.8480000000000001</v>
      </c>
      <c r="U241">
        <f>IF(A241=0,$AL$2,IF(A241=1,$AL$3,IF(A241=2,$AL$4,IF(A241=3,$AL$5,IF(A241=4,$AL$6,IF(A241=5,$AL$7,IF(A241=6,#REF!,IF(A241=7,$AL$9,IF(A241=8,$AL$8,"")))))))))</f>
        <v>8.4000000000000005E-2</v>
      </c>
      <c r="V241">
        <v>22.22</v>
      </c>
      <c r="W241">
        <f t="shared" si="73"/>
        <v>4.5454545454545456E-2</v>
      </c>
      <c r="X241">
        <f t="shared" si="74"/>
        <v>3.8545454545454549E-2</v>
      </c>
      <c r="Y241" s="32">
        <f t="shared" si="75"/>
        <v>140197.85394553989</v>
      </c>
      <c r="Z241" s="28">
        <f t="shared" si="76"/>
        <v>36325.736536839941</v>
      </c>
      <c r="AA241" s="28">
        <f t="shared" si="77"/>
        <v>134045.4095176204</v>
      </c>
      <c r="AB241" s="20"/>
      <c r="AC241" s="1">
        <f t="shared" si="69"/>
        <v>726.51473073679881</v>
      </c>
      <c r="AD241" s="1">
        <f t="shared" si="70"/>
        <v>-226.51473073679881</v>
      </c>
      <c r="AE241" s="1">
        <f t="shared" si="71"/>
        <v>363.25736536839941</v>
      </c>
      <c r="AF241" s="3">
        <f t="shared" si="78"/>
        <v>3351.1352379405103</v>
      </c>
    </row>
    <row r="242" spans="1:32" x14ac:dyDescent="0.35">
      <c r="A242" s="84">
        <v>5</v>
      </c>
      <c r="C242" s="15">
        <f t="shared" si="79"/>
        <v>44145</v>
      </c>
      <c r="D242" s="9">
        <v>239</v>
      </c>
      <c r="E242" s="13"/>
      <c r="F242" s="74"/>
      <c r="G242" s="74"/>
      <c r="H242" s="74"/>
      <c r="L242" s="64"/>
      <c r="Q242" s="17"/>
      <c r="R242" s="17"/>
      <c r="T242" s="34">
        <f t="shared" si="72"/>
        <v>1.8480000000000001</v>
      </c>
      <c r="U242">
        <f>IF(A242=0,$AL$2,IF(A242=1,$AL$3,IF(A242=2,$AL$4,IF(A242=3,$AL$5,IF(A242=4,$AL$6,IF(A242=5,$AL$7,IF(A242=6,#REF!,IF(A242=7,$AL$9,IF(A242=8,$AL$8,"")))))))))</f>
        <v>8.4000000000000005E-2</v>
      </c>
      <c r="V242">
        <v>22.22</v>
      </c>
      <c r="W242">
        <f t="shared" si="73"/>
        <v>4.5454545454545456E-2</v>
      </c>
      <c r="X242">
        <f t="shared" si="74"/>
        <v>3.8545454545454549E-2</v>
      </c>
      <c r="Y242" s="32">
        <f t="shared" si="75"/>
        <v>138820.39591490472</v>
      </c>
      <c r="Z242" s="28">
        <f t="shared" si="76"/>
        <v>36052.024724891489</v>
      </c>
      <c r="AA242" s="28">
        <f t="shared" si="77"/>
        <v>135696.57936020402</v>
      </c>
      <c r="AB242" s="20"/>
      <c r="AC242" s="1">
        <f t="shared" si="69"/>
        <v>721.04049449782985</v>
      </c>
      <c r="AD242" s="1">
        <f t="shared" si="70"/>
        <v>-221.04049449782985</v>
      </c>
      <c r="AE242" s="1">
        <f t="shared" si="71"/>
        <v>360.52024724891493</v>
      </c>
      <c r="AF242" s="3">
        <f t="shared" si="78"/>
        <v>3392.4144840051008</v>
      </c>
    </row>
    <row r="243" spans="1:32" x14ac:dyDescent="0.35">
      <c r="A243" s="84">
        <v>5</v>
      </c>
      <c r="C243" s="15">
        <f t="shared" si="79"/>
        <v>44146</v>
      </c>
      <c r="D243" s="9">
        <v>240</v>
      </c>
      <c r="E243" s="13"/>
      <c r="F243" s="74"/>
      <c r="G243" s="74"/>
      <c r="H243" s="74"/>
      <c r="L243" s="64"/>
      <c r="Q243" s="17"/>
      <c r="R243" s="17"/>
      <c r="T243" s="34">
        <f t="shared" si="72"/>
        <v>1.8480000000000001</v>
      </c>
      <c r="U243">
        <f>IF(A243=0,$AL$2,IF(A243=1,$AL$3,IF(A243=2,$AL$4,IF(A243=3,$AL$5,IF(A243=4,$AL$6,IF(A243=5,$AL$7,IF(A243=6,#REF!,IF(A243=7,$AL$9,IF(A243=8,$AL$8,"")))))))))</f>
        <v>8.4000000000000005E-2</v>
      </c>
      <c r="V243">
        <v>22.22</v>
      </c>
      <c r="W243">
        <f t="shared" si="73"/>
        <v>4.5454545454545456E-2</v>
      </c>
      <c r="X243">
        <f t="shared" si="74"/>
        <v>3.8545454545454549E-2</v>
      </c>
      <c r="Y243" s="32">
        <f t="shared" si="75"/>
        <v>137466.74862010666</v>
      </c>
      <c r="Z243" s="28">
        <f t="shared" si="76"/>
        <v>35766.943623103572</v>
      </c>
      <c r="AA243" s="28">
        <f t="shared" si="77"/>
        <v>137335.30775678999</v>
      </c>
      <c r="AB243" s="20"/>
      <c r="AC243" s="1">
        <f t="shared" si="69"/>
        <v>715.33887246207144</v>
      </c>
      <c r="AD243" s="1">
        <f t="shared" si="70"/>
        <v>-215.33887246207144</v>
      </c>
      <c r="AE243" s="1">
        <f t="shared" si="71"/>
        <v>357.66943623103572</v>
      </c>
      <c r="AF243" s="3">
        <f t="shared" si="78"/>
        <v>3433.3826939197497</v>
      </c>
    </row>
    <row r="244" spans="1:32" x14ac:dyDescent="0.35">
      <c r="A244" s="84">
        <v>5</v>
      </c>
      <c r="C244" s="15">
        <f t="shared" si="79"/>
        <v>44147</v>
      </c>
      <c r="D244" s="9">
        <v>241</v>
      </c>
      <c r="E244" s="13"/>
      <c r="F244" s="74"/>
      <c r="G244" s="74"/>
      <c r="H244" s="74"/>
      <c r="L244" s="64"/>
      <c r="Q244" s="17"/>
      <c r="R244" s="17"/>
      <c r="T244" s="34">
        <f t="shared" si="72"/>
        <v>1.8480000000000001</v>
      </c>
      <c r="U244">
        <f>IF(A244=0,$AL$2,IF(A244=1,$AL$3,IF(A244=2,$AL$4,IF(A244=3,$AL$5,IF(A244=4,$AL$6,IF(A244=5,$AL$7,IF(A244=6,#REF!,IF(A244=7,$AL$9,IF(A244=8,$AL$8,"")))))))))</f>
        <v>8.4000000000000005E-2</v>
      </c>
      <c r="V244">
        <v>22.22</v>
      </c>
      <c r="W244">
        <f t="shared" si="73"/>
        <v>4.5454545454545456E-2</v>
      </c>
      <c r="X244">
        <f t="shared" si="74"/>
        <v>3.8545454545454549E-2</v>
      </c>
      <c r="Y244" s="32">
        <f t="shared" si="75"/>
        <v>136136.90041415009</v>
      </c>
      <c r="Z244" s="28">
        <f t="shared" si="76"/>
        <v>35471.021664373628</v>
      </c>
      <c r="AA244" s="28">
        <f t="shared" si="77"/>
        <v>138961.07792147651</v>
      </c>
      <c r="AB244" s="20"/>
      <c r="AC244" s="1">
        <f t="shared" si="69"/>
        <v>709.42043328747252</v>
      </c>
      <c r="AD244" s="1">
        <f t="shared" si="70"/>
        <v>-209.42043328747252</v>
      </c>
      <c r="AE244" s="1">
        <f t="shared" si="71"/>
        <v>354.71021664373626</v>
      </c>
      <c r="AF244" s="3">
        <f t="shared" si="78"/>
        <v>3474.0269480369129</v>
      </c>
    </row>
    <row r="245" spans="1:32" x14ac:dyDescent="0.35">
      <c r="A245" s="84">
        <v>5</v>
      </c>
      <c r="C245" s="15">
        <f t="shared" si="79"/>
        <v>44148</v>
      </c>
      <c r="D245" s="9">
        <v>242</v>
      </c>
      <c r="E245" s="13"/>
      <c r="F245" s="74"/>
      <c r="G245" s="74"/>
      <c r="H245" s="74"/>
      <c r="L245" s="64"/>
      <c r="Q245" s="17"/>
      <c r="R245" s="17"/>
      <c r="T245" s="34">
        <f t="shared" si="72"/>
        <v>1.8480000000000001</v>
      </c>
      <c r="U245">
        <f>IF(A245=0,$AL$2,IF(A245=1,$AL$3,IF(A245=2,$AL$4,IF(A245=3,$AL$5,IF(A245=4,$AL$6,IF(A245=5,$AL$7,IF(A245=6,#REF!,IF(A245=7,$AL$9,IF(A245=8,$AL$8,"")))))))))</f>
        <v>8.4000000000000005E-2</v>
      </c>
      <c r="V245">
        <v>22.22</v>
      </c>
      <c r="W245">
        <f t="shared" si="73"/>
        <v>4.5454545454545456E-2</v>
      </c>
      <c r="X245">
        <f t="shared" si="74"/>
        <v>3.8545454545454549E-2</v>
      </c>
      <c r="Y245" s="32">
        <f t="shared" si="75"/>
        <v>134830.81332440316</v>
      </c>
      <c r="Z245" s="28">
        <f t="shared" si="76"/>
        <v>35164.789587558116</v>
      </c>
      <c r="AA245" s="28">
        <f t="shared" si="77"/>
        <v>140573.39708803894</v>
      </c>
      <c r="AB245" s="20"/>
      <c r="AC245" s="1">
        <f t="shared" si="69"/>
        <v>703.29579175116237</v>
      </c>
      <c r="AD245" s="1">
        <f t="shared" si="70"/>
        <v>-203.29579175116237</v>
      </c>
      <c r="AE245" s="1">
        <f t="shared" si="71"/>
        <v>351.64789587558118</v>
      </c>
      <c r="AF245" s="3">
        <f t="shared" si="78"/>
        <v>3514.3349272009737</v>
      </c>
    </row>
    <row r="246" spans="1:32" x14ac:dyDescent="0.35">
      <c r="A246" s="84">
        <v>5</v>
      </c>
      <c r="C246" s="15">
        <f t="shared" si="79"/>
        <v>44149</v>
      </c>
      <c r="D246" s="9">
        <v>243</v>
      </c>
      <c r="E246" s="13"/>
      <c r="F246" s="74"/>
      <c r="G246" s="74"/>
      <c r="H246" s="74"/>
      <c r="L246" s="64"/>
      <c r="Q246" s="17"/>
      <c r="R246" s="17"/>
      <c r="T246" s="34">
        <f t="shared" si="72"/>
        <v>1.8480000000000001</v>
      </c>
      <c r="U246">
        <f>IF(A246=0,$AL$2,IF(A246=1,$AL$3,IF(A246=2,$AL$4,IF(A246=3,$AL$5,IF(A246=4,$AL$6,IF(A246=5,$AL$7,IF(A246=6,#REF!,IF(A246=7,$AL$9,IF(A246=8,$AL$8,"")))))))))</f>
        <v>8.4000000000000005E-2</v>
      </c>
      <c r="V246">
        <v>22.22</v>
      </c>
      <c r="W246">
        <f t="shared" si="73"/>
        <v>4.5454545454545456E-2</v>
      </c>
      <c r="X246">
        <f t="shared" si="74"/>
        <v>3.8545454545454549E-2</v>
      </c>
      <c r="Y246" s="32">
        <f t="shared" si="75"/>
        <v>133548.42440101234</v>
      </c>
      <c r="Z246" s="28">
        <f t="shared" si="76"/>
        <v>34848.778984241762</v>
      </c>
      <c r="AA246" s="28">
        <f t="shared" si="77"/>
        <v>142171.79661474613</v>
      </c>
      <c r="AB246" s="20"/>
      <c r="AC246" s="1">
        <f t="shared" si="69"/>
        <v>696.97557968483522</v>
      </c>
      <c r="AD246" s="1">
        <f t="shared" si="70"/>
        <v>-196.97557968483522</v>
      </c>
      <c r="AE246" s="1">
        <f t="shared" si="71"/>
        <v>348.48778984241761</v>
      </c>
      <c r="AF246" s="3">
        <f t="shared" si="78"/>
        <v>3554.2949153686532</v>
      </c>
    </row>
    <row r="247" spans="1:32" x14ac:dyDescent="0.35">
      <c r="A247" s="84">
        <v>5</v>
      </c>
      <c r="C247" s="15">
        <f t="shared" si="79"/>
        <v>44150</v>
      </c>
      <c r="D247" s="9">
        <v>244</v>
      </c>
      <c r="E247" s="13"/>
      <c r="F247" s="74"/>
      <c r="G247" s="74"/>
      <c r="H247" s="74"/>
      <c r="L247" s="64"/>
      <c r="Q247" s="17"/>
      <c r="R247" s="17"/>
      <c r="T247" s="34">
        <f t="shared" si="72"/>
        <v>1.8480000000000001</v>
      </c>
      <c r="U247">
        <f>IF(A247=0,$AL$2,IF(A247=1,$AL$3,IF(A247=2,$AL$4,IF(A247=3,$AL$5,IF(A247=4,$AL$6,IF(A247=5,$AL$7,IF(A247=6,#REF!,IF(A247=7,$AL$9,IF(A247=8,$AL$8,"")))))))))</f>
        <v>8.4000000000000005E-2</v>
      </c>
      <c r="V247">
        <v>22.22</v>
      </c>
      <c r="W247">
        <f t="shared" si="73"/>
        <v>4.5454545454545456E-2</v>
      </c>
      <c r="X247">
        <f t="shared" si="74"/>
        <v>3.8545454545454549E-2</v>
      </c>
      <c r="Y247" s="32">
        <f t="shared" si="75"/>
        <v>132289.64706350767</v>
      </c>
      <c r="Z247" s="28">
        <f t="shared" si="76"/>
        <v>34523.520913371794</v>
      </c>
      <c r="AA247" s="28">
        <f t="shared" si="77"/>
        <v>143755.83202312075</v>
      </c>
      <c r="AB247" s="20"/>
      <c r="AC247" s="1">
        <f t="shared" si="69"/>
        <v>690.47041826743589</v>
      </c>
      <c r="AD247" s="1">
        <f t="shared" si="70"/>
        <v>-190.47041826743589</v>
      </c>
      <c r="AE247" s="1">
        <f t="shared" si="71"/>
        <v>345.23520913371794</v>
      </c>
      <c r="AF247" s="3">
        <f t="shared" si="78"/>
        <v>3593.8958005780187</v>
      </c>
    </row>
    <row r="248" spans="1:32" x14ac:dyDescent="0.35">
      <c r="A248" s="84">
        <v>5</v>
      </c>
      <c r="C248" s="15">
        <f t="shared" si="79"/>
        <v>44151</v>
      </c>
      <c r="D248" s="9">
        <v>245</v>
      </c>
      <c r="E248" s="13"/>
      <c r="F248" s="74"/>
      <c r="G248" s="74"/>
      <c r="H248" s="74"/>
      <c r="L248" s="64"/>
      <c r="Q248" s="17"/>
      <c r="R248" s="17"/>
      <c r="T248" s="34">
        <f t="shared" si="72"/>
        <v>1.8480000000000001</v>
      </c>
      <c r="U248">
        <f>IF(A248=0,$AL$2,IF(A248=1,$AL$3,IF(A248=2,$AL$4,IF(A248=3,$AL$5,IF(A248=4,$AL$6,IF(A248=5,$AL$7,IF(A248=6,#REF!,IF(A248=7,$AL$9,IF(A248=8,$AL$8,"")))))))))</f>
        <v>8.4000000000000005E-2</v>
      </c>
      <c r="V248">
        <v>22.22</v>
      </c>
      <c r="W248">
        <f t="shared" si="73"/>
        <v>4.5454545454545456E-2</v>
      </c>
      <c r="X248">
        <f t="shared" si="74"/>
        <v>3.8545454545454549E-2</v>
      </c>
      <c r="Y248" s="32">
        <f t="shared" si="75"/>
        <v>131054.37243975492</v>
      </c>
      <c r="Z248" s="28">
        <f t="shared" si="76"/>
        <v>34189.544586516742</v>
      </c>
      <c r="AA248" s="28">
        <f t="shared" si="77"/>
        <v>145325.08297372857</v>
      </c>
      <c r="AB248" s="20"/>
      <c r="AC248" s="1">
        <f t="shared" si="69"/>
        <v>683.79089173033481</v>
      </c>
      <c r="AD248" s="1">
        <f t="shared" si="70"/>
        <v>-183.79089173033481</v>
      </c>
      <c r="AE248" s="1">
        <f t="shared" si="71"/>
        <v>341.8954458651674</v>
      </c>
      <c r="AF248" s="3">
        <f t="shared" si="78"/>
        <v>3633.1270743432142</v>
      </c>
    </row>
    <row r="249" spans="1:32" x14ac:dyDescent="0.35">
      <c r="A249" s="84">
        <v>5</v>
      </c>
      <c r="C249" s="15">
        <f t="shared" si="79"/>
        <v>44152</v>
      </c>
      <c r="D249" s="9">
        <v>246</v>
      </c>
      <c r="E249" s="13"/>
      <c r="F249" s="74"/>
      <c r="G249" s="74"/>
      <c r="H249" s="74"/>
      <c r="L249" s="64"/>
      <c r="Q249" s="17"/>
      <c r="R249" s="17"/>
      <c r="T249" s="34">
        <f t="shared" si="72"/>
        <v>1.8480000000000001</v>
      </c>
      <c r="U249">
        <f>IF(A249=0,$AL$2,IF(A249=1,$AL$3,IF(A249=2,$AL$4,IF(A249=3,$AL$5,IF(A249=4,$AL$6,IF(A249=5,$AL$7,IF(A249=6,#REF!,IF(A249=7,$AL$9,IF(A249=8,$AL$8,"")))))))))</f>
        <v>8.4000000000000005E-2</v>
      </c>
      <c r="V249">
        <v>22.22</v>
      </c>
      <c r="W249">
        <f t="shared" si="73"/>
        <v>4.5454545454545456E-2</v>
      </c>
      <c r="X249">
        <f t="shared" si="74"/>
        <v>3.8545454545454549E-2</v>
      </c>
      <c r="Y249" s="32">
        <f t="shared" si="75"/>
        <v>129842.47069191837</v>
      </c>
      <c r="Z249" s="28">
        <f t="shared" si="76"/>
        <v>33847.376125875271</v>
      </c>
      <c r="AA249" s="28">
        <f t="shared" si="77"/>
        <v>146879.15318220659</v>
      </c>
      <c r="AB249" s="20"/>
      <c r="AC249" s="1">
        <f t="shared" si="69"/>
        <v>676.94752251750549</v>
      </c>
      <c r="AD249" s="1">
        <f t="shared" si="70"/>
        <v>-176.94752251750549</v>
      </c>
      <c r="AE249" s="1">
        <f t="shared" si="71"/>
        <v>338.47376125875275</v>
      </c>
      <c r="AF249" s="3">
        <f t="shared" si="78"/>
        <v>3671.9788295551648</v>
      </c>
    </row>
    <row r="250" spans="1:32" x14ac:dyDescent="0.35">
      <c r="A250" s="84">
        <v>5</v>
      </c>
      <c r="C250" s="15">
        <f t="shared" si="79"/>
        <v>44153</v>
      </c>
      <c r="D250" s="9">
        <v>247</v>
      </c>
      <c r="E250" s="13"/>
      <c r="F250" s="74"/>
      <c r="G250" s="74"/>
      <c r="H250" s="74"/>
      <c r="L250" s="64"/>
      <c r="Q250" s="17"/>
      <c r="R250" s="17"/>
      <c r="T250" s="34">
        <f t="shared" si="72"/>
        <v>1.8480000000000001</v>
      </c>
      <c r="U250">
        <f>IF(A250=0,$AL$2,IF(A250=1,$AL$3,IF(A250=2,$AL$4,IF(A250=3,$AL$5,IF(A250=4,$AL$6,IF(A250=5,$AL$7,IF(A250=6,#REF!,IF(A250=7,$AL$9,IF(A250=8,$AL$8,"")))))))))</f>
        <v>8.4000000000000005E-2</v>
      </c>
      <c r="V250">
        <v>22.22</v>
      </c>
      <c r="W250">
        <f t="shared" si="73"/>
        <v>4.5454545454545456E-2</v>
      </c>
      <c r="X250">
        <f t="shared" si="74"/>
        <v>3.8545454545454549E-2</v>
      </c>
      <c r="Y250" s="32">
        <f t="shared" si="75"/>
        <v>128653.7923246034</v>
      </c>
      <c r="Z250" s="28">
        <f t="shared" si="76"/>
        <v>33497.537396559535</v>
      </c>
      <c r="AA250" s="28">
        <f t="shared" si="77"/>
        <v>148417.67027883729</v>
      </c>
      <c r="AB250" s="20"/>
      <c r="AC250" s="1">
        <f t="shared" si="69"/>
        <v>669.95074793119068</v>
      </c>
      <c r="AD250" s="1">
        <f t="shared" si="70"/>
        <v>-169.95074793119068</v>
      </c>
      <c r="AE250" s="1">
        <f t="shared" si="71"/>
        <v>334.97537396559534</v>
      </c>
      <c r="AF250" s="3">
        <f t="shared" si="78"/>
        <v>3710.4417569709326</v>
      </c>
    </row>
    <row r="251" spans="1:32" x14ac:dyDescent="0.35">
      <c r="A251" s="84">
        <v>5</v>
      </c>
      <c r="C251" s="15">
        <f t="shared" si="79"/>
        <v>44154</v>
      </c>
      <c r="D251" s="9">
        <v>248</v>
      </c>
      <c r="E251" s="13"/>
      <c r="F251" s="74"/>
      <c r="G251" s="74"/>
      <c r="H251" s="74"/>
      <c r="L251" s="64"/>
      <c r="Q251" s="17"/>
      <c r="R251" s="17"/>
      <c r="T251" s="34">
        <f t="shared" si="72"/>
        <v>1.8480000000000001</v>
      </c>
      <c r="U251">
        <f>IF(A251=0,$AL$2,IF(A251=1,$AL$3,IF(A251=2,$AL$4,IF(A251=3,$AL$5,IF(A251=4,$AL$6,IF(A251=5,$AL$7,IF(A251=6,#REF!,IF(A251=7,$AL$9,IF(A251=8,$AL$8,"")))))))))</f>
        <v>8.4000000000000005E-2</v>
      </c>
      <c r="V251">
        <v>22.22</v>
      </c>
      <c r="W251">
        <f t="shared" si="73"/>
        <v>4.5454545454545456E-2</v>
      </c>
      <c r="X251">
        <f t="shared" si="74"/>
        <v>3.8545454545454549E-2</v>
      </c>
      <c r="Y251" s="32">
        <f t="shared" si="75"/>
        <v>127488.16947084313</v>
      </c>
      <c r="Z251" s="28">
        <f t="shared" si="76"/>
        <v>33140.54491411255</v>
      </c>
      <c r="AA251" s="28">
        <f t="shared" si="77"/>
        <v>149940.28561504456</v>
      </c>
      <c r="AB251" s="20"/>
      <c r="AC251" s="1">
        <f t="shared" si="69"/>
        <v>662.81089828225106</v>
      </c>
      <c r="AD251" s="1">
        <f t="shared" si="70"/>
        <v>-162.81089828225106</v>
      </c>
      <c r="AE251" s="1">
        <f t="shared" si="71"/>
        <v>331.40544914112553</v>
      </c>
      <c r="AF251" s="3">
        <f t="shared" si="78"/>
        <v>3748.507140376114</v>
      </c>
    </row>
    <row r="252" spans="1:32" x14ac:dyDescent="0.35">
      <c r="A252" s="84">
        <v>5</v>
      </c>
      <c r="C252" s="15">
        <f t="shared" si="79"/>
        <v>44155</v>
      </c>
      <c r="D252" s="9">
        <v>249</v>
      </c>
      <c r="E252" s="13"/>
      <c r="F252" s="74"/>
      <c r="G252" s="74"/>
      <c r="H252" s="74"/>
      <c r="L252" s="64"/>
      <c r="Q252" s="17"/>
      <c r="R252" s="17"/>
      <c r="T252" s="34">
        <f t="shared" si="72"/>
        <v>1.8480000000000001</v>
      </c>
      <c r="U252">
        <f>IF(A252=0,$AL$2,IF(A252=1,$AL$3,IF(A252=2,$AL$4,IF(A252=3,$AL$5,IF(A252=4,$AL$6,IF(A252=5,$AL$7,IF(A252=6,#REF!,IF(A252=7,$AL$9,IF(A252=8,$AL$8,"")))))))))</f>
        <v>8.4000000000000005E-2</v>
      </c>
      <c r="V252">
        <v>22.22</v>
      </c>
      <c r="W252">
        <f t="shared" si="73"/>
        <v>4.5454545454545456E-2</v>
      </c>
      <c r="X252">
        <f t="shared" si="74"/>
        <v>3.8545454545454549E-2</v>
      </c>
      <c r="Y252" s="32">
        <f t="shared" si="75"/>
        <v>126345.41715207628</v>
      </c>
      <c r="Z252" s="28">
        <f t="shared" si="76"/>
        <v>32776.908827692467</v>
      </c>
      <c r="AA252" s="28">
        <f t="shared" si="77"/>
        <v>151446.6740202315</v>
      </c>
      <c r="AB252" s="20"/>
      <c r="AC252" s="1">
        <f t="shared" si="69"/>
        <v>655.53817655384933</v>
      </c>
      <c r="AD252" s="1">
        <f t="shared" si="70"/>
        <v>-155.53817655384933</v>
      </c>
      <c r="AE252" s="1">
        <f t="shared" si="71"/>
        <v>327.76908827692466</v>
      </c>
      <c r="AF252" s="3">
        <f t="shared" si="78"/>
        <v>3786.1668505057878</v>
      </c>
    </row>
    <row r="253" spans="1:32" x14ac:dyDescent="0.35">
      <c r="A253" s="84">
        <v>5</v>
      </c>
      <c r="C253" s="15">
        <f t="shared" si="79"/>
        <v>44156</v>
      </c>
      <c r="D253" s="9">
        <v>250</v>
      </c>
      <c r="E253" s="13"/>
      <c r="F253" s="74"/>
      <c r="G253" s="74"/>
      <c r="H253" s="74"/>
      <c r="L253" s="64"/>
      <c r="Q253" s="17"/>
      <c r="R253" s="17"/>
      <c r="T253" s="34">
        <f t="shared" si="72"/>
        <v>1.8480000000000001</v>
      </c>
      <c r="U253">
        <f>IF(A253=0,$AL$2,IF(A253=1,$AL$3,IF(A253=2,$AL$4,IF(A253=3,$AL$5,IF(A253=4,$AL$6,IF(A253=5,$AL$7,IF(A253=6,#REF!,IF(A253=7,$AL$9,IF(A253=8,$AL$8,"")))))))))</f>
        <v>8.4000000000000005E-2</v>
      </c>
      <c r="V253">
        <v>22.22</v>
      </c>
      <c r="W253">
        <f t="shared" si="73"/>
        <v>4.5454545454545456E-2</v>
      </c>
      <c r="X253">
        <f t="shared" si="74"/>
        <v>3.8545454545454549E-2</v>
      </c>
      <c r="Y253" s="32">
        <f t="shared" si="75"/>
        <v>125225.3345087312</v>
      </c>
      <c r="Z253" s="28">
        <f t="shared" si="76"/>
        <v>32407.1319788697</v>
      </c>
      <c r="AA253" s="28">
        <f t="shared" si="77"/>
        <v>152936.53351239933</v>
      </c>
      <c r="AB253" s="20"/>
      <c r="AC253" s="1">
        <f t="shared" si="69"/>
        <v>648.14263957739399</v>
      </c>
      <c r="AD253" s="1">
        <f t="shared" si="70"/>
        <v>-148.14263957739399</v>
      </c>
      <c r="AE253" s="1">
        <f t="shared" si="71"/>
        <v>324.071319788697</v>
      </c>
      <c r="AF253" s="3">
        <f t="shared" si="78"/>
        <v>3823.4133378099832</v>
      </c>
    </row>
    <row r="254" spans="1:32" x14ac:dyDescent="0.35">
      <c r="A254" s="84">
        <v>5</v>
      </c>
      <c r="C254" s="15">
        <f t="shared" si="79"/>
        <v>44157</v>
      </c>
      <c r="D254" s="9">
        <v>251</v>
      </c>
      <c r="E254" s="13"/>
      <c r="F254" s="74"/>
      <c r="G254" s="74"/>
      <c r="H254" s="74"/>
      <c r="L254" s="64"/>
      <c r="Q254" s="17"/>
      <c r="R254" s="17"/>
      <c r="T254" s="34">
        <f t="shared" si="72"/>
        <v>1.8480000000000001</v>
      </c>
      <c r="U254">
        <f>IF(A254=0,$AL$2,IF(A254=1,$AL$3,IF(A254=2,$AL$4,IF(A254=3,$AL$5,IF(A254=4,$AL$6,IF(A254=5,$AL$7,IF(A254=6,#REF!,IF(A254=7,$AL$9,IF(A254=8,$AL$8,"")))))))))</f>
        <v>8.4000000000000005E-2</v>
      </c>
      <c r="V254">
        <v>22.22</v>
      </c>
      <c r="W254">
        <f t="shared" si="73"/>
        <v>4.5454545454545456E-2</v>
      </c>
      <c r="X254">
        <f t="shared" si="74"/>
        <v>3.8545454545454549E-2</v>
      </c>
      <c r="Y254" s="32">
        <f t="shared" si="75"/>
        <v>124127.70599847936</v>
      </c>
      <c r="Z254" s="28">
        <f t="shared" si="76"/>
        <v>32031.709035536558</v>
      </c>
      <c r="AA254" s="28">
        <f t="shared" si="77"/>
        <v>154409.58496598431</v>
      </c>
      <c r="AB254" s="20"/>
      <c r="AC254" s="1">
        <f t="shared" si="69"/>
        <v>640.63418071073113</v>
      </c>
      <c r="AD254" s="1">
        <f t="shared" si="70"/>
        <v>-140.63418071073113</v>
      </c>
      <c r="AE254" s="1">
        <f t="shared" si="71"/>
        <v>320.31709035536556</v>
      </c>
      <c r="AF254" s="3">
        <f t="shared" si="78"/>
        <v>3860.2396241496081</v>
      </c>
    </row>
    <row r="255" spans="1:32" x14ac:dyDescent="0.35">
      <c r="A255" s="84">
        <v>5</v>
      </c>
      <c r="C255" s="15">
        <f t="shared" si="79"/>
        <v>44158</v>
      </c>
      <c r="D255" s="9">
        <v>252</v>
      </c>
      <c r="E255" s="13"/>
      <c r="F255" s="74"/>
      <c r="G255" s="74"/>
      <c r="H255" s="74"/>
      <c r="L255" s="64"/>
      <c r="Q255" s="17"/>
      <c r="R255" s="17"/>
      <c r="T255" s="34">
        <f t="shared" si="72"/>
        <v>1.8480000000000001</v>
      </c>
      <c r="U255">
        <f>IF(A255=0,$AL$2,IF(A255=1,$AL$3,IF(A255=2,$AL$4,IF(A255=3,$AL$5,IF(A255=4,$AL$6,IF(A255=5,$AL$7,IF(A255=6,#REF!,IF(A255=7,$AL$9,IF(A255=8,$AL$8,"")))))))))</f>
        <v>8.4000000000000005E-2</v>
      </c>
      <c r="V255">
        <v>22.22</v>
      </c>
      <c r="W255">
        <f t="shared" si="73"/>
        <v>4.5454545454545456E-2</v>
      </c>
      <c r="X255">
        <f t="shared" si="74"/>
        <v>3.8545454545454549E-2</v>
      </c>
      <c r="Y255" s="32">
        <f t="shared" si="75"/>
        <v>123052.30255964947</v>
      </c>
      <c r="Z255" s="28">
        <f t="shared" si="76"/>
        <v>31651.125700023877</v>
      </c>
      <c r="AA255" s="28">
        <f t="shared" si="77"/>
        <v>155865.57174032688</v>
      </c>
      <c r="AB255" s="20"/>
      <c r="AC255" s="1">
        <f t="shared" si="69"/>
        <v>633.0225140004776</v>
      </c>
      <c r="AD255" s="1">
        <f t="shared" si="70"/>
        <v>-133.0225140004776</v>
      </c>
      <c r="AE255" s="1">
        <f t="shared" si="71"/>
        <v>316.5112570002388</v>
      </c>
      <c r="AF255" s="3">
        <f t="shared" si="78"/>
        <v>3896.6392935081722</v>
      </c>
    </row>
    <row r="256" spans="1:32" x14ac:dyDescent="0.35">
      <c r="A256" s="84">
        <v>5</v>
      </c>
      <c r="C256" s="15">
        <f t="shared" si="79"/>
        <v>44159</v>
      </c>
      <c r="D256" s="9">
        <v>253</v>
      </c>
      <c r="E256" s="13"/>
      <c r="F256" s="74"/>
      <c r="G256" s="74"/>
      <c r="H256" s="74"/>
      <c r="L256" s="64"/>
      <c r="Q256" s="17"/>
      <c r="R256" s="17"/>
      <c r="T256" s="34">
        <f t="shared" si="72"/>
        <v>1.8480000000000001</v>
      </c>
      <c r="U256">
        <f>IF(A256=0,$AL$2,IF(A256=1,$AL$3,IF(A256=2,$AL$4,IF(A256=3,$AL$5,IF(A256=4,$AL$6,IF(A256=5,$AL$7,IF(A256=6,#REF!,IF(A256=7,$AL$9,IF(A256=8,$AL$8,"")))))))))</f>
        <v>8.4000000000000005E-2</v>
      </c>
      <c r="V256">
        <v>22.22</v>
      </c>
      <c r="W256">
        <f t="shared" si="73"/>
        <v>4.5454545454545456E-2</v>
      </c>
      <c r="X256">
        <f t="shared" si="74"/>
        <v>3.8545454545454549E-2</v>
      </c>
      <c r="Y256" s="32">
        <f t="shared" si="75"/>
        <v>121998.88273769937</v>
      </c>
      <c r="Z256" s="28">
        <f t="shared" si="76"/>
        <v>31265.857990154705</v>
      </c>
      <c r="AA256" s="28">
        <f t="shared" si="77"/>
        <v>157304.25927214616</v>
      </c>
      <c r="AB256" s="20"/>
      <c r="AC256" s="1">
        <f t="shared" si="69"/>
        <v>625.31715980309411</v>
      </c>
      <c r="AD256" s="1">
        <f t="shared" si="70"/>
        <v>-125.31715980309411</v>
      </c>
      <c r="AE256" s="1">
        <f t="shared" si="71"/>
        <v>312.65857990154706</v>
      </c>
      <c r="AF256" s="3">
        <f t="shared" si="78"/>
        <v>3932.6064818036539</v>
      </c>
    </row>
    <row r="257" spans="1:32" x14ac:dyDescent="0.35">
      <c r="A257" s="84">
        <v>5</v>
      </c>
      <c r="C257" s="15">
        <f t="shared" si="79"/>
        <v>44160</v>
      </c>
      <c r="D257" s="9">
        <v>254</v>
      </c>
      <c r="E257" s="13"/>
      <c r="F257" s="74"/>
      <c r="G257" s="74"/>
      <c r="H257" s="74"/>
      <c r="L257" s="64"/>
      <c r="Q257" s="17"/>
      <c r="R257" s="17"/>
      <c r="T257" s="34">
        <f t="shared" si="72"/>
        <v>1.8480000000000001</v>
      </c>
      <c r="U257">
        <f>IF(A257=0,$AL$2,IF(A257=1,$AL$3,IF(A257=2,$AL$4,IF(A257=3,$AL$5,IF(A257=4,$AL$6,IF(A257=5,$AL$7,IF(A257=6,#REF!,IF(A257=7,$AL$9,IF(A257=8,$AL$8,"")))))))))</f>
        <v>8.4000000000000005E-2</v>
      </c>
      <c r="V257">
        <v>22.22</v>
      </c>
      <c r="W257">
        <f t="shared" si="73"/>
        <v>4.5454545454545456E-2</v>
      </c>
      <c r="X257">
        <f t="shared" si="74"/>
        <v>3.8545454545454549E-2</v>
      </c>
      <c r="Y257" s="32">
        <f t="shared" si="75"/>
        <v>120967.19377302403</v>
      </c>
      <c r="Z257" s="28">
        <f t="shared" si="76"/>
        <v>30876.371591641204</v>
      </c>
      <c r="AA257" s="28">
        <f t="shared" si="77"/>
        <v>158725.434635335</v>
      </c>
      <c r="AB257" s="20"/>
      <c r="AC257" s="1">
        <f t="shared" si="69"/>
        <v>617.52743183282405</v>
      </c>
      <c r="AD257" s="1">
        <f t="shared" si="70"/>
        <v>-117.52743183282405</v>
      </c>
      <c r="AE257" s="1">
        <f t="shared" si="71"/>
        <v>308.76371591641202</v>
      </c>
      <c r="AF257" s="3">
        <f t="shared" si="78"/>
        <v>3968.1358658833751</v>
      </c>
    </row>
    <row r="258" spans="1:32" x14ac:dyDescent="0.35">
      <c r="A258" s="84">
        <v>5</v>
      </c>
      <c r="C258" s="15">
        <f t="shared" si="79"/>
        <v>44161</v>
      </c>
      <c r="D258" s="9">
        <v>255</v>
      </c>
      <c r="E258" s="13"/>
      <c r="F258" s="74"/>
      <c r="G258" s="74"/>
      <c r="H258" s="74"/>
      <c r="L258" s="64"/>
      <c r="Q258" s="17"/>
      <c r="R258" s="17"/>
      <c r="T258" s="34">
        <f t="shared" si="72"/>
        <v>1.8480000000000001</v>
      </c>
      <c r="U258">
        <f>IF(A258=0,$AL$2,IF(A258=1,$AL$3,IF(A258=2,$AL$4,IF(A258=3,$AL$5,IF(A258=4,$AL$6,IF(A258=5,$AL$7,IF(A258=6,#REF!,IF(A258=7,$AL$9,IF(A258=8,$AL$8,"")))))))))</f>
        <v>8.4000000000000005E-2</v>
      </c>
      <c r="V258">
        <v>22.22</v>
      </c>
      <c r="W258">
        <f t="shared" si="73"/>
        <v>4.5454545454545456E-2</v>
      </c>
      <c r="X258">
        <f t="shared" si="74"/>
        <v>3.8545454545454549E-2</v>
      </c>
      <c r="Y258" s="32">
        <f t="shared" si="75"/>
        <v>119956.97264873546</v>
      </c>
      <c r="Z258" s="28">
        <f t="shared" si="76"/>
        <v>30483.121279946081</v>
      </c>
      <c r="AA258" s="28">
        <f t="shared" si="77"/>
        <v>160128.90607131869</v>
      </c>
      <c r="AB258" s="20"/>
      <c r="AC258" s="1">
        <f t="shared" ref="AC258:AC321" si="80">Z258*$AI$7</f>
        <v>609.66242559892169</v>
      </c>
      <c r="AD258" s="1">
        <f t="shared" ref="AD258:AD321" si="81">$AI$10-AC258</f>
        <v>-109.66242559892169</v>
      </c>
      <c r="AE258" s="1">
        <f t="shared" ref="AE258:AE321" si="82">Z258*$AI$8</f>
        <v>304.83121279946084</v>
      </c>
      <c r="AF258" s="3">
        <f t="shared" si="78"/>
        <v>4003.2226517829677</v>
      </c>
    </row>
    <row r="259" spans="1:32" x14ac:dyDescent="0.35">
      <c r="A259" s="84">
        <v>5</v>
      </c>
      <c r="C259" s="15">
        <f t="shared" si="79"/>
        <v>44162</v>
      </c>
      <c r="D259" s="9">
        <v>256</v>
      </c>
      <c r="E259" s="13"/>
      <c r="F259" s="74"/>
      <c r="G259" s="74"/>
      <c r="H259" s="74"/>
      <c r="L259" s="64"/>
      <c r="Q259" s="17"/>
      <c r="R259" s="17"/>
      <c r="T259" s="34">
        <f t="shared" ref="T259:T322" si="83">U259/W259</f>
        <v>1.8480000000000001</v>
      </c>
      <c r="U259">
        <f>IF(A259=0,$AL$2,IF(A259=1,$AL$3,IF(A259=2,$AL$4,IF(A259=3,$AL$5,IF(A259=4,$AL$6,IF(A259=5,$AL$7,IF(A259=6,#REF!,IF(A259=7,$AL$9,IF(A259=8,$AL$8,"")))))))))</f>
        <v>8.4000000000000005E-2</v>
      </c>
      <c r="V259">
        <v>22.22</v>
      </c>
      <c r="W259">
        <f t="shared" ref="W259:W322" si="84">$AI$6</f>
        <v>4.5454545454545456E-2</v>
      </c>
      <c r="X259">
        <f t="shared" ref="X259:X322" si="85">U259-W259</f>
        <v>3.8545454545454549E-2</v>
      </c>
      <c r="Y259" s="32">
        <f t="shared" ref="Y259:Y322" si="86">Y258-((Y258/$AI$2)*(U259*Z258))</f>
        <v>118967.94709738235</v>
      </c>
      <c r="Z259" s="28">
        <f t="shared" ref="Z259:Z322" si="87">Z258+(Y258/$AI$2)*(U259*Z258)-(Z258*W259)</f>
        <v>30086.550409483458</v>
      </c>
      <c r="AA259" s="28">
        <f t="shared" ref="AA259:AA322" si="88">AA258+(Z258*W259)</f>
        <v>161514.50249313441</v>
      </c>
      <c r="AB259" s="20"/>
      <c r="AC259" s="1">
        <f t="shared" si="80"/>
        <v>601.73100818966918</v>
      </c>
      <c r="AD259" s="1">
        <f t="shared" si="81"/>
        <v>-101.73100818966918</v>
      </c>
      <c r="AE259" s="1">
        <f t="shared" si="82"/>
        <v>300.86550409483459</v>
      </c>
      <c r="AF259" s="3">
        <f t="shared" ref="AF259:AF322" si="89">AA259*$AI$9</f>
        <v>4037.8625623283606</v>
      </c>
    </row>
    <row r="260" spans="1:32" x14ac:dyDescent="0.35">
      <c r="A260" s="84">
        <v>5</v>
      </c>
      <c r="C260" s="15">
        <f t="shared" ref="C260:C323" si="90">C259+1</f>
        <v>44163</v>
      </c>
      <c r="D260" s="9">
        <v>257</v>
      </c>
      <c r="E260" s="13"/>
      <c r="F260" s="74"/>
      <c r="G260" s="74"/>
      <c r="H260" s="74"/>
      <c r="L260" s="64"/>
      <c r="Q260" s="17"/>
      <c r="R260" s="17"/>
      <c r="T260" s="34">
        <f t="shared" si="83"/>
        <v>1.8480000000000001</v>
      </c>
      <c r="U260">
        <f>IF(A260=0,$AL$2,IF(A260=1,$AL$3,IF(A260=2,$AL$4,IF(A260=3,$AL$5,IF(A260=4,$AL$6,IF(A260=5,$AL$7,IF(A260=6,#REF!,IF(A260=7,$AL$9,IF(A260=8,$AL$8,"")))))))))</f>
        <v>8.4000000000000005E-2</v>
      </c>
      <c r="V260">
        <v>22.22</v>
      </c>
      <c r="W260">
        <f t="shared" si="84"/>
        <v>4.5454545454545456E-2</v>
      </c>
      <c r="X260">
        <f t="shared" si="85"/>
        <v>3.8545454545454549E-2</v>
      </c>
      <c r="Y260" s="32">
        <f t="shared" si="86"/>
        <v>117999.83656588366</v>
      </c>
      <c r="Z260" s="28">
        <f t="shared" si="87"/>
        <v>29687.090467823808</v>
      </c>
      <c r="AA260" s="28">
        <f t="shared" si="88"/>
        <v>162882.07296629273</v>
      </c>
      <c r="AB260" s="20"/>
      <c r="AC260" s="1">
        <f t="shared" si="80"/>
        <v>593.74180935647621</v>
      </c>
      <c r="AD260" s="1">
        <f t="shared" si="81"/>
        <v>-93.74180935647621</v>
      </c>
      <c r="AE260" s="1">
        <f t="shared" si="82"/>
        <v>296.87090467823811</v>
      </c>
      <c r="AF260" s="3">
        <f t="shared" si="89"/>
        <v>4072.0518241573186</v>
      </c>
    </row>
    <row r="261" spans="1:32" x14ac:dyDescent="0.35">
      <c r="A261" s="84">
        <v>5</v>
      </c>
      <c r="C261" s="15">
        <f t="shared" si="90"/>
        <v>44164</v>
      </c>
      <c r="D261" s="9">
        <v>258</v>
      </c>
      <c r="E261" s="13"/>
      <c r="F261" s="74"/>
      <c r="G261" s="74"/>
      <c r="H261" s="74"/>
      <c r="L261" s="64"/>
      <c r="Q261" s="17"/>
      <c r="R261" s="17"/>
      <c r="T261" s="34">
        <f t="shared" si="83"/>
        <v>1.8480000000000001</v>
      </c>
      <c r="U261">
        <f>IF(A261=0,$AL$2,IF(A261=1,$AL$3,IF(A261=2,$AL$4,IF(A261=3,$AL$5,IF(A261=4,$AL$6,IF(A261=5,$AL$7,IF(A261=6,#REF!,IF(A261=7,$AL$9,IF(A261=8,$AL$8,"")))))))))</f>
        <v>8.4000000000000005E-2</v>
      </c>
      <c r="V261">
        <v>22.22</v>
      </c>
      <c r="W261">
        <f t="shared" si="84"/>
        <v>4.5454545454545456E-2</v>
      </c>
      <c r="X261">
        <f t="shared" si="85"/>
        <v>3.8545454545454549E-2</v>
      </c>
      <c r="Y261" s="32">
        <f t="shared" si="86"/>
        <v>117052.35313823218</v>
      </c>
      <c r="Z261" s="28">
        <f t="shared" si="87"/>
        <v>29285.160692392386</v>
      </c>
      <c r="AA261" s="28">
        <f t="shared" si="88"/>
        <v>164231.48616937562</v>
      </c>
      <c r="AB261" s="20"/>
      <c r="AC261" s="1">
        <f t="shared" si="80"/>
        <v>585.70321384784779</v>
      </c>
      <c r="AD261" s="1">
        <f t="shared" si="81"/>
        <v>-85.703213847847792</v>
      </c>
      <c r="AE261" s="1">
        <f t="shared" si="82"/>
        <v>292.8516069239239</v>
      </c>
      <c r="AF261" s="3">
        <f t="shared" si="89"/>
        <v>4105.787154234391</v>
      </c>
    </row>
    <row r="262" spans="1:32" x14ac:dyDescent="0.35">
      <c r="A262" s="84">
        <v>5</v>
      </c>
      <c r="C262" s="15">
        <f t="shared" si="90"/>
        <v>44165</v>
      </c>
      <c r="D262" s="9">
        <v>259</v>
      </c>
      <c r="E262" s="13"/>
      <c r="F262" s="74"/>
      <c r="G262" s="74"/>
      <c r="H262" s="74"/>
      <c r="L262" s="64"/>
      <c r="Q262" s="17"/>
      <c r="R262" s="17"/>
      <c r="T262" s="34">
        <f t="shared" si="83"/>
        <v>1.8480000000000001</v>
      </c>
      <c r="U262">
        <f>IF(A262=0,$AL$2,IF(A262=1,$AL$3,IF(A262=2,$AL$4,IF(A262=3,$AL$5,IF(A262=4,$AL$6,IF(A262=5,$AL$7,IF(A262=6,#REF!,IF(A262=7,$AL$9,IF(A262=8,$AL$8,"")))))))))</f>
        <v>8.4000000000000005E-2</v>
      </c>
      <c r="V262">
        <v>22.22</v>
      </c>
      <c r="W262">
        <f t="shared" si="84"/>
        <v>4.5454545454545456E-2</v>
      </c>
      <c r="X262">
        <f t="shared" si="85"/>
        <v>3.8545454545454549E-2</v>
      </c>
      <c r="Y262" s="32">
        <f t="shared" si="86"/>
        <v>116125.20241578053</v>
      </c>
      <c r="Z262" s="28">
        <f t="shared" si="87"/>
        <v>28881.167747008025</v>
      </c>
      <c r="AA262" s="28">
        <f t="shared" si="88"/>
        <v>165562.62983721163</v>
      </c>
      <c r="AB262" s="20"/>
      <c r="AC262" s="1">
        <f t="shared" si="80"/>
        <v>577.62335494016054</v>
      </c>
      <c r="AD262" s="1">
        <f t="shared" si="81"/>
        <v>-77.623354940160539</v>
      </c>
      <c r="AE262" s="1">
        <f t="shared" si="82"/>
        <v>288.81167747008027</v>
      </c>
      <c r="AF262" s="3">
        <f t="shared" si="89"/>
        <v>4139.0657459302911</v>
      </c>
    </row>
    <row r="263" spans="1:32" x14ac:dyDescent="0.35">
      <c r="A263" s="84">
        <v>5</v>
      </c>
      <c r="C263" s="15">
        <f t="shared" si="90"/>
        <v>44166</v>
      </c>
      <c r="D263" s="9">
        <v>260</v>
      </c>
      <c r="E263" s="13"/>
      <c r="F263" s="74"/>
      <c r="G263" s="74"/>
      <c r="H263" s="74"/>
      <c r="L263" s="64"/>
      <c r="Q263" s="17"/>
      <c r="R263" s="17"/>
      <c r="T263" s="34">
        <f t="shared" si="83"/>
        <v>1.8480000000000001</v>
      </c>
      <c r="U263">
        <f>IF(A263=0,$AL$2,IF(A263=1,$AL$3,IF(A263=2,$AL$4,IF(A263=3,$AL$5,IF(A263=4,$AL$6,IF(A263=5,$AL$7,IF(A263=6,#REF!,IF(A263=7,$AL$9,IF(A263=8,$AL$8,"")))))))))</f>
        <v>8.4000000000000005E-2</v>
      </c>
      <c r="V263">
        <v>22.22</v>
      </c>
      <c r="W263">
        <f t="shared" si="84"/>
        <v>4.5454545454545456E-2</v>
      </c>
      <c r="X263">
        <f t="shared" si="85"/>
        <v>3.8545454545454549E-2</v>
      </c>
      <c r="Y263" s="32">
        <f t="shared" si="86"/>
        <v>115218.08435515439</v>
      </c>
      <c r="Z263" s="28">
        <f t="shared" si="87"/>
        <v>28475.505455497423</v>
      </c>
      <c r="AA263" s="28">
        <f t="shared" si="88"/>
        <v>166875.41018934836</v>
      </c>
      <c r="AB263" s="20"/>
      <c r="AC263" s="1">
        <f t="shared" si="80"/>
        <v>569.51010910994853</v>
      </c>
      <c r="AD263" s="1">
        <f t="shared" si="81"/>
        <v>-69.51010910994853</v>
      </c>
      <c r="AE263" s="1">
        <f t="shared" si="82"/>
        <v>284.75505455497427</v>
      </c>
      <c r="AF263" s="3">
        <f t="shared" si="89"/>
        <v>4171.8852547337092</v>
      </c>
    </row>
    <row r="264" spans="1:32" x14ac:dyDescent="0.35">
      <c r="A264" s="84">
        <v>5</v>
      </c>
      <c r="C264" s="15">
        <f t="shared" si="90"/>
        <v>44167</v>
      </c>
      <c r="D264" s="9">
        <v>261</v>
      </c>
      <c r="E264" s="13"/>
      <c r="F264" s="74"/>
      <c r="G264" s="74"/>
      <c r="H264" s="74"/>
      <c r="L264" s="64"/>
      <c r="Q264" s="17"/>
      <c r="R264" s="17"/>
      <c r="T264" s="34">
        <f t="shared" si="83"/>
        <v>1.8480000000000001</v>
      </c>
      <c r="U264">
        <f>IF(A264=0,$AL$2,IF(A264=1,$AL$3,IF(A264=2,$AL$4,IF(A264=3,$AL$5,IF(A264=4,$AL$6,IF(A264=5,$AL$7,IF(A264=6,#REF!,IF(A264=7,$AL$9,IF(A264=8,$AL$8,"")))))))))</f>
        <v>8.4000000000000005E-2</v>
      </c>
      <c r="V264">
        <v>22.22</v>
      </c>
      <c r="W264">
        <f t="shared" si="84"/>
        <v>4.5454545454545456E-2</v>
      </c>
      <c r="X264">
        <f t="shared" si="85"/>
        <v>3.8545454545454549E-2</v>
      </c>
      <c r="Y264" s="32">
        <f t="shared" si="86"/>
        <v>114330.69406404687</v>
      </c>
      <c r="Z264" s="28">
        <f t="shared" si="87"/>
        <v>28068.554589536881</v>
      </c>
      <c r="AA264" s="28">
        <f t="shared" si="88"/>
        <v>168169.75134641642</v>
      </c>
      <c r="AB264" s="20"/>
      <c r="AC264" s="1">
        <f t="shared" si="80"/>
        <v>561.37109179073764</v>
      </c>
      <c r="AD264" s="1">
        <f t="shared" si="81"/>
        <v>-61.371091790737637</v>
      </c>
      <c r="AE264" s="1">
        <f t="shared" si="82"/>
        <v>280.68554589536882</v>
      </c>
      <c r="AF264" s="3">
        <f t="shared" si="89"/>
        <v>4204.2437836604104</v>
      </c>
    </row>
    <row r="265" spans="1:32" x14ac:dyDescent="0.35">
      <c r="A265" s="84">
        <v>5</v>
      </c>
      <c r="C265" s="15">
        <f t="shared" si="90"/>
        <v>44168</v>
      </c>
      <c r="D265" s="9">
        <v>262</v>
      </c>
      <c r="E265" s="13"/>
      <c r="F265" s="74"/>
      <c r="G265" s="74"/>
      <c r="H265" s="74"/>
      <c r="L265" s="64"/>
      <c r="Q265" s="17"/>
      <c r="R265" s="17"/>
      <c r="T265" s="34">
        <f t="shared" si="83"/>
        <v>1.8480000000000001</v>
      </c>
      <c r="U265">
        <f>IF(A265=0,$AL$2,IF(A265=1,$AL$3,IF(A265=2,$AL$4,IF(A265=3,$AL$5,IF(A265=4,$AL$6,IF(A265=5,$AL$7,IF(A265=6,#REF!,IF(A265=7,$AL$9,IF(A265=8,$AL$8,"")))))))))</f>
        <v>8.4000000000000005E-2</v>
      </c>
      <c r="V265">
        <v>22.22</v>
      </c>
      <c r="W265">
        <f t="shared" si="84"/>
        <v>4.5454545454545456E-2</v>
      </c>
      <c r="X265">
        <f t="shared" si="85"/>
        <v>3.8545454545454549E-2</v>
      </c>
      <c r="Y265" s="32">
        <f t="shared" si="86"/>
        <v>113462.7225553335</v>
      </c>
      <c r="Z265" s="28">
        <f t="shared" si="87"/>
        <v>27660.682707816752</v>
      </c>
      <c r="AA265" s="28">
        <f t="shared" si="88"/>
        <v>169445.59473684992</v>
      </c>
      <c r="AB265" s="20"/>
      <c r="AC265" s="1">
        <f t="shared" si="80"/>
        <v>553.213654156335</v>
      </c>
      <c r="AD265" s="1">
        <f t="shared" si="81"/>
        <v>-53.213654156334997</v>
      </c>
      <c r="AE265" s="1">
        <f t="shared" si="82"/>
        <v>276.6068270781675</v>
      </c>
      <c r="AF265" s="3">
        <f t="shared" si="89"/>
        <v>4236.1398684212481</v>
      </c>
    </row>
    <row r="266" spans="1:32" x14ac:dyDescent="0.35">
      <c r="A266" s="84">
        <v>5</v>
      </c>
      <c r="C266" s="15">
        <f t="shared" si="90"/>
        <v>44169</v>
      </c>
      <c r="D266" s="9">
        <v>263</v>
      </c>
      <c r="E266" s="13"/>
      <c r="F266" s="74"/>
      <c r="G266" s="74"/>
      <c r="H266" s="74"/>
      <c r="L266" s="64"/>
      <c r="Q266" s="17"/>
      <c r="R266" s="17"/>
      <c r="T266" s="34">
        <f t="shared" si="83"/>
        <v>1.8480000000000001</v>
      </c>
      <c r="U266">
        <f>IF(A266=0,$AL$2,IF(A266=1,$AL$3,IF(A266=2,$AL$4,IF(A266=3,$AL$5,IF(A266=4,$AL$6,IF(A266=5,$AL$7,IF(A266=6,#REF!,IF(A266=7,$AL$9,IF(A266=8,$AL$8,"")))))))))</f>
        <v>8.4000000000000005E-2</v>
      </c>
      <c r="V266">
        <v>22.22</v>
      </c>
      <c r="W266">
        <f t="shared" si="84"/>
        <v>4.5454545454545456E-2</v>
      </c>
      <c r="X266">
        <f t="shared" si="85"/>
        <v>3.8545454545454549E-2</v>
      </c>
      <c r="Y266" s="32">
        <f t="shared" si="86"/>
        <v>112613.85746011273</v>
      </c>
      <c r="Z266" s="28">
        <f t="shared" si="87"/>
        <v>27252.244043591301</v>
      </c>
      <c r="AA266" s="28">
        <f t="shared" si="88"/>
        <v>170702.89849629614</v>
      </c>
      <c r="AB266" s="20"/>
      <c r="AC266" s="1">
        <f t="shared" si="80"/>
        <v>545.04488087182608</v>
      </c>
      <c r="AD266" s="1">
        <f t="shared" si="81"/>
        <v>-45.044880871826081</v>
      </c>
      <c r="AE266" s="1">
        <f t="shared" si="82"/>
        <v>272.52244043591304</v>
      </c>
      <c r="AF266" s="3">
        <f t="shared" si="89"/>
        <v>4267.5724624074037</v>
      </c>
    </row>
    <row r="267" spans="1:32" x14ac:dyDescent="0.35">
      <c r="A267" s="84">
        <v>5</v>
      </c>
      <c r="C267" s="15">
        <f t="shared" si="90"/>
        <v>44170</v>
      </c>
      <c r="D267" s="9">
        <v>264</v>
      </c>
      <c r="E267" s="13"/>
      <c r="F267" s="74"/>
      <c r="G267" s="74"/>
      <c r="H267" s="74"/>
      <c r="L267" s="64"/>
      <c r="Q267" s="17"/>
      <c r="R267" s="17"/>
      <c r="T267" s="34">
        <f t="shared" si="83"/>
        <v>1.8480000000000001</v>
      </c>
      <c r="U267">
        <f>IF(A267=0,$AL$2,IF(A267=1,$AL$3,IF(A267=2,$AL$4,IF(A267=3,$AL$5,IF(A267=4,$AL$6,IF(A267=5,$AL$7,IF(A267=6,#REF!,IF(A267=7,$AL$9,IF(A267=8,$AL$8,"")))))))))</f>
        <v>8.4000000000000005E-2</v>
      </c>
      <c r="V267">
        <v>22.22</v>
      </c>
      <c r="W267">
        <f t="shared" si="84"/>
        <v>4.5454545454545456E-2</v>
      </c>
      <c r="X267">
        <f t="shared" si="85"/>
        <v>3.8545454545454549E-2</v>
      </c>
      <c r="Y267" s="32">
        <f t="shared" si="86"/>
        <v>111783.78370042008</v>
      </c>
      <c r="Z267" s="28">
        <f t="shared" si="87"/>
        <v>26843.579437666169</v>
      </c>
      <c r="AA267" s="28">
        <f t="shared" si="88"/>
        <v>171941.63686191392</v>
      </c>
      <c r="AB267" s="20"/>
      <c r="AC267" s="1">
        <f t="shared" si="80"/>
        <v>536.87158875332341</v>
      </c>
      <c r="AD267" s="1">
        <f t="shared" si="81"/>
        <v>-36.871588753323408</v>
      </c>
      <c r="AE267" s="1">
        <f t="shared" si="82"/>
        <v>268.4357943766617</v>
      </c>
      <c r="AF267" s="3">
        <f t="shared" si="89"/>
        <v>4298.5409215478485</v>
      </c>
    </row>
    <row r="268" spans="1:32" x14ac:dyDescent="0.35">
      <c r="A268" s="84">
        <v>5</v>
      </c>
      <c r="C268" s="15">
        <f t="shared" si="90"/>
        <v>44171</v>
      </c>
      <c r="D268" s="9">
        <v>265</v>
      </c>
      <c r="E268" s="13"/>
      <c r="F268" s="74"/>
      <c r="G268" s="74"/>
      <c r="H268" s="74"/>
      <c r="L268" s="64"/>
      <c r="Q268" s="17"/>
      <c r="R268" s="17"/>
      <c r="T268" s="34">
        <f t="shared" si="83"/>
        <v>1.8480000000000001</v>
      </c>
      <c r="U268">
        <f>IF(A268=0,$AL$2,IF(A268=1,$AL$3,IF(A268=2,$AL$4,IF(A268=3,$AL$5,IF(A268=4,$AL$6,IF(A268=5,$AL$7,IF(A268=6,#REF!,IF(A268=7,$AL$9,IF(A268=8,$AL$8,"")))))))))</f>
        <v>8.4000000000000005E-2</v>
      </c>
      <c r="V268">
        <v>22.22</v>
      </c>
      <c r="W268">
        <f t="shared" si="84"/>
        <v>4.5454545454545456E-2</v>
      </c>
      <c r="X268">
        <f t="shared" si="85"/>
        <v>3.8545454545454549E-2</v>
      </c>
      <c r="Y268" s="32">
        <f t="shared" si="86"/>
        <v>110972.18412248923</v>
      </c>
      <c r="Z268" s="28">
        <f t="shared" si="87"/>
        <v>26435.016313884924</v>
      </c>
      <c r="AA268" s="28">
        <f t="shared" si="88"/>
        <v>173161.79956362603</v>
      </c>
      <c r="AB268" s="20"/>
      <c r="AC268" s="1">
        <f t="shared" si="80"/>
        <v>528.70032627769854</v>
      </c>
      <c r="AD268" s="1">
        <f t="shared" si="81"/>
        <v>-28.700326277698537</v>
      </c>
      <c r="AE268" s="1">
        <f t="shared" si="82"/>
        <v>264.35016313884927</v>
      </c>
      <c r="AF268" s="3">
        <f t="shared" si="89"/>
        <v>4329.0449890906511</v>
      </c>
    </row>
    <row r="269" spans="1:32" x14ac:dyDescent="0.35">
      <c r="A269" s="84">
        <v>5</v>
      </c>
      <c r="C269" s="15">
        <f t="shared" si="90"/>
        <v>44172</v>
      </c>
      <c r="D269" s="9">
        <v>266</v>
      </c>
      <c r="E269" s="13"/>
      <c r="F269" s="74"/>
      <c r="G269" s="74"/>
      <c r="H269" s="74"/>
      <c r="L269" s="64"/>
      <c r="Q269" s="17"/>
      <c r="R269" s="17"/>
      <c r="T269" s="34">
        <f t="shared" si="83"/>
        <v>1.8480000000000001</v>
      </c>
      <c r="U269">
        <f>IF(A269=0,$AL$2,IF(A269=1,$AL$3,IF(A269=2,$AL$4,IF(A269=3,$AL$5,IF(A269=4,$AL$6,IF(A269=5,$AL$7,IF(A269=6,#REF!,IF(A269=7,$AL$9,IF(A269=8,$AL$8,"")))))))))</f>
        <v>8.4000000000000005E-2</v>
      </c>
      <c r="V269">
        <v>22.22</v>
      </c>
      <c r="W269">
        <f t="shared" si="84"/>
        <v>4.5454545454545456E-2</v>
      </c>
      <c r="X269">
        <f t="shared" si="85"/>
        <v>3.8545454545454549E-2</v>
      </c>
      <c r="Y269" s="32">
        <f t="shared" si="86"/>
        <v>110178.74009153982</v>
      </c>
      <c r="Z269" s="28">
        <f t="shared" si="87"/>
        <v>26026.868694203204</v>
      </c>
      <c r="AA269" s="28">
        <f t="shared" si="88"/>
        <v>174363.39121425716</v>
      </c>
      <c r="AB269" s="20"/>
      <c r="AC269" s="1">
        <f t="shared" si="80"/>
        <v>520.5373738840641</v>
      </c>
      <c r="AD269" s="1">
        <f t="shared" si="81"/>
        <v>-20.537373884064095</v>
      </c>
      <c r="AE269" s="1">
        <f t="shared" si="82"/>
        <v>260.26868694203205</v>
      </c>
      <c r="AF269" s="3">
        <f t="shared" si="89"/>
        <v>4359.0847803564293</v>
      </c>
    </row>
    <row r="270" spans="1:32" x14ac:dyDescent="0.35">
      <c r="A270" s="84">
        <v>5</v>
      </c>
      <c r="C270" s="15">
        <f t="shared" si="90"/>
        <v>44173</v>
      </c>
      <c r="D270" s="9">
        <v>267</v>
      </c>
      <c r="E270" s="13"/>
      <c r="F270" s="74"/>
      <c r="G270" s="74"/>
      <c r="H270" s="74"/>
      <c r="L270" s="64"/>
      <c r="Q270" s="17"/>
      <c r="R270" s="17"/>
      <c r="T270" s="34">
        <f t="shared" si="83"/>
        <v>1.8480000000000001</v>
      </c>
      <c r="U270">
        <f>IF(A270=0,$AL$2,IF(A270=1,$AL$3,IF(A270=2,$AL$4,IF(A270=3,$AL$5,IF(A270=4,$AL$6,IF(A270=5,$AL$7,IF(A270=6,#REF!,IF(A270=7,$AL$9,IF(A270=8,$AL$8,"")))))))))</f>
        <v>8.4000000000000005E-2</v>
      </c>
      <c r="V270">
        <v>22.22</v>
      </c>
      <c r="W270">
        <f t="shared" si="84"/>
        <v>4.5454545454545456E-2</v>
      </c>
      <c r="X270">
        <f t="shared" si="85"/>
        <v>3.8545454545454549E-2</v>
      </c>
      <c r="Y270" s="32">
        <f t="shared" si="86"/>
        <v>109403.1320491612</v>
      </c>
      <c r="Z270" s="28">
        <f t="shared" si="87"/>
        <v>25619.437250481671</v>
      </c>
      <c r="AA270" s="28">
        <f t="shared" si="88"/>
        <v>175546.4307003573</v>
      </c>
      <c r="AB270" s="20"/>
      <c r="AC270" s="1">
        <f t="shared" si="80"/>
        <v>512.38874500963345</v>
      </c>
      <c r="AD270" s="1">
        <f t="shared" si="81"/>
        <v>-12.388745009633453</v>
      </c>
      <c r="AE270" s="1">
        <f t="shared" si="82"/>
        <v>256.19437250481673</v>
      </c>
      <c r="AF270" s="3">
        <f t="shared" si="89"/>
        <v>4388.6607675089326</v>
      </c>
    </row>
    <row r="271" spans="1:32" x14ac:dyDescent="0.35">
      <c r="A271" s="84">
        <v>5</v>
      </c>
      <c r="C271" s="15">
        <f t="shared" si="90"/>
        <v>44174</v>
      </c>
      <c r="D271" s="9">
        <v>268</v>
      </c>
      <c r="E271" s="13"/>
      <c r="F271" s="74"/>
      <c r="G271" s="74"/>
      <c r="H271" s="74"/>
      <c r="L271" s="64"/>
      <c r="Q271" s="17"/>
      <c r="R271" s="17"/>
      <c r="T271" s="34">
        <f t="shared" si="83"/>
        <v>1.8480000000000001</v>
      </c>
      <c r="U271">
        <f>IF(A271=0,$AL$2,IF(A271=1,$AL$3,IF(A271=2,$AL$4,IF(A271=3,$AL$5,IF(A271=4,$AL$6,IF(A271=5,$AL$7,IF(A271=6,#REF!,IF(A271=7,$AL$9,IF(A271=8,$AL$8,"")))))))))</f>
        <v>8.4000000000000005E-2</v>
      </c>
      <c r="V271">
        <v>22.22</v>
      </c>
      <c r="W271">
        <f t="shared" si="84"/>
        <v>4.5454545454545456E-2</v>
      </c>
      <c r="X271">
        <f t="shared" si="85"/>
        <v>3.8545454545454549E-2</v>
      </c>
      <c r="Y271" s="32">
        <f t="shared" si="86"/>
        <v>108645.0400344355</v>
      </c>
      <c r="Z271" s="28">
        <f t="shared" si="87"/>
        <v>25213.009390185474</v>
      </c>
      <c r="AA271" s="28">
        <f t="shared" si="88"/>
        <v>176710.95057537919</v>
      </c>
      <c r="AB271" s="20"/>
      <c r="AC271" s="1">
        <f t="shared" si="80"/>
        <v>504.26018780370947</v>
      </c>
      <c r="AD271" s="1">
        <f t="shared" si="81"/>
        <v>-4.2601878037094707</v>
      </c>
      <c r="AE271" s="1">
        <f t="shared" si="82"/>
        <v>252.13009390185474</v>
      </c>
      <c r="AF271" s="3">
        <f t="shared" si="89"/>
        <v>4417.7737643844803</v>
      </c>
    </row>
    <row r="272" spans="1:32" x14ac:dyDescent="0.35">
      <c r="A272" s="84">
        <v>5</v>
      </c>
      <c r="C272" s="15">
        <f t="shared" si="90"/>
        <v>44175</v>
      </c>
      <c r="D272" s="9">
        <v>269</v>
      </c>
      <c r="E272" s="13"/>
      <c r="F272" s="74"/>
      <c r="G272" s="74"/>
      <c r="H272" s="74"/>
      <c r="L272" s="64"/>
      <c r="Q272" s="17"/>
      <c r="R272" s="17"/>
      <c r="T272" s="34">
        <f t="shared" si="83"/>
        <v>1.8480000000000001</v>
      </c>
      <c r="U272">
        <f>IF(A272=0,$AL$2,IF(A272=1,$AL$3,IF(A272=2,$AL$4,IF(A272=3,$AL$5,IF(A272=4,$AL$6,IF(A272=5,$AL$7,IF(A272=6,#REF!,IF(A272=7,$AL$9,IF(A272=8,$AL$8,"")))))))))</f>
        <v>8.4000000000000005E-2</v>
      </c>
      <c r="V272">
        <v>22.22</v>
      </c>
      <c r="W272">
        <f t="shared" si="84"/>
        <v>4.5454545454545456E-2</v>
      </c>
      <c r="X272">
        <f t="shared" si="85"/>
        <v>3.8545454545454549E-2</v>
      </c>
      <c r="Y272" s="32">
        <f t="shared" si="86"/>
        <v>107904.14417000271</v>
      </c>
      <c r="Z272" s="28">
        <f t="shared" si="87"/>
        <v>24807.859373246203</v>
      </c>
      <c r="AA272" s="28">
        <f t="shared" si="88"/>
        <v>177856.99645675125</v>
      </c>
      <c r="AB272" s="20"/>
      <c r="AC272" s="1">
        <f t="shared" si="80"/>
        <v>496.15718746492405</v>
      </c>
      <c r="AD272" s="1">
        <f t="shared" si="81"/>
        <v>3.8428125350759501</v>
      </c>
      <c r="AE272" s="1">
        <f t="shared" si="82"/>
        <v>248.07859373246202</v>
      </c>
      <c r="AF272" s="3">
        <f t="shared" si="89"/>
        <v>4446.4249114187814</v>
      </c>
    </row>
    <row r="273" spans="1:32" x14ac:dyDescent="0.35">
      <c r="A273" s="84">
        <v>5</v>
      </c>
      <c r="C273" s="15">
        <f t="shared" si="90"/>
        <v>44176</v>
      </c>
      <c r="D273" s="9">
        <v>270</v>
      </c>
      <c r="E273" s="13"/>
      <c r="F273" s="74"/>
      <c r="G273" s="74"/>
      <c r="H273" s="74"/>
      <c r="L273" s="64"/>
      <c r="Q273" s="17"/>
      <c r="R273" s="17"/>
      <c r="T273" s="34">
        <f t="shared" si="83"/>
        <v>1.8480000000000001</v>
      </c>
      <c r="U273">
        <f>IF(A273=0,$AL$2,IF(A273=1,$AL$3,IF(A273=2,$AL$4,IF(A273=3,$AL$5,IF(A273=4,$AL$6,IF(A273=5,$AL$7,IF(A273=6,#REF!,IF(A273=7,$AL$9,IF(A273=8,$AL$8,"")))))))))</f>
        <v>8.4000000000000005E-2</v>
      </c>
      <c r="V273">
        <v>22.22</v>
      </c>
      <c r="W273">
        <f t="shared" si="84"/>
        <v>4.5454545454545456E-2</v>
      </c>
      <c r="X273">
        <f t="shared" si="85"/>
        <v>3.8545454545454549E-2</v>
      </c>
      <c r="Y273" s="32">
        <f t="shared" si="86"/>
        <v>107180.12511431689</v>
      </c>
      <c r="Z273" s="28">
        <f t="shared" si="87"/>
        <v>24404.248457420828</v>
      </c>
      <c r="AA273" s="28">
        <f t="shared" si="88"/>
        <v>178984.62642826245</v>
      </c>
      <c r="AB273" s="20"/>
      <c r="AC273" s="1">
        <f t="shared" si="80"/>
        <v>488.08496914841658</v>
      </c>
      <c r="AD273" s="1">
        <f t="shared" si="81"/>
        <v>11.915030851583424</v>
      </c>
      <c r="AE273" s="1">
        <f t="shared" si="82"/>
        <v>244.04248457420829</v>
      </c>
      <c r="AF273" s="3">
        <f t="shared" si="89"/>
        <v>4474.6156607065614</v>
      </c>
    </row>
    <row r="274" spans="1:32" x14ac:dyDescent="0.35">
      <c r="A274" s="84">
        <v>5</v>
      </c>
      <c r="C274" s="15">
        <f t="shared" si="90"/>
        <v>44177</v>
      </c>
      <c r="D274" s="9">
        <v>271</v>
      </c>
      <c r="E274" s="13"/>
      <c r="F274" s="74"/>
      <c r="G274" s="74"/>
      <c r="H274" s="74"/>
      <c r="L274" s="64"/>
      <c r="Q274" s="17"/>
      <c r="R274" s="17"/>
      <c r="T274" s="34">
        <f t="shared" si="83"/>
        <v>1.8480000000000001</v>
      </c>
      <c r="U274">
        <f>IF(A274=0,$AL$2,IF(A274=1,$AL$3,IF(A274=2,$AL$4,IF(A274=3,$AL$5,IF(A274=4,$AL$6,IF(A274=5,$AL$7,IF(A274=6,#REF!,IF(A274=7,$AL$9,IF(A274=8,$AL$8,"")))))))))</f>
        <v>8.4000000000000005E-2</v>
      </c>
      <c r="V274">
        <v>22.22</v>
      </c>
      <c r="W274">
        <f t="shared" si="84"/>
        <v>4.5454545454545456E-2</v>
      </c>
      <c r="X274">
        <f t="shared" si="85"/>
        <v>3.8545454545454549E-2</v>
      </c>
      <c r="Y274" s="32">
        <f t="shared" si="86"/>
        <v>106472.66448137684</v>
      </c>
      <c r="Z274" s="28">
        <f t="shared" si="87"/>
        <v>24002.425069569032</v>
      </c>
      <c r="AA274" s="28">
        <f t="shared" si="88"/>
        <v>180093.9104490543</v>
      </c>
      <c r="AB274" s="20"/>
      <c r="AC274" s="1">
        <f t="shared" si="80"/>
        <v>480.04850139138063</v>
      </c>
      <c r="AD274" s="1">
        <f t="shared" si="81"/>
        <v>19.951498608619374</v>
      </c>
      <c r="AE274" s="1">
        <f t="shared" si="82"/>
        <v>240.02425069569031</v>
      </c>
      <c r="AF274" s="3">
        <f t="shared" si="89"/>
        <v>4502.3477612263578</v>
      </c>
    </row>
    <row r="275" spans="1:32" x14ac:dyDescent="0.35">
      <c r="A275" s="84">
        <v>5</v>
      </c>
      <c r="C275" s="15">
        <f t="shared" si="90"/>
        <v>44178</v>
      </c>
      <c r="D275" s="9">
        <v>272</v>
      </c>
      <c r="E275" s="13"/>
      <c r="F275" s="74"/>
      <c r="G275" s="74"/>
      <c r="H275" s="74"/>
      <c r="L275" s="64"/>
      <c r="Q275" s="17"/>
      <c r="R275" s="17"/>
      <c r="T275" s="34">
        <f t="shared" si="83"/>
        <v>1.8480000000000001</v>
      </c>
      <c r="U275">
        <f>IF(A275=0,$AL$2,IF(A275=1,$AL$3,IF(A275=2,$AL$4,IF(A275=3,$AL$5,IF(A275=4,$AL$6,IF(A275=5,$AL$7,IF(A275=6,#REF!,IF(A275=7,$AL$9,IF(A275=8,$AL$8,"")))))))))</f>
        <v>8.4000000000000005E-2</v>
      </c>
      <c r="V275">
        <v>22.22</v>
      </c>
      <c r="W275">
        <f t="shared" si="84"/>
        <v>4.5454545454545456E-2</v>
      </c>
      <c r="X275">
        <f t="shared" si="85"/>
        <v>3.8545454545454549E-2</v>
      </c>
      <c r="Y275" s="32">
        <f t="shared" si="86"/>
        <v>105781.44522923748</v>
      </c>
      <c r="Z275" s="28">
        <f t="shared" si="87"/>
        <v>23602.62500036434</v>
      </c>
      <c r="AA275" s="28">
        <f t="shared" si="88"/>
        <v>181184.92977039833</v>
      </c>
      <c r="AB275" s="20"/>
      <c r="AC275" s="1">
        <f t="shared" si="80"/>
        <v>472.05250000728682</v>
      </c>
      <c r="AD275" s="1">
        <f t="shared" si="81"/>
        <v>27.947499992713176</v>
      </c>
      <c r="AE275" s="1">
        <f t="shared" si="82"/>
        <v>236.02625000364341</v>
      </c>
      <c r="AF275" s="3">
        <f t="shared" si="89"/>
        <v>4529.6232442599585</v>
      </c>
    </row>
    <row r="276" spans="1:32" x14ac:dyDescent="0.35">
      <c r="A276" s="84">
        <v>5</v>
      </c>
      <c r="C276" s="15">
        <f t="shared" si="90"/>
        <v>44179</v>
      </c>
      <c r="D276" s="9">
        <v>273</v>
      </c>
      <c r="E276" s="13"/>
      <c r="F276" s="74"/>
      <c r="G276" s="74"/>
      <c r="H276" s="74"/>
      <c r="L276" s="64"/>
      <c r="Q276" s="17"/>
      <c r="R276" s="17"/>
      <c r="T276" s="34">
        <f t="shared" si="83"/>
        <v>1.8480000000000001</v>
      </c>
      <c r="U276">
        <f>IF(A276=0,$AL$2,IF(A276=1,$AL$3,IF(A276=2,$AL$4,IF(A276=3,$AL$5,IF(A276=4,$AL$6,IF(A276=5,$AL$7,IF(A276=6,#REF!,IF(A276=7,$AL$9,IF(A276=8,$AL$8,"")))))))))</f>
        <v>8.4000000000000005E-2</v>
      </c>
      <c r="V276">
        <v>22.22</v>
      </c>
      <c r="W276">
        <f t="shared" si="84"/>
        <v>4.5454545454545456E-2</v>
      </c>
      <c r="X276">
        <f t="shared" si="85"/>
        <v>3.8545454545454549E-2</v>
      </c>
      <c r="Y276" s="32">
        <f t="shared" si="86"/>
        <v>105106.15201862225</v>
      </c>
      <c r="Z276" s="28">
        <f t="shared" si="87"/>
        <v>23205.071620053917</v>
      </c>
      <c r="AA276" s="28">
        <f t="shared" si="88"/>
        <v>182257.77636132398</v>
      </c>
      <c r="AB276" s="20"/>
      <c r="AC276" s="1">
        <f t="shared" si="80"/>
        <v>464.10143240107834</v>
      </c>
      <c r="AD276" s="1">
        <f t="shared" si="81"/>
        <v>35.898567598921659</v>
      </c>
      <c r="AE276" s="1">
        <f t="shared" si="82"/>
        <v>232.05071620053917</v>
      </c>
      <c r="AF276" s="3">
        <f t="shared" si="89"/>
        <v>4556.4444090330999</v>
      </c>
    </row>
    <row r="277" spans="1:32" x14ac:dyDescent="0.35">
      <c r="A277" s="84">
        <v>5</v>
      </c>
      <c r="C277" s="15">
        <f t="shared" si="90"/>
        <v>44180</v>
      </c>
      <c r="D277" s="9">
        <v>274</v>
      </c>
      <c r="E277" s="13"/>
      <c r="F277" s="74"/>
      <c r="G277" s="74"/>
      <c r="H277" s="74"/>
      <c r="L277" s="64"/>
      <c r="Q277" s="17"/>
      <c r="R277" s="17"/>
      <c r="T277" s="34">
        <f t="shared" si="83"/>
        <v>1.8480000000000001</v>
      </c>
      <c r="U277">
        <f>IF(A277=0,$AL$2,IF(A277=1,$AL$3,IF(A277=2,$AL$4,IF(A277=3,$AL$5,IF(A277=4,$AL$6,IF(A277=5,$AL$7,IF(A277=6,#REF!,IF(A277=7,$AL$9,IF(A277=8,$AL$8,"")))))))))</f>
        <v>8.4000000000000005E-2</v>
      </c>
      <c r="V277">
        <v>22.22</v>
      </c>
      <c r="W277">
        <f t="shared" si="84"/>
        <v>4.5454545454545456E-2</v>
      </c>
      <c r="X277">
        <f t="shared" si="85"/>
        <v>3.8545454545454549E-2</v>
      </c>
      <c r="Y277" s="32">
        <f t="shared" si="86"/>
        <v>104446.47154296077</v>
      </c>
      <c r="Z277" s="28">
        <f t="shared" si="87"/>
        <v>22809.976112985671</v>
      </c>
      <c r="AA277" s="28">
        <f t="shared" si="88"/>
        <v>183312.55234405369</v>
      </c>
      <c r="AB277" s="20"/>
      <c r="AC277" s="1">
        <f t="shared" si="80"/>
        <v>456.19952225971343</v>
      </c>
      <c r="AD277" s="1">
        <f t="shared" si="81"/>
        <v>43.800477740286567</v>
      </c>
      <c r="AE277" s="1">
        <f t="shared" si="82"/>
        <v>228.09976112985672</v>
      </c>
      <c r="AF277" s="3">
        <f t="shared" si="89"/>
        <v>4582.8138086013423</v>
      </c>
    </row>
    <row r="278" spans="1:32" x14ac:dyDescent="0.35">
      <c r="A278" s="84">
        <v>5</v>
      </c>
      <c r="C278" s="15">
        <f t="shared" si="90"/>
        <v>44181</v>
      </c>
      <c r="D278" s="9">
        <v>275</v>
      </c>
      <c r="E278" s="13"/>
      <c r="F278" s="74"/>
      <c r="G278" s="74"/>
      <c r="H278" s="74"/>
      <c r="L278" s="64"/>
      <c r="Q278" s="17"/>
      <c r="R278" s="17"/>
      <c r="T278" s="34">
        <f t="shared" si="83"/>
        <v>1.8480000000000001</v>
      </c>
      <c r="U278">
        <f>IF(A278=0,$AL$2,IF(A278=1,$AL$3,IF(A278=2,$AL$4,IF(A278=3,$AL$5,IF(A278=4,$AL$6,IF(A278=5,$AL$7,IF(A278=6,#REF!,IF(A278=7,$AL$9,IF(A278=8,$AL$8,"")))))))))</f>
        <v>8.4000000000000005E-2</v>
      </c>
      <c r="V278">
        <v>22.22</v>
      </c>
      <c r="W278">
        <f t="shared" si="84"/>
        <v>4.5454545454545456E-2</v>
      </c>
      <c r="X278">
        <f t="shared" si="85"/>
        <v>3.8545454545454549E-2</v>
      </c>
      <c r="Y278" s="32">
        <f t="shared" si="86"/>
        <v>103802.09283117345</v>
      </c>
      <c r="Z278" s="28">
        <f t="shared" si="87"/>
        <v>22417.537728728199</v>
      </c>
      <c r="AA278" s="28">
        <f t="shared" si="88"/>
        <v>184349.3694400985</v>
      </c>
      <c r="AB278" s="20"/>
      <c r="AC278" s="1">
        <f t="shared" si="80"/>
        <v>448.35075457456401</v>
      </c>
      <c r="AD278" s="1">
        <f t="shared" si="81"/>
        <v>51.649245425435993</v>
      </c>
      <c r="AE278" s="1">
        <f t="shared" si="82"/>
        <v>224.175377287282</v>
      </c>
      <c r="AF278" s="3">
        <f t="shared" si="89"/>
        <v>4608.7342360024622</v>
      </c>
    </row>
    <row r="279" spans="1:32" x14ac:dyDescent="0.35">
      <c r="A279" s="84">
        <v>5</v>
      </c>
      <c r="C279" s="15">
        <f t="shared" si="90"/>
        <v>44182</v>
      </c>
      <c r="D279" s="9">
        <v>276</v>
      </c>
      <c r="E279" s="13"/>
      <c r="F279" s="74"/>
      <c r="G279" s="74"/>
      <c r="H279" s="74"/>
      <c r="L279" s="64"/>
      <c r="Q279" s="17"/>
      <c r="R279" s="17"/>
      <c r="T279" s="34">
        <f t="shared" si="83"/>
        <v>1.8480000000000001</v>
      </c>
      <c r="U279">
        <f>IF(A279=0,$AL$2,IF(A279=1,$AL$3,IF(A279=2,$AL$4,IF(A279=3,$AL$5,IF(A279=4,$AL$6,IF(A279=5,$AL$7,IF(A279=6,#REF!,IF(A279=7,$AL$9,IF(A279=8,$AL$8,"")))))))))</f>
        <v>8.4000000000000005E-2</v>
      </c>
      <c r="V279">
        <v>22.22</v>
      </c>
      <c r="W279">
        <f t="shared" si="84"/>
        <v>4.5454545454545456E-2</v>
      </c>
      <c r="X279">
        <f t="shared" si="85"/>
        <v>3.8545454545454549E-2</v>
      </c>
      <c r="Y279" s="32">
        <f t="shared" si="86"/>
        <v>103172.70752451418</v>
      </c>
      <c r="Z279" s="28">
        <f t="shared" si="87"/>
        <v>22027.944047718011</v>
      </c>
      <c r="AA279" s="28">
        <f t="shared" si="88"/>
        <v>185368.34842776795</v>
      </c>
      <c r="AB279" s="20"/>
      <c r="AC279" s="1">
        <f t="shared" si="80"/>
        <v>440.55888095436023</v>
      </c>
      <c r="AD279" s="1">
        <f t="shared" si="81"/>
        <v>59.441119045639766</v>
      </c>
      <c r="AE279" s="1">
        <f t="shared" si="82"/>
        <v>220.27944047718012</v>
      </c>
      <c r="AF279" s="3">
        <f t="shared" si="89"/>
        <v>4634.208710694199</v>
      </c>
    </row>
    <row r="280" spans="1:32" x14ac:dyDescent="0.35">
      <c r="A280" s="84">
        <v>5</v>
      </c>
      <c r="C280" s="15">
        <f t="shared" si="90"/>
        <v>44183</v>
      </c>
      <c r="D280" s="9">
        <v>277</v>
      </c>
      <c r="E280" s="13"/>
      <c r="F280" s="74"/>
      <c r="G280" s="74"/>
      <c r="H280" s="74"/>
      <c r="L280" s="64"/>
      <c r="Q280" s="17"/>
      <c r="R280" s="17"/>
      <c r="T280" s="34">
        <f t="shared" si="83"/>
        <v>1.8480000000000001</v>
      </c>
      <c r="U280">
        <f>IF(A280=0,$AL$2,IF(A280=1,$AL$3,IF(A280=2,$AL$4,IF(A280=3,$AL$5,IF(A280=4,$AL$6,IF(A280=5,$AL$7,IF(A280=6,#REF!,IF(A280=7,$AL$9,IF(A280=8,$AL$8,"")))))))))</f>
        <v>8.4000000000000005E-2</v>
      </c>
      <c r="V280">
        <v>22.22</v>
      </c>
      <c r="W280">
        <f t="shared" si="84"/>
        <v>4.5454545454545456E-2</v>
      </c>
      <c r="X280">
        <f t="shared" si="85"/>
        <v>3.8545454545454549E-2</v>
      </c>
      <c r="Y280" s="32">
        <f t="shared" si="86"/>
        <v>102558.0101287666</v>
      </c>
      <c r="Z280" s="28">
        <f t="shared" si="87"/>
        <v>21641.371259478401</v>
      </c>
      <c r="AA280" s="28">
        <f t="shared" si="88"/>
        <v>186369.61861175514</v>
      </c>
      <c r="AB280" s="20"/>
      <c r="AC280" s="1">
        <f t="shared" si="80"/>
        <v>432.82742518956803</v>
      </c>
      <c r="AD280" s="1">
        <f t="shared" si="81"/>
        <v>67.172574810431968</v>
      </c>
      <c r="AE280" s="1">
        <f t="shared" si="82"/>
        <v>216.41371259478402</v>
      </c>
      <c r="AF280" s="3">
        <f t="shared" si="89"/>
        <v>4659.2404652938785</v>
      </c>
    </row>
    <row r="281" spans="1:32" x14ac:dyDescent="0.35">
      <c r="A281" s="84">
        <v>5</v>
      </c>
      <c r="C281" s="15">
        <f t="shared" si="90"/>
        <v>44184</v>
      </c>
      <c r="D281" s="9">
        <v>278</v>
      </c>
      <c r="E281" s="13"/>
      <c r="F281" s="74"/>
      <c r="G281" s="74"/>
      <c r="H281" s="74"/>
      <c r="L281" s="64"/>
      <c r="Q281" s="17"/>
      <c r="R281" s="17"/>
      <c r="T281" s="34">
        <f t="shared" si="83"/>
        <v>1.8480000000000001</v>
      </c>
      <c r="U281">
        <f>IF(A281=0,$AL$2,IF(A281=1,$AL$3,IF(A281=2,$AL$4,IF(A281=3,$AL$5,IF(A281=4,$AL$6,IF(A281=5,$AL$7,IF(A281=6,#REF!,IF(A281=7,$AL$9,IF(A281=8,$AL$8,"")))))))))</f>
        <v>8.4000000000000005E-2</v>
      </c>
      <c r="V281">
        <v>22.22</v>
      </c>
      <c r="W281">
        <f t="shared" si="84"/>
        <v>4.5454545454545456E-2</v>
      </c>
      <c r="X281">
        <f t="shared" si="85"/>
        <v>3.8545454545454549E-2</v>
      </c>
      <c r="Y281" s="32">
        <f t="shared" si="86"/>
        <v>101957.69824306776</v>
      </c>
      <c r="Z281" s="28">
        <f t="shared" si="87"/>
        <v>21257.984451564589</v>
      </c>
      <c r="AA281" s="28">
        <f t="shared" si="88"/>
        <v>187353.31730536779</v>
      </c>
      <c r="AB281" s="20"/>
      <c r="AC281" s="1">
        <f t="shared" si="80"/>
        <v>425.1596890312918</v>
      </c>
      <c r="AD281" s="1">
        <f t="shared" si="81"/>
        <v>74.840310968708195</v>
      </c>
      <c r="AE281" s="1">
        <f t="shared" si="82"/>
        <v>212.5798445156459</v>
      </c>
      <c r="AF281" s="3">
        <f t="shared" si="89"/>
        <v>4683.8329326341945</v>
      </c>
    </row>
    <row r="282" spans="1:32" x14ac:dyDescent="0.35">
      <c r="A282" s="84">
        <v>5</v>
      </c>
      <c r="C282" s="15">
        <f t="shared" si="90"/>
        <v>44185</v>
      </c>
      <c r="D282" s="9">
        <v>279</v>
      </c>
      <c r="E282" s="13"/>
      <c r="F282" s="74"/>
      <c r="G282" s="74"/>
      <c r="H282" s="74"/>
      <c r="L282" s="64"/>
      <c r="Q282" s="17"/>
      <c r="R282" s="17"/>
      <c r="T282" s="34">
        <f t="shared" si="83"/>
        <v>1.8480000000000001</v>
      </c>
      <c r="U282">
        <f>IF(A282=0,$AL$2,IF(A282=1,$AL$3,IF(A282=2,$AL$4,IF(A282=3,$AL$5,IF(A282=4,$AL$6,IF(A282=5,$AL$7,IF(A282=6,#REF!,IF(A282=7,$AL$9,IF(A282=8,$AL$8,"")))))))))</f>
        <v>8.4000000000000005E-2</v>
      </c>
      <c r="V282">
        <v>22.22</v>
      </c>
      <c r="W282">
        <f t="shared" si="84"/>
        <v>4.5454545454545456E-2</v>
      </c>
      <c r="X282">
        <f t="shared" si="85"/>
        <v>3.8545454545454549E-2</v>
      </c>
      <c r="Y282" s="32">
        <f t="shared" si="86"/>
        <v>101371.47276660737</v>
      </c>
      <c r="Z282" s="28">
        <f t="shared" si="87"/>
        <v>20877.937907499316</v>
      </c>
      <c r="AA282" s="28">
        <f t="shared" si="88"/>
        <v>188319.58932589347</v>
      </c>
      <c r="AB282" s="20"/>
      <c r="AC282" s="1">
        <f t="shared" si="80"/>
        <v>417.55875814998632</v>
      </c>
      <c r="AD282" s="1">
        <f t="shared" si="81"/>
        <v>82.441241850013682</v>
      </c>
      <c r="AE282" s="1">
        <f t="shared" si="82"/>
        <v>208.77937907499316</v>
      </c>
      <c r="AF282" s="3">
        <f t="shared" si="89"/>
        <v>4707.9897331473367</v>
      </c>
    </row>
    <row r="283" spans="1:32" x14ac:dyDescent="0.35">
      <c r="A283" s="84">
        <v>5</v>
      </c>
      <c r="C283" s="15">
        <f t="shared" si="90"/>
        <v>44186</v>
      </c>
      <c r="D283" s="9">
        <v>280</v>
      </c>
      <c r="E283" s="13"/>
      <c r="F283" s="74"/>
      <c r="G283" s="74"/>
      <c r="H283" s="74"/>
      <c r="L283" s="64"/>
      <c r="Q283" s="17"/>
      <c r="R283" s="17"/>
      <c r="T283" s="34">
        <f t="shared" si="83"/>
        <v>1.8480000000000001</v>
      </c>
      <c r="U283">
        <f>IF(A283=0,$AL$2,IF(A283=1,$AL$3,IF(A283=2,$AL$4,IF(A283=3,$AL$5,IF(A283=4,$AL$6,IF(A283=5,$AL$7,IF(A283=6,#REF!,IF(A283=7,$AL$9,IF(A283=8,$AL$8,"")))))))))</f>
        <v>8.4000000000000005E-2</v>
      </c>
      <c r="V283">
        <v>22.22</v>
      </c>
      <c r="W283">
        <f t="shared" si="84"/>
        <v>4.5454545454545456E-2</v>
      </c>
      <c r="X283">
        <f t="shared" si="85"/>
        <v>3.8545454545454549E-2</v>
      </c>
      <c r="Y283" s="32">
        <f t="shared" si="86"/>
        <v>100799.03808442154</v>
      </c>
      <c r="Z283" s="28">
        <f t="shared" si="87"/>
        <v>20501.375412071549</v>
      </c>
      <c r="AA283" s="28">
        <f t="shared" si="88"/>
        <v>189268.58650350707</v>
      </c>
      <c r="AB283" s="20"/>
      <c r="AC283" s="1">
        <f t="shared" si="80"/>
        <v>410.02750824143101</v>
      </c>
      <c r="AD283" s="1">
        <f t="shared" si="81"/>
        <v>89.972491758568992</v>
      </c>
      <c r="AE283" s="1">
        <f t="shared" si="82"/>
        <v>205.0137541207155</v>
      </c>
      <c r="AF283" s="3">
        <f t="shared" si="89"/>
        <v>4731.7146625876767</v>
      </c>
    </row>
    <row r="284" spans="1:32" x14ac:dyDescent="0.35">
      <c r="A284" s="84">
        <v>5</v>
      </c>
      <c r="C284" s="15">
        <f t="shared" si="90"/>
        <v>44187</v>
      </c>
      <c r="D284" s="9">
        <v>281</v>
      </c>
      <c r="E284" s="13"/>
      <c r="F284" s="74"/>
      <c r="G284" s="74"/>
      <c r="H284" s="74"/>
      <c r="L284" s="64"/>
      <c r="Q284" s="17"/>
      <c r="R284" s="17"/>
      <c r="T284" s="34">
        <f t="shared" si="83"/>
        <v>1.8480000000000001</v>
      </c>
      <c r="U284">
        <f>IF(A284=0,$AL$2,IF(A284=1,$AL$3,IF(A284=2,$AL$4,IF(A284=3,$AL$5,IF(A284=4,$AL$6,IF(A284=5,$AL$7,IF(A284=6,#REF!,IF(A284=7,$AL$9,IF(A284=8,$AL$8,"")))))))))</f>
        <v>8.4000000000000005E-2</v>
      </c>
      <c r="V284">
        <v>22.22</v>
      </c>
      <c r="W284">
        <f t="shared" si="84"/>
        <v>4.5454545454545456E-2</v>
      </c>
      <c r="X284">
        <f t="shared" si="85"/>
        <v>3.8545454545454549E-2</v>
      </c>
      <c r="Y284" s="32">
        <f t="shared" si="86"/>
        <v>100240.10223346674</v>
      </c>
      <c r="Z284" s="28">
        <f t="shared" si="87"/>
        <v>20128.430562477646</v>
      </c>
      <c r="AA284" s="28">
        <f t="shared" si="88"/>
        <v>190200.46720405578</v>
      </c>
      <c r="AB284" s="20"/>
      <c r="AC284" s="1">
        <f t="shared" si="80"/>
        <v>402.56861124955293</v>
      </c>
      <c r="AD284" s="1">
        <f t="shared" si="81"/>
        <v>97.43138875044707</v>
      </c>
      <c r="AE284" s="1">
        <f t="shared" si="82"/>
        <v>201.28430562477647</v>
      </c>
      <c r="AF284" s="3">
        <f t="shared" si="89"/>
        <v>4755.0116801013946</v>
      </c>
    </row>
    <row r="285" spans="1:32" x14ac:dyDescent="0.35">
      <c r="A285" s="84">
        <v>5</v>
      </c>
      <c r="C285" s="15">
        <f t="shared" si="90"/>
        <v>44188</v>
      </c>
      <c r="D285" s="9">
        <v>282</v>
      </c>
      <c r="E285" s="13"/>
      <c r="F285" s="74"/>
      <c r="G285" s="74"/>
      <c r="H285" s="74"/>
      <c r="L285" s="64"/>
      <c r="Q285" s="17"/>
      <c r="R285" s="17"/>
      <c r="T285" s="34">
        <f t="shared" si="83"/>
        <v>1.8480000000000001</v>
      </c>
      <c r="U285">
        <f>IF(A285=0,$AL$2,IF(A285=1,$AL$3,IF(A285=2,$AL$4,IF(A285=3,$AL$5,IF(A285=4,$AL$6,IF(A285=5,$AL$7,IF(A285=6,#REF!,IF(A285=7,$AL$9,IF(A285=8,$AL$8,"")))))))))</f>
        <v>8.4000000000000005E-2</v>
      </c>
      <c r="V285">
        <v>22.22</v>
      </c>
      <c r="W285">
        <f t="shared" si="84"/>
        <v>4.5454545454545456E-2</v>
      </c>
      <c r="X285">
        <f t="shared" si="85"/>
        <v>3.8545454545454549E-2</v>
      </c>
      <c r="Y285" s="32">
        <f t="shared" si="86"/>
        <v>99694.377050124967</v>
      </c>
      <c r="Z285" s="28">
        <f t="shared" si="87"/>
        <v>19759.227083888618</v>
      </c>
      <c r="AA285" s="28">
        <f t="shared" si="88"/>
        <v>191115.39586598659</v>
      </c>
      <c r="AB285" s="20"/>
      <c r="AC285" s="1">
        <f t="shared" si="80"/>
        <v>395.18454167777236</v>
      </c>
      <c r="AD285" s="1">
        <f t="shared" si="81"/>
        <v>104.81545832222764</v>
      </c>
      <c r="AE285" s="1">
        <f t="shared" si="82"/>
        <v>197.59227083888618</v>
      </c>
      <c r="AF285" s="3">
        <f t="shared" si="89"/>
        <v>4777.8848966496653</v>
      </c>
    </row>
    <row r="286" spans="1:32" x14ac:dyDescent="0.35">
      <c r="A286" s="84">
        <v>5</v>
      </c>
      <c r="C286" s="15">
        <f t="shared" si="90"/>
        <v>44189</v>
      </c>
      <c r="D286" s="9">
        <v>283</v>
      </c>
      <c r="E286" s="13"/>
      <c r="F286" s="74"/>
      <c r="G286" s="74"/>
      <c r="H286" s="74"/>
      <c r="L286" s="64"/>
      <c r="Q286" s="17"/>
      <c r="R286" s="17"/>
      <c r="T286" s="34">
        <f t="shared" si="83"/>
        <v>1.8480000000000001</v>
      </c>
      <c r="U286">
        <f>IF(A286=0,$AL$2,IF(A286=1,$AL$3,IF(A286=2,$AL$4,IF(A286=3,$AL$5,IF(A286=4,$AL$6,IF(A286=5,$AL$7,IF(A286=6,#REF!,IF(A286=7,$AL$9,IF(A286=8,$AL$8,"")))))))))</f>
        <v>8.4000000000000005E-2</v>
      </c>
      <c r="V286">
        <v>22.22</v>
      </c>
      <c r="W286">
        <f t="shared" si="84"/>
        <v>4.5454545454545456E-2</v>
      </c>
      <c r="X286">
        <f t="shared" si="85"/>
        <v>3.8545454545454549E-2</v>
      </c>
      <c r="Y286" s="32">
        <f t="shared" si="86"/>
        <v>99161.578300253444</v>
      </c>
      <c r="Z286" s="28">
        <f t="shared" si="87"/>
        <v>19393.879148128839</v>
      </c>
      <c r="AA286" s="28">
        <f t="shared" si="88"/>
        <v>192013.54255161789</v>
      </c>
      <c r="AB286" s="20"/>
      <c r="AC286" s="1">
        <f t="shared" si="80"/>
        <v>387.87758296257681</v>
      </c>
      <c r="AD286" s="1">
        <f t="shared" si="81"/>
        <v>112.12241703742319</v>
      </c>
      <c r="AE286" s="1">
        <f t="shared" si="82"/>
        <v>193.9387914812884</v>
      </c>
      <c r="AF286" s="3">
        <f t="shared" si="89"/>
        <v>4800.3385637904476</v>
      </c>
    </row>
    <row r="287" spans="1:32" x14ac:dyDescent="0.35">
      <c r="A287" s="84">
        <v>5</v>
      </c>
      <c r="C287" s="15">
        <f t="shared" si="90"/>
        <v>44190</v>
      </c>
      <c r="D287" s="9">
        <v>284</v>
      </c>
      <c r="E287" s="13"/>
      <c r="F287" s="74"/>
      <c r="G287" s="74"/>
      <c r="H287" s="74"/>
      <c r="L287" s="64"/>
      <c r="Q287" s="17"/>
      <c r="R287" s="17"/>
      <c r="T287" s="34">
        <f t="shared" si="83"/>
        <v>1.8480000000000001</v>
      </c>
      <c r="U287">
        <f>IF(A287=0,$AL$2,IF(A287=1,$AL$3,IF(A287=2,$AL$4,IF(A287=3,$AL$5,IF(A287=4,$AL$6,IF(A287=5,$AL$7,IF(A287=6,#REF!,IF(A287=7,$AL$9,IF(A287=8,$AL$8,"")))))))))</f>
        <v>8.4000000000000005E-2</v>
      </c>
      <c r="V287">
        <v>22.22</v>
      </c>
      <c r="W287">
        <f t="shared" si="84"/>
        <v>4.5454545454545456E-2</v>
      </c>
      <c r="X287">
        <f t="shared" si="85"/>
        <v>3.8545454545454549E-2</v>
      </c>
      <c r="Y287" s="32">
        <f t="shared" si="86"/>
        <v>98641.425792853464</v>
      </c>
      <c r="Z287" s="28">
        <f t="shared" si="87"/>
        <v>19032.491694250239</v>
      </c>
      <c r="AA287" s="28">
        <f t="shared" si="88"/>
        <v>192895.08251289648</v>
      </c>
      <c r="AB287" s="20"/>
      <c r="AC287" s="1">
        <f t="shared" si="80"/>
        <v>380.6498338850048</v>
      </c>
      <c r="AD287" s="1">
        <f t="shared" si="81"/>
        <v>119.3501661149952</v>
      </c>
      <c r="AE287" s="1">
        <f t="shared" si="82"/>
        <v>190.3249169425024</v>
      </c>
      <c r="AF287" s="3">
        <f t="shared" si="89"/>
        <v>4822.377062822412</v>
      </c>
    </row>
    <row r="288" spans="1:32" x14ac:dyDescent="0.35">
      <c r="A288" s="84">
        <v>5</v>
      </c>
      <c r="C288" s="15">
        <f t="shared" si="90"/>
        <v>44191</v>
      </c>
      <c r="D288" s="9">
        <v>285</v>
      </c>
      <c r="E288" s="13"/>
      <c r="F288" s="74"/>
      <c r="G288" s="74"/>
      <c r="H288" s="74"/>
      <c r="L288" s="64"/>
      <c r="Q288" s="17"/>
      <c r="R288" s="17"/>
      <c r="T288" s="34">
        <f t="shared" si="83"/>
        <v>1.8480000000000001</v>
      </c>
      <c r="U288">
        <f>IF(A288=0,$AL$2,IF(A288=1,$AL$3,IF(A288=2,$AL$4,IF(A288=3,$AL$5,IF(A288=4,$AL$6,IF(A288=5,$AL$7,IF(A288=6,#REF!,IF(A288=7,$AL$9,IF(A288=8,$AL$8,"")))))))))</f>
        <v>8.4000000000000005E-2</v>
      </c>
      <c r="V288">
        <v>22.22</v>
      </c>
      <c r="W288">
        <f t="shared" si="84"/>
        <v>4.5454545454545456E-2</v>
      </c>
      <c r="X288">
        <f t="shared" si="85"/>
        <v>3.8545454545454549E-2</v>
      </c>
      <c r="Y288" s="32">
        <f t="shared" si="86"/>
        <v>98133.643478392973</v>
      </c>
      <c r="Z288" s="28">
        <f t="shared" si="87"/>
        <v>18675.160749881172</v>
      </c>
      <c r="AA288" s="28">
        <f t="shared" si="88"/>
        <v>193760.19577172602</v>
      </c>
      <c r="AB288" s="20"/>
      <c r="AC288" s="1">
        <f t="shared" si="80"/>
        <v>373.50321499762345</v>
      </c>
      <c r="AD288" s="1">
        <f t="shared" si="81"/>
        <v>126.49678500237655</v>
      </c>
      <c r="AE288" s="1">
        <f t="shared" si="82"/>
        <v>186.75160749881172</v>
      </c>
      <c r="AF288" s="3">
        <f t="shared" si="89"/>
        <v>4844.0048942931508</v>
      </c>
    </row>
    <row r="289" spans="1:32" x14ac:dyDescent="0.35">
      <c r="A289" s="84">
        <v>5</v>
      </c>
      <c r="C289" s="15">
        <f t="shared" si="90"/>
        <v>44192</v>
      </c>
      <c r="D289" s="9">
        <v>286</v>
      </c>
      <c r="E289" s="13"/>
      <c r="F289" s="74"/>
      <c r="G289" s="74"/>
      <c r="H289" s="74"/>
      <c r="L289" s="64"/>
      <c r="Q289" s="17"/>
      <c r="R289" s="17"/>
      <c r="T289" s="34">
        <f t="shared" si="83"/>
        <v>1.8480000000000001</v>
      </c>
      <c r="U289">
        <f>IF(A289=0,$AL$2,IF(A289=1,$AL$3,IF(A289=2,$AL$4,IF(A289=3,$AL$5,IF(A289=4,$AL$6,IF(A289=5,$AL$7,IF(A289=6,#REF!,IF(A289=7,$AL$9,IF(A289=8,$AL$8,"")))))))))</f>
        <v>8.4000000000000005E-2</v>
      </c>
      <c r="V289">
        <v>22.22</v>
      </c>
      <c r="W289">
        <f t="shared" si="84"/>
        <v>4.5454545454545456E-2</v>
      </c>
      <c r="X289">
        <f t="shared" si="85"/>
        <v>3.8545454545454549E-2</v>
      </c>
      <c r="Y289" s="32">
        <f t="shared" si="86"/>
        <v>97637.959532776673</v>
      </c>
      <c r="Z289" s="28">
        <f t="shared" si="87"/>
        <v>18321.973752321053</v>
      </c>
      <c r="AA289" s="28">
        <f t="shared" si="88"/>
        <v>194609.06671490244</v>
      </c>
      <c r="AB289" s="20"/>
      <c r="AC289" s="1">
        <f t="shared" si="80"/>
        <v>366.43947504642108</v>
      </c>
      <c r="AD289" s="1">
        <f t="shared" si="81"/>
        <v>133.56052495357892</v>
      </c>
      <c r="AE289" s="1">
        <f t="shared" si="82"/>
        <v>183.21973752321054</v>
      </c>
      <c r="AF289" s="3">
        <f t="shared" si="89"/>
        <v>4865.2266678725609</v>
      </c>
    </row>
    <row r="290" spans="1:32" x14ac:dyDescent="0.35">
      <c r="A290" s="84">
        <v>5</v>
      </c>
      <c r="C290" s="15">
        <f t="shared" si="90"/>
        <v>44193</v>
      </c>
      <c r="D290" s="9">
        <v>287</v>
      </c>
      <c r="E290" s="13"/>
      <c r="F290" s="74"/>
      <c r="G290" s="74"/>
      <c r="H290" s="74"/>
      <c r="L290" s="64"/>
      <c r="Q290" s="17"/>
      <c r="R290" s="17"/>
      <c r="T290" s="34">
        <f t="shared" si="83"/>
        <v>1.8480000000000001</v>
      </c>
      <c r="U290">
        <f>IF(A290=0,$AL$2,IF(A290=1,$AL$3,IF(A290=2,$AL$4,IF(A290=3,$AL$5,IF(A290=4,$AL$6,IF(A290=5,$AL$7,IF(A290=6,#REF!,IF(A290=7,$AL$9,IF(A290=8,$AL$8,"")))))))))</f>
        <v>8.4000000000000005E-2</v>
      </c>
      <c r="V290">
        <v>22.22</v>
      </c>
      <c r="W290">
        <f t="shared" si="84"/>
        <v>4.5454545454545456E-2</v>
      </c>
      <c r="X290">
        <f t="shared" si="85"/>
        <v>3.8545454545454549E-2</v>
      </c>
      <c r="Y290" s="32">
        <f t="shared" si="86"/>
        <v>97154.106427916107</v>
      </c>
      <c r="Z290" s="28">
        <f t="shared" si="87"/>
        <v>17973.009868439753</v>
      </c>
      <c r="AA290" s="28">
        <f t="shared" si="88"/>
        <v>195441.8837036443</v>
      </c>
      <c r="AB290" s="20"/>
      <c r="AC290" s="1">
        <f t="shared" si="80"/>
        <v>359.46019736879504</v>
      </c>
      <c r="AD290" s="1">
        <f t="shared" si="81"/>
        <v>140.53980263120496</v>
      </c>
      <c r="AE290" s="1">
        <f t="shared" si="82"/>
        <v>179.73009868439752</v>
      </c>
      <c r="AF290" s="3">
        <f t="shared" si="89"/>
        <v>4886.0470925911077</v>
      </c>
    </row>
    <row r="291" spans="1:32" x14ac:dyDescent="0.35">
      <c r="A291" s="84">
        <v>5</v>
      </c>
      <c r="C291" s="15">
        <f t="shared" si="90"/>
        <v>44194</v>
      </c>
      <c r="D291" s="9">
        <v>288</v>
      </c>
      <c r="E291" s="13"/>
      <c r="F291" s="74"/>
      <c r="G291" s="74"/>
      <c r="H291" s="74"/>
      <c r="L291" s="64"/>
      <c r="Q291" s="17"/>
      <c r="R291" s="17"/>
      <c r="T291" s="34">
        <f t="shared" si="83"/>
        <v>1.8480000000000001</v>
      </c>
      <c r="U291">
        <f>IF(A291=0,$AL$2,IF(A291=1,$AL$3,IF(A291=2,$AL$4,IF(A291=3,$AL$5,IF(A291=4,$AL$6,IF(A291=5,$AL$7,IF(A291=6,#REF!,IF(A291=7,$AL$9,IF(A291=8,$AL$8,"")))))))))</f>
        <v>8.4000000000000005E-2</v>
      </c>
      <c r="V291">
        <v>22.22</v>
      </c>
      <c r="W291">
        <f t="shared" si="84"/>
        <v>4.5454545454545456E-2</v>
      </c>
      <c r="X291">
        <f t="shared" si="85"/>
        <v>3.8545454545454549E-2</v>
      </c>
      <c r="Y291" s="32">
        <f t="shared" si="86"/>
        <v>96681.820989811007</v>
      </c>
      <c r="Z291" s="28">
        <f t="shared" si="87"/>
        <v>17628.340312524859</v>
      </c>
      <c r="AA291" s="28">
        <f t="shared" si="88"/>
        <v>196258.83869766429</v>
      </c>
      <c r="AB291" s="20"/>
      <c r="AC291" s="1">
        <f t="shared" si="80"/>
        <v>352.56680625049717</v>
      </c>
      <c r="AD291" s="1">
        <f t="shared" si="81"/>
        <v>147.43319374950283</v>
      </c>
      <c r="AE291" s="1">
        <f t="shared" si="82"/>
        <v>176.28340312524858</v>
      </c>
      <c r="AF291" s="3">
        <f t="shared" si="89"/>
        <v>4906.4709674416072</v>
      </c>
    </row>
    <row r="292" spans="1:32" x14ac:dyDescent="0.35">
      <c r="A292" s="84">
        <v>5</v>
      </c>
      <c r="C292" s="15">
        <f t="shared" si="90"/>
        <v>44195</v>
      </c>
      <c r="D292" s="9">
        <v>289</v>
      </c>
      <c r="E292" s="13"/>
      <c r="F292" s="74"/>
      <c r="G292" s="74"/>
      <c r="H292" s="74"/>
      <c r="L292" s="64"/>
      <c r="Q292" s="17"/>
      <c r="R292" s="17"/>
      <c r="T292" s="34">
        <f t="shared" si="83"/>
        <v>1.8480000000000001</v>
      </c>
      <c r="U292">
        <f>IF(A292=0,$AL$2,IF(A292=1,$AL$3,IF(A292=2,$AL$4,IF(A292=3,$AL$5,IF(A292=4,$AL$6,IF(A292=5,$AL$7,IF(A292=6,#REF!,IF(A292=7,$AL$9,IF(A292=8,$AL$8,"")))))))))</f>
        <v>8.4000000000000005E-2</v>
      </c>
      <c r="V292">
        <v>22.22</v>
      </c>
      <c r="W292">
        <f t="shared" si="84"/>
        <v>4.5454545454545456E-2</v>
      </c>
      <c r="X292">
        <f t="shared" si="85"/>
        <v>3.8545454545454549E-2</v>
      </c>
      <c r="Y292" s="32">
        <f t="shared" si="86"/>
        <v>96220.844445011768</v>
      </c>
      <c r="Z292" s="28">
        <f t="shared" si="87"/>
        <v>17288.028661300246</v>
      </c>
      <c r="AA292" s="28">
        <f t="shared" si="88"/>
        <v>197060.12689368814</v>
      </c>
      <c r="AB292" s="20"/>
      <c r="AC292" s="1">
        <f t="shared" si="80"/>
        <v>345.76057322600491</v>
      </c>
      <c r="AD292" s="1">
        <f t="shared" si="81"/>
        <v>154.23942677399509</v>
      </c>
      <c r="AE292" s="1">
        <f t="shared" si="82"/>
        <v>172.88028661300245</v>
      </c>
      <c r="AF292" s="3">
        <f t="shared" si="89"/>
        <v>4926.5031723422035</v>
      </c>
    </row>
    <row r="293" spans="1:32" x14ac:dyDescent="0.35">
      <c r="A293" s="84">
        <v>5</v>
      </c>
      <c r="C293" s="15">
        <f t="shared" si="90"/>
        <v>44196</v>
      </c>
      <c r="D293" s="9">
        <v>290</v>
      </c>
      <c r="E293" s="13"/>
      <c r="F293" s="74"/>
      <c r="G293" s="74"/>
      <c r="H293" s="74"/>
      <c r="L293" s="64"/>
      <c r="Q293" s="17"/>
      <c r="R293" s="17"/>
      <c r="T293" s="34">
        <f t="shared" si="83"/>
        <v>1.8480000000000001</v>
      </c>
      <c r="U293">
        <f>IF(A293=0,$AL$2,IF(A293=1,$AL$3,IF(A293=2,$AL$4,IF(A293=3,$AL$5,IF(A293=4,$AL$6,IF(A293=5,$AL$7,IF(A293=6,#REF!,IF(A293=7,$AL$9,IF(A293=8,$AL$8,"")))))))))</f>
        <v>8.4000000000000005E-2</v>
      </c>
      <c r="V293">
        <v>22.22</v>
      </c>
      <c r="W293">
        <f t="shared" si="84"/>
        <v>4.5454545454545456E-2</v>
      </c>
      <c r="X293">
        <f t="shared" si="85"/>
        <v>3.8545454545454549E-2</v>
      </c>
      <c r="Y293" s="32">
        <f t="shared" si="86"/>
        <v>95770.922456292043</v>
      </c>
      <c r="Z293" s="28">
        <f t="shared" si="87"/>
        <v>16952.131165415423</v>
      </c>
      <c r="AA293" s="28">
        <f t="shared" si="88"/>
        <v>197845.94637829269</v>
      </c>
      <c r="AB293" s="20"/>
      <c r="AC293" s="1">
        <f t="shared" si="80"/>
        <v>339.04262330830846</v>
      </c>
      <c r="AD293" s="1">
        <f t="shared" si="81"/>
        <v>160.95737669169154</v>
      </c>
      <c r="AE293" s="1">
        <f t="shared" si="82"/>
        <v>169.52131165415423</v>
      </c>
      <c r="AF293" s="3">
        <f t="shared" si="89"/>
        <v>4946.148659457318</v>
      </c>
    </row>
    <row r="294" spans="1:32" x14ac:dyDescent="0.35">
      <c r="A294" s="84">
        <v>5</v>
      </c>
      <c r="C294" s="15">
        <f t="shared" si="90"/>
        <v>44197</v>
      </c>
      <c r="D294" s="9">
        <v>291</v>
      </c>
      <c r="E294" s="13"/>
      <c r="F294" s="74"/>
      <c r="G294" s="74"/>
      <c r="H294" s="74"/>
      <c r="L294" s="64"/>
      <c r="Q294" s="17"/>
      <c r="R294" s="17"/>
      <c r="T294" s="34">
        <f t="shared" si="83"/>
        <v>1.8480000000000001</v>
      </c>
      <c r="U294">
        <f>IF(A294=0,$AL$2,IF(A294=1,$AL$3,IF(A294=2,$AL$4,IF(A294=3,$AL$5,IF(A294=4,$AL$6,IF(A294=5,$AL$7,IF(A294=6,#REF!,IF(A294=7,$AL$9,IF(A294=8,$AL$8,"")))))))))</f>
        <v>8.4000000000000005E-2</v>
      </c>
      <c r="V294">
        <v>22.22</v>
      </c>
      <c r="W294">
        <f t="shared" si="84"/>
        <v>4.5454545454545456E-2</v>
      </c>
      <c r="X294">
        <f t="shared" si="85"/>
        <v>3.8545454545454549E-2</v>
      </c>
      <c r="Y294" s="32">
        <f t="shared" si="86"/>
        <v>95331.8051483202</v>
      </c>
      <c r="Z294" s="28">
        <f t="shared" si="87"/>
        <v>16620.697056777473</v>
      </c>
      <c r="AA294" s="28">
        <f t="shared" si="88"/>
        <v>198616.49779490248</v>
      </c>
      <c r="AB294" s="20"/>
      <c r="AC294" s="1">
        <f t="shared" si="80"/>
        <v>332.41394113554946</v>
      </c>
      <c r="AD294" s="1">
        <f t="shared" si="81"/>
        <v>167.58605886445054</v>
      </c>
      <c r="AE294" s="1">
        <f t="shared" si="82"/>
        <v>166.20697056777473</v>
      </c>
      <c r="AF294" s="3">
        <f t="shared" si="89"/>
        <v>4965.4124448725624</v>
      </c>
    </row>
    <row r="295" spans="1:32" x14ac:dyDescent="0.35">
      <c r="A295" s="84">
        <v>5</v>
      </c>
      <c r="C295" s="15">
        <f t="shared" si="90"/>
        <v>44198</v>
      </c>
      <c r="D295" s="9">
        <v>292</v>
      </c>
      <c r="E295" s="13"/>
      <c r="F295" s="74"/>
      <c r="G295" s="74"/>
      <c r="H295" s="74"/>
      <c r="L295" s="64"/>
      <c r="Q295" s="17"/>
      <c r="R295" s="17"/>
      <c r="T295" s="34">
        <f t="shared" si="83"/>
        <v>1.8480000000000001</v>
      </c>
      <c r="U295">
        <f>IF(A295=0,$AL$2,IF(A295=1,$AL$3,IF(A295=2,$AL$4,IF(A295=3,$AL$5,IF(A295=4,$AL$6,IF(A295=5,$AL$7,IF(A295=6,#REF!,IF(A295=7,$AL$9,IF(A295=8,$AL$8,"")))))))))</f>
        <v>8.4000000000000005E-2</v>
      </c>
      <c r="V295">
        <v>22.22</v>
      </c>
      <c r="W295">
        <f t="shared" si="84"/>
        <v>4.5454545454545456E-2</v>
      </c>
      <c r="X295">
        <f t="shared" si="85"/>
        <v>3.8545454545454549E-2</v>
      </c>
      <c r="Y295" s="32">
        <f t="shared" si="86"/>
        <v>94903.247124078611</v>
      </c>
      <c r="Z295" s="28">
        <f t="shared" si="87"/>
        <v>16293.768851165541</v>
      </c>
      <c r="AA295" s="28">
        <f t="shared" si="88"/>
        <v>199371.98402475601</v>
      </c>
      <c r="AB295" s="20"/>
      <c r="AC295" s="1">
        <f t="shared" si="80"/>
        <v>325.87537702331082</v>
      </c>
      <c r="AD295" s="1">
        <f t="shared" si="81"/>
        <v>174.12462297668918</v>
      </c>
      <c r="AE295" s="1">
        <f t="shared" si="82"/>
        <v>162.93768851165541</v>
      </c>
      <c r="AF295" s="3">
        <f t="shared" si="89"/>
        <v>4984.2996006189005</v>
      </c>
    </row>
    <row r="296" spans="1:32" x14ac:dyDescent="0.35">
      <c r="A296" s="84">
        <v>5</v>
      </c>
      <c r="C296" s="15">
        <f t="shared" si="90"/>
        <v>44199</v>
      </c>
      <c r="D296" s="9">
        <v>293</v>
      </c>
      <c r="E296" s="13"/>
      <c r="F296" s="74"/>
      <c r="G296" s="74"/>
      <c r="H296" s="74"/>
      <c r="L296" s="64"/>
      <c r="Q296" s="17"/>
      <c r="R296" s="17"/>
      <c r="T296" s="34">
        <f t="shared" si="83"/>
        <v>1.8480000000000001</v>
      </c>
      <c r="U296">
        <f>IF(A296=0,$AL$2,IF(A296=1,$AL$3,IF(A296=2,$AL$4,IF(A296=3,$AL$5,IF(A296=4,$AL$6,IF(A296=5,$AL$7,IF(A296=6,#REF!,IF(A296=7,$AL$9,IF(A296=8,$AL$8,"")))))))))</f>
        <v>8.4000000000000005E-2</v>
      </c>
      <c r="V296">
        <v>22.22</v>
      </c>
      <c r="W296">
        <f t="shared" si="84"/>
        <v>4.5454545454545456E-2</v>
      </c>
      <c r="X296">
        <f t="shared" si="85"/>
        <v>3.8545454545454549E-2</v>
      </c>
      <c r="Y296" s="32">
        <f t="shared" si="86"/>
        <v>94485.007472740923</v>
      </c>
      <c r="Z296" s="28">
        <f t="shared" si="87"/>
        <v>15971.382645632064</v>
      </c>
      <c r="AA296" s="28">
        <f t="shared" si="88"/>
        <v>200112.60988162717</v>
      </c>
      <c r="AB296" s="20"/>
      <c r="AC296" s="1">
        <f t="shared" si="80"/>
        <v>319.42765291264129</v>
      </c>
      <c r="AD296" s="1">
        <f t="shared" si="81"/>
        <v>180.57234708735871</v>
      </c>
      <c r="AE296" s="1">
        <f t="shared" si="82"/>
        <v>159.71382645632065</v>
      </c>
      <c r="AF296" s="3">
        <f t="shared" si="89"/>
        <v>5002.8152470406794</v>
      </c>
    </row>
    <row r="297" spans="1:32" x14ac:dyDescent="0.35">
      <c r="A297" s="84">
        <v>5</v>
      </c>
      <c r="C297" s="15">
        <f t="shared" si="90"/>
        <v>44200</v>
      </c>
      <c r="D297" s="9">
        <v>294</v>
      </c>
      <c r="E297" s="13"/>
      <c r="F297" s="74"/>
      <c r="G297" s="74"/>
      <c r="H297" s="74"/>
      <c r="L297" s="64"/>
      <c r="Q297" s="17"/>
      <c r="R297" s="17"/>
      <c r="T297" s="34">
        <f t="shared" si="83"/>
        <v>1.8480000000000001</v>
      </c>
      <c r="U297">
        <f>IF(A297=0,$AL$2,IF(A297=1,$AL$3,IF(A297=2,$AL$4,IF(A297=3,$AL$5,IF(A297=4,$AL$6,IF(A297=5,$AL$7,IF(A297=6,#REF!,IF(A297=7,$AL$9,IF(A297=8,$AL$8,"")))))))))</f>
        <v>8.4000000000000005E-2</v>
      </c>
      <c r="V297">
        <v>22.22</v>
      </c>
      <c r="W297">
        <f t="shared" si="84"/>
        <v>4.5454545454545456E-2</v>
      </c>
      <c r="X297">
        <f t="shared" si="85"/>
        <v>3.8545454545454549E-2</v>
      </c>
      <c r="Y297" s="32">
        <f t="shared" si="86"/>
        <v>94076.849769679771</v>
      </c>
      <c r="Z297" s="28">
        <f t="shared" si="87"/>
        <v>15653.56841025539</v>
      </c>
      <c r="AA297" s="28">
        <f t="shared" si="88"/>
        <v>200838.58182006498</v>
      </c>
      <c r="AB297" s="20"/>
      <c r="AC297" s="1">
        <f t="shared" si="80"/>
        <v>313.07136820510777</v>
      </c>
      <c r="AD297" s="1">
        <f t="shared" si="81"/>
        <v>186.92863179489223</v>
      </c>
      <c r="AE297" s="1">
        <f t="shared" si="82"/>
        <v>156.53568410255389</v>
      </c>
      <c r="AF297" s="3">
        <f t="shared" si="89"/>
        <v>5020.9645455016253</v>
      </c>
    </row>
    <row r="298" spans="1:32" x14ac:dyDescent="0.35">
      <c r="A298" s="84">
        <v>5</v>
      </c>
      <c r="C298" s="15">
        <f t="shared" si="90"/>
        <v>44201</v>
      </c>
      <c r="D298" s="9">
        <v>295</v>
      </c>
      <c r="E298" s="13"/>
      <c r="F298" s="74"/>
      <c r="G298" s="74"/>
      <c r="H298" s="74"/>
      <c r="L298" s="64"/>
      <c r="Q298" s="17"/>
      <c r="R298" s="17"/>
      <c r="T298" s="34">
        <f t="shared" si="83"/>
        <v>1.8480000000000001</v>
      </c>
      <c r="U298">
        <f>IF(A298=0,$AL$2,IF(A298=1,$AL$3,IF(A298=2,$AL$4,IF(A298=3,$AL$5,IF(A298=4,$AL$6,IF(A298=5,$AL$7,IF(A298=6,#REF!,IF(A298=7,$AL$9,IF(A298=8,$AL$8,"")))))))))</f>
        <v>8.4000000000000005E-2</v>
      </c>
      <c r="V298">
        <v>22.22</v>
      </c>
      <c r="W298">
        <f t="shared" si="84"/>
        <v>4.5454545454545456E-2</v>
      </c>
      <c r="X298">
        <f t="shared" si="85"/>
        <v>3.8545454545454549E-2</v>
      </c>
      <c r="Y298" s="32">
        <f t="shared" si="86"/>
        <v>93678.54206924043</v>
      </c>
      <c r="Z298" s="28">
        <f t="shared" si="87"/>
        <v>15340.350273864937</v>
      </c>
      <c r="AA298" s="28">
        <f t="shared" si="88"/>
        <v>201550.10765689478</v>
      </c>
      <c r="AB298" s="20"/>
      <c r="AC298" s="1">
        <f t="shared" si="80"/>
        <v>306.80700547729873</v>
      </c>
      <c r="AD298" s="1">
        <f t="shared" si="81"/>
        <v>193.19299452270127</v>
      </c>
      <c r="AE298" s="1">
        <f t="shared" si="82"/>
        <v>153.40350273864937</v>
      </c>
      <c r="AF298" s="3">
        <f t="shared" si="89"/>
        <v>5038.7526914223699</v>
      </c>
    </row>
    <row r="299" spans="1:32" x14ac:dyDescent="0.35">
      <c r="A299" s="84">
        <v>5</v>
      </c>
      <c r="C299" s="15">
        <f t="shared" si="90"/>
        <v>44202</v>
      </c>
      <c r="D299" s="9">
        <v>296</v>
      </c>
      <c r="E299" s="13"/>
      <c r="F299" s="74"/>
      <c r="G299" s="74"/>
      <c r="H299" s="74"/>
      <c r="L299" s="64"/>
      <c r="Q299" s="17"/>
      <c r="R299" s="17"/>
      <c r="T299" s="34">
        <f t="shared" si="83"/>
        <v>1.8480000000000001</v>
      </c>
      <c r="U299">
        <f>IF(A299=0,$AL$2,IF(A299=1,$AL$3,IF(A299=2,$AL$4,IF(A299=3,$AL$5,IF(A299=4,$AL$6,IF(A299=5,$AL$7,IF(A299=6,#REF!,IF(A299=7,$AL$9,IF(A299=8,$AL$8,"")))))))))</f>
        <v>8.4000000000000005E-2</v>
      </c>
      <c r="V299">
        <v>22.22</v>
      </c>
      <c r="W299">
        <f t="shared" si="84"/>
        <v>4.5454545454545456E-2</v>
      </c>
      <c r="X299">
        <f t="shared" si="85"/>
        <v>3.8545454545454549E-2</v>
      </c>
      <c r="Y299" s="32">
        <f t="shared" si="86"/>
        <v>93289.856890880386</v>
      </c>
      <c r="Z299" s="28">
        <f t="shared" si="87"/>
        <v>15031.746803412931</v>
      </c>
      <c r="AA299" s="28">
        <f t="shared" si="88"/>
        <v>202247.39630570682</v>
      </c>
      <c r="AB299" s="20"/>
      <c r="AC299" s="1">
        <f t="shared" si="80"/>
        <v>300.63493606825864</v>
      </c>
      <c r="AD299" s="1">
        <f t="shared" si="81"/>
        <v>199.36506393174136</v>
      </c>
      <c r="AE299" s="1">
        <f t="shared" si="82"/>
        <v>150.31746803412932</v>
      </c>
      <c r="AF299" s="3">
        <f t="shared" si="89"/>
        <v>5056.1849076426706</v>
      </c>
    </row>
    <row r="300" spans="1:32" x14ac:dyDescent="0.35">
      <c r="A300" s="84">
        <v>5</v>
      </c>
      <c r="C300" s="15">
        <f t="shared" si="90"/>
        <v>44203</v>
      </c>
      <c r="D300" s="9">
        <v>297</v>
      </c>
      <c r="E300" s="13"/>
      <c r="F300" s="74"/>
      <c r="G300" s="74"/>
      <c r="H300" s="74"/>
      <c r="L300" s="64"/>
      <c r="Q300" s="17"/>
      <c r="R300" s="17"/>
      <c r="T300" s="34">
        <f t="shared" si="83"/>
        <v>1.8480000000000001</v>
      </c>
      <c r="U300">
        <f>IF(A300=0,$AL$2,IF(A300=1,$AL$3,IF(A300=2,$AL$4,IF(A300=3,$AL$5,IF(A300=4,$AL$6,IF(A300=5,$AL$7,IF(A300=6,#REF!,IF(A300=7,$AL$9,IF(A300=8,$AL$8,"")))))))))</f>
        <v>8.4000000000000005E-2</v>
      </c>
      <c r="V300">
        <v>22.22</v>
      </c>
      <c r="W300">
        <f t="shared" si="84"/>
        <v>4.5454545454545456E-2</v>
      </c>
      <c r="X300">
        <f t="shared" si="85"/>
        <v>3.8545454545454549E-2</v>
      </c>
      <c r="Y300" s="32">
        <f t="shared" si="86"/>
        <v>92910.571199240338</v>
      </c>
      <c r="Z300" s="28">
        <f t="shared" si="87"/>
        <v>14727.771276716036</v>
      </c>
      <c r="AA300" s="28">
        <f t="shared" si="88"/>
        <v>202930.65752404378</v>
      </c>
      <c r="AB300" s="20"/>
      <c r="AC300" s="1">
        <f t="shared" si="80"/>
        <v>294.5554255343207</v>
      </c>
      <c r="AD300" s="1">
        <f t="shared" si="81"/>
        <v>205.4445744656793</v>
      </c>
      <c r="AE300" s="1">
        <f t="shared" si="82"/>
        <v>147.27771276716035</v>
      </c>
      <c r="AF300" s="3">
        <f t="shared" si="89"/>
        <v>5073.2664381010945</v>
      </c>
    </row>
    <row r="301" spans="1:32" x14ac:dyDescent="0.35">
      <c r="A301" s="84">
        <v>5</v>
      </c>
      <c r="C301" s="15">
        <f t="shared" si="90"/>
        <v>44204</v>
      </c>
      <c r="D301" s="9">
        <v>298</v>
      </c>
      <c r="E301" s="13"/>
      <c r="F301" s="74"/>
      <c r="G301" s="74"/>
      <c r="H301" s="74"/>
      <c r="L301" s="64"/>
      <c r="Q301" s="17"/>
      <c r="R301" s="17"/>
      <c r="T301" s="34">
        <f t="shared" si="83"/>
        <v>1.8480000000000001</v>
      </c>
      <c r="U301">
        <f>IF(A301=0,$AL$2,IF(A301=1,$AL$3,IF(A301=2,$AL$4,IF(A301=3,$AL$5,IF(A301=4,$AL$6,IF(A301=5,$AL$7,IF(A301=6,#REF!,IF(A301=7,$AL$9,IF(A301=8,$AL$8,"")))))))))</f>
        <v>8.4000000000000005E-2</v>
      </c>
      <c r="V301">
        <v>22.22</v>
      </c>
      <c r="W301">
        <f t="shared" si="84"/>
        <v>4.5454545454545456E-2</v>
      </c>
      <c r="X301">
        <f t="shared" si="85"/>
        <v>3.8545454545454549E-2</v>
      </c>
      <c r="Y301" s="32">
        <f t="shared" si="86"/>
        <v>92540.466378678786</v>
      </c>
      <c r="Z301" s="28">
        <f t="shared" si="87"/>
        <v>14428.431948335956</v>
      </c>
      <c r="AA301" s="28">
        <f t="shared" si="88"/>
        <v>203600.10167298542</v>
      </c>
      <c r="AB301" s="20"/>
      <c r="AC301" s="1">
        <f t="shared" si="80"/>
        <v>288.56863896671911</v>
      </c>
      <c r="AD301" s="1">
        <f t="shared" si="81"/>
        <v>211.43136103328089</v>
      </c>
      <c r="AE301" s="1">
        <f t="shared" si="82"/>
        <v>144.28431948335955</v>
      </c>
      <c r="AF301" s="3">
        <f t="shared" si="89"/>
        <v>5090.002541824636</v>
      </c>
    </row>
    <row r="302" spans="1:32" x14ac:dyDescent="0.35">
      <c r="A302" s="84">
        <v>5</v>
      </c>
      <c r="C302" s="15">
        <f t="shared" si="90"/>
        <v>44205</v>
      </c>
      <c r="D302" s="9">
        <v>299</v>
      </c>
      <c r="E302" s="13"/>
      <c r="F302" s="74"/>
      <c r="G302" s="74"/>
      <c r="H302" s="74"/>
      <c r="L302" s="64"/>
      <c r="Q302" s="17"/>
      <c r="R302" s="17"/>
      <c r="T302" s="34">
        <f t="shared" si="83"/>
        <v>1.8480000000000001</v>
      </c>
      <c r="U302">
        <f>IF(A302=0,$AL$2,IF(A302=1,$AL$3,IF(A302=2,$AL$4,IF(A302=3,$AL$5,IF(A302=4,$AL$6,IF(A302=5,$AL$7,IF(A302=6,#REF!,IF(A302=7,$AL$9,IF(A302=8,$AL$8,"")))))))))</f>
        <v>8.4000000000000005E-2</v>
      </c>
      <c r="V302">
        <v>22.22</v>
      </c>
      <c r="W302">
        <f t="shared" si="84"/>
        <v>4.5454545454545456E-2</v>
      </c>
      <c r="X302">
        <f t="shared" si="85"/>
        <v>3.8545454545454549E-2</v>
      </c>
      <c r="Y302" s="32">
        <f t="shared" si="86"/>
        <v>92179.328202770732</v>
      </c>
      <c r="Z302" s="28">
        <f t="shared" si="87"/>
        <v>14133.732308410554</v>
      </c>
      <c r="AA302" s="28">
        <f t="shared" si="88"/>
        <v>204255.93948881887</v>
      </c>
      <c r="AB302" s="20"/>
      <c r="AC302" s="1">
        <f t="shared" si="80"/>
        <v>282.6746461682111</v>
      </c>
      <c r="AD302" s="1">
        <f t="shared" si="81"/>
        <v>217.3253538317889</v>
      </c>
      <c r="AE302" s="1">
        <f t="shared" si="82"/>
        <v>141.33732308410555</v>
      </c>
      <c r="AF302" s="3">
        <f t="shared" si="89"/>
        <v>5106.3984872204719</v>
      </c>
    </row>
    <row r="303" spans="1:32" x14ac:dyDescent="0.35">
      <c r="A303" s="84">
        <v>5</v>
      </c>
      <c r="C303" s="15">
        <f t="shared" si="90"/>
        <v>44206</v>
      </c>
      <c r="D303" s="9">
        <v>300</v>
      </c>
      <c r="E303" s="13"/>
      <c r="F303" s="74"/>
      <c r="G303" s="74"/>
      <c r="H303" s="74"/>
      <c r="L303" s="64"/>
      <c r="Q303" s="17"/>
      <c r="R303" s="17"/>
      <c r="T303" s="34">
        <f t="shared" si="83"/>
        <v>1.8480000000000001</v>
      </c>
      <c r="U303">
        <f>IF(A303=0,$AL$2,IF(A303=1,$AL$3,IF(A303=2,$AL$4,IF(A303=3,$AL$5,IF(A303=4,$AL$6,IF(A303=5,$AL$7,IF(A303=6,#REF!,IF(A303=7,$AL$9,IF(A303=8,$AL$8,"")))))))))</f>
        <v>8.4000000000000005E-2</v>
      </c>
      <c r="V303">
        <v>22.22</v>
      </c>
      <c r="W303">
        <f t="shared" si="84"/>
        <v>4.5454545454545456E-2</v>
      </c>
      <c r="X303">
        <f t="shared" si="85"/>
        <v>3.8545454545454549E-2</v>
      </c>
      <c r="Y303" s="32">
        <f t="shared" si="86"/>
        <v>91826.94679924006</v>
      </c>
      <c r="Z303" s="28">
        <f t="shared" si="87"/>
        <v>13843.671334286204</v>
      </c>
      <c r="AA303" s="28">
        <f t="shared" si="88"/>
        <v>204898.38186647391</v>
      </c>
      <c r="AB303" s="20"/>
      <c r="AC303" s="1">
        <f t="shared" si="80"/>
        <v>276.8734266857241</v>
      </c>
      <c r="AD303" s="1">
        <f t="shared" si="81"/>
        <v>223.1265733142759</v>
      </c>
      <c r="AE303" s="1">
        <f t="shared" si="82"/>
        <v>138.43671334286205</v>
      </c>
      <c r="AF303" s="3">
        <f t="shared" si="89"/>
        <v>5122.4595466618484</v>
      </c>
    </row>
    <row r="304" spans="1:32" x14ac:dyDescent="0.35">
      <c r="A304" s="84">
        <v>5</v>
      </c>
      <c r="C304" s="15">
        <f t="shared" si="90"/>
        <v>44207</v>
      </c>
      <c r="D304" s="9">
        <v>301</v>
      </c>
      <c r="E304" s="13"/>
      <c r="F304" s="74"/>
      <c r="G304" s="74"/>
      <c r="H304" s="74"/>
      <c r="L304" s="64"/>
      <c r="Q304" s="17"/>
      <c r="R304" s="17"/>
      <c r="T304" s="34">
        <f t="shared" si="83"/>
        <v>1.8480000000000001</v>
      </c>
      <c r="U304">
        <f>IF(A304=0,$AL$2,IF(A304=1,$AL$3,IF(A304=2,$AL$4,IF(A304=3,$AL$5,IF(A304=4,$AL$6,IF(A304=5,$AL$7,IF(A304=6,#REF!,IF(A304=7,$AL$9,IF(A304=8,$AL$8,"")))))))))</f>
        <v>8.4000000000000005E-2</v>
      </c>
      <c r="V304">
        <v>22.22</v>
      </c>
      <c r="W304">
        <f t="shared" si="84"/>
        <v>4.5454545454545456E-2</v>
      </c>
      <c r="X304">
        <f t="shared" si="85"/>
        <v>3.8545454545454549E-2</v>
      </c>
      <c r="Y304" s="32">
        <f t="shared" si="86"/>
        <v>91483.116610765879</v>
      </c>
      <c r="Z304" s="28">
        <f t="shared" si="87"/>
        <v>13558.243734838292</v>
      </c>
      <c r="AA304" s="28">
        <f t="shared" si="88"/>
        <v>205527.63965439601</v>
      </c>
      <c r="AB304" s="20"/>
      <c r="AC304" s="1">
        <f t="shared" si="80"/>
        <v>271.16487469676582</v>
      </c>
      <c r="AD304" s="1">
        <f t="shared" si="81"/>
        <v>228.83512530323418</v>
      </c>
      <c r="AE304" s="1">
        <f t="shared" si="82"/>
        <v>135.58243734838291</v>
      </c>
      <c r="AF304" s="3">
        <f t="shared" si="89"/>
        <v>5138.1909913599011</v>
      </c>
    </row>
    <row r="305" spans="1:32" x14ac:dyDescent="0.35">
      <c r="A305" s="84">
        <v>5</v>
      </c>
      <c r="C305" s="15">
        <f t="shared" si="90"/>
        <v>44208</v>
      </c>
      <c r="D305" s="9">
        <v>302</v>
      </c>
      <c r="E305" s="13"/>
      <c r="F305" s="74"/>
      <c r="G305" s="74"/>
      <c r="H305" s="74"/>
      <c r="L305" s="64"/>
      <c r="Q305" s="17"/>
      <c r="R305" s="17"/>
      <c r="T305" s="34">
        <f t="shared" si="83"/>
        <v>1.8480000000000001</v>
      </c>
      <c r="U305">
        <f>IF(A305=0,$AL$2,IF(A305=1,$AL$3,IF(A305=2,$AL$4,IF(A305=3,$AL$5,IF(A305=4,$AL$6,IF(A305=5,$AL$7,IF(A305=6,#REF!,IF(A305=7,$AL$9,IF(A305=8,$AL$8,"")))))))))</f>
        <v>8.4000000000000005E-2</v>
      </c>
      <c r="V305">
        <v>22.22</v>
      </c>
      <c r="W305">
        <f t="shared" si="84"/>
        <v>4.5454545454545456E-2</v>
      </c>
      <c r="X305">
        <f t="shared" si="85"/>
        <v>3.8545454545454549E-2</v>
      </c>
      <c r="Y305" s="32">
        <f t="shared" si="86"/>
        <v>91147.636352075235</v>
      </c>
      <c r="Z305" s="28">
        <f t="shared" si="87"/>
        <v>13277.440187399927</v>
      </c>
      <c r="AA305" s="28">
        <f t="shared" si="88"/>
        <v>206143.92346052502</v>
      </c>
      <c r="AB305" s="20"/>
      <c r="AC305" s="1">
        <f t="shared" si="80"/>
        <v>265.54880374799853</v>
      </c>
      <c r="AD305" s="1">
        <f t="shared" si="81"/>
        <v>234.45119625200147</v>
      </c>
      <c r="AE305" s="1">
        <f t="shared" si="82"/>
        <v>132.77440187399927</v>
      </c>
      <c r="AF305" s="3">
        <f t="shared" si="89"/>
        <v>5153.598086513126</v>
      </c>
    </row>
    <row r="306" spans="1:32" x14ac:dyDescent="0.35">
      <c r="A306" s="84">
        <v>5</v>
      </c>
      <c r="C306" s="15">
        <f t="shared" si="90"/>
        <v>44209</v>
      </c>
      <c r="D306" s="9">
        <v>303</v>
      </c>
      <c r="E306" s="13"/>
      <c r="F306" s="74"/>
      <c r="G306" s="74"/>
      <c r="H306" s="74"/>
      <c r="L306" s="64"/>
      <c r="Q306" s="17"/>
      <c r="R306" s="17"/>
      <c r="T306" s="34">
        <f t="shared" si="83"/>
        <v>1.8480000000000001</v>
      </c>
      <c r="U306">
        <f>IF(A306=0,$AL$2,IF(A306=1,$AL$3,IF(A306=2,$AL$4,IF(A306=3,$AL$5,IF(A306=4,$AL$6,IF(A306=5,$AL$7,IF(A306=6,#REF!,IF(A306=7,$AL$9,IF(A306=8,$AL$8,"")))))))))</f>
        <v>8.4000000000000005E-2</v>
      </c>
      <c r="V306">
        <v>22.22</v>
      </c>
      <c r="W306">
        <f t="shared" si="84"/>
        <v>4.5454545454545456E-2</v>
      </c>
      <c r="X306">
        <f t="shared" si="85"/>
        <v>3.8545454545454549E-2</v>
      </c>
      <c r="Y306" s="32">
        <f t="shared" si="86"/>
        <v>90820.308963707619</v>
      </c>
      <c r="Z306" s="28">
        <f t="shared" si="87"/>
        <v>13001.247567249367</v>
      </c>
      <c r="AA306" s="28">
        <f t="shared" si="88"/>
        <v>206747.44346904321</v>
      </c>
      <c r="AB306" s="20"/>
      <c r="AC306" s="1">
        <f t="shared" si="80"/>
        <v>260.02495134498736</v>
      </c>
      <c r="AD306" s="1">
        <f t="shared" si="81"/>
        <v>239.97504865501264</v>
      </c>
      <c r="AE306" s="1">
        <f t="shared" si="82"/>
        <v>130.01247567249368</v>
      </c>
      <c r="AF306" s="3">
        <f t="shared" si="89"/>
        <v>5168.6860867260802</v>
      </c>
    </row>
    <row r="307" spans="1:32" x14ac:dyDescent="0.35">
      <c r="A307" s="84">
        <v>5</v>
      </c>
      <c r="C307" s="15">
        <f t="shared" si="90"/>
        <v>44210</v>
      </c>
      <c r="D307" s="9">
        <v>304</v>
      </c>
      <c r="E307" s="13"/>
      <c r="F307" s="74"/>
      <c r="G307" s="74"/>
      <c r="H307" s="74"/>
      <c r="L307" s="64"/>
      <c r="Q307" s="17"/>
      <c r="R307" s="17"/>
      <c r="T307" s="34">
        <f t="shared" si="83"/>
        <v>1.8480000000000001</v>
      </c>
      <c r="U307">
        <f>IF(A307=0,$AL$2,IF(A307=1,$AL$3,IF(A307=2,$AL$4,IF(A307=3,$AL$5,IF(A307=4,$AL$6,IF(A307=5,$AL$7,IF(A307=6,#REF!,IF(A307=7,$AL$9,IF(A307=8,$AL$8,"")))))))))</f>
        <v>8.4000000000000005E-2</v>
      </c>
      <c r="V307">
        <v>22.22</v>
      </c>
      <c r="W307">
        <f t="shared" si="84"/>
        <v>4.5454545454545456E-2</v>
      </c>
      <c r="X307">
        <f t="shared" si="85"/>
        <v>3.8545454545454549E-2</v>
      </c>
      <c r="Y307" s="32">
        <f t="shared" si="86"/>
        <v>90500.941562811247</v>
      </c>
      <c r="Z307" s="28">
        <f t="shared" si="87"/>
        <v>12729.649169634404</v>
      </c>
      <c r="AA307" s="28">
        <f t="shared" si="88"/>
        <v>207338.40926755455</v>
      </c>
      <c r="AB307" s="20"/>
      <c r="AC307" s="1">
        <f t="shared" si="80"/>
        <v>254.59298339268807</v>
      </c>
      <c r="AD307" s="1">
        <f t="shared" si="81"/>
        <v>245.40701660731193</v>
      </c>
      <c r="AE307" s="1">
        <f t="shared" si="82"/>
        <v>127.29649169634403</v>
      </c>
      <c r="AF307" s="3">
        <f t="shared" si="89"/>
        <v>5183.460231688864</v>
      </c>
    </row>
    <row r="308" spans="1:32" x14ac:dyDescent="0.35">
      <c r="A308" s="84">
        <v>5</v>
      </c>
      <c r="C308" s="15">
        <f t="shared" si="90"/>
        <v>44211</v>
      </c>
      <c r="D308" s="9">
        <v>305</v>
      </c>
      <c r="E308" s="13"/>
      <c r="F308" s="74"/>
      <c r="G308" s="74"/>
      <c r="H308" s="74"/>
      <c r="L308" s="64"/>
      <c r="Q308" s="17"/>
      <c r="R308" s="17"/>
      <c r="T308" s="34">
        <f t="shared" si="83"/>
        <v>1.8480000000000001</v>
      </c>
      <c r="U308">
        <f>IF(A308=0,$AL$2,IF(A308=1,$AL$3,IF(A308=2,$AL$4,IF(A308=3,$AL$5,IF(A308=4,$AL$6,IF(A308=5,$AL$7,IF(A308=6,#REF!,IF(A308=7,$AL$9,IF(A308=8,$AL$8,"")))))))))</f>
        <v>8.4000000000000005E-2</v>
      </c>
      <c r="V308">
        <v>22.22</v>
      </c>
      <c r="W308">
        <f t="shared" si="84"/>
        <v>4.5454545454545456E-2</v>
      </c>
      <c r="X308">
        <f t="shared" si="85"/>
        <v>3.8545454545454549E-2</v>
      </c>
      <c r="Y308" s="32">
        <f t="shared" si="86"/>
        <v>90189.34539130691</v>
      </c>
      <c r="Z308" s="28">
        <f t="shared" si="87"/>
        <v>12462.624924337175</v>
      </c>
      <c r="AA308" s="28">
        <f t="shared" si="88"/>
        <v>207917.02968435612</v>
      </c>
      <c r="AB308" s="20"/>
      <c r="AC308" s="1">
        <f t="shared" si="80"/>
        <v>249.25249848674349</v>
      </c>
      <c r="AD308" s="1">
        <f t="shared" si="81"/>
        <v>250.74750151325651</v>
      </c>
      <c r="AE308" s="1">
        <f t="shared" si="82"/>
        <v>124.62624924337175</v>
      </c>
      <c r="AF308" s="3">
        <f t="shared" si="89"/>
        <v>5197.9257421089033</v>
      </c>
    </row>
    <row r="309" spans="1:32" x14ac:dyDescent="0.35">
      <c r="A309" s="84">
        <v>5</v>
      </c>
      <c r="C309" s="15">
        <f t="shared" si="90"/>
        <v>44212</v>
      </c>
      <c r="D309" s="9">
        <v>306</v>
      </c>
      <c r="E309" s="13"/>
      <c r="F309" s="74"/>
      <c r="G309" s="74"/>
      <c r="H309" s="74"/>
      <c r="L309" s="64"/>
      <c r="Q309" s="17"/>
      <c r="R309" s="17"/>
      <c r="T309" s="34">
        <f t="shared" si="83"/>
        <v>1.8480000000000001</v>
      </c>
      <c r="U309">
        <f>IF(A309=0,$AL$2,IF(A309=1,$AL$3,IF(A309=2,$AL$4,IF(A309=3,$AL$5,IF(A309=4,$AL$6,IF(A309=5,$AL$7,IF(A309=6,#REF!,IF(A309=7,$AL$9,IF(A309=8,$AL$8,"")))))))))</f>
        <v>8.4000000000000005E-2</v>
      </c>
      <c r="V309">
        <v>22.22</v>
      </c>
      <c r="W309">
        <f t="shared" si="84"/>
        <v>4.5454545454545456E-2</v>
      </c>
      <c r="X309">
        <f t="shared" si="85"/>
        <v>3.8545454545454549E-2</v>
      </c>
      <c r="Y309" s="32">
        <f t="shared" si="86"/>
        <v>89885.335761732058</v>
      </c>
      <c r="Z309" s="28">
        <f t="shared" si="87"/>
        <v>12200.15160280579</v>
      </c>
      <c r="AA309" s="28">
        <f t="shared" si="88"/>
        <v>208483.51263546236</v>
      </c>
      <c r="AB309" s="20"/>
      <c r="AC309" s="1">
        <f t="shared" si="80"/>
        <v>244.00303205611581</v>
      </c>
      <c r="AD309" s="1">
        <f t="shared" si="81"/>
        <v>255.99696794388419</v>
      </c>
      <c r="AE309" s="1">
        <f t="shared" si="82"/>
        <v>122.00151602805791</v>
      </c>
      <c r="AF309" s="3">
        <f t="shared" si="89"/>
        <v>5212.0878158865598</v>
      </c>
    </row>
    <row r="310" spans="1:32" x14ac:dyDescent="0.35">
      <c r="A310" s="84">
        <v>5</v>
      </c>
      <c r="C310" s="15">
        <f t="shared" si="90"/>
        <v>44213</v>
      </c>
      <c r="D310" s="9">
        <v>307</v>
      </c>
      <c r="E310" s="13"/>
      <c r="F310" s="74"/>
      <c r="G310" s="74"/>
      <c r="H310" s="74"/>
      <c r="L310" s="64"/>
      <c r="Q310" s="17"/>
      <c r="R310" s="17"/>
      <c r="T310" s="34">
        <f t="shared" si="83"/>
        <v>1.8480000000000001</v>
      </c>
      <c r="U310">
        <f>IF(A310=0,$AL$2,IF(A310=1,$AL$3,IF(A310=2,$AL$4,IF(A310=3,$AL$5,IF(A310=4,$AL$6,IF(A310=5,$AL$7,IF(A310=6,#REF!,IF(A310=7,$AL$9,IF(A310=8,$AL$8,"")))))))))</f>
        <v>8.4000000000000005E-2</v>
      </c>
      <c r="V310">
        <v>22.22</v>
      </c>
      <c r="W310">
        <f t="shared" si="84"/>
        <v>4.5454545454545456E-2</v>
      </c>
      <c r="X310">
        <f t="shared" si="85"/>
        <v>3.8545454545454549E-2</v>
      </c>
      <c r="Y310" s="32">
        <f t="shared" si="86"/>
        <v>89588.732001056051</v>
      </c>
      <c r="Z310" s="28">
        <f t="shared" si="87"/>
        <v>11942.203017899719</v>
      </c>
      <c r="AA310" s="28">
        <f t="shared" si="88"/>
        <v>209038.06498104444</v>
      </c>
      <c r="AB310" s="20"/>
      <c r="AC310" s="1">
        <f t="shared" si="80"/>
        <v>238.84406035799438</v>
      </c>
      <c r="AD310" s="1">
        <f t="shared" si="81"/>
        <v>261.15593964200559</v>
      </c>
      <c r="AE310" s="1">
        <f t="shared" si="82"/>
        <v>119.42203017899719</v>
      </c>
      <c r="AF310" s="3">
        <f t="shared" si="89"/>
        <v>5225.9516245261111</v>
      </c>
    </row>
    <row r="311" spans="1:32" x14ac:dyDescent="0.35">
      <c r="A311" s="84">
        <v>5</v>
      </c>
      <c r="C311" s="15">
        <f t="shared" si="90"/>
        <v>44214</v>
      </c>
      <c r="D311" s="9">
        <v>308</v>
      </c>
      <c r="E311" s="13"/>
      <c r="F311" s="74"/>
      <c r="G311" s="74"/>
      <c r="H311" s="74"/>
      <c r="L311" s="64"/>
      <c r="Q311" s="17"/>
      <c r="R311" s="17"/>
      <c r="T311" s="34">
        <f t="shared" si="83"/>
        <v>1.8480000000000001</v>
      </c>
      <c r="U311">
        <f>IF(A311=0,$AL$2,IF(A311=1,$AL$3,IF(A311=2,$AL$4,IF(A311=3,$AL$5,IF(A311=4,$AL$6,IF(A311=5,$AL$7,IF(A311=6,#REF!,IF(A311=7,$AL$9,IF(A311=8,$AL$8,"")))))))))</f>
        <v>8.4000000000000005E-2</v>
      </c>
      <c r="V311">
        <v>22.22</v>
      </c>
      <c r="W311">
        <f t="shared" si="84"/>
        <v>4.5454545454545456E-2</v>
      </c>
      <c r="X311">
        <f t="shared" si="85"/>
        <v>3.8545454545454549E-2</v>
      </c>
      <c r="Y311" s="32">
        <f t="shared" si="86"/>
        <v>89299.357392736725</v>
      </c>
      <c r="Z311" s="28">
        <f t="shared" si="87"/>
        <v>11688.750216314515</v>
      </c>
      <c r="AA311" s="28">
        <f t="shared" si="88"/>
        <v>209580.89239094898</v>
      </c>
      <c r="AB311" s="20"/>
      <c r="AC311" s="1">
        <f t="shared" si="80"/>
        <v>233.77500432629029</v>
      </c>
      <c r="AD311" s="1">
        <f t="shared" si="81"/>
        <v>266.22499567370971</v>
      </c>
      <c r="AE311" s="1">
        <f t="shared" si="82"/>
        <v>116.88750216314514</v>
      </c>
      <c r="AF311" s="3">
        <f t="shared" si="89"/>
        <v>5239.5223097737253</v>
      </c>
    </row>
    <row r="312" spans="1:32" x14ac:dyDescent="0.35">
      <c r="A312" s="84">
        <v>5</v>
      </c>
      <c r="C312" s="15">
        <f t="shared" si="90"/>
        <v>44215</v>
      </c>
      <c r="D312" s="9">
        <v>309</v>
      </c>
      <c r="E312" s="13"/>
      <c r="F312" s="74"/>
      <c r="G312" s="74"/>
      <c r="H312" s="74"/>
      <c r="L312" s="64"/>
      <c r="Q312" s="17"/>
      <c r="R312" s="17"/>
      <c r="T312" s="34">
        <f t="shared" si="83"/>
        <v>1.8480000000000001</v>
      </c>
      <c r="U312">
        <f>IF(A312=0,$AL$2,IF(A312=1,$AL$3,IF(A312=2,$AL$4,IF(A312=3,$AL$5,IF(A312=4,$AL$6,IF(A312=5,$AL$7,IF(A312=6,#REF!,IF(A312=7,$AL$9,IF(A312=8,$AL$8,"")))))))))</f>
        <v>8.4000000000000005E-2</v>
      </c>
      <c r="V312">
        <v>22.22</v>
      </c>
      <c r="W312">
        <f t="shared" si="84"/>
        <v>4.5454545454545456E-2</v>
      </c>
      <c r="X312">
        <f t="shared" si="85"/>
        <v>3.8545454545454549E-2</v>
      </c>
      <c r="Y312" s="32">
        <f t="shared" si="86"/>
        <v>89017.039117269029</v>
      </c>
      <c r="Z312" s="28">
        <f t="shared" si="87"/>
        <v>11439.761663767917</v>
      </c>
      <c r="AA312" s="28">
        <f t="shared" si="88"/>
        <v>210112.19921896327</v>
      </c>
      <c r="AB312" s="20"/>
      <c r="AC312" s="1">
        <f t="shared" si="80"/>
        <v>228.79523327535833</v>
      </c>
      <c r="AD312" s="1">
        <f t="shared" si="81"/>
        <v>271.20476672464167</v>
      </c>
      <c r="AE312" s="1">
        <f t="shared" si="82"/>
        <v>114.39761663767916</v>
      </c>
      <c r="AF312" s="3">
        <f t="shared" si="89"/>
        <v>5252.8049804740822</v>
      </c>
    </row>
    <row r="313" spans="1:32" x14ac:dyDescent="0.35">
      <c r="A313" s="84">
        <v>5</v>
      </c>
      <c r="C313" s="15">
        <f t="shared" si="90"/>
        <v>44216</v>
      </c>
      <c r="D313" s="9">
        <v>310</v>
      </c>
      <c r="E313" s="13"/>
      <c r="F313" s="74"/>
      <c r="G313" s="74"/>
      <c r="H313" s="74"/>
      <c r="L313" s="64"/>
      <c r="Q313" s="17"/>
      <c r="R313" s="17"/>
      <c r="T313" s="34">
        <f t="shared" si="83"/>
        <v>1.8480000000000001</v>
      </c>
      <c r="U313">
        <f>IF(A313=0,$AL$2,IF(A313=1,$AL$3,IF(A313=2,$AL$4,IF(A313=3,$AL$5,IF(A313=4,$AL$6,IF(A313=5,$AL$7,IF(A313=6,#REF!,IF(A313=7,$AL$9,IF(A313=8,$AL$8,"")))))))))</f>
        <v>8.4000000000000005E-2</v>
      </c>
      <c r="V313">
        <v>22.22</v>
      </c>
      <c r="W313">
        <f t="shared" si="84"/>
        <v>4.5454545454545456E-2</v>
      </c>
      <c r="X313">
        <f t="shared" si="85"/>
        <v>3.8545454545454549E-2</v>
      </c>
      <c r="Y313" s="32">
        <f t="shared" si="86"/>
        <v>88741.608191457824</v>
      </c>
      <c r="Z313" s="28">
        <f t="shared" si="87"/>
        <v>11195.20342304421</v>
      </c>
      <c r="AA313" s="28">
        <f t="shared" si="88"/>
        <v>210632.18838549819</v>
      </c>
      <c r="AB313" s="20"/>
      <c r="AC313" s="1">
        <f t="shared" si="80"/>
        <v>223.90406846088419</v>
      </c>
      <c r="AD313" s="1">
        <f t="shared" si="81"/>
        <v>276.09593153911578</v>
      </c>
      <c r="AE313" s="1">
        <f t="shared" si="82"/>
        <v>111.9520342304421</v>
      </c>
      <c r="AF313" s="3">
        <f t="shared" si="89"/>
        <v>5265.8047096374548</v>
      </c>
    </row>
    <row r="314" spans="1:32" x14ac:dyDescent="0.35">
      <c r="A314" s="84">
        <v>5</v>
      </c>
      <c r="C314" s="15">
        <f t="shared" si="90"/>
        <v>44217</v>
      </c>
      <c r="D314" s="9">
        <v>311</v>
      </c>
      <c r="E314" s="13"/>
      <c r="F314" s="74"/>
      <c r="G314" s="74"/>
      <c r="H314" s="74"/>
      <c r="L314" s="64"/>
      <c r="Q314" s="17"/>
      <c r="R314" s="17"/>
      <c r="T314" s="34">
        <f t="shared" si="83"/>
        <v>1.8480000000000001</v>
      </c>
      <c r="U314">
        <f>IF(A314=0,$AL$2,IF(A314=1,$AL$3,IF(A314=2,$AL$4,IF(A314=3,$AL$5,IF(A314=4,$AL$6,IF(A314=5,$AL$7,IF(A314=6,#REF!,IF(A314=7,$AL$9,IF(A314=8,$AL$8,"")))))))))</f>
        <v>8.4000000000000005E-2</v>
      </c>
      <c r="V314">
        <v>22.22</v>
      </c>
      <c r="W314">
        <f t="shared" si="84"/>
        <v>4.5454545454545456E-2</v>
      </c>
      <c r="X314">
        <f t="shared" si="85"/>
        <v>3.8545454545454549E-2</v>
      </c>
      <c r="Y314" s="32">
        <f t="shared" si="86"/>
        <v>88472.89940662976</v>
      </c>
      <c r="Z314" s="28">
        <f t="shared" si="87"/>
        <v>10955.039325006628</v>
      </c>
      <c r="AA314" s="28">
        <f t="shared" si="88"/>
        <v>211141.06126836385</v>
      </c>
      <c r="AB314" s="20"/>
      <c r="AC314" s="1">
        <f t="shared" si="80"/>
        <v>219.10078650013256</v>
      </c>
      <c r="AD314" s="1">
        <f t="shared" si="81"/>
        <v>280.89921349986741</v>
      </c>
      <c r="AE314" s="1">
        <f t="shared" si="82"/>
        <v>109.55039325006628</v>
      </c>
      <c r="AF314" s="3">
        <f t="shared" si="89"/>
        <v>5278.5265317090962</v>
      </c>
    </row>
    <row r="315" spans="1:32" x14ac:dyDescent="0.35">
      <c r="A315" s="84">
        <v>5</v>
      </c>
      <c r="C315" s="15">
        <f t="shared" si="90"/>
        <v>44218</v>
      </c>
      <c r="D315" s="9">
        <v>312</v>
      </c>
      <c r="E315" s="13"/>
      <c r="F315" s="74"/>
      <c r="G315" s="74"/>
      <c r="H315" s="74"/>
      <c r="L315" s="64"/>
      <c r="Q315" s="17"/>
      <c r="R315" s="17"/>
      <c r="T315" s="34">
        <f t="shared" si="83"/>
        <v>1.8480000000000001</v>
      </c>
      <c r="U315">
        <f>IF(A315=0,$AL$2,IF(A315=1,$AL$3,IF(A315=2,$AL$4,IF(A315=3,$AL$5,IF(A315=4,$AL$6,IF(A315=5,$AL$7,IF(A315=6,#REF!,IF(A315=7,$AL$9,IF(A315=8,$AL$8,"")))))))))</f>
        <v>8.4000000000000005E-2</v>
      </c>
      <c r="V315">
        <v>22.22</v>
      </c>
      <c r="W315">
        <f t="shared" si="84"/>
        <v>4.5454545454545456E-2</v>
      </c>
      <c r="X315">
        <f t="shared" si="85"/>
        <v>3.8545454545454549E-2</v>
      </c>
      <c r="Y315" s="32">
        <f t="shared" si="86"/>
        <v>88210.751265982472</v>
      </c>
      <c r="Z315" s="28">
        <f t="shared" si="87"/>
        <v>10719.231132699068</v>
      </c>
      <c r="AA315" s="28">
        <f t="shared" si="88"/>
        <v>211639.01760131869</v>
      </c>
      <c r="AB315" s="20"/>
      <c r="AC315" s="1">
        <f t="shared" si="80"/>
        <v>214.38462265398135</v>
      </c>
      <c r="AD315" s="1">
        <f t="shared" si="81"/>
        <v>285.61537734601865</v>
      </c>
      <c r="AE315" s="1">
        <f t="shared" si="82"/>
        <v>107.19231132699068</v>
      </c>
      <c r="AF315" s="3">
        <f t="shared" si="89"/>
        <v>5290.9754400329675</v>
      </c>
    </row>
    <row r="316" spans="1:32" x14ac:dyDescent="0.35">
      <c r="A316" s="84">
        <v>5</v>
      </c>
      <c r="C316" s="15">
        <f t="shared" si="90"/>
        <v>44219</v>
      </c>
      <c r="D316" s="9">
        <v>313</v>
      </c>
      <c r="E316" s="13"/>
      <c r="F316" s="74"/>
      <c r="G316" s="74"/>
      <c r="H316" s="74"/>
      <c r="L316" s="64"/>
      <c r="Q316" s="17"/>
      <c r="R316" s="17"/>
      <c r="T316" s="34">
        <f t="shared" si="83"/>
        <v>1.8480000000000001</v>
      </c>
      <c r="U316">
        <f>IF(A316=0,$AL$2,IF(A316=1,$AL$3,IF(A316=2,$AL$4,IF(A316=3,$AL$5,IF(A316=4,$AL$6,IF(A316=5,$AL$7,IF(A316=6,#REF!,IF(A316=7,$AL$9,IF(A316=8,$AL$8,"")))))))))</f>
        <v>8.4000000000000005E-2</v>
      </c>
      <c r="V316">
        <v>22.22</v>
      </c>
      <c r="W316">
        <f t="shared" si="84"/>
        <v>4.5454545454545456E-2</v>
      </c>
      <c r="X316">
        <f t="shared" si="85"/>
        <v>3.8545454545454549E-2</v>
      </c>
      <c r="Y316" s="32">
        <f t="shared" si="86"/>
        <v>87955.005921254226</v>
      </c>
      <c r="Z316" s="28">
        <f t="shared" si="87"/>
        <v>10487.73869866827</v>
      </c>
      <c r="AA316" s="28">
        <f t="shared" si="88"/>
        <v>212126.25538007772</v>
      </c>
      <c r="AB316" s="20"/>
      <c r="AC316" s="1">
        <f t="shared" si="80"/>
        <v>209.75477397336542</v>
      </c>
      <c r="AD316" s="1">
        <f t="shared" si="81"/>
        <v>290.24522602663455</v>
      </c>
      <c r="AE316" s="1">
        <f t="shared" si="82"/>
        <v>104.87738698668271</v>
      </c>
      <c r="AF316" s="3">
        <f t="shared" si="89"/>
        <v>5303.1563845019436</v>
      </c>
    </row>
    <row r="317" spans="1:32" x14ac:dyDescent="0.35">
      <c r="A317" s="84">
        <v>5</v>
      </c>
      <c r="C317" s="15">
        <f t="shared" si="90"/>
        <v>44220</v>
      </c>
      <c r="D317" s="9">
        <v>314</v>
      </c>
      <c r="E317" s="13"/>
      <c r="F317" s="74"/>
      <c r="G317" s="74"/>
      <c r="H317" s="74"/>
      <c r="L317" s="64"/>
      <c r="Q317" s="17"/>
      <c r="R317" s="17"/>
      <c r="T317" s="34">
        <f t="shared" si="83"/>
        <v>1.8480000000000001</v>
      </c>
      <c r="U317">
        <f>IF(A317=0,$AL$2,IF(A317=1,$AL$3,IF(A317=2,$AL$4,IF(A317=3,$AL$5,IF(A317=4,$AL$6,IF(A317=5,$AL$7,IF(A317=6,#REF!,IF(A317=7,$AL$9,IF(A317=8,$AL$8,"")))))))))</f>
        <v>8.4000000000000005E-2</v>
      </c>
      <c r="V317">
        <v>22.22</v>
      </c>
      <c r="W317">
        <f t="shared" si="84"/>
        <v>4.5454545454545456E-2</v>
      </c>
      <c r="X317">
        <f t="shared" si="85"/>
        <v>3.8545454545454549E-2</v>
      </c>
      <c r="Y317" s="32">
        <f t="shared" si="86"/>
        <v>87705.50910888231</v>
      </c>
      <c r="Z317" s="28">
        <f t="shared" si="87"/>
        <v>10260.520115646179</v>
      </c>
      <c r="AA317" s="28">
        <f t="shared" si="88"/>
        <v>212602.97077547174</v>
      </c>
      <c r="AB317" s="20"/>
      <c r="AC317" s="1">
        <f t="shared" si="80"/>
        <v>205.21040231292358</v>
      </c>
      <c r="AD317" s="1">
        <f t="shared" si="81"/>
        <v>294.78959768707642</v>
      </c>
      <c r="AE317" s="1">
        <f t="shared" si="82"/>
        <v>102.60520115646179</v>
      </c>
      <c r="AF317" s="3">
        <f t="shared" si="89"/>
        <v>5315.0742693867942</v>
      </c>
    </row>
    <row r="318" spans="1:32" x14ac:dyDescent="0.35">
      <c r="A318" s="84">
        <v>5</v>
      </c>
      <c r="C318" s="15">
        <f t="shared" si="90"/>
        <v>44221</v>
      </c>
      <c r="D318" s="9">
        <v>315</v>
      </c>
      <c r="E318" s="13"/>
      <c r="F318" s="74"/>
      <c r="G318" s="74"/>
      <c r="H318" s="74"/>
      <c r="L318" s="64"/>
      <c r="Q318" s="17"/>
      <c r="R318" s="17"/>
      <c r="T318" s="34">
        <f t="shared" si="83"/>
        <v>1.8480000000000001</v>
      </c>
      <c r="U318">
        <f>IF(A318=0,$AL$2,IF(A318=1,$AL$3,IF(A318=2,$AL$4,IF(A318=3,$AL$5,IF(A318=4,$AL$6,IF(A318=5,$AL$7,IF(A318=6,#REF!,IF(A318=7,$AL$9,IF(A318=8,$AL$8,"")))))))))</f>
        <v>8.4000000000000005E-2</v>
      </c>
      <c r="V318">
        <v>22.22</v>
      </c>
      <c r="W318">
        <f t="shared" si="84"/>
        <v>4.5454545454545456E-2</v>
      </c>
      <c r="X318">
        <f t="shared" si="85"/>
        <v>3.8545454545454549E-2</v>
      </c>
      <c r="Y318" s="32">
        <f t="shared" si="86"/>
        <v>87462.110085805136</v>
      </c>
      <c r="Z318" s="28">
        <f t="shared" si="87"/>
        <v>10037.53186073944</v>
      </c>
      <c r="AA318" s="28">
        <f t="shared" si="88"/>
        <v>213069.35805345565</v>
      </c>
      <c r="AB318" s="20"/>
      <c r="AC318" s="1">
        <f t="shared" si="80"/>
        <v>200.75063721478881</v>
      </c>
      <c r="AD318" s="1">
        <f t="shared" si="81"/>
        <v>299.24936278521119</v>
      </c>
      <c r="AE318" s="1">
        <f t="shared" si="82"/>
        <v>100.37531860739441</v>
      </c>
      <c r="AF318" s="3">
        <f t="shared" si="89"/>
        <v>5326.7339513363913</v>
      </c>
    </row>
    <row r="319" spans="1:32" x14ac:dyDescent="0.35">
      <c r="A319" s="84">
        <v>5</v>
      </c>
      <c r="C319" s="15">
        <f t="shared" si="90"/>
        <v>44222</v>
      </c>
      <c r="D319" s="9">
        <v>316</v>
      </c>
      <c r="E319" s="13"/>
      <c r="F319" s="74"/>
      <c r="G319" s="74"/>
      <c r="H319" s="74"/>
      <c r="L319" s="64"/>
      <c r="Q319" s="17"/>
      <c r="R319" s="17"/>
      <c r="T319" s="34">
        <f t="shared" si="83"/>
        <v>1.8480000000000001</v>
      </c>
      <c r="U319">
        <f>IF(A319=0,$AL$2,IF(A319=1,$AL$3,IF(A319=2,$AL$4,IF(A319=3,$AL$5,IF(A319=4,$AL$6,IF(A319=5,$AL$7,IF(A319=6,#REF!,IF(A319=7,$AL$9,IF(A319=8,$AL$8,"")))))))))</f>
        <v>8.4000000000000005E-2</v>
      </c>
      <c r="V319">
        <v>22.22</v>
      </c>
      <c r="W319">
        <f t="shared" si="84"/>
        <v>4.5454545454545456E-2</v>
      </c>
      <c r="X319">
        <f t="shared" si="85"/>
        <v>3.8545454545454549E-2</v>
      </c>
      <c r="Y319" s="32">
        <f t="shared" si="86"/>
        <v>87224.661565050017</v>
      </c>
      <c r="Z319" s="28">
        <f t="shared" si="87"/>
        <v>9818.7289332791333</v>
      </c>
      <c r="AA319" s="28">
        <f t="shared" si="88"/>
        <v>213525.60950167108</v>
      </c>
      <c r="AB319" s="20"/>
      <c r="AC319" s="1">
        <f t="shared" si="80"/>
        <v>196.37457866558267</v>
      </c>
      <c r="AD319" s="1">
        <f t="shared" si="81"/>
        <v>303.6254213344173</v>
      </c>
      <c r="AE319" s="1">
        <f t="shared" si="82"/>
        <v>98.187289332791337</v>
      </c>
      <c r="AF319" s="3">
        <f t="shared" si="89"/>
        <v>5338.1402375417774</v>
      </c>
    </row>
    <row r="320" spans="1:32" x14ac:dyDescent="0.35">
      <c r="A320" s="84">
        <v>5</v>
      </c>
      <c r="C320" s="15">
        <f t="shared" si="90"/>
        <v>44223</v>
      </c>
      <c r="D320" s="9">
        <v>317</v>
      </c>
      <c r="E320" s="13"/>
      <c r="F320" s="74"/>
      <c r="G320" s="74"/>
      <c r="H320" s="74"/>
      <c r="L320" s="64"/>
      <c r="Q320" s="17"/>
      <c r="R320" s="17"/>
      <c r="T320" s="34">
        <f t="shared" si="83"/>
        <v>1.8480000000000001</v>
      </c>
      <c r="U320">
        <f>IF(A320=0,$AL$2,IF(A320=1,$AL$3,IF(A320=2,$AL$4,IF(A320=3,$AL$5,IF(A320=4,$AL$6,IF(A320=5,$AL$7,IF(A320=6,#REF!,IF(A320=7,$AL$9,IF(A320=8,$AL$8,"")))))))))</f>
        <v>8.4000000000000005E-2</v>
      </c>
      <c r="V320">
        <v>22.22</v>
      </c>
      <c r="W320">
        <f t="shared" si="84"/>
        <v>4.5454545454545456E-2</v>
      </c>
      <c r="X320">
        <f t="shared" si="85"/>
        <v>3.8545454545454549E-2</v>
      </c>
      <c r="Y320" s="32">
        <f t="shared" si="86"/>
        <v>86993.019651236755</v>
      </c>
      <c r="Z320" s="28">
        <f t="shared" si="87"/>
        <v>9604.0649864887946</v>
      </c>
      <c r="AA320" s="28">
        <f t="shared" si="88"/>
        <v>213971.91536227468</v>
      </c>
      <c r="AB320" s="20"/>
      <c r="AC320" s="1">
        <f t="shared" si="80"/>
        <v>192.08129972977591</v>
      </c>
      <c r="AD320" s="1">
        <f t="shared" si="81"/>
        <v>307.91870027022412</v>
      </c>
      <c r="AE320" s="1">
        <f t="shared" si="82"/>
        <v>96.040649864887953</v>
      </c>
      <c r="AF320" s="3">
        <f t="shared" si="89"/>
        <v>5349.2978840568676</v>
      </c>
    </row>
    <row r="321" spans="1:32" x14ac:dyDescent="0.35">
      <c r="A321" s="84">
        <v>5</v>
      </c>
      <c r="C321" s="15">
        <f t="shared" si="90"/>
        <v>44224</v>
      </c>
      <c r="D321" s="9">
        <v>318</v>
      </c>
      <c r="E321" s="13"/>
      <c r="F321" s="74"/>
      <c r="G321" s="74"/>
      <c r="H321" s="74"/>
      <c r="L321" s="64"/>
      <c r="Q321" s="17"/>
      <c r="R321" s="17"/>
      <c r="T321" s="34">
        <f t="shared" si="83"/>
        <v>1.8480000000000001</v>
      </c>
      <c r="U321">
        <f>IF(A321=0,$AL$2,IF(A321=1,$AL$3,IF(A321=2,$AL$4,IF(A321=3,$AL$5,IF(A321=4,$AL$6,IF(A321=5,$AL$7,IF(A321=6,#REF!,IF(A321=7,$AL$9,IF(A321=8,$AL$8,"")))))))))</f>
        <v>8.4000000000000005E-2</v>
      </c>
      <c r="V321">
        <v>22.22</v>
      </c>
      <c r="W321">
        <f t="shared" si="84"/>
        <v>4.5454545454545456E-2</v>
      </c>
      <c r="X321">
        <f t="shared" si="85"/>
        <v>3.8545454545454549E-2</v>
      </c>
      <c r="Y321" s="32">
        <f t="shared" si="86"/>
        <v>86767.043776115956</v>
      </c>
      <c r="Z321" s="28">
        <f t="shared" si="87"/>
        <v>9393.492453132827</v>
      </c>
      <c r="AA321" s="28">
        <f t="shared" si="88"/>
        <v>214408.46377075143</v>
      </c>
      <c r="AB321" s="20"/>
      <c r="AC321" s="1">
        <f t="shared" si="80"/>
        <v>187.86984906265656</v>
      </c>
      <c r="AD321" s="1">
        <f t="shared" si="81"/>
        <v>312.13015093734344</v>
      </c>
      <c r="AE321" s="1">
        <f t="shared" si="82"/>
        <v>93.934924531328278</v>
      </c>
      <c r="AF321" s="3">
        <f t="shared" si="89"/>
        <v>5360.211594268786</v>
      </c>
    </row>
    <row r="322" spans="1:32" x14ac:dyDescent="0.35">
      <c r="A322" s="84">
        <v>5</v>
      </c>
      <c r="C322" s="15">
        <f t="shared" si="90"/>
        <v>44225</v>
      </c>
      <c r="D322" s="9">
        <v>319</v>
      </c>
      <c r="E322" s="13"/>
      <c r="F322" s="74"/>
      <c r="G322" s="74"/>
      <c r="H322" s="74"/>
      <c r="L322" s="64"/>
      <c r="Q322" s="17"/>
      <c r="R322" s="17"/>
      <c r="T322" s="34">
        <f t="shared" si="83"/>
        <v>1.8480000000000001</v>
      </c>
      <c r="U322">
        <f>IF(A322=0,$AL$2,IF(A322=1,$AL$3,IF(A322=2,$AL$4,IF(A322=3,$AL$5,IF(A322=4,$AL$6,IF(A322=5,$AL$7,IF(A322=6,#REF!,IF(A322=7,$AL$9,IF(A322=8,$AL$8,"")))))))))</f>
        <v>8.4000000000000005E-2</v>
      </c>
      <c r="V322">
        <v>22.22</v>
      </c>
      <c r="W322">
        <f t="shared" si="84"/>
        <v>4.5454545454545456E-2</v>
      </c>
      <c r="X322">
        <f t="shared" si="85"/>
        <v>3.8545454545454549E-2</v>
      </c>
      <c r="Y322" s="32">
        <f t="shared" si="86"/>
        <v>86546.596634250425</v>
      </c>
      <c r="Z322" s="28">
        <f t="shared" si="87"/>
        <v>9186.9626653105006</v>
      </c>
      <c r="AA322" s="28">
        <f t="shared" si="88"/>
        <v>214835.4407004393</v>
      </c>
      <c r="AB322" s="20"/>
      <c r="AC322" s="1">
        <f t="shared" ref="AC322:AC366" si="91">Z322*$AI$7</f>
        <v>183.73925330621</v>
      </c>
      <c r="AD322" s="1">
        <f t="shared" ref="AD322:AD366" si="92">$AI$10-AC322</f>
        <v>316.26074669379</v>
      </c>
      <c r="AE322" s="1">
        <f t="shared" ref="AE322:AE366" si="93">Z322*$AI$8</f>
        <v>91.869626653105001</v>
      </c>
      <c r="AF322" s="3">
        <f t="shared" si="89"/>
        <v>5370.886017510983</v>
      </c>
    </row>
    <row r="323" spans="1:32" x14ac:dyDescent="0.35">
      <c r="A323" s="84">
        <v>5</v>
      </c>
      <c r="C323" s="15">
        <f t="shared" si="90"/>
        <v>44226</v>
      </c>
      <c r="D323" s="9">
        <v>320</v>
      </c>
      <c r="E323" s="13"/>
      <c r="F323" s="74"/>
      <c r="G323" s="74"/>
      <c r="H323" s="74"/>
      <c r="L323" s="64"/>
      <c r="Q323" s="17"/>
      <c r="R323" s="17"/>
      <c r="T323" s="34">
        <f t="shared" ref="T323:T366" si="94">U323/W323</f>
        <v>1.8480000000000001</v>
      </c>
      <c r="U323">
        <f>IF(A323=0,$AL$2,IF(A323=1,$AL$3,IF(A323=2,$AL$4,IF(A323=3,$AL$5,IF(A323=4,$AL$6,IF(A323=5,$AL$7,IF(A323=6,#REF!,IF(A323=7,$AL$9,IF(A323=8,$AL$8,"")))))))))</f>
        <v>8.4000000000000005E-2</v>
      </c>
      <c r="V323">
        <v>22.22</v>
      </c>
      <c r="W323">
        <f t="shared" ref="W323:W366" si="95">$AI$6</f>
        <v>4.5454545454545456E-2</v>
      </c>
      <c r="X323">
        <f t="shared" ref="X323:X366" si="96">U323-W323</f>
        <v>3.8545454545454549E-2</v>
      </c>
      <c r="Y323" s="32">
        <f t="shared" ref="Y323:Y366" si="97">Y322-((Y322/$AI$2)*(U323*Z322))</f>
        <v>86331.544118938356</v>
      </c>
      <c r="Z323" s="28">
        <f t="shared" ref="Z323:Z366" si="98">Z322+(Y322/$AI$2)*(U323*Z322)-(Z322*W323)</f>
        <v>8984.4259685629986</v>
      </c>
      <c r="AA323" s="28">
        <f t="shared" ref="AA323:AA366" si="99">AA322+(Z322*W323)</f>
        <v>215253.02991249887</v>
      </c>
      <c r="AB323" s="20"/>
      <c r="AC323" s="1">
        <f t="shared" si="91"/>
        <v>179.68851937125999</v>
      </c>
      <c r="AD323" s="1">
        <f t="shared" si="92"/>
        <v>320.31148062874001</v>
      </c>
      <c r="AE323" s="1">
        <f t="shared" si="93"/>
        <v>89.844259685629993</v>
      </c>
      <c r="AF323" s="3">
        <f t="shared" ref="AF323:AF366" si="100">AA323*$AI$9</f>
        <v>5381.3257478124724</v>
      </c>
    </row>
    <row r="324" spans="1:32" x14ac:dyDescent="0.35">
      <c r="A324" s="84">
        <v>5</v>
      </c>
      <c r="C324" s="15">
        <f t="shared" ref="C324:C366" si="101">C323+1</f>
        <v>44227</v>
      </c>
      <c r="D324" s="9">
        <v>321</v>
      </c>
      <c r="E324" s="13"/>
      <c r="F324" s="74"/>
      <c r="G324" s="74"/>
      <c r="H324" s="74"/>
      <c r="L324" s="64"/>
      <c r="Q324" s="17"/>
      <c r="R324" s="17"/>
      <c r="T324" s="34">
        <f t="shared" si="94"/>
        <v>1.8480000000000001</v>
      </c>
      <c r="U324">
        <f>IF(A324=0,$AL$2,IF(A324=1,$AL$3,IF(A324=2,$AL$4,IF(A324=3,$AL$5,IF(A324=4,$AL$6,IF(A324=5,$AL$7,IF(A324=6,#REF!,IF(A324=7,$AL$9,IF(A324=8,$AL$8,"")))))))))</f>
        <v>8.4000000000000005E-2</v>
      </c>
      <c r="V324">
        <v>22.22</v>
      </c>
      <c r="W324">
        <f t="shared" si="95"/>
        <v>4.5454545454545456E-2</v>
      </c>
      <c r="X324">
        <f t="shared" si="96"/>
        <v>3.8545454545454549E-2</v>
      </c>
      <c r="Y324" s="32">
        <f t="shared" si="97"/>
        <v>86121.755258467805</v>
      </c>
      <c r="Z324" s="28">
        <f t="shared" si="98"/>
        <v>8785.83183046251</v>
      </c>
      <c r="AA324" s="28">
        <f t="shared" si="99"/>
        <v>215661.4129110699</v>
      </c>
      <c r="AB324" s="20"/>
      <c r="AC324" s="1">
        <f t="shared" si="91"/>
        <v>175.7166366092502</v>
      </c>
      <c r="AD324" s="1">
        <f t="shared" si="92"/>
        <v>324.2833633907498</v>
      </c>
      <c r="AE324" s="1">
        <f t="shared" si="93"/>
        <v>87.858318304625101</v>
      </c>
      <c r="AF324" s="3">
        <f t="shared" si="100"/>
        <v>5391.5353227767482</v>
      </c>
    </row>
    <row r="325" spans="1:32" x14ac:dyDescent="0.35">
      <c r="A325" s="84">
        <v>5</v>
      </c>
      <c r="C325" s="15">
        <f t="shared" si="101"/>
        <v>44228</v>
      </c>
      <c r="D325" s="9">
        <v>322</v>
      </c>
      <c r="E325" s="13"/>
      <c r="F325" s="74"/>
      <c r="G325" s="74"/>
      <c r="H325" s="74"/>
      <c r="L325" s="64"/>
      <c r="Q325" s="17"/>
      <c r="R325" s="17"/>
      <c r="T325" s="34">
        <f t="shared" si="94"/>
        <v>1.8480000000000001</v>
      </c>
      <c r="U325">
        <f>IF(A325=0,$AL$2,IF(A325=1,$AL$3,IF(A325=2,$AL$4,IF(A325=3,$AL$5,IF(A325=4,$AL$6,IF(A325=5,$AL$7,IF(A325=6,#REF!,IF(A325=7,$AL$9,IF(A325=8,$AL$8,"")))))))))</f>
        <v>8.4000000000000005E-2</v>
      </c>
      <c r="V325">
        <v>22.22</v>
      </c>
      <c r="W325">
        <f t="shared" si="95"/>
        <v>4.5454545454545456E-2</v>
      </c>
      <c r="X325">
        <f t="shared" si="96"/>
        <v>3.8545454545454549E-2</v>
      </c>
      <c r="Y325" s="32">
        <f t="shared" si="97"/>
        <v>85917.102152783409</v>
      </c>
      <c r="Z325" s="28">
        <f t="shared" si="98"/>
        <v>8591.1289438531585</v>
      </c>
      <c r="AA325" s="28">
        <f t="shared" si="99"/>
        <v>216060.76890336364</v>
      </c>
      <c r="AB325" s="20"/>
      <c r="AC325" s="1">
        <f t="shared" si="91"/>
        <v>171.82257887706317</v>
      </c>
      <c r="AD325" s="1">
        <f t="shared" si="92"/>
        <v>328.17742112293683</v>
      </c>
      <c r="AE325" s="1">
        <f t="shared" si="93"/>
        <v>85.911289438531583</v>
      </c>
      <c r="AF325" s="3">
        <f t="shared" si="100"/>
        <v>5401.519222584091</v>
      </c>
    </row>
    <row r="326" spans="1:32" x14ac:dyDescent="0.35">
      <c r="A326" s="84">
        <v>5</v>
      </c>
      <c r="C326" s="15">
        <f t="shared" si="101"/>
        <v>44229</v>
      </c>
      <c r="D326" s="9">
        <v>323</v>
      </c>
      <c r="E326" s="13"/>
      <c r="F326" s="74"/>
      <c r="G326" s="74"/>
      <c r="H326" s="74"/>
      <c r="L326" s="64"/>
      <c r="Q326" s="17"/>
      <c r="R326" s="17"/>
      <c r="T326" s="34">
        <f t="shared" si="94"/>
        <v>1.8480000000000001</v>
      </c>
      <c r="U326">
        <f>IF(A326=0,$AL$2,IF(A326=1,$AL$3,IF(A326=2,$AL$4,IF(A326=3,$AL$5,IF(A326=4,$AL$6,IF(A326=5,$AL$7,IF(A326=6,#REF!,IF(A326=7,$AL$9,IF(A326=8,$AL$8,"")))))))))</f>
        <v>8.4000000000000005E-2</v>
      </c>
      <c r="V326">
        <v>22.22</v>
      </c>
      <c r="W326">
        <f t="shared" si="95"/>
        <v>4.5454545454545456E-2</v>
      </c>
      <c r="X326">
        <f t="shared" si="96"/>
        <v>3.8545454545454549E-2</v>
      </c>
      <c r="Y326" s="32">
        <f t="shared" si="97"/>
        <v>85717.459910638543</v>
      </c>
      <c r="Z326" s="28">
        <f t="shared" si="98"/>
        <v>8400.2653249137948</v>
      </c>
      <c r="AA326" s="28">
        <f t="shared" si="99"/>
        <v>216451.27476444788</v>
      </c>
      <c r="AB326" s="20"/>
      <c r="AC326" s="1">
        <f t="shared" si="91"/>
        <v>168.0053064982759</v>
      </c>
      <c r="AD326" s="1">
        <f t="shared" si="92"/>
        <v>331.9946935017241</v>
      </c>
      <c r="AE326" s="1">
        <f t="shared" si="93"/>
        <v>84.00265324913795</v>
      </c>
      <c r="AF326" s="3">
        <f t="shared" si="100"/>
        <v>5411.281869111197</v>
      </c>
    </row>
    <row r="327" spans="1:32" x14ac:dyDescent="0.35">
      <c r="A327" s="84">
        <v>5</v>
      </c>
      <c r="C327" s="15">
        <f t="shared" si="101"/>
        <v>44230</v>
      </c>
      <c r="D327" s="9">
        <v>324</v>
      </c>
      <c r="E327" s="13"/>
      <c r="F327" s="74"/>
      <c r="G327" s="74"/>
      <c r="H327" s="74"/>
      <c r="L327" s="64"/>
      <c r="Q327" s="17"/>
      <c r="R327" s="17"/>
      <c r="T327" s="34">
        <f t="shared" si="94"/>
        <v>1.8480000000000001</v>
      </c>
      <c r="U327">
        <f>IF(A327=0,$AL$2,IF(A327=1,$AL$3,IF(A327=2,$AL$4,IF(A327=3,$AL$5,IF(A327=4,$AL$6,IF(A327=5,$AL$7,IF(A327=6,#REF!,IF(A327=7,$AL$9,IF(A327=8,$AL$8,"")))))))))</f>
        <v>8.4000000000000005E-2</v>
      </c>
      <c r="V327">
        <v>22.22</v>
      </c>
      <c r="W327">
        <f t="shared" si="95"/>
        <v>4.5454545454545456E-2</v>
      </c>
      <c r="X327">
        <f t="shared" si="96"/>
        <v>3.8545454545454549E-2</v>
      </c>
      <c r="Y327" s="32">
        <f t="shared" si="97"/>
        <v>85522.706587298497</v>
      </c>
      <c r="Z327" s="28">
        <f t="shared" si="98"/>
        <v>8213.1884062123008</v>
      </c>
      <c r="AA327" s="28">
        <f t="shared" si="99"/>
        <v>216833.10500648941</v>
      </c>
      <c r="AB327" s="20"/>
      <c r="AC327" s="1">
        <f t="shared" si="91"/>
        <v>164.26376812424601</v>
      </c>
      <c r="AD327" s="1">
        <f t="shared" si="92"/>
        <v>335.73623187575402</v>
      </c>
      <c r="AE327" s="1">
        <f t="shared" si="93"/>
        <v>82.131884062123007</v>
      </c>
      <c r="AF327" s="3">
        <f t="shared" si="100"/>
        <v>5420.8276251622356</v>
      </c>
    </row>
    <row r="328" spans="1:32" x14ac:dyDescent="0.35">
      <c r="A328" s="84">
        <v>5</v>
      </c>
      <c r="C328" s="15">
        <f t="shared" si="101"/>
        <v>44231</v>
      </c>
      <c r="D328" s="9">
        <v>325</v>
      </c>
      <c r="E328" s="13"/>
      <c r="F328" s="74"/>
      <c r="G328" s="74"/>
      <c r="H328" s="74"/>
      <c r="L328" s="64"/>
      <c r="Q328" s="17"/>
      <c r="R328" s="17"/>
      <c r="T328" s="34">
        <f t="shared" si="94"/>
        <v>1.8480000000000001</v>
      </c>
      <c r="U328">
        <f>IF(A328=0,$AL$2,IF(A328=1,$AL$3,IF(A328=2,$AL$4,IF(A328=3,$AL$5,IF(A328=4,$AL$6,IF(A328=5,$AL$7,IF(A328=6,#REF!,IF(A328=7,$AL$9,IF(A328=8,$AL$8,"")))))))))</f>
        <v>8.4000000000000005E-2</v>
      </c>
      <c r="V328">
        <v>22.22</v>
      </c>
      <c r="W328">
        <f t="shared" si="95"/>
        <v>4.5454545454545456E-2</v>
      </c>
      <c r="X328">
        <f t="shared" si="96"/>
        <v>3.8545454545454549E-2</v>
      </c>
      <c r="Y328" s="32">
        <f t="shared" si="97"/>
        <v>85332.723122853684</v>
      </c>
      <c r="Z328" s="28">
        <f t="shared" si="98"/>
        <v>8029.8451249201962</v>
      </c>
      <c r="AA328" s="28">
        <f t="shared" si="99"/>
        <v>217206.43175222634</v>
      </c>
      <c r="AB328" s="20"/>
      <c r="AC328" s="1">
        <f t="shared" si="91"/>
        <v>160.59690249840392</v>
      </c>
      <c r="AD328" s="1">
        <f t="shared" si="92"/>
        <v>339.40309750159611</v>
      </c>
      <c r="AE328" s="1">
        <f t="shared" si="93"/>
        <v>80.29845124920196</v>
      </c>
      <c r="AF328" s="3">
        <f t="shared" si="100"/>
        <v>5430.1607938056586</v>
      </c>
    </row>
    <row r="329" spans="1:32" x14ac:dyDescent="0.35">
      <c r="A329" s="84">
        <v>5</v>
      </c>
      <c r="C329" s="15">
        <f t="shared" si="101"/>
        <v>44232</v>
      </c>
      <c r="D329" s="9">
        <v>326</v>
      </c>
      <c r="E329" s="13"/>
      <c r="F329" s="74"/>
      <c r="G329" s="74"/>
      <c r="H329" s="74"/>
      <c r="L329" s="64"/>
      <c r="Q329" s="17"/>
      <c r="R329" s="17"/>
      <c r="T329" s="34">
        <f t="shared" si="94"/>
        <v>1.8480000000000001</v>
      </c>
      <c r="U329">
        <f>IF(A329=0,$AL$2,IF(A329=1,$AL$3,IF(A329=2,$AL$4,IF(A329=3,$AL$5,IF(A329=4,$AL$6,IF(A329=5,$AL$7,IF(A329=6,#REF!,IF(A329=7,$AL$9,IF(A329=8,$AL$8,"")))))))))</f>
        <v>8.4000000000000005E-2</v>
      </c>
      <c r="V329">
        <v>22.22</v>
      </c>
      <c r="W329">
        <f t="shared" si="95"/>
        <v>4.5454545454545456E-2</v>
      </c>
      <c r="X329">
        <f t="shared" si="96"/>
        <v>3.8545454545454549E-2</v>
      </c>
      <c r="Y329" s="32">
        <f t="shared" si="97"/>
        <v>85147.393281195196</v>
      </c>
      <c r="Z329" s="28">
        <f t="shared" si="98"/>
        <v>7850.1820063550413</v>
      </c>
      <c r="AA329" s="28">
        <f t="shared" si="99"/>
        <v>217571.42471244998</v>
      </c>
      <c r="AB329" s="20"/>
      <c r="AC329" s="1">
        <f t="shared" si="91"/>
        <v>157.00364012710082</v>
      </c>
      <c r="AD329" s="1">
        <f t="shared" si="92"/>
        <v>342.99635987289918</v>
      </c>
      <c r="AE329" s="1">
        <f t="shared" si="93"/>
        <v>78.501820063550412</v>
      </c>
      <c r="AF329" s="3">
        <f t="shared" si="100"/>
        <v>5439.2856178112497</v>
      </c>
    </row>
    <row r="330" spans="1:32" x14ac:dyDescent="0.35">
      <c r="A330" s="84">
        <v>5</v>
      </c>
      <c r="C330" s="15">
        <f t="shared" si="101"/>
        <v>44233</v>
      </c>
      <c r="D330" s="9">
        <v>327</v>
      </c>
      <c r="E330" s="13"/>
      <c r="F330" s="74"/>
      <c r="G330" s="74"/>
      <c r="H330" s="74"/>
      <c r="L330" s="64"/>
      <c r="Q330" s="17"/>
      <c r="R330" s="17"/>
      <c r="T330" s="34">
        <f t="shared" si="94"/>
        <v>1.8480000000000001</v>
      </c>
      <c r="U330">
        <f>IF(A330=0,$AL$2,IF(A330=1,$AL$3,IF(A330=2,$AL$4,IF(A330=3,$AL$5,IF(A330=4,$AL$6,IF(A330=5,$AL$7,IF(A330=6,#REF!,IF(A330=7,$AL$9,IF(A330=8,$AL$8,"")))))))))</f>
        <v>8.4000000000000005E-2</v>
      </c>
      <c r="V330">
        <v>22.22</v>
      </c>
      <c r="W330">
        <f t="shared" si="95"/>
        <v>4.5454545454545456E-2</v>
      </c>
      <c r="X330">
        <f t="shared" si="96"/>
        <v>3.8545454545454549E-2</v>
      </c>
      <c r="Y330" s="32">
        <f t="shared" si="97"/>
        <v>84966.603589699545</v>
      </c>
      <c r="Z330" s="28">
        <f t="shared" si="98"/>
        <v>7674.1452430163745</v>
      </c>
      <c r="AA330" s="28">
        <f t="shared" si="99"/>
        <v>217928.2511672843</v>
      </c>
      <c r="AB330" s="20"/>
      <c r="AC330" s="1">
        <f t="shared" si="91"/>
        <v>153.48290486032749</v>
      </c>
      <c r="AD330" s="1">
        <f t="shared" si="92"/>
        <v>346.51709513967251</v>
      </c>
      <c r="AE330" s="1">
        <f t="shared" si="93"/>
        <v>76.741452430163747</v>
      </c>
      <c r="AF330" s="3">
        <f t="shared" si="100"/>
        <v>5448.2062791821081</v>
      </c>
    </row>
    <row r="331" spans="1:32" x14ac:dyDescent="0.35">
      <c r="A331" s="84">
        <v>5</v>
      </c>
      <c r="C331" s="15">
        <f t="shared" si="101"/>
        <v>44234</v>
      </c>
      <c r="D331" s="9">
        <v>328</v>
      </c>
      <c r="E331" s="13"/>
      <c r="F331" s="74"/>
      <c r="G331" s="74"/>
      <c r="H331" s="74"/>
      <c r="L331" s="64"/>
      <c r="Q331" s="17"/>
      <c r="R331" s="17"/>
      <c r="T331" s="34">
        <f t="shared" si="94"/>
        <v>1.8480000000000001</v>
      </c>
      <c r="U331">
        <f>IF(A331=0,$AL$2,IF(A331=1,$AL$3,IF(A331=2,$AL$4,IF(A331=3,$AL$5,IF(A331=4,$AL$6,IF(A331=5,$AL$7,IF(A331=6,#REF!,IF(A331=7,$AL$9,IF(A331=8,$AL$8,"")))))))))</f>
        <v>8.4000000000000005E-2</v>
      </c>
      <c r="V331">
        <v>22.22</v>
      </c>
      <c r="W331">
        <f t="shared" si="95"/>
        <v>4.5454545454545456E-2</v>
      </c>
      <c r="X331">
        <f t="shared" si="96"/>
        <v>3.8545454545454549E-2</v>
      </c>
      <c r="Y331" s="32">
        <f t="shared" si="97"/>
        <v>84790.243279663526</v>
      </c>
      <c r="Z331" s="28">
        <f t="shared" si="98"/>
        <v>7501.6807692789162</v>
      </c>
      <c r="AA331" s="28">
        <f t="shared" si="99"/>
        <v>218277.07595105778</v>
      </c>
      <c r="AB331" s="20"/>
      <c r="AC331" s="1">
        <f t="shared" si="91"/>
        <v>150.03361538557832</v>
      </c>
      <c r="AD331" s="1">
        <f t="shared" si="92"/>
        <v>349.96638461442171</v>
      </c>
      <c r="AE331" s="1">
        <f t="shared" si="93"/>
        <v>75.016807692789158</v>
      </c>
      <c r="AF331" s="3">
        <f t="shared" si="100"/>
        <v>5456.9268987764444</v>
      </c>
    </row>
    <row r="332" spans="1:32" x14ac:dyDescent="0.35">
      <c r="A332" s="84">
        <v>5</v>
      </c>
      <c r="C332" s="15">
        <f t="shared" si="101"/>
        <v>44235</v>
      </c>
      <c r="D332" s="9">
        <v>329</v>
      </c>
      <c r="E332" s="13"/>
      <c r="F332" s="74"/>
      <c r="G332" s="74"/>
      <c r="H332" s="74"/>
      <c r="L332" s="64"/>
      <c r="Q332" s="17"/>
      <c r="R332" s="17"/>
      <c r="T332" s="34">
        <f t="shared" si="94"/>
        <v>1.8480000000000001</v>
      </c>
      <c r="U332">
        <f>IF(A332=0,$AL$2,IF(A332=1,$AL$3,IF(A332=2,$AL$4,IF(A332=3,$AL$5,IF(A332=4,$AL$6,IF(A332=5,$AL$7,IF(A332=6,#REF!,IF(A332=7,$AL$9,IF(A332=8,$AL$8,"")))))))))</f>
        <v>8.4000000000000005E-2</v>
      </c>
      <c r="V332">
        <v>22.22</v>
      </c>
      <c r="W332">
        <f t="shared" si="95"/>
        <v>4.5454545454545456E-2</v>
      </c>
      <c r="X332">
        <f t="shared" si="96"/>
        <v>3.8545454545454549E-2</v>
      </c>
      <c r="Y332" s="32">
        <f t="shared" si="97"/>
        <v>84618.20422752545</v>
      </c>
      <c r="Z332" s="28">
        <f t="shared" si="98"/>
        <v>7332.7343319043102</v>
      </c>
      <c r="AA332" s="28">
        <f t="shared" si="99"/>
        <v>218618.06144057045</v>
      </c>
      <c r="AB332" s="20"/>
      <c r="AC332" s="1">
        <f t="shared" si="91"/>
        <v>146.65468663808622</v>
      </c>
      <c r="AD332" s="1">
        <f t="shared" si="92"/>
        <v>353.34531336191378</v>
      </c>
      <c r="AE332" s="1">
        <f t="shared" si="93"/>
        <v>73.327343319043109</v>
      </c>
      <c r="AF332" s="3">
        <f t="shared" si="100"/>
        <v>5465.4515360142614</v>
      </c>
    </row>
    <row r="333" spans="1:32" x14ac:dyDescent="0.35">
      <c r="A333" s="84">
        <v>5</v>
      </c>
      <c r="C333" s="15">
        <f t="shared" si="101"/>
        <v>44236</v>
      </c>
      <c r="D333" s="9">
        <v>330</v>
      </c>
      <c r="E333" s="13"/>
      <c r="F333" s="74"/>
      <c r="G333" s="74"/>
      <c r="H333" s="74"/>
      <c r="L333" s="64"/>
      <c r="Q333" s="17"/>
      <c r="R333" s="17"/>
      <c r="T333" s="34">
        <f t="shared" si="94"/>
        <v>1.8480000000000001</v>
      </c>
      <c r="U333">
        <f>IF(A333=0,$AL$2,IF(A333=1,$AL$3,IF(A333=2,$AL$4,IF(A333=3,$AL$5,IF(A333=4,$AL$6,IF(A333=5,$AL$7,IF(A333=6,#REF!,IF(A333=7,$AL$9,IF(A333=8,$AL$8,"")))))))))</f>
        <v>8.4000000000000005E-2</v>
      </c>
      <c r="V333">
        <v>22.22</v>
      </c>
      <c r="W333">
        <f t="shared" si="95"/>
        <v>4.5454545454545456E-2</v>
      </c>
      <c r="X333">
        <f t="shared" si="96"/>
        <v>3.8545454545454549E-2</v>
      </c>
      <c r="Y333" s="32">
        <f t="shared" si="97"/>
        <v>84450.380896904026</v>
      </c>
      <c r="Z333" s="28">
        <f t="shared" si="98"/>
        <v>7167.2515565300837</v>
      </c>
      <c r="AA333" s="28">
        <f t="shared" si="99"/>
        <v>218951.36754656609</v>
      </c>
      <c r="AB333" s="20"/>
      <c r="AC333" s="1">
        <f t="shared" si="91"/>
        <v>143.34503113060168</v>
      </c>
      <c r="AD333" s="1">
        <f t="shared" si="92"/>
        <v>356.65496886939832</v>
      </c>
      <c r="AE333" s="1">
        <f t="shared" si="93"/>
        <v>71.672515565300841</v>
      </c>
      <c r="AF333" s="3">
        <f t="shared" si="100"/>
        <v>5473.7841886641527</v>
      </c>
    </row>
    <row r="334" spans="1:32" x14ac:dyDescent="0.35">
      <c r="A334" s="84">
        <v>5</v>
      </c>
      <c r="C334" s="15">
        <f t="shared" si="101"/>
        <v>44237</v>
      </c>
      <c r="D334" s="9">
        <v>331</v>
      </c>
      <c r="E334" s="13"/>
      <c r="F334" s="74"/>
      <c r="G334" s="74"/>
      <c r="H334" s="74"/>
      <c r="L334" s="64"/>
      <c r="Q334" s="17"/>
      <c r="R334" s="17"/>
      <c r="T334" s="34">
        <f t="shared" si="94"/>
        <v>1.8480000000000001</v>
      </c>
      <c r="U334">
        <f>IF(A334=0,$AL$2,IF(A334=1,$AL$3,IF(A334=2,$AL$4,IF(A334=3,$AL$5,IF(A334=4,$AL$6,IF(A334=5,$AL$7,IF(A334=6,#REF!,IF(A334=7,$AL$9,IF(A334=8,$AL$8,"")))))))))</f>
        <v>8.4000000000000005E-2</v>
      </c>
      <c r="V334">
        <v>22.22</v>
      </c>
      <c r="W334">
        <f t="shared" si="95"/>
        <v>4.5454545454545456E-2</v>
      </c>
      <c r="X334">
        <f t="shared" si="96"/>
        <v>3.8545454545454549E-2</v>
      </c>
      <c r="Y334" s="32">
        <f t="shared" si="97"/>
        <v>84286.670281482075</v>
      </c>
      <c r="Z334" s="28">
        <f t="shared" si="98"/>
        <v>7005.1780102915718</v>
      </c>
      <c r="AA334" s="28">
        <f t="shared" si="99"/>
        <v>219277.15170822656</v>
      </c>
      <c r="AB334" s="20"/>
      <c r="AC334" s="1">
        <f t="shared" si="91"/>
        <v>140.10356020583143</v>
      </c>
      <c r="AD334" s="1">
        <f t="shared" si="92"/>
        <v>359.8964397941686</v>
      </c>
      <c r="AE334" s="1">
        <f t="shared" si="93"/>
        <v>70.051780102915714</v>
      </c>
      <c r="AF334" s="3">
        <f t="shared" si="100"/>
        <v>5481.9287927056648</v>
      </c>
    </row>
    <row r="335" spans="1:32" x14ac:dyDescent="0.35">
      <c r="A335" s="84">
        <v>5</v>
      </c>
      <c r="C335" s="15">
        <f t="shared" si="101"/>
        <v>44238</v>
      </c>
      <c r="D335" s="9">
        <v>332</v>
      </c>
      <c r="E335" s="13"/>
      <c r="F335" s="74"/>
      <c r="G335" s="74"/>
      <c r="H335" s="74"/>
      <c r="L335" s="64"/>
      <c r="Q335" s="17"/>
      <c r="R335" s="17"/>
      <c r="T335" s="34">
        <f t="shared" si="94"/>
        <v>1.8480000000000001</v>
      </c>
      <c r="U335">
        <f>IF(A335=0,$AL$2,IF(A335=1,$AL$3,IF(A335=2,$AL$4,IF(A335=3,$AL$5,IF(A335=4,$AL$6,IF(A335=5,$AL$7,IF(A335=6,#REF!,IF(A335=7,$AL$9,IF(A335=8,$AL$8,"")))))))))</f>
        <v>8.4000000000000005E-2</v>
      </c>
      <c r="V335">
        <v>22.22</v>
      </c>
      <c r="W335">
        <f t="shared" si="95"/>
        <v>4.5454545454545456E-2</v>
      </c>
      <c r="X335">
        <f t="shared" si="96"/>
        <v>3.8545454545454549E-2</v>
      </c>
      <c r="Y335" s="32">
        <f t="shared" si="97"/>
        <v>84126.971848758199</v>
      </c>
      <c r="Z335" s="28">
        <f t="shared" si="98"/>
        <v>6846.459260729468</v>
      </c>
      <c r="AA335" s="28">
        <f t="shared" si="99"/>
        <v>219595.56889051254</v>
      </c>
      <c r="AB335" s="20"/>
      <c r="AC335" s="1">
        <f t="shared" si="91"/>
        <v>136.92918521458935</v>
      </c>
      <c r="AD335" s="1">
        <f t="shared" si="92"/>
        <v>363.07081478541068</v>
      </c>
      <c r="AE335" s="1">
        <f t="shared" si="93"/>
        <v>68.464592607294676</v>
      </c>
      <c r="AF335" s="3">
        <f t="shared" si="100"/>
        <v>5489.8892222628137</v>
      </c>
    </row>
    <row r="336" spans="1:32" x14ac:dyDescent="0.35">
      <c r="A336" s="84">
        <v>5</v>
      </c>
      <c r="C336" s="15">
        <f t="shared" si="101"/>
        <v>44239</v>
      </c>
      <c r="D336" s="9">
        <v>333</v>
      </c>
      <c r="E336" s="13"/>
      <c r="F336" s="74"/>
      <c r="G336" s="74"/>
      <c r="H336" s="74"/>
      <c r="L336" s="64"/>
      <c r="Q336" s="17"/>
      <c r="R336" s="17"/>
      <c r="T336" s="34">
        <f t="shared" si="94"/>
        <v>1.8480000000000001</v>
      </c>
      <c r="U336">
        <f>IF(A336=0,$AL$2,IF(A336=1,$AL$3,IF(A336=2,$AL$4,IF(A336=3,$AL$5,IF(A336=4,$AL$6,IF(A336=5,$AL$7,IF(A336=6,#REF!,IF(A336=7,$AL$9,IF(A336=8,$AL$8,"")))))))))</f>
        <v>8.4000000000000005E-2</v>
      </c>
      <c r="V336">
        <v>22.22</v>
      </c>
      <c r="W336">
        <f t="shared" si="95"/>
        <v>4.5454545454545456E-2</v>
      </c>
      <c r="X336">
        <f t="shared" si="96"/>
        <v>3.8545454545454549E-2</v>
      </c>
      <c r="Y336" s="32">
        <f t="shared" si="97"/>
        <v>83971.187484685768</v>
      </c>
      <c r="Z336" s="28">
        <f t="shared" si="98"/>
        <v>6691.0409311323847</v>
      </c>
      <c r="AA336" s="28">
        <f t="shared" si="99"/>
        <v>219906.77158418208</v>
      </c>
      <c r="AB336" s="20"/>
      <c r="AC336" s="1">
        <f t="shared" si="91"/>
        <v>133.82081862264769</v>
      </c>
      <c r="AD336" s="1">
        <f t="shared" si="92"/>
        <v>366.17918137735228</v>
      </c>
      <c r="AE336" s="1">
        <f t="shared" si="93"/>
        <v>66.910409311323846</v>
      </c>
      <c r="AF336" s="3">
        <f t="shared" si="100"/>
        <v>5497.6692896045524</v>
      </c>
    </row>
    <row r="337" spans="1:32" x14ac:dyDescent="0.35">
      <c r="A337" s="84">
        <v>5</v>
      </c>
      <c r="C337" s="15">
        <f t="shared" si="101"/>
        <v>44240</v>
      </c>
      <c r="D337" s="9">
        <v>334</v>
      </c>
      <c r="E337" s="13"/>
      <c r="F337" s="74"/>
      <c r="G337" s="74"/>
      <c r="H337" s="74"/>
      <c r="L337" s="64"/>
      <c r="Q337" s="17"/>
      <c r="R337" s="17"/>
      <c r="T337" s="34">
        <f t="shared" si="94"/>
        <v>1.8480000000000001</v>
      </c>
      <c r="U337">
        <f>IF(A337=0,$AL$2,IF(A337=1,$AL$3,IF(A337=2,$AL$4,IF(A337=3,$AL$5,IF(A337=4,$AL$6,IF(A337=5,$AL$7,IF(A337=6,#REF!,IF(A337=7,$AL$9,IF(A337=8,$AL$8,"")))))))))</f>
        <v>8.4000000000000005E-2</v>
      </c>
      <c r="V337">
        <v>22.22</v>
      </c>
      <c r="W337">
        <f t="shared" si="95"/>
        <v>4.5454545454545456E-2</v>
      </c>
      <c r="X337">
        <f t="shared" si="96"/>
        <v>3.8545454545454549E-2</v>
      </c>
      <c r="Y337" s="32">
        <f t="shared" si="97"/>
        <v>83819.221439215369</v>
      </c>
      <c r="Z337" s="28">
        <f t="shared" si="98"/>
        <v>6538.8687524603974</v>
      </c>
      <c r="AA337" s="28">
        <f t="shared" si="99"/>
        <v>220210.90980832445</v>
      </c>
      <c r="AB337" s="20"/>
      <c r="AC337" s="1">
        <f t="shared" si="91"/>
        <v>130.77737504920796</v>
      </c>
      <c r="AD337" s="1">
        <f t="shared" si="92"/>
        <v>369.22262495079201</v>
      </c>
      <c r="AE337" s="1">
        <f t="shared" si="93"/>
        <v>65.388687524603981</v>
      </c>
      <c r="AF337" s="3">
        <f t="shared" si="100"/>
        <v>5505.2727452081117</v>
      </c>
    </row>
    <row r="338" spans="1:32" x14ac:dyDescent="0.35">
      <c r="A338" s="84">
        <v>5</v>
      </c>
      <c r="C338" s="15">
        <f t="shared" si="101"/>
        <v>44241</v>
      </c>
      <c r="D338" s="9">
        <v>335</v>
      </c>
      <c r="E338" s="13"/>
      <c r="F338" s="74"/>
      <c r="G338" s="74"/>
      <c r="H338" s="74"/>
      <c r="L338" s="64"/>
      <c r="Q338" s="17"/>
      <c r="R338" s="17"/>
      <c r="T338" s="34">
        <f t="shared" si="94"/>
        <v>1.8480000000000001</v>
      </c>
      <c r="U338">
        <f>IF(A338=0,$AL$2,IF(A338=1,$AL$3,IF(A338=2,$AL$4,IF(A338=3,$AL$5,IF(A338=4,$AL$6,IF(A338=5,$AL$7,IF(A338=6,#REF!,IF(A338=7,$AL$9,IF(A338=8,$AL$8,"")))))))))</f>
        <v>8.4000000000000005E-2</v>
      </c>
      <c r="V338">
        <v>22.22</v>
      </c>
      <c r="W338">
        <f t="shared" si="95"/>
        <v>4.5454545454545456E-2</v>
      </c>
      <c r="X338">
        <f t="shared" si="96"/>
        <v>3.8545454545454549E-2</v>
      </c>
      <c r="Y338" s="32">
        <f t="shared" si="97"/>
        <v>83670.980272753746</v>
      </c>
      <c r="Z338" s="28">
        <f t="shared" si="98"/>
        <v>6389.8886119920026</v>
      </c>
      <c r="AA338" s="28">
        <f t="shared" si="99"/>
        <v>220508.13111525445</v>
      </c>
      <c r="AB338" s="20"/>
      <c r="AC338" s="1">
        <f t="shared" si="91"/>
        <v>127.79777223984006</v>
      </c>
      <c r="AD338" s="1">
        <f t="shared" si="92"/>
        <v>372.20222776015993</v>
      </c>
      <c r="AE338" s="1">
        <f t="shared" si="93"/>
        <v>63.898886119920029</v>
      </c>
      <c r="AF338" s="3">
        <f t="shared" si="100"/>
        <v>5512.7032778813618</v>
      </c>
    </row>
    <row r="339" spans="1:32" x14ac:dyDescent="0.35">
      <c r="A339" s="84">
        <v>5</v>
      </c>
      <c r="C339" s="15">
        <f t="shared" si="101"/>
        <v>44242</v>
      </c>
      <c r="D339" s="9">
        <v>336</v>
      </c>
      <c r="E339" s="13"/>
      <c r="F339" s="74"/>
      <c r="G339" s="74"/>
      <c r="H339" s="74"/>
      <c r="L339" s="64"/>
      <c r="Q339" s="17"/>
      <c r="R339" s="17"/>
      <c r="T339" s="34">
        <f t="shared" si="94"/>
        <v>1.8480000000000001</v>
      </c>
      <c r="U339">
        <f>IF(A339=0,$AL$2,IF(A339=1,$AL$3,IF(A339=2,$AL$4,IF(A339=3,$AL$5,IF(A339=4,$AL$6,IF(A339=5,$AL$7,IF(A339=6,#REF!,IF(A339=7,$AL$9,IF(A339=8,$AL$8,"")))))))))</f>
        <v>8.4000000000000005E-2</v>
      </c>
      <c r="V339">
        <v>22.22</v>
      </c>
      <c r="W339">
        <f t="shared" si="95"/>
        <v>4.5454545454545456E-2</v>
      </c>
      <c r="X339">
        <f t="shared" si="96"/>
        <v>3.8545454545454549E-2</v>
      </c>
      <c r="Y339" s="32">
        <f t="shared" si="97"/>
        <v>83526.37280354918</v>
      </c>
      <c r="Z339" s="28">
        <f t="shared" si="98"/>
        <v>6244.0465988332917</v>
      </c>
      <c r="AA339" s="28">
        <f t="shared" si="99"/>
        <v>220798.58059761772</v>
      </c>
      <c r="AB339" s="20"/>
      <c r="AC339" s="1">
        <f t="shared" si="91"/>
        <v>124.88093197666583</v>
      </c>
      <c r="AD339" s="1">
        <f t="shared" si="92"/>
        <v>375.11906802333419</v>
      </c>
      <c r="AE339" s="1">
        <f t="shared" si="93"/>
        <v>62.440465988332917</v>
      </c>
      <c r="AF339" s="3">
        <f t="shared" si="100"/>
        <v>5519.9645149404432</v>
      </c>
    </row>
    <row r="340" spans="1:32" x14ac:dyDescent="0.35">
      <c r="A340" s="84">
        <v>5</v>
      </c>
      <c r="C340" s="15">
        <f t="shared" si="101"/>
        <v>44243</v>
      </c>
      <c r="D340" s="9">
        <v>337</v>
      </c>
      <c r="E340" s="13"/>
      <c r="F340" s="74"/>
      <c r="G340" s="74"/>
      <c r="H340" s="74"/>
      <c r="L340" s="64"/>
      <c r="Q340" s="17"/>
      <c r="R340" s="17"/>
      <c r="T340" s="34">
        <f t="shared" si="94"/>
        <v>1.8480000000000001</v>
      </c>
      <c r="U340">
        <f>IF(A340=0,$AL$2,IF(A340=1,$AL$3,IF(A340=2,$AL$4,IF(A340=3,$AL$5,IF(A340=4,$AL$6,IF(A340=5,$AL$7,IF(A340=6,#REF!,IF(A340=7,$AL$9,IF(A340=8,$AL$8,"")))))))))</f>
        <v>8.4000000000000005E-2</v>
      </c>
      <c r="V340">
        <v>22.22</v>
      </c>
      <c r="W340">
        <f t="shared" si="95"/>
        <v>4.5454545454545456E-2</v>
      </c>
      <c r="X340">
        <f t="shared" si="96"/>
        <v>3.8545454545454549E-2</v>
      </c>
      <c r="Y340" s="32">
        <f t="shared" si="97"/>
        <v>83385.310056011062</v>
      </c>
      <c r="Z340" s="28">
        <f t="shared" si="98"/>
        <v>6101.2890464244419</v>
      </c>
      <c r="AA340" s="28">
        <f t="shared" si="99"/>
        <v>221082.40089756469</v>
      </c>
      <c r="AB340" s="20"/>
      <c r="AC340" s="1">
        <f t="shared" si="91"/>
        <v>122.02578092848884</v>
      </c>
      <c r="AD340" s="1">
        <f t="shared" si="92"/>
        <v>377.97421907151113</v>
      </c>
      <c r="AE340" s="1">
        <f t="shared" si="93"/>
        <v>61.012890464244421</v>
      </c>
      <c r="AF340" s="3">
        <f t="shared" si="100"/>
        <v>5527.0600224391173</v>
      </c>
    </row>
    <row r="341" spans="1:32" x14ac:dyDescent="0.35">
      <c r="A341" s="84">
        <v>5</v>
      </c>
      <c r="C341" s="15">
        <f t="shared" si="101"/>
        <v>44244</v>
      </c>
      <c r="D341" s="9">
        <v>338</v>
      </c>
      <c r="E341" s="13"/>
      <c r="F341" s="74"/>
      <c r="G341" s="74"/>
      <c r="H341" s="74"/>
      <c r="L341" s="64"/>
      <c r="Q341" s="17"/>
      <c r="R341" s="17"/>
      <c r="T341" s="34">
        <f t="shared" si="94"/>
        <v>1.8480000000000001</v>
      </c>
      <c r="U341">
        <f>IF(A341=0,$AL$2,IF(A341=1,$AL$3,IF(A341=2,$AL$4,IF(A341=3,$AL$5,IF(A341=4,$AL$6,IF(A341=5,$AL$7,IF(A341=6,#REF!,IF(A341=7,$AL$9,IF(A341=8,$AL$8,"")))))))))</f>
        <v>8.4000000000000005E-2</v>
      </c>
      <c r="V341">
        <v>22.22</v>
      </c>
      <c r="W341">
        <f t="shared" si="95"/>
        <v>4.5454545454545456E-2</v>
      </c>
      <c r="X341">
        <f t="shared" si="96"/>
        <v>3.8545454545454549E-2</v>
      </c>
      <c r="Y341" s="32">
        <f t="shared" si="97"/>
        <v>83247.705209968626</v>
      </c>
      <c r="Z341" s="28">
        <f t="shared" si="98"/>
        <v>5961.562572174852</v>
      </c>
      <c r="AA341" s="28">
        <f t="shared" si="99"/>
        <v>221359.73221785671</v>
      </c>
      <c r="AB341" s="20"/>
      <c r="AC341" s="1">
        <f t="shared" si="91"/>
        <v>119.23125144349704</v>
      </c>
      <c r="AD341" s="1">
        <f t="shared" si="92"/>
        <v>380.76874855650294</v>
      </c>
      <c r="AE341" s="1">
        <f t="shared" si="93"/>
        <v>59.615625721748522</v>
      </c>
      <c r="AF341" s="3">
        <f t="shared" si="100"/>
        <v>5533.9933054464182</v>
      </c>
    </row>
    <row r="342" spans="1:32" x14ac:dyDescent="0.35">
      <c r="A342" s="84">
        <v>5</v>
      </c>
      <c r="C342" s="15">
        <f t="shared" si="101"/>
        <v>44245</v>
      </c>
      <c r="D342" s="9">
        <v>339</v>
      </c>
      <c r="E342" s="13"/>
      <c r="F342" s="74"/>
      <c r="G342" s="74"/>
      <c r="H342" s="74"/>
      <c r="L342" s="64"/>
      <c r="Q342" s="17"/>
      <c r="R342" s="17"/>
      <c r="T342" s="34">
        <f t="shared" si="94"/>
        <v>1.8480000000000001</v>
      </c>
      <c r="U342">
        <f>IF(A342=0,$AL$2,IF(A342=1,$AL$3,IF(A342=2,$AL$4,IF(A342=3,$AL$5,IF(A342=4,$AL$6,IF(A342=5,$AL$7,IF(A342=6,#REF!,IF(A342=7,$AL$9,IF(A342=8,$AL$8,"")))))))))</f>
        <v>8.4000000000000005E-2</v>
      </c>
      <c r="V342">
        <v>22.22</v>
      </c>
      <c r="W342">
        <f t="shared" si="95"/>
        <v>4.5454545454545456E-2</v>
      </c>
      <c r="X342">
        <f t="shared" si="96"/>
        <v>3.8545454545454549E-2</v>
      </c>
      <c r="Y342" s="32">
        <f t="shared" si="97"/>
        <v>83113.47355087196</v>
      </c>
      <c r="Z342" s="28">
        <f t="shared" si="98"/>
        <v>5824.8141143544763</v>
      </c>
      <c r="AA342" s="28">
        <f t="shared" si="99"/>
        <v>221630.71233477377</v>
      </c>
      <c r="AB342" s="20"/>
      <c r="AC342" s="1">
        <f t="shared" si="91"/>
        <v>116.49628228708953</v>
      </c>
      <c r="AD342" s="1">
        <f t="shared" si="92"/>
        <v>383.50371771291049</v>
      </c>
      <c r="AE342" s="1">
        <f t="shared" si="93"/>
        <v>58.248141143544764</v>
      </c>
      <c r="AF342" s="3">
        <f t="shared" si="100"/>
        <v>5540.7678083693445</v>
      </c>
    </row>
    <row r="343" spans="1:32" x14ac:dyDescent="0.35">
      <c r="A343" s="84">
        <v>5</v>
      </c>
      <c r="C343" s="15">
        <f t="shared" si="101"/>
        <v>44246</v>
      </c>
      <c r="D343" s="9">
        <v>340</v>
      </c>
      <c r="E343" s="13"/>
      <c r="F343" s="74"/>
      <c r="G343" s="74"/>
      <c r="H343" s="74"/>
      <c r="L343" s="64"/>
      <c r="Q343" s="17"/>
      <c r="R343" s="17"/>
      <c r="T343" s="34">
        <f t="shared" si="94"/>
        <v>1.8480000000000001</v>
      </c>
      <c r="U343">
        <f>IF(A343=0,$AL$2,IF(A343=1,$AL$3,IF(A343=2,$AL$4,IF(A343=3,$AL$5,IF(A343=4,$AL$6,IF(A343=5,$AL$7,IF(A343=6,#REF!,IF(A343=7,$AL$9,IF(A343=8,$AL$8,"")))))))))</f>
        <v>8.4000000000000005E-2</v>
      </c>
      <c r="V343">
        <v>22.22</v>
      </c>
      <c r="W343">
        <f t="shared" si="95"/>
        <v>4.5454545454545456E-2</v>
      </c>
      <c r="X343">
        <f t="shared" si="96"/>
        <v>3.8545454545454549E-2</v>
      </c>
      <c r="Y343" s="32">
        <f t="shared" si="97"/>
        <v>82982.532420936172</v>
      </c>
      <c r="Z343" s="28">
        <f t="shared" si="98"/>
        <v>5690.9909663650687</v>
      </c>
      <c r="AA343" s="28">
        <f t="shared" si="99"/>
        <v>221895.47661269896</v>
      </c>
      <c r="AB343" s="20"/>
      <c r="AC343" s="1">
        <f t="shared" si="91"/>
        <v>113.81981932730137</v>
      </c>
      <c r="AD343" s="1">
        <f t="shared" si="92"/>
        <v>386.18018067269861</v>
      </c>
      <c r="AE343" s="1">
        <f t="shared" si="93"/>
        <v>56.909909663650687</v>
      </c>
      <c r="AF343" s="3">
        <f t="shared" si="100"/>
        <v>5547.3869153174746</v>
      </c>
    </row>
    <row r="344" spans="1:32" x14ac:dyDescent="0.35">
      <c r="A344" s="84">
        <v>5</v>
      </c>
      <c r="C344" s="15">
        <f t="shared" si="101"/>
        <v>44247</v>
      </c>
      <c r="D344" s="9">
        <v>341</v>
      </c>
      <c r="E344" s="13"/>
      <c r="F344" s="74"/>
      <c r="G344" s="74"/>
      <c r="H344" s="74"/>
      <c r="L344" s="64"/>
      <c r="Q344" s="17"/>
      <c r="R344" s="17"/>
      <c r="T344" s="34">
        <f t="shared" si="94"/>
        <v>1.8480000000000001</v>
      </c>
      <c r="U344">
        <f>IF(A344=0,$AL$2,IF(A344=1,$AL$3,IF(A344=2,$AL$4,IF(A344=3,$AL$5,IF(A344=4,$AL$6,IF(A344=5,$AL$7,IF(A344=6,#REF!,IF(A344=7,$AL$9,IF(A344=8,$AL$8,"")))))))))</f>
        <v>8.4000000000000005E-2</v>
      </c>
      <c r="V344">
        <v>22.22</v>
      </c>
      <c r="W344">
        <f t="shared" si="95"/>
        <v>4.5454545454545456E-2</v>
      </c>
      <c r="X344">
        <f t="shared" si="96"/>
        <v>3.8545454545454549E-2</v>
      </c>
      <c r="Y344" s="32">
        <f t="shared" si="97"/>
        <v>82854.80117122794</v>
      </c>
      <c r="Z344" s="28">
        <f t="shared" si="98"/>
        <v>5560.0408085112522</v>
      </c>
      <c r="AA344" s="28">
        <f t="shared" si="99"/>
        <v>222154.15802026101</v>
      </c>
      <c r="AB344" s="20"/>
      <c r="AC344" s="1">
        <f t="shared" si="91"/>
        <v>111.20081617022504</v>
      </c>
      <c r="AD344" s="1">
        <f t="shared" si="92"/>
        <v>388.79918382977496</v>
      </c>
      <c r="AE344" s="1">
        <f t="shared" si="93"/>
        <v>55.60040808511252</v>
      </c>
      <c r="AF344" s="3">
        <f t="shared" si="100"/>
        <v>5553.8539505065255</v>
      </c>
    </row>
    <row r="345" spans="1:32" x14ac:dyDescent="0.35">
      <c r="A345" s="84">
        <v>5</v>
      </c>
      <c r="C345" s="15">
        <f t="shared" si="101"/>
        <v>44248</v>
      </c>
      <c r="D345" s="9">
        <v>342</v>
      </c>
      <c r="E345" s="13"/>
      <c r="F345" s="74"/>
      <c r="G345" s="74"/>
      <c r="H345" s="74"/>
      <c r="L345" s="64"/>
      <c r="Q345" s="17"/>
      <c r="R345" s="17"/>
      <c r="T345" s="34">
        <f t="shared" si="94"/>
        <v>1.8480000000000001</v>
      </c>
      <c r="U345">
        <f>IF(A345=0,$AL$2,IF(A345=1,$AL$3,IF(A345=2,$AL$4,IF(A345=3,$AL$5,IF(A345=4,$AL$6,IF(A345=5,$AL$7,IF(A345=6,#REF!,IF(A345=7,$AL$9,IF(A345=8,$AL$8,"")))))))))</f>
        <v>8.4000000000000005E-2</v>
      </c>
      <c r="V345">
        <v>22.22</v>
      </c>
      <c r="W345">
        <f t="shared" si="95"/>
        <v>4.5454545454545456E-2</v>
      </c>
      <c r="X345">
        <f t="shared" si="96"/>
        <v>3.8545454545454549E-2</v>
      </c>
      <c r="Y345" s="32">
        <f t="shared" si="97"/>
        <v>82730.2011146921</v>
      </c>
      <c r="Z345" s="28">
        <f t="shared" si="98"/>
        <v>5431.911737387486</v>
      </c>
      <c r="AA345" s="28">
        <f t="shared" si="99"/>
        <v>222406.88714792061</v>
      </c>
      <c r="AB345" s="20"/>
      <c r="AC345" s="1">
        <f t="shared" si="91"/>
        <v>108.63823474774972</v>
      </c>
      <c r="AD345" s="1">
        <f t="shared" si="92"/>
        <v>391.36176525225028</v>
      </c>
      <c r="AE345" s="1">
        <f t="shared" si="93"/>
        <v>54.31911737387486</v>
      </c>
      <c r="AF345" s="3">
        <f t="shared" si="100"/>
        <v>5560.1721786980161</v>
      </c>
    </row>
    <row r="346" spans="1:32" x14ac:dyDescent="0.35">
      <c r="A346" s="84">
        <v>5</v>
      </c>
      <c r="C346" s="15">
        <f t="shared" si="101"/>
        <v>44249</v>
      </c>
      <c r="D346" s="9">
        <v>343</v>
      </c>
      <c r="E346" s="13"/>
      <c r="F346" s="74"/>
      <c r="G346" s="74"/>
      <c r="H346" s="74"/>
      <c r="L346" s="64"/>
      <c r="Q346" s="17"/>
      <c r="R346" s="17"/>
      <c r="T346" s="34">
        <f t="shared" si="94"/>
        <v>1.8480000000000001</v>
      </c>
      <c r="U346">
        <f>IF(A346=0,$AL$2,IF(A346=1,$AL$3,IF(A346=2,$AL$4,IF(A346=3,$AL$5,IF(A346=4,$AL$6,IF(A346=5,$AL$7,IF(A346=6,#REF!,IF(A346=7,$AL$9,IF(A346=8,$AL$8,"")))))))))</f>
        <v>8.4000000000000005E-2</v>
      </c>
      <c r="V346">
        <v>22.22</v>
      </c>
      <c r="W346">
        <f t="shared" si="95"/>
        <v>4.5454545454545456E-2</v>
      </c>
      <c r="X346">
        <f t="shared" si="96"/>
        <v>3.8545454545454549E-2</v>
      </c>
      <c r="Y346" s="32">
        <f t="shared" si="97"/>
        <v>82608.65548011419</v>
      </c>
      <c r="Z346" s="28">
        <f t="shared" si="98"/>
        <v>5306.5522929932331</v>
      </c>
      <c r="AA346" s="28">
        <f t="shared" si="99"/>
        <v>222653.79222689278</v>
      </c>
      <c r="AB346" s="20"/>
      <c r="AC346" s="1">
        <f t="shared" si="91"/>
        <v>106.13104585986467</v>
      </c>
      <c r="AD346" s="1">
        <f t="shared" si="92"/>
        <v>393.86895414013532</v>
      </c>
      <c r="AE346" s="1">
        <f t="shared" si="93"/>
        <v>53.065522929932335</v>
      </c>
      <c r="AF346" s="3">
        <f t="shared" si="100"/>
        <v>5566.34480567232</v>
      </c>
    </row>
    <row r="347" spans="1:32" x14ac:dyDescent="0.35">
      <c r="A347" s="84">
        <v>5</v>
      </c>
      <c r="C347" s="15">
        <f t="shared" si="101"/>
        <v>44250</v>
      </c>
      <c r="D347" s="9">
        <v>344</v>
      </c>
      <c r="E347" s="13"/>
      <c r="F347" s="74"/>
      <c r="G347" s="74"/>
      <c r="H347" s="74"/>
      <c r="L347" s="64"/>
      <c r="Q347" s="17"/>
      <c r="R347" s="17"/>
      <c r="T347" s="34">
        <f t="shared" si="94"/>
        <v>1.8480000000000001</v>
      </c>
      <c r="U347">
        <f>IF(A347=0,$AL$2,IF(A347=1,$AL$3,IF(A347=2,$AL$4,IF(A347=3,$AL$5,IF(A347=4,$AL$6,IF(A347=5,$AL$7,IF(A347=6,#REF!,IF(A347=7,$AL$9,IF(A347=8,$AL$8,"")))))))))</f>
        <v>8.4000000000000005E-2</v>
      </c>
      <c r="V347">
        <v>22.22</v>
      </c>
      <c r="W347">
        <f t="shared" si="95"/>
        <v>4.5454545454545456E-2</v>
      </c>
      <c r="X347">
        <f t="shared" si="96"/>
        <v>3.8545454545454549E-2</v>
      </c>
      <c r="Y347" s="32">
        <f t="shared" si="97"/>
        <v>82490.089367013788</v>
      </c>
      <c r="Z347" s="28">
        <f t="shared" si="98"/>
        <v>5183.9114836848439</v>
      </c>
      <c r="AA347" s="28">
        <f t="shared" si="99"/>
        <v>222894.99914930156</v>
      </c>
      <c r="AB347" s="20"/>
      <c r="AC347" s="1">
        <f t="shared" si="91"/>
        <v>103.67822967369688</v>
      </c>
      <c r="AD347" s="1">
        <f t="shared" si="92"/>
        <v>396.32177032630312</v>
      </c>
      <c r="AE347" s="1">
        <f t="shared" si="93"/>
        <v>51.839114836848438</v>
      </c>
      <c r="AF347" s="3">
        <f t="shared" si="100"/>
        <v>5572.3749787325396</v>
      </c>
    </row>
    <row r="348" spans="1:32" x14ac:dyDescent="0.35">
      <c r="A348" s="84">
        <v>5</v>
      </c>
      <c r="C348" s="15">
        <f t="shared" si="101"/>
        <v>44251</v>
      </c>
      <c r="D348" s="9">
        <v>345</v>
      </c>
      <c r="E348" s="13"/>
      <c r="F348" s="74"/>
      <c r="G348" s="74"/>
      <c r="H348" s="74"/>
      <c r="L348" s="64"/>
      <c r="Q348" s="17"/>
      <c r="R348" s="17"/>
      <c r="T348" s="34">
        <f t="shared" si="94"/>
        <v>1.8480000000000001</v>
      </c>
      <c r="U348">
        <f>IF(A348=0,$AL$2,IF(A348=1,$AL$3,IF(A348=2,$AL$4,IF(A348=3,$AL$5,IF(A348=4,$AL$6,IF(A348=5,$AL$7,IF(A348=6,#REF!,IF(A348=7,$AL$9,IF(A348=8,$AL$8,"")))))))))</f>
        <v>8.4000000000000005E-2</v>
      </c>
      <c r="V348">
        <v>22.22</v>
      </c>
      <c r="W348">
        <f t="shared" si="95"/>
        <v>4.5454545454545456E-2</v>
      </c>
      <c r="X348">
        <f t="shared" si="96"/>
        <v>3.8545454545454549E-2</v>
      </c>
      <c r="Y348" s="32">
        <f t="shared" si="97"/>
        <v>82374.429701462199</v>
      </c>
      <c r="Z348" s="28">
        <f t="shared" si="98"/>
        <v>5063.9388090689454</v>
      </c>
      <c r="AA348" s="28">
        <f t="shared" si="99"/>
        <v>223130.63148946906</v>
      </c>
      <c r="AB348" s="20"/>
      <c r="AC348" s="1">
        <f t="shared" si="91"/>
        <v>101.27877618137892</v>
      </c>
      <c r="AD348" s="1">
        <f t="shared" si="92"/>
        <v>398.72122381862107</v>
      </c>
      <c r="AE348" s="1">
        <f t="shared" si="93"/>
        <v>50.639388090689458</v>
      </c>
      <c r="AF348" s="3">
        <f t="shared" si="100"/>
        <v>5578.2657872367272</v>
      </c>
    </row>
    <row r="349" spans="1:32" x14ac:dyDescent="0.35">
      <c r="A349" s="84">
        <v>5</v>
      </c>
      <c r="C349" s="15">
        <f t="shared" si="101"/>
        <v>44252</v>
      </c>
      <c r="D349" s="9">
        <v>346</v>
      </c>
      <c r="E349" s="13"/>
      <c r="F349" s="74"/>
      <c r="G349" s="74"/>
      <c r="H349" s="74"/>
      <c r="L349" s="64"/>
      <c r="Q349" s="17"/>
      <c r="R349" s="17"/>
      <c r="T349" s="34">
        <f t="shared" si="94"/>
        <v>1.8480000000000001</v>
      </c>
      <c r="U349">
        <f>IF(A349=0,$AL$2,IF(A349=1,$AL$3,IF(A349=2,$AL$4,IF(A349=3,$AL$5,IF(A349=4,$AL$6,IF(A349=5,$AL$7,IF(A349=6,#REF!,IF(A349=7,$AL$9,IF(A349=8,$AL$8,"")))))))))</f>
        <v>8.4000000000000005E-2</v>
      </c>
      <c r="V349">
        <v>22.22</v>
      </c>
      <c r="W349">
        <f t="shared" si="95"/>
        <v>4.5454545454545456E-2</v>
      </c>
      <c r="X349">
        <f t="shared" si="96"/>
        <v>3.8545454545454549E-2</v>
      </c>
      <c r="Y349" s="32">
        <f t="shared" si="97"/>
        <v>82261.605192816831</v>
      </c>
      <c r="Z349" s="28">
        <f t="shared" si="98"/>
        <v>4946.5842809384476</v>
      </c>
      <c r="AA349" s="28">
        <f t="shared" si="99"/>
        <v>223360.81052624492</v>
      </c>
      <c r="AB349" s="20"/>
      <c r="AC349" s="1">
        <f t="shared" si="91"/>
        <v>98.931685618768952</v>
      </c>
      <c r="AD349" s="1">
        <f t="shared" si="92"/>
        <v>401.06831438123106</v>
      </c>
      <c r="AE349" s="1">
        <f t="shared" si="93"/>
        <v>49.465842809384476</v>
      </c>
      <c r="AF349" s="3">
        <f t="shared" si="100"/>
        <v>5584.0202631561233</v>
      </c>
    </row>
    <row r="350" spans="1:32" x14ac:dyDescent="0.35">
      <c r="A350" s="84">
        <v>5</v>
      </c>
      <c r="C350" s="15">
        <f t="shared" si="101"/>
        <v>44253</v>
      </c>
      <c r="D350" s="9">
        <v>347</v>
      </c>
      <c r="E350" s="13"/>
      <c r="F350" s="74"/>
      <c r="G350" s="74"/>
      <c r="H350" s="74"/>
      <c r="L350" s="64"/>
      <c r="Q350" s="17"/>
      <c r="R350" s="17"/>
      <c r="T350" s="34">
        <f t="shared" si="94"/>
        <v>1.8480000000000001</v>
      </c>
      <c r="U350">
        <f>IF(A350=0,$AL$2,IF(A350=1,$AL$3,IF(A350=2,$AL$4,IF(A350=3,$AL$5,IF(A350=4,$AL$6,IF(A350=5,$AL$7,IF(A350=6,#REF!,IF(A350=7,$AL$9,IF(A350=8,$AL$8,"")))))))))</f>
        <v>8.4000000000000005E-2</v>
      </c>
      <c r="V350">
        <v>22.22</v>
      </c>
      <c r="W350">
        <f t="shared" si="95"/>
        <v>4.5454545454545456E-2</v>
      </c>
      <c r="X350">
        <f t="shared" si="96"/>
        <v>3.8545454545454549E-2</v>
      </c>
      <c r="Y350" s="32">
        <f t="shared" si="97"/>
        <v>82151.546291363979</v>
      </c>
      <c r="Z350" s="28">
        <f t="shared" si="98"/>
        <v>4831.7984423486459</v>
      </c>
      <c r="AA350" s="28">
        <f t="shared" si="99"/>
        <v>223585.65526628759</v>
      </c>
      <c r="AB350" s="20"/>
      <c r="AC350" s="1">
        <f t="shared" si="91"/>
        <v>96.635968846972915</v>
      </c>
      <c r="AD350" s="1">
        <f t="shared" si="92"/>
        <v>403.3640311530271</v>
      </c>
      <c r="AE350" s="1">
        <f t="shared" si="93"/>
        <v>48.317984423486458</v>
      </c>
      <c r="AF350" s="3">
        <f t="shared" si="100"/>
        <v>5589.6413816571903</v>
      </c>
    </row>
    <row r="351" spans="1:32" x14ac:dyDescent="0.35">
      <c r="A351" s="84">
        <v>5</v>
      </c>
      <c r="C351" s="15">
        <f t="shared" si="101"/>
        <v>44254</v>
      </c>
      <c r="D351" s="9">
        <v>348</v>
      </c>
      <c r="E351" s="13"/>
      <c r="F351" s="74"/>
      <c r="G351" s="74"/>
      <c r="H351" s="74"/>
      <c r="L351" s="64"/>
      <c r="Q351" s="17"/>
      <c r="R351" s="17"/>
      <c r="T351" s="34">
        <f t="shared" si="94"/>
        <v>1.8480000000000001</v>
      </c>
      <c r="U351">
        <f>IF(A351=0,$AL$2,IF(A351=1,$AL$3,IF(A351=2,$AL$4,IF(A351=3,$AL$5,IF(A351=4,$AL$6,IF(A351=5,$AL$7,IF(A351=6,#REF!,IF(A351=7,$AL$9,IF(A351=8,$AL$8,"")))))))))</f>
        <v>8.4000000000000005E-2</v>
      </c>
      <c r="V351">
        <v>22.22</v>
      </c>
      <c r="W351">
        <f t="shared" si="95"/>
        <v>4.5454545454545456E-2</v>
      </c>
      <c r="X351">
        <f t="shared" si="96"/>
        <v>3.8545454545454549E-2</v>
      </c>
      <c r="Y351" s="32">
        <f t="shared" si="97"/>
        <v>82044.185146860356</v>
      </c>
      <c r="Z351" s="28">
        <f t="shared" si="98"/>
        <v>4719.5323849273273</v>
      </c>
      <c r="AA351" s="28">
        <f t="shared" si="99"/>
        <v>223805.28246821254</v>
      </c>
      <c r="AB351" s="20"/>
      <c r="AC351" s="1">
        <f t="shared" si="91"/>
        <v>94.390647698546545</v>
      </c>
      <c r="AD351" s="1">
        <f t="shared" si="92"/>
        <v>405.60935230145344</v>
      </c>
      <c r="AE351" s="1">
        <f t="shared" si="93"/>
        <v>47.195323849273272</v>
      </c>
      <c r="AF351" s="3">
        <f t="shared" si="100"/>
        <v>5595.1320617053134</v>
      </c>
    </row>
    <row r="352" spans="1:32" x14ac:dyDescent="0.35">
      <c r="A352" s="84">
        <v>5</v>
      </c>
      <c r="C352" s="15">
        <f t="shared" si="101"/>
        <v>44255</v>
      </c>
      <c r="D352" s="9">
        <v>349</v>
      </c>
      <c r="E352" s="13"/>
      <c r="F352" s="74"/>
      <c r="G352" s="74"/>
      <c r="H352" s="74"/>
      <c r="L352" s="64"/>
      <c r="Q352" s="17"/>
      <c r="R352" s="17"/>
      <c r="T352" s="34">
        <f t="shared" si="94"/>
        <v>1.8480000000000001</v>
      </c>
      <c r="U352">
        <f>IF(A352=0,$AL$2,IF(A352=1,$AL$3,IF(A352=2,$AL$4,IF(A352=3,$AL$5,IF(A352=4,$AL$6,IF(A352=5,$AL$7,IF(A352=6,#REF!,IF(A352=7,$AL$9,IF(A352=8,$AL$8,"")))))))))</f>
        <v>8.4000000000000005E-2</v>
      </c>
      <c r="V352">
        <v>22.22</v>
      </c>
      <c r="W352">
        <f t="shared" si="95"/>
        <v>4.5454545454545456E-2</v>
      </c>
      <c r="X352">
        <f t="shared" si="96"/>
        <v>3.8545454545454549E-2</v>
      </c>
      <c r="Y352" s="32">
        <f t="shared" si="97"/>
        <v>81939.455567963538</v>
      </c>
      <c r="Z352" s="28">
        <f t="shared" si="98"/>
        <v>4609.7377645092729</v>
      </c>
      <c r="AA352" s="28">
        <f t="shared" si="99"/>
        <v>224019.80666752742</v>
      </c>
      <c r="AB352" s="20"/>
      <c r="AC352" s="1">
        <f t="shared" si="91"/>
        <v>92.194755290185455</v>
      </c>
      <c r="AD352" s="1">
        <f t="shared" si="92"/>
        <v>407.80524470981453</v>
      </c>
      <c r="AE352" s="1">
        <f t="shared" si="93"/>
        <v>46.097377645092728</v>
      </c>
      <c r="AF352" s="3">
        <f t="shared" si="100"/>
        <v>5600.4951666881861</v>
      </c>
    </row>
    <row r="353" spans="1:32" x14ac:dyDescent="0.35">
      <c r="A353" s="84">
        <v>5</v>
      </c>
      <c r="C353" s="15">
        <f t="shared" si="101"/>
        <v>44256</v>
      </c>
      <c r="D353" s="9">
        <v>350</v>
      </c>
      <c r="E353" s="13"/>
      <c r="F353" s="74"/>
      <c r="G353" s="74"/>
      <c r="H353" s="74"/>
      <c r="L353" s="64"/>
      <c r="Q353" s="17"/>
      <c r="R353" s="17"/>
      <c r="T353" s="34">
        <f t="shared" si="94"/>
        <v>1.8480000000000001</v>
      </c>
      <c r="U353">
        <f>IF(A353=0,$AL$2,IF(A353=1,$AL$3,IF(A353=2,$AL$4,IF(A353=3,$AL$5,IF(A353=4,$AL$6,IF(A353=5,$AL$7,IF(A353=6,#REF!,IF(A353=7,$AL$9,IF(A353=8,$AL$8,"")))))))))</f>
        <v>8.4000000000000005E-2</v>
      </c>
      <c r="V353">
        <v>22.22</v>
      </c>
      <c r="W353">
        <f t="shared" si="95"/>
        <v>4.5454545454545456E-2</v>
      </c>
      <c r="X353">
        <f t="shared" si="96"/>
        <v>3.8545454545454549E-2</v>
      </c>
      <c r="Y353" s="32">
        <f t="shared" si="97"/>
        <v>81837.292982540253</v>
      </c>
      <c r="Z353" s="28">
        <f t="shared" si="98"/>
        <v>4502.3668151821321</v>
      </c>
      <c r="AA353" s="28">
        <f t="shared" si="99"/>
        <v>224229.34020227785</v>
      </c>
      <c r="AB353" s="20"/>
      <c r="AC353" s="1">
        <f t="shared" si="91"/>
        <v>90.047336303642638</v>
      </c>
      <c r="AD353" s="1">
        <f t="shared" si="92"/>
        <v>409.95266369635738</v>
      </c>
      <c r="AE353" s="1">
        <f t="shared" si="93"/>
        <v>45.023668151821319</v>
      </c>
      <c r="AF353" s="3">
        <f t="shared" si="100"/>
        <v>5605.7335050569463</v>
      </c>
    </row>
    <row r="354" spans="1:32" x14ac:dyDescent="0.35">
      <c r="A354" s="84">
        <v>5</v>
      </c>
      <c r="C354" s="15">
        <f t="shared" si="101"/>
        <v>44257</v>
      </c>
      <c r="D354" s="9">
        <v>351</v>
      </c>
      <c r="E354" s="13"/>
      <c r="F354" s="74"/>
      <c r="G354" s="74"/>
      <c r="H354" s="74"/>
      <c r="L354" s="64"/>
      <c r="Q354" s="17"/>
      <c r="R354" s="17"/>
      <c r="T354" s="34">
        <f t="shared" si="94"/>
        <v>1.8480000000000001</v>
      </c>
      <c r="U354">
        <f>IF(A354=0,$AL$2,IF(A354=1,$AL$3,IF(A354=2,$AL$4,IF(A354=3,$AL$5,IF(A354=4,$AL$6,IF(A354=5,$AL$7,IF(A354=6,#REF!,IF(A354=7,$AL$9,IF(A354=8,$AL$8,"")))))))))</f>
        <v>8.4000000000000005E-2</v>
      </c>
      <c r="V354">
        <v>22.22</v>
      </c>
      <c r="W354">
        <f t="shared" si="95"/>
        <v>4.5454545454545456E-2</v>
      </c>
      <c r="X354">
        <f t="shared" si="96"/>
        <v>3.8545454545454549E-2</v>
      </c>
      <c r="Y354" s="32">
        <f t="shared" si="97"/>
        <v>81737.634398841386</v>
      </c>
      <c r="Z354" s="28">
        <f t="shared" si="98"/>
        <v>4397.3723618272661</v>
      </c>
      <c r="AA354" s="28">
        <f t="shared" si="99"/>
        <v>224433.99323933158</v>
      </c>
      <c r="AB354" s="20"/>
      <c r="AC354" s="1">
        <f t="shared" si="91"/>
        <v>87.947447236545329</v>
      </c>
      <c r="AD354" s="1">
        <f t="shared" si="92"/>
        <v>412.05255276345468</v>
      </c>
      <c r="AE354" s="1">
        <f t="shared" si="93"/>
        <v>43.973723618272665</v>
      </c>
      <c r="AF354" s="3">
        <f t="shared" si="100"/>
        <v>5610.8498309832903</v>
      </c>
    </row>
    <row r="355" spans="1:32" x14ac:dyDescent="0.35">
      <c r="A355" s="84">
        <v>5</v>
      </c>
      <c r="C355" s="15">
        <f t="shared" si="101"/>
        <v>44258</v>
      </c>
      <c r="D355" s="9">
        <v>352</v>
      </c>
      <c r="E355" s="13"/>
      <c r="F355" s="74"/>
      <c r="G355" s="74"/>
      <c r="H355" s="74"/>
      <c r="L355" s="64"/>
      <c r="Q355" s="17"/>
      <c r="R355" s="17"/>
      <c r="T355" s="34">
        <f t="shared" si="94"/>
        <v>1.8480000000000001</v>
      </c>
      <c r="U355">
        <f>IF(A355=0,$AL$2,IF(A355=1,$AL$3,IF(A355=2,$AL$4,IF(A355=3,$AL$5,IF(A355=4,$AL$6,IF(A355=5,$AL$7,IF(A355=6,#REF!,IF(A355=7,$AL$9,IF(A355=8,$AL$8,"")))))))))</f>
        <v>8.4000000000000005E-2</v>
      </c>
      <c r="V355">
        <v>22.22</v>
      </c>
      <c r="W355">
        <f t="shared" si="95"/>
        <v>4.5454545454545456E-2</v>
      </c>
      <c r="X355">
        <f t="shared" si="96"/>
        <v>3.8545454545454549E-2</v>
      </c>
      <c r="Y355" s="32">
        <f t="shared" si="97"/>
        <v>81640.418367531543</v>
      </c>
      <c r="Z355" s="28">
        <f t="shared" si="98"/>
        <v>4294.707831235869</v>
      </c>
      <c r="AA355" s="28">
        <f t="shared" si="99"/>
        <v>224633.87380123281</v>
      </c>
      <c r="AB355" s="20"/>
      <c r="AC355" s="1">
        <f t="shared" si="91"/>
        <v>85.894156624717382</v>
      </c>
      <c r="AD355" s="1">
        <f t="shared" si="92"/>
        <v>414.10584337528263</v>
      </c>
      <c r="AE355" s="1">
        <f t="shared" si="93"/>
        <v>42.947078312358691</v>
      </c>
      <c r="AF355" s="3">
        <f t="shared" si="100"/>
        <v>5615.846845030821</v>
      </c>
    </row>
    <row r="356" spans="1:32" x14ac:dyDescent="0.35">
      <c r="A356" s="84">
        <v>5</v>
      </c>
      <c r="C356" s="15">
        <f t="shared" si="101"/>
        <v>44259</v>
      </c>
      <c r="D356" s="9">
        <v>353</v>
      </c>
      <c r="E356" s="13"/>
      <c r="F356" s="74"/>
      <c r="G356" s="74"/>
      <c r="H356" s="74"/>
      <c r="L356" s="64"/>
      <c r="Q356" s="17"/>
      <c r="R356" s="17"/>
      <c r="T356" s="34">
        <f t="shared" si="94"/>
        <v>1.8480000000000001</v>
      </c>
      <c r="U356">
        <f>IF(A356=0,$AL$2,IF(A356=1,$AL$3,IF(A356=2,$AL$4,IF(A356=3,$AL$5,IF(A356=4,$AL$6,IF(A356=5,$AL$7,IF(A356=6,#REF!,IF(A356=7,$AL$9,IF(A356=8,$AL$8,"")))))))))</f>
        <v>8.4000000000000005E-2</v>
      </c>
      <c r="V356">
        <v>22.22</v>
      </c>
      <c r="W356">
        <f t="shared" si="95"/>
        <v>4.5454545454545456E-2</v>
      </c>
      <c r="X356">
        <f t="shared" si="96"/>
        <v>3.8545454545454549E-2</v>
      </c>
      <c r="Y356" s="32">
        <f t="shared" si="97"/>
        <v>81545.584944561037</v>
      </c>
      <c r="Z356" s="28">
        <f t="shared" si="98"/>
        <v>4194.327261877479</v>
      </c>
      <c r="AA356" s="28">
        <f t="shared" si="99"/>
        <v>224829.08779356172</v>
      </c>
      <c r="AB356" s="20"/>
      <c r="AC356" s="1">
        <f t="shared" si="91"/>
        <v>83.886545237549583</v>
      </c>
      <c r="AD356" s="1">
        <f t="shared" si="92"/>
        <v>416.11345476245043</v>
      </c>
      <c r="AE356" s="1">
        <f t="shared" si="93"/>
        <v>41.943272618774792</v>
      </c>
      <c r="AF356" s="3">
        <f t="shared" si="100"/>
        <v>5620.7271948390435</v>
      </c>
    </row>
    <row r="357" spans="1:32" x14ac:dyDescent="0.35">
      <c r="A357" s="84">
        <v>5</v>
      </c>
      <c r="C357" s="15">
        <f t="shared" si="101"/>
        <v>44260</v>
      </c>
      <c r="D357" s="9">
        <v>354</v>
      </c>
      <c r="E357" s="13"/>
      <c r="F357" s="74"/>
      <c r="G357" s="74"/>
      <c r="H357" s="74"/>
      <c r="L357" s="64"/>
      <c r="Q357" s="17"/>
      <c r="R357" s="17"/>
      <c r="T357" s="34">
        <f t="shared" si="94"/>
        <v>1.8480000000000001</v>
      </c>
      <c r="U357">
        <f>IF(A357=0,$AL$2,IF(A357=1,$AL$3,IF(A357=2,$AL$4,IF(A357=3,$AL$5,IF(A357=4,$AL$6,IF(A357=5,$AL$7,IF(A357=6,#REF!,IF(A357=7,$AL$9,IF(A357=8,$AL$8,"")))))))))</f>
        <v>8.4000000000000005E-2</v>
      </c>
      <c r="V357">
        <v>22.22</v>
      </c>
      <c r="W357">
        <f t="shared" si="95"/>
        <v>4.5454545454545456E-2</v>
      </c>
      <c r="X357">
        <f t="shared" si="96"/>
        <v>3.8545454545454549E-2</v>
      </c>
      <c r="Y357" s="32">
        <f t="shared" si="97"/>
        <v>81453.075654867396</v>
      </c>
      <c r="Z357" s="28">
        <f t="shared" si="98"/>
        <v>4096.1853123948631</v>
      </c>
      <c r="AA357" s="28">
        <f t="shared" si="99"/>
        <v>225019.73903273797</v>
      </c>
      <c r="AB357" s="20"/>
      <c r="AC357" s="1">
        <f t="shared" si="91"/>
        <v>81.923706247897258</v>
      </c>
      <c r="AD357" s="1">
        <f t="shared" si="92"/>
        <v>418.07629375210274</v>
      </c>
      <c r="AE357" s="1">
        <f t="shared" si="93"/>
        <v>40.961853123948629</v>
      </c>
      <c r="AF357" s="3">
        <f t="shared" si="100"/>
        <v>5625.49347581845</v>
      </c>
    </row>
    <row r="358" spans="1:32" x14ac:dyDescent="0.35">
      <c r="A358" s="84">
        <v>5</v>
      </c>
      <c r="C358" s="15">
        <f t="shared" si="101"/>
        <v>44261</v>
      </c>
      <c r="D358" s="9">
        <v>355</v>
      </c>
      <c r="E358" s="13"/>
      <c r="F358" s="74"/>
      <c r="G358" s="74"/>
      <c r="H358" s="74"/>
      <c r="L358" s="64"/>
      <c r="Q358" s="17"/>
      <c r="R358" s="17"/>
      <c r="T358" s="34">
        <f t="shared" si="94"/>
        <v>1.8480000000000001</v>
      </c>
      <c r="U358">
        <f>IF(A358=0,$AL$2,IF(A358=1,$AL$3,IF(A358=2,$AL$4,IF(A358=3,$AL$5,IF(A358=4,$AL$6,IF(A358=5,$AL$7,IF(A358=6,#REF!,IF(A358=7,$AL$9,IF(A358=8,$AL$8,"")))))))))</f>
        <v>8.4000000000000005E-2</v>
      </c>
      <c r="V358">
        <v>22.22</v>
      </c>
      <c r="W358">
        <f t="shared" si="95"/>
        <v>4.5454545454545456E-2</v>
      </c>
      <c r="X358">
        <f t="shared" si="96"/>
        <v>3.8545454545454549E-2</v>
      </c>
      <c r="Y358" s="32">
        <f t="shared" si="97"/>
        <v>81362.833456893568</v>
      </c>
      <c r="Z358" s="28">
        <f t="shared" si="98"/>
        <v>4000.2372688961977</v>
      </c>
      <c r="AA358" s="28">
        <f t="shared" si="99"/>
        <v>225205.92927421047</v>
      </c>
      <c r="AB358" s="20"/>
      <c r="AC358" s="1">
        <f t="shared" si="91"/>
        <v>80.004745377923953</v>
      </c>
      <c r="AD358" s="1">
        <f t="shared" si="92"/>
        <v>419.99525462207606</v>
      </c>
      <c r="AE358" s="1">
        <f t="shared" si="93"/>
        <v>40.002372688961977</v>
      </c>
      <c r="AF358" s="3">
        <f t="shared" si="100"/>
        <v>5630.1482318552626</v>
      </c>
    </row>
    <row r="359" spans="1:32" x14ac:dyDescent="0.35">
      <c r="A359" s="84">
        <v>5</v>
      </c>
      <c r="C359" s="15">
        <f t="shared" si="101"/>
        <v>44262</v>
      </c>
      <c r="D359" s="9">
        <v>356</v>
      </c>
      <c r="E359" s="13"/>
      <c r="F359" s="74"/>
      <c r="G359" s="74"/>
      <c r="H359" s="74"/>
      <c r="L359" s="64"/>
      <c r="Q359" s="17"/>
      <c r="R359" s="17"/>
      <c r="T359" s="34">
        <f t="shared" si="94"/>
        <v>1.8480000000000001</v>
      </c>
      <c r="U359">
        <f>IF(A359=0,$AL$2,IF(A359=1,$AL$3,IF(A359=2,$AL$4,IF(A359=3,$AL$5,IF(A359=4,$AL$6,IF(A359=5,$AL$7,IF(A359=6,#REF!,IF(A359=7,$AL$9,IF(A359=8,$AL$8,"")))))))))</f>
        <v>8.4000000000000005E-2</v>
      </c>
      <c r="V359">
        <v>22.22</v>
      </c>
      <c r="W359">
        <f t="shared" si="95"/>
        <v>4.5454545454545456E-2</v>
      </c>
      <c r="X359">
        <f t="shared" si="96"/>
        <v>3.8545454545454549E-2</v>
      </c>
      <c r="Y359" s="32">
        <f t="shared" si="97"/>
        <v>81274.802707909228</v>
      </c>
      <c r="Z359" s="28">
        <f t="shared" si="98"/>
        <v>3906.439051112533</v>
      </c>
      <c r="AA359" s="28">
        <f t="shared" si="99"/>
        <v>225387.7582409785</v>
      </c>
      <c r="AB359" s="20"/>
      <c r="AC359" s="1">
        <f t="shared" si="91"/>
        <v>78.128781022250664</v>
      </c>
      <c r="AD359" s="1">
        <f t="shared" si="92"/>
        <v>421.87121897774932</v>
      </c>
      <c r="AE359" s="1">
        <f t="shared" si="93"/>
        <v>39.064390511125332</v>
      </c>
      <c r="AF359" s="3">
        <f t="shared" si="100"/>
        <v>5634.6939560244628</v>
      </c>
    </row>
    <row r="360" spans="1:32" x14ac:dyDescent="0.35">
      <c r="A360" s="84">
        <v>5</v>
      </c>
      <c r="C360" s="15">
        <f t="shared" si="101"/>
        <v>44263</v>
      </c>
      <c r="D360" s="9">
        <v>357</v>
      </c>
      <c r="E360" s="13"/>
      <c r="F360" s="74"/>
      <c r="G360" s="74"/>
      <c r="H360" s="74"/>
      <c r="L360" s="64"/>
      <c r="Q360" s="17"/>
      <c r="R360" s="17"/>
      <c r="T360" s="34">
        <f t="shared" si="94"/>
        <v>1.8480000000000001</v>
      </c>
      <c r="U360">
        <f>IF(A360=0,$AL$2,IF(A360=1,$AL$3,IF(A360=2,$AL$4,IF(A360=3,$AL$5,IF(A360=4,$AL$6,IF(A360=5,$AL$7,IF(A360=6,#REF!,IF(A360=7,$AL$9,IF(A360=8,$AL$8,"")))))))))</f>
        <v>8.4000000000000005E-2</v>
      </c>
      <c r="V360">
        <v>22.22</v>
      </c>
      <c r="W360">
        <f t="shared" si="95"/>
        <v>4.5454545454545456E-2</v>
      </c>
      <c r="X360">
        <f t="shared" si="96"/>
        <v>3.8545454545454549E-2</v>
      </c>
      <c r="Y360" s="32">
        <f t="shared" si="97"/>
        <v>81188.92913012192</v>
      </c>
      <c r="Z360" s="28">
        <f t="shared" si="98"/>
        <v>3814.7472174856393</v>
      </c>
      <c r="AA360" s="28">
        <f t="shared" si="99"/>
        <v>225565.32365239269</v>
      </c>
      <c r="AB360" s="20"/>
      <c r="AC360" s="1">
        <f t="shared" si="91"/>
        <v>76.294944349712793</v>
      </c>
      <c r="AD360" s="1">
        <f t="shared" si="92"/>
        <v>423.70505565028719</v>
      </c>
      <c r="AE360" s="1">
        <f t="shared" si="93"/>
        <v>38.147472174856397</v>
      </c>
      <c r="AF360" s="3">
        <f t="shared" si="100"/>
        <v>5639.1330913098172</v>
      </c>
    </row>
    <row r="361" spans="1:32" x14ac:dyDescent="0.35">
      <c r="A361" s="84">
        <v>5</v>
      </c>
      <c r="C361" s="15">
        <f t="shared" si="101"/>
        <v>44264</v>
      </c>
      <c r="D361" s="9">
        <v>358</v>
      </c>
      <c r="E361" s="13"/>
      <c r="F361" s="74"/>
      <c r="G361" s="74"/>
      <c r="H361" s="74"/>
      <c r="L361" s="64"/>
      <c r="Q361" s="17"/>
      <c r="R361" s="17"/>
      <c r="T361" s="34">
        <f t="shared" si="94"/>
        <v>1.8480000000000001</v>
      </c>
      <c r="U361">
        <f>IF(A361=0,$AL$2,IF(A361=1,$AL$3,IF(A361=2,$AL$4,IF(A361=3,$AL$5,IF(A361=4,$AL$6,IF(A361=5,$AL$7,IF(A361=6,#REF!,IF(A361=7,$AL$9,IF(A361=8,$AL$8,"")))))))))</f>
        <v>8.4000000000000005E-2</v>
      </c>
      <c r="V361">
        <v>22.22</v>
      </c>
      <c r="W361">
        <f t="shared" si="95"/>
        <v>4.5454545454545456E-2</v>
      </c>
      <c r="X361">
        <f t="shared" si="96"/>
        <v>3.8545454545454549E-2</v>
      </c>
      <c r="Y361" s="32">
        <f t="shared" si="97"/>
        <v>81105.159777564215</v>
      </c>
      <c r="Z361" s="28">
        <f t="shared" si="98"/>
        <v>3725.1189692485409</v>
      </c>
      <c r="AA361" s="28">
        <f t="shared" si="99"/>
        <v>225738.72125318748</v>
      </c>
      <c r="AB361" s="20"/>
      <c r="AC361" s="1">
        <f t="shared" si="91"/>
        <v>74.502379384970823</v>
      </c>
      <c r="AD361" s="1">
        <f t="shared" si="92"/>
        <v>425.49762061502918</v>
      </c>
      <c r="AE361" s="1">
        <f t="shared" si="93"/>
        <v>37.251189692485411</v>
      </c>
      <c r="AF361" s="3">
        <f t="shared" si="100"/>
        <v>5643.4680313296876</v>
      </c>
    </row>
    <row r="362" spans="1:32" x14ac:dyDescent="0.35">
      <c r="A362" s="84">
        <v>5</v>
      </c>
      <c r="C362" s="15">
        <f t="shared" si="101"/>
        <v>44265</v>
      </c>
      <c r="D362" s="9">
        <v>359</v>
      </c>
      <c r="E362" s="13"/>
      <c r="F362" s="74"/>
      <c r="G362" s="74"/>
      <c r="H362" s="74"/>
      <c r="L362" s="64"/>
      <c r="Q362" s="17"/>
      <c r="R362" s="17"/>
      <c r="T362" s="34">
        <f t="shared" si="94"/>
        <v>1.8480000000000001</v>
      </c>
      <c r="U362">
        <f>IF(A362=0,$AL$2,IF(A362=1,$AL$3,IF(A362=2,$AL$4,IF(A362=3,$AL$5,IF(A362=4,$AL$6,IF(A362=5,$AL$7,IF(A362=6,#REF!,IF(A362=7,$AL$9,IF(A362=8,$AL$8,"")))))))))</f>
        <v>8.4000000000000005E-2</v>
      </c>
      <c r="V362">
        <v>22.22</v>
      </c>
      <c r="W362">
        <f t="shared" si="95"/>
        <v>4.5454545454545456E-2</v>
      </c>
      <c r="X362">
        <f t="shared" si="96"/>
        <v>3.8545454545454549E-2</v>
      </c>
      <c r="Y362" s="32">
        <f t="shared" si="97"/>
        <v>81023.443003743116</v>
      </c>
      <c r="Z362" s="28">
        <f t="shared" si="98"/>
        <v>3637.5121535583467</v>
      </c>
      <c r="AA362" s="28">
        <f t="shared" si="99"/>
        <v>225908.04484269879</v>
      </c>
      <c r="AB362" s="20"/>
      <c r="AC362" s="1">
        <f t="shared" si="91"/>
        <v>72.750243071166935</v>
      </c>
      <c r="AD362" s="1">
        <f t="shared" si="92"/>
        <v>427.24975692883305</v>
      </c>
      <c r="AE362" s="1">
        <f t="shared" si="93"/>
        <v>36.375121535583467</v>
      </c>
      <c r="AF362" s="3">
        <f t="shared" si="100"/>
        <v>5647.70112106747</v>
      </c>
    </row>
    <row r="363" spans="1:32" x14ac:dyDescent="0.35">
      <c r="A363" s="84">
        <v>5</v>
      </c>
      <c r="C363" s="15">
        <f t="shared" si="101"/>
        <v>44266</v>
      </c>
      <c r="D363" s="9">
        <v>360</v>
      </c>
      <c r="E363" s="13"/>
      <c r="F363" s="74"/>
      <c r="G363" s="74"/>
      <c r="H363" s="74"/>
      <c r="L363" s="64"/>
      <c r="Q363" s="17"/>
      <c r="R363" s="17"/>
      <c r="T363" s="34">
        <f t="shared" si="94"/>
        <v>1.8480000000000001</v>
      </c>
      <c r="U363">
        <f>IF(A363=0,$AL$2,IF(A363=1,$AL$3,IF(A363=2,$AL$4,IF(A363=3,$AL$5,IF(A363=4,$AL$6,IF(A363=5,$AL$7,IF(A363=6,#REF!,IF(A363=7,$AL$9,IF(A363=8,$AL$8,"")))))))))</f>
        <v>8.4000000000000005E-2</v>
      </c>
      <c r="V363">
        <v>22.22</v>
      </c>
      <c r="W363">
        <f t="shared" si="95"/>
        <v>4.5454545454545456E-2</v>
      </c>
      <c r="X363">
        <f t="shared" si="96"/>
        <v>3.8545454545454549E-2</v>
      </c>
      <c r="Y363" s="32">
        <f t="shared" si="97"/>
        <v>80943.728430037721</v>
      </c>
      <c r="Z363" s="28">
        <f t="shared" si="98"/>
        <v>3551.8852657383636</v>
      </c>
      <c r="AA363" s="28">
        <f t="shared" si="99"/>
        <v>226073.38630422417</v>
      </c>
      <c r="AB363" s="20"/>
      <c r="AC363" s="1">
        <f t="shared" si="91"/>
        <v>71.03770531476728</v>
      </c>
      <c r="AD363" s="1">
        <f t="shared" si="92"/>
        <v>428.96229468523273</v>
      </c>
      <c r="AE363" s="1">
        <f t="shared" si="93"/>
        <v>35.51885265738364</v>
      </c>
      <c r="AF363" s="3">
        <f t="shared" si="100"/>
        <v>5651.8346576056047</v>
      </c>
    </row>
    <row r="364" spans="1:32" x14ac:dyDescent="0.35">
      <c r="A364" s="84">
        <v>5</v>
      </c>
      <c r="C364" s="15">
        <f t="shared" si="101"/>
        <v>44267</v>
      </c>
      <c r="D364" s="9">
        <v>361</v>
      </c>
      <c r="E364" s="13"/>
      <c r="F364" s="74"/>
      <c r="G364" s="74"/>
      <c r="H364" s="74"/>
      <c r="L364" s="64"/>
      <c r="Q364" s="17"/>
      <c r="R364" s="17"/>
      <c r="T364" s="34">
        <f t="shared" si="94"/>
        <v>1.8480000000000001</v>
      </c>
      <c r="U364">
        <f>IF(A364=0,$AL$2,IF(A364=1,$AL$3,IF(A364=2,$AL$4,IF(A364=3,$AL$5,IF(A364=4,$AL$6,IF(A364=5,$AL$7,IF(A364=6,#REF!,IF(A364=7,$AL$9,IF(A364=8,$AL$8,"")))))))))</f>
        <v>8.4000000000000005E-2</v>
      </c>
      <c r="V364">
        <v>22.22</v>
      </c>
      <c r="W364">
        <f t="shared" si="95"/>
        <v>4.5454545454545456E-2</v>
      </c>
      <c r="X364">
        <f t="shared" si="96"/>
        <v>3.8545454545454549E-2</v>
      </c>
      <c r="Y364" s="32">
        <f t="shared" si="97"/>
        <v>80865.966914831311</v>
      </c>
      <c r="Z364" s="28">
        <f t="shared" si="98"/>
        <v>3468.1974506839397</v>
      </c>
      <c r="AA364" s="28">
        <f t="shared" si="99"/>
        <v>226234.835634485</v>
      </c>
      <c r="AB364" s="20"/>
      <c r="AC364" s="1">
        <f t="shared" si="91"/>
        <v>69.363949013678791</v>
      </c>
      <c r="AD364" s="1">
        <f t="shared" si="92"/>
        <v>430.63605098632121</v>
      </c>
      <c r="AE364" s="1">
        <f t="shared" si="93"/>
        <v>34.681974506839396</v>
      </c>
      <c r="AF364" s="3">
        <f t="shared" si="100"/>
        <v>5655.8708908621256</v>
      </c>
    </row>
    <row r="365" spans="1:32" x14ac:dyDescent="0.35">
      <c r="A365" s="84">
        <v>5</v>
      </c>
      <c r="C365" s="15">
        <f t="shared" si="101"/>
        <v>44268</v>
      </c>
      <c r="D365" s="9">
        <v>362</v>
      </c>
      <c r="E365" s="13"/>
      <c r="F365" s="74"/>
      <c r="G365" s="74"/>
      <c r="H365" s="74"/>
      <c r="L365" s="64"/>
      <c r="Q365" s="17"/>
      <c r="R365" s="17"/>
      <c r="T365" s="34">
        <f t="shared" si="94"/>
        <v>1.8480000000000001</v>
      </c>
      <c r="U365">
        <f>IF(A365=0,$AL$2,IF(A365=1,$AL$3,IF(A365=2,$AL$4,IF(A365=3,$AL$5,IF(A365=4,$AL$6,IF(A365=5,$AL$7,IF(A365=6,#REF!,IF(A365=7,$AL$9,IF(A365=8,$AL$8,"")))))))))</f>
        <v>8.4000000000000005E-2</v>
      </c>
      <c r="V365">
        <v>22.22</v>
      </c>
      <c r="W365">
        <f t="shared" si="95"/>
        <v>4.5454545454545456E-2</v>
      </c>
      <c r="X365">
        <f t="shared" si="96"/>
        <v>3.8545454545454549E-2</v>
      </c>
      <c r="Y365" s="32">
        <f t="shared" si="97"/>
        <v>80790.110523363765</v>
      </c>
      <c r="Z365" s="28">
        <f t="shared" si="98"/>
        <v>3386.4085034840355</v>
      </c>
      <c r="AA365" s="28">
        <f t="shared" si="99"/>
        <v>226392.48097315244</v>
      </c>
      <c r="AB365" s="20"/>
      <c r="AC365" s="1">
        <f t="shared" si="91"/>
        <v>67.728170069680715</v>
      </c>
      <c r="AD365" s="1">
        <f t="shared" si="92"/>
        <v>432.27182993031931</v>
      </c>
      <c r="AE365" s="1">
        <f t="shared" si="93"/>
        <v>33.864085034840357</v>
      </c>
      <c r="AF365" s="3">
        <f t="shared" si="100"/>
        <v>5659.8120243288113</v>
      </c>
    </row>
    <row r="366" spans="1:32" x14ac:dyDescent="0.35">
      <c r="A366" s="84">
        <v>5</v>
      </c>
      <c r="C366" s="15">
        <f t="shared" si="101"/>
        <v>44269</v>
      </c>
      <c r="D366" s="9">
        <v>363</v>
      </c>
      <c r="E366" s="13"/>
      <c r="F366" s="74"/>
      <c r="G366" s="74"/>
      <c r="H366" s="74"/>
      <c r="L366" s="64"/>
      <c r="Q366" s="17"/>
      <c r="R366" s="17"/>
      <c r="T366" s="34">
        <f t="shared" si="94"/>
        <v>1.8480000000000001</v>
      </c>
      <c r="U366">
        <f>IF(A366=0,$AL$2,IF(A366=1,$AL$3,IF(A366=2,$AL$4,IF(A366=3,$AL$5,IF(A366=4,$AL$6,IF(A366=5,$AL$7,IF(A366=6,#REF!,IF(A366=7,$AL$9,IF(A366=8,$AL$8,"")))))))))</f>
        <v>8.4000000000000005E-2</v>
      </c>
      <c r="V366">
        <v>22.22</v>
      </c>
      <c r="W366">
        <f t="shared" si="95"/>
        <v>4.5454545454545456E-2</v>
      </c>
      <c r="X366">
        <f t="shared" si="96"/>
        <v>3.8545454545454549E-2</v>
      </c>
      <c r="Y366" s="32">
        <f t="shared" si="97"/>
        <v>80716.112498290371</v>
      </c>
      <c r="Z366" s="28">
        <f t="shared" si="98"/>
        <v>3306.4788693081546</v>
      </c>
      <c r="AA366" s="28">
        <f t="shared" si="99"/>
        <v>226546.40863240173</v>
      </c>
      <c r="AB366" s="20"/>
      <c r="AC366" s="1">
        <f t="shared" si="91"/>
        <v>66.129577386163092</v>
      </c>
      <c r="AD366" s="1">
        <f t="shared" si="92"/>
        <v>433.87042261383692</v>
      </c>
      <c r="AE366" s="1">
        <f t="shared" si="93"/>
        <v>33.064788693081546</v>
      </c>
      <c r="AF366" s="3">
        <f t="shared" si="100"/>
        <v>5663.6602158100432</v>
      </c>
    </row>
  </sheetData>
  <conditionalFormatting sqref="C1:L1048576">
    <cfRule type="timePeriod" dxfId="3" priority="1" timePeriod="today">
      <formula>FLOOR(C1,1)=TODAY()</formula>
    </cfRule>
  </conditionalFormatting>
  <hyperlinks>
    <hyperlink ref="AR10" r:id="rId1" xr:uid="{53241613-0B92-4F3A-A029-7410D1FA0EC3}"/>
  </hyperlinks>
  <pageMargins left="0.7" right="0.7" top="0.75" bottom="0.75" header="0.3" footer="0.3"/>
  <pageSetup orientation="portrait" horizontalDpi="4294967295" verticalDpi="4294967295" r:id="rId2"/>
  <ignoredErrors>
    <ignoredError sqref="K10 L10:L146 K11:K146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8546-3224-4842-9DCB-26593789FCD8}">
  <dimension ref="A1:AH366"/>
  <sheetViews>
    <sheetView topLeftCell="O1" zoomScale="80" zoomScaleNormal="80" workbookViewId="0">
      <pane ySplit="1" topLeftCell="A2" activePane="bottomLeft" state="frozen"/>
      <selection pane="bottomLeft" activeCell="R16" sqref="R16"/>
    </sheetView>
  </sheetViews>
  <sheetFormatPr defaultRowHeight="14.5" x14ac:dyDescent="0.35"/>
  <cols>
    <col min="1" max="1" width="10" customWidth="1"/>
    <col min="2" max="2" width="55.90625" hidden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1.08984375" style="57" customWidth="1"/>
    <col min="22" max="22" width="10.08984375" customWidth="1"/>
    <col min="23" max="23" width="10.7265625" customWidth="1"/>
    <col min="24" max="24" width="9.08984375" customWidth="1"/>
    <col min="25" max="25" width="10.08984375" customWidth="1"/>
    <col min="27" max="27" width="8.7265625" bestFit="1" customWidth="1"/>
    <col min="34" max="34" width="9.1796875" bestFit="1" customWidth="1"/>
  </cols>
  <sheetData>
    <row r="1" spans="1:34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54" t="s">
        <v>50</v>
      </c>
      <c r="V1" s="24" t="s">
        <v>16</v>
      </c>
      <c r="W1" s="24" t="s">
        <v>18</v>
      </c>
      <c r="X1" s="24" t="s">
        <v>5</v>
      </c>
      <c r="Y1" s="24" t="s">
        <v>6</v>
      </c>
      <c r="AA1" s="21" t="s">
        <v>19</v>
      </c>
      <c r="AB1" s="21" t="s">
        <v>7</v>
      </c>
      <c r="AD1" s="38" t="s">
        <v>40</v>
      </c>
      <c r="AE1" s="38" t="s">
        <v>38</v>
      </c>
      <c r="AF1" s="40" t="s">
        <v>49</v>
      </c>
      <c r="AG1" s="39" t="s">
        <v>41</v>
      </c>
      <c r="AH1" s="39" t="s">
        <v>48</v>
      </c>
    </row>
    <row r="2" spans="1:34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IF(A2=0,$AE$2,IF(A2=1,$AE$3,IF(A2=2,$AE$4,IF(A2=3,$AE$5,IF(A2=4,$AE$6,IF(A2=5,$AE$7,IF(A2=6,$AE$8,IF(A2=7,$AE$9,""))))))))</f>
        <v>0.6</v>
      </c>
      <c r="N2">
        <v>22.22</v>
      </c>
      <c r="O2">
        <f>$AB$6</f>
        <v>4.4999999999999998E-2</v>
      </c>
      <c r="P2">
        <f>M2-O2</f>
        <v>0.55499999999999994</v>
      </c>
      <c r="Q2" s="31">
        <f>AB2</f>
        <v>310568</v>
      </c>
      <c r="R2" s="28">
        <f>AB3</f>
        <v>1</v>
      </c>
      <c r="S2" s="28">
        <f>AB4</f>
        <v>0</v>
      </c>
      <c r="T2" s="19"/>
      <c r="U2" s="55"/>
      <c r="V2" s="1">
        <f t="shared" ref="V2:V65" si="0">R2*$AB$7</f>
        <v>0.02</v>
      </c>
      <c r="W2" s="1">
        <f t="shared" ref="W2:W65" si="1">$AB$10-V2</f>
        <v>499.98</v>
      </c>
      <c r="X2" s="1">
        <f t="shared" ref="X2:X65" si="2">R2*$AB$8</f>
        <v>0.01</v>
      </c>
      <c r="Y2" s="3">
        <f>S2*$AB$9</f>
        <v>0</v>
      </c>
      <c r="AA2" t="s">
        <v>8</v>
      </c>
      <c r="AB2">
        <v>310568</v>
      </c>
      <c r="AD2" s="41">
        <v>0</v>
      </c>
      <c r="AE2" s="42">
        <v>0.6</v>
      </c>
      <c r="AF2" s="43">
        <f>AE2-$AB$6</f>
        <v>0.55499999999999994</v>
      </c>
      <c r="AG2" s="44">
        <f>AE2/$AB$6</f>
        <v>13.333333333333334</v>
      </c>
      <c r="AH2" s="43">
        <v>0</v>
      </c>
    </row>
    <row r="3" spans="1:34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70" si="3">F3*5</f>
        <v>0</v>
      </c>
      <c r="L3" s="34">
        <f t="shared" ref="L3:L66" si="4">M3/O3</f>
        <v>13.333333333333334</v>
      </c>
      <c r="M3">
        <f t="shared" ref="M3:M66" si="5">IF(A3=0,$AE$2,IF(A3=1,$AE$3,IF(A3=2,$AE$4,IF(A3=3,$AE$5,IF(A3=4,$AE$6,IF(A3=5,$AE$7,IF(A3=6,$AE$8,IF(A3=7,$AE$9,""))))))))</f>
        <v>0.6</v>
      </c>
      <c r="N3">
        <v>22.22</v>
      </c>
      <c r="O3">
        <f t="shared" ref="O3:O66" si="6">$AB$6</f>
        <v>4.4999999999999998E-2</v>
      </c>
      <c r="P3">
        <f t="shared" ref="P3:P66" si="7">M3-O3</f>
        <v>0.55499999999999994</v>
      </c>
      <c r="Q3" s="32">
        <f t="shared" ref="Q3:Q66" si="8">Q2-((Q2/$AB$2)*(M3*R2))</f>
        <v>310567.40000000002</v>
      </c>
      <c r="R3" s="28">
        <f t="shared" ref="R3:R66" si="9">R2+(Q2/$AB$2)*(M3*R2)-(R2*O3)</f>
        <v>1.5550000000000002</v>
      </c>
      <c r="S3" s="28">
        <f t="shared" ref="S3:S66" si="10">S2+(R2*O3)</f>
        <v>4.4999999999999998E-2</v>
      </c>
      <c r="T3" s="20"/>
      <c r="U3" s="56"/>
      <c r="V3" s="1">
        <f t="shared" si="0"/>
        <v>3.1100000000000003E-2</v>
      </c>
      <c r="W3" s="1">
        <f t="shared" si="1"/>
        <v>499.96890000000002</v>
      </c>
      <c r="X3" s="1">
        <f t="shared" si="2"/>
        <v>1.5550000000000001E-2</v>
      </c>
      <c r="Y3" s="3">
        <f t="shared" ref="Y3:Y66" si="11">S3*$AB$9</f>
        <v>1.1249999999999999E-3</v>
      </c>
      <c r="AA3" t="s">
        <v>9</v>
      </c>
      <c r="AB3">
        <v>1</v>
      </c>
      <c r="AD3" s="41">
        <v>1</v>
      </c>
      <c r="AE3" s="42">
        <v>0.45</v>
      </c>
      <c r="AF3" s="43">
        <f t="shared" ref="AF3:AF9" si="12">AE3-$AB$6</f>
        <v>0.40500000000000003</v>
      </c>
      <c r="AG3" s="44">
        <f t="shared" ref="AG3:AG9" si="13">AE3/$AB$6</f>
        <v>10</v>
      </c>
      <c r="AH3" s="43">
        <f>(AE3-AE2)/AE2</f>
        <v>-0.24999999999999994</v>
      </c>
    </row>
    <row r="4" spans="1:34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56"/>
      <c r="V4" s="1">
        <f t="shared" si="0"/>
        <v>4.8360463949924021E-2</v>
      </c>
      <c r="W4" s="1">
        <f t="shared" si="1"/>
        <v>499.9516395360501</v>
      </c>
      <c r="X4" s="1">
        <f t="shared" si="2"/>
        <v>2.418023197496201E-2</v>
      </c>
      <c r="Y4" s="3">
        <f t="shared" si="11"/>
        <v>2.8743750000000002E-3</v>
      </c>
      <c r="AA4" t="s">
        <v>10</v>
      </c>
      <c r="AB4">
        <v>0</v>
      </c>
      <c r="AD4" s="41">
        <v>2</v>
      </c>
      <c r="AE4" s="42">
        <v>0.1</v>
      </c>
      <c r="AF4" s="43">
        <f t="shared" si="12"/>
        <v>5.5000000000000007E-2</v>
      </c>
      <c r="AG4" s="44">
        <f t="shared" si="13"/>
        <v>2.2222222222222223</v>
      </c>
      <c r="AH4" s="43">
        <f t="shared" ref="AH4:AH9" si="15">(AE4-AE3)/AE3</f>
        <v>-0.77777777777777768</v>
      </c>
    </row>
    <row r="5" spans="1:34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9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56"/>
      <c r="V5" s="1">
        <f t="shared" si="0"/>
        <v>7.5200378214553873E-2</v>
      </c>
      <c r="W5" s="1">
        <f t="shared" si="1"/>
        <v>499.92479962178544</v>
      </c>
      <c r="X5" s="1">
        <f t="shared" si="2"/>
        <v>3.7600189107276936E-2</v>
      </c>
      <c r="Y5" s="3">
        <f t="shared" si="11"/>
        <v>5.5946510971832258E-3</v>
      </c>
      <c r="AA5" t="s">
        <v>11</v>
      </c>
      <c r="AB5" s="18">
        <v>0.6</v>
      </c>
      <c r="AD5" s="41">
        <v>3</v>
      </c>
      <c r="AE5" s="42">
        <v>0.115</v>
      </c>
      <c r="AF5" s="43">
        <f t="shared" si="12"/>
        <v>7.0000000000000007E-2</v>
      </c>
      <c r="AG5" s="44">
        <f t="shared" si="13"/>
        <v>2.5555555555555558</v>
      </c>
      <c r="AH5" s="43">
        <f t="shared" si="15"/>
        <v>0.15</v>
      </c>
    </row>
    <row r="6" spans="1:34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56"/>
      <c r="V6" s="1">
        <f t="shared" si="0"/>
        <v>0.11693615462772483</v>
      </c>
      <c r="W6" s="1">
        <f t="shared" si="1"/>
        <v>499.88306384537225</v>
      </c>
      <c r="X6" s="1">
        <f t="shared" si="2"/>
        <v>5.8468077313862415E-2</v>
      </c>
      <c r="Y6" s="3">
        <f t="shared" si="11"/>
        <v>9.8246723717518806E-3</v>
      </c>
      <c r="AA6" t="s">
        <v>12</v>
      </c>
      <c r="AB6" s="18">
        <v>4.4999999999999998E-2</v>
      </c>
      <c r="AD6" s="41">
        <v>4</v>
      </c>
      <c r="AE6" s="42">
        <v>0.06</v>
      </c>
      <c r="AF6" s="43">
        <f t="shared" si="12"/>
        <v>1.4999999999999999E-2</v>
      </c>
      <c r="AG6" s="44">
        <f t="shared" si="13"/>
        <v>1.3333333333333333</v>
      </c>
      <c r="AH6" s="43">
        <f t="shared" si="15"/>
        <v>-0.47826086956521741</v>
      </c>
    </row>
    <row r="7" spans="1:34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56"/>
      <c r="V7" s="1">
        <f t="shared" si="0"/>
        <v>0.1818345367025816</v>
      </c>
      <c r="W7" s="1">
        <f t="shared" si="1"/>
        <v>499.81816546329742</v>
      </c>
      <c r="X7" s="1">
        <f t="shared" si="2"/>
        <v>9.0917268351290798E-2</v>
      </c>
      <c r="Y7" s="3">
        <f t="shared" si="11"/>
        <v>1.6402331069561401E-2</v>
      </c>
      <c r="AA7" t="s">
        <v>13</v>
      </c>
      <c r="AB7" s="2">
        <v>0.02</v>
      </c>
      <c r="AD7" s="41">
        <v>5</v>
      </c>
      <c r="AE7" s="42">
        <v>0.03</v>
      </c>
      <c r="AF7" s="43">
        <f t="shared" si="12"/>
        <v>-1.4999999999999999E-2</v>
      </c>
      <c r="AG7" s="44">
        <f t="shared" si="13"/>
        <v>0.66666666666666663</v>
      </c>
      <c r="AH7" s="43">
        <f t="shared" si="15"/>
        <v>-0.5</v>
      </c>
    </row>
    <row r="8" spans="1:34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56"/>
      <c r="V8" s="1">
        <f t="shared" si="0"/>
        <v>0.28274963151448324</v>
      </c>
      <c r="W8" s="1">
        <f t="shared" si="1"/>
        <v>499.71725036848551</v>
      </c>
      <c r="X8" s="1">
        <f t="shared" si="2"/>
        <v>0.14137481575724162</v>
      </c>
      <c r="Y8" s="3">
        <f t="shared" si="11"/>
        <v>2.6630523759081617E-2</v>
      </c>
      <c r="AA8" t="s">
        <v>14</v>
      </c>
      <c r="AB8" s="2">
        <v>0.01</v>
      </c>
      <c r="AD8" s="41">
        <v>6</v>
      </c>
      <c r="AE8" s="42">
        <v>0.02</v>
      </c>
      <c r="AF8" s="43">
        <f t="shared" si="12"/>
        <v>-2.4999999999999998E-2</v>
      </c>
      <c r="AG8" s="44">
        <f t="shared" si="13"/>
        <v>0.44444444444444448</v>
      </c>
      <c r="AH8" s="43">
        <f t="shared" si="15"/>
        <v>-0.33333333333333331</v>
      </c>
    </row>
    <row r="9" spans="1:34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56"/>
      <c r="V9" s="1">
        <f t="shared" si="0"/>
        <v>0.43966791868689636</v>
      </c>
      <c r="W9" s="1">
        <f t="shared" si="1"/>
        <v>499.56033208131311</v>
      </c>
      <c r="X9" s="1">
        <f t="shared" si="2"/>
        <v>0.21983395934344818</v>
      </c>
      <c r="Y9" s="3">
        <f t="shared" si="11"/>
        <v>4.2535190531771294E-2</v>
      </c>
      <c r="AA9" t="s">
        <v>15</v>
      </c>
      <c r="AB9" s="53">
        <v>2.5000000000000001E-2</v>
      </c>
      <c r="AD9" s="49">
        <v>7</v>
      </c>
      <c r="AE9" s="50">
        <v>1.4999999999999999E-2</v>
      </c>
      <c r="AF9" s="51">
        <f t="shared" si="12"/>
        <v>-0.03</v>
      </c>
      <c r="AG9" s="52">
        <f t="shared" si="13"/>
        <v>0.33333333333333331</v>
      </c>
      <c r="AH9" s="43">
        <f t="shared" si="15"/>
        <v>-0.25000000000000006</v>
      </c>
    </row>
    <row r="10" spans="1:34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56"/>
      <c r="V10" s="1">
        <f t="shared" si="0"/>
        <v>0.68366434477248239</v>
      </c>
      <c r="W10" s="1">
        <f t="shared" si="1"/>
        <v>499.31633565522753</v>
      </c>
      <c r="X10" s="1">
        <f t="shared" si="2"/>
        <v>0.3418321723862412</v>
      </c>
      <c r="Y10" s="3">
        <f t="shared" si="11"/>
        <v>6.7266510957909212E-2</v>
      </c>
      <c r="AA10" t="s">
        <v>17</v>
      </c>
      <c r="AB10" s="4">
        <v>500</v>
      </c>
    </row>
    <row r="11" spans="1:34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56"/>
      <c r="V11" s="1">
        <f t="shared" si="0"/>
        <v>0.96051286770811062</v>
      </c>
      <c r="W11" s="1">
        <f t="shared" si="1"/>
        <v>499.03948713229187</v>
      </c>
      <c r="X11" s="1">
        <f t="shared" si="2"/>
        <v>0.48025643385405531</v>
      </c>
      <c r="Y11" s="3">
        <f t="shared" si="11"/>
        <v>0.10572263035136134</v>
      </c>
    </row>
    <row r="12" spans="1:34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72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56"/>
      <c r="V12" s="1">
        <f t="shared" si="0"/>
        <v>1.3494492459788421</v>
      </c>
      <c r="W12" s="1">
        <f t="shared" si="1"/>
        <v>498.65055075402114</v>
      </c>
      <c r="X12" s="1">
        <f t="shared" si="2"/>
        <v>0.67472462298942104</v>
      </c>
      <c r="Y12" s="3">
        <f t="shared" si="11"/>
        <v>0.15975147915994256</v>
      </c>
    </row>
    <row r="13" spans="1:34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56"/>
      <c r="V13" s="1">
        <f t="shared" si="0"/>
        <v>1.8958337228521691</v>
      </c>
      <c r="W13" s="1">
        <f t="shared" si="1"/>
        <v>498.10416627714784</v>
      </c>
      <c r="X13" s="1">
        <f t="shared" si="2"/>
        <v>0.94791686142608456</v>
      </c>
      <c r="Y13" s="3">
        <f t="shared" si="11"/>
        <v>0.23565799924625241</v>
      </c>
    </row>
    <row r="14" spans="1:34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56"/>
      <c r="V14" s="1">
        <f t="shared" si="0"/>
        <v>2.6633628424463889</v>
      </c>
      <c r="W14" s="1">
        <f t="shared" si="1"/>
        <v>497.33663715755364</v>
      </c>
      <c r="X14" s="1">
        <f t="shared" si="2"/>
        <v>1.3316814212231944</v>
      </c>
      <c r="Y14" s="3">
        <f t="shared" si="11"/>
        <v>0.34229864615668693</v>
      </c>
    </row>
    <row r="15" spans="1:34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56"/>
      <c r="V15" s="1">
        <f t="shared" si="0"/>
        <v>3.7414619048259619</v>
      </c>
      <c r="W15" s="1">
        <f t="shared" si="1"/>
        <v>496.25853809517406</v>
      </c>
      <c r="X15" s="1">
        <f t="shared" si="2"/>
        <v>1.8707309524129809</v>
      </c>
      <c r="Y15" s="3">
        <f t="shared" si="11"/>
        <v>0.49211280604429625</v>
      </c>
    </row>
    <row r="16" spans="1:34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56"/>
      <c r="V16" s="1">
        <f t="shared" si="0"/>
        <v>5.2556385187558385</v>
      </c>
      <c r="W16" s="1">
        <f t="shared" si="1"/>
        <v>494.74436148124414</v>
      </c>
      <c r="X16" s="1">
        <f t="shared" si="2"/>
        <v>2.6278192593779193</v>
      </c>
      <c r="Y16" s="3">
        <f t="shared" si="11"/>
        <v>0.70257003819075659</v>
      </c>
    </row>
    <row r="17" spans="1:25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56"/>
      <c r="V17" s="1">
        <f t="shared" si="0"/>
        <v>7.3819645887688479</v>
      </c>
      <c r="W17" s="1">
        <f t="shared" si="1"/>
        <v>492.61803541123118</v>
      </c>
      <c r="X17" s="1">
        <f t="shared" si="2"/>
        <v>3.6909822943844239</v>
      </c>
      <c r="Y17" s="3">
        <f t="shared" si="11"/>
        <v>0.99819970487077259</v>
      </c>
    </row>
    <row r="18" spans="1:25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56"/>
      <c r="V18" s="1">
        <f t="shared" si="0"/>
        <v>10.367295934765517</v>
      </c>
      <c r="W18" s="1">
        <f t="shared" si="1"/>
        <v>489.63270406523446</v>
      </c>
      <c r="X18" s="1">
        <f t="shared" si="2"/>
        <v>5.1836479673827585</v>
      </c>
      <c r="Y18" s="3">
        <f t="shared" si="11"/>
        <v>1.4134352129890204</v>
      </c>
    </row>
    <row r="19" spans="1:25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2.2222222222222223</v>
      </c>
      <c r="M19">
        <f t="shared" si="5"/>
        <v>0.1</v>
      </c>
      <c r="N19">
        <v>22.22</v>
      </c>
      <c r="O19">
        <f t="shared" si="6"/>
        <v>4.4999999999999998E-2</v>
      </c>
      <c r="P19">
        <f t="shared" si="7"/>
        <v>5.5000000000000007E-2</v>
      </c>
      <c r="Q19" s="32">
        <f t="shared" si="8"/>
        <v>309942.35710429965</v>
      </c>
      <c r="R19" s="28">
        <f t="shared" si="9"/>
        <v>546.77907132754478</v>
      </c>
      <c r="S19" s="28">
        <f t="shared" si="10"/>
        <v>79.863824372783228</v>
      </c>
      <c r="T19" s="20"/>
      <c r="U19" s="56"/>
      <c r="V19" s="1">
        <f t="shared" si="0"/>
        <v>10.935581426550895</v>
      </c>
      <c r="W19" s="1">
        <f t="shared" si="1"/>
        <v>489.06441857344913</v>
      </c>
      <c r="X19" s="1">
        <f t="shared" si="2"/>
        <v>5.4677907132754475</v>
      </c>
      <c r="Y19" s="3">
        <f t="shared" si="11"/>
        <v>1.9965956093195807</v>
      </c>
    </row>
    <row r="20" spans="1:25" x14ac:dyDescent="0.35">
      <c r="A20">
        <v>2</v>
      </c>
      <c r="C20" s="15">
        <f t="shared" si="14"/>
        <v>43923</v>
      </c>
      <c r="D20" s="37">
        <f t="shared" ref="D20:D84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2.2222222222222223</v>
      </c>
      <c r="M20">
        <f t="shared" si="5"/>
        <v>0.1</v>
      </c>
      <c r="N20">
        <v>22.22</v>
      </c>
      <c r="O20">
        <f t="shared" si="6"/>
        <v>4.4999999999999998E-2</v>
      </c>
      <c r="P20">
        <f t="shared" si="7"/>
        <v>5.5000000000000007E-2</v>
      </c>
      <c r="Q20" s="32">
        <f t="shared" si="8"/>
        <v>309887.78934645513</v>
      </c>
      <c r="R20" s="28">
        <f t="shared" si="9"/>
        <v>576.74177096232222</v>
      </c>
      <c r="S20" s="28">
        <f t="shared" si="10"/>
        <v>104.46888258252274</v>
      </c>
      <c r="T20" s="20"/>
      <c r="U20" s="56"/>
      <c r="V20" s="1">
        <f t="shared" si="0"/>
        <v>11.534835419246445</v>
      </c>
      <c r="W20" s="1">
        <f t="shared" si="1"/>
        <v>488.46516458075354</v>
      </c>
      <c r="X20" s="1">
        <f t="shared" si="2"/>
        <v>5.7674177096232224</v>
      </c>
      <c r="Y20" s="3">
        <f t="shared" si="11"/>
        <v>2.6117220645630685</v>
      </c>
    </row>
    <row r="21" spans="1:25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2.2222222222222223</v>
      </c>
      <c r="M21">
        <f t="shared" si="5"/>
        <v>0.1</v>
      </c>
      <c r="N21">
        <v>22.22</v>
      </c>
      <c r="O21">
        <f t="shared" si="6"/>
        <v>4.4999999999999998E-2</v>
      </c>
      <c r="P21">
        <f t="shared" si="7"/>
        <v>5.5000000000000007E-2</v>
      </c>
      <c r="Q21" s="32">
        <f t="shared" si="8"/>
        <v>309830.24148819951</v>
      </c>
      <c r="R21" s="28">
        <f t="shared" si="9"/>
        <v>608.33624952462469</v>
      </c>
      <c r="S21" s="28">
        <f t="shared" si="10"/>
        <v>130.42226227582722</v>
      </c>
      <c r="T21" s="20"/>
      <c r="U21" s="56"/>
      <c r="V21" s="1">
        <f t="shared" si="0"/>
        <v>12.166724990492494</v>
      </c>
      <c r="W21" s="1">
        <f t="shared" si="1"/>
        <v>487.83327500950753</v>
      </c>
      <c r="X21" s="1">
        <f t="shared" si="2"/>
        <v>6.0833624952462468</v>
      </c>
      <c r="Y21" s="3">
        <f t="shared" si="11"/>
        <v>3.2605565568956809</v>
      </c>
    </row>
    <row r="22" spans="1:25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2.2222222222222223</v>
      </c>
      <c r="M22">
        <f t="shared" si="5"/>
        <v>0.1</v>
      </c>
      <c r="N22">
        <v>22.22</v>
      </c>
      <c r="O22">
        <f t="shared" si="6"/>
        <v>4.4999999999999998E-2</v>
      </c>
      <c r="P22">
        <f t="shared" si="7"/>
        <v>5.5000000000000007E-2</v>
      </c>
      <c r="Q22" s="32">
        <f t="shared" si="8"/>
        <v>309769.55237435125</v>
      </c>
      <c r="R22" s="28">
        <f t="shared" si="9"/>
        <v>641.6502321442689</v>
      </c>
      <c r="S22" s="28">
        <f t="shared" si="10"/>
        <v>157.79739350443532</v>
      </c>
      <c r="T22" s="20"/>
      <c r="U22" s="56"/>
      <c r="V22" s="1">
        <f t="shared" si="0"/>
        <v>12.833004642885378</v>
      </c>
      <c r="W22" s="1">
        <f t="shared" si="1"/>
        <v>487.16699535711462</v>
      </c>
      <c r="X22" s="1">
        <f t="shared" si="2"/>
        <v>6.4165023214426888</v>
      </c>
      <c r="Y22" s="3">
        <f t="shared" si="11"/>
        <v>3.9449348376108833</v>
      </c>
    </row>
    <row r="23" spans="1:25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2.2222222222222223</v>
      </c>
      <c r="M23">
        <f t="shared" si="5"/>
        <v>0.1</v>
      </c>
      <c r="N23">
        <v>22.22</v>
      </c>
      <c r="O23">
        <f t="shared" si="6"/>
        <v>4.4999999999999998E-2</v>
      </c>
      <c r="P23">
        <f t="shared" si="7"/>
        <v>5.5000000000000007E-2</v>
      </c>
      <c r="Q23" s="32">
        <f t="shared" si="8"/>
        <v>309705.55231472105</v>
      </c>
      <c r="R23" s="28">
        <f t="shared" si="9"/>
        <v>676.77603132794752</v>
      </c>
      <c r="S23" s="28">
        <f t="shared" si="10"/>
        <v>186.67165395092741</v>
      </c>
      <c r="T23" s="20"/>
      <c r="U23" s="56"/>
      <c r="V23" s="1">
        <f t="shared" si="0"/>
        <v>13.53552062655895</v>
      </c>
      <c r="W23" s="1">
        <f t="shared" si="1"/>
        <v>486.46447937344107</v>
      </c>
      <c r="X23" s="1">
        <f t="shared" si="2"/>
        <v>6.7677603132794752</v>
      </c>
      <c r="Y23" s="3">
        <f t="shared" si="11"/>
        <v>4.6667913487731854</v>
      </c>
    </row>
    <row r="24" spans="1:25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2.2222222222222223</v>
      </c>
      <c r="M24">
        <f t="shared" si="5"/>
        <v>0.1</v>
      </c>
      <c r="N24">
        <v>22.22</v>
      </c>
      <c r="O24">
        <f t="shared" si="6"/>
        <v>4.4999999999999998E-2</v>
      </c>
      <c r="P24">
        <f t="shared" si="7"/>
        <v>5.5000000000000007E-2</v>
      </c>
      <c r="Q24" s="32">
        <f t="shared" si="8"/>
        <v>309638.06265236827</v>
      </c>
      <c r="R24" s="28">
        <f t="shared" si="9"/>
        <v>713.8107722709716</v>
      </c>
      <c r="S24" s="28">
        <f t="shared" si="10"/>
        <v>217.12657536068505</v>
      </c>
      <c r="T24" s="20"/>
      <c r="U24" s="56"/>
      <c r="V24" s="1">
        <f t="shared" si="0"/>
        <v>14.276215445419432</v>
      </c>
      <c r="W24" s="1">
        <f t="shared" si="1"/>
        <v>485.72378455458056</v>
      </c>
      <c r="X24" s="1">
        <f t="shared" si="2"/>
        <v>7.1381077227097158</v>
      </c>
      <c r="Y24" s="3">
        <f t="shared" si="11"/>
        <v>5.4281643840171263</v>
      </c>
    </row>
    <row r="25" spans="1:25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2.2222222222222223</v>
      </c>
      <c r="M25">
        <f t="shared" si="5"/>
        <v>0.1</v>
      </c>
      <c r="N25">
        <v>22.22</v>
      </c>
      <c r="O25">
        <f t="shared" si="6"/>
        <v>4.4999999999999998E-2</v>
      </c>
      <c r="P25">
        <f t="shared" si="7"/>
        <v>5.5000000000000007E-2</v>
      </c>
      <c r="Q25" s="32">
        <f t="shared" si="8"/>
        <v>309566.89531232475</v>
      </c>
      <c r="R25" s="28">
        <f t="shared" si="9"/>
        <v>752.85662756230283</v>
      </c>
      <c r="S25" s="28">
        <f t="shared" si="10"/>
        <v>249.24806011287876</v>
      </c>
      <c r="T25" s="20">
        <v>29</v>
      </c>
      <c r="U25" s="56"/>
      <c r="V25" s="1">
        <f t="shared" si="0"/>
        <v>15.057132551246056</v>
      </c>
      <c r="W25" s="1">
        <f t="shared" si="1"/>
        <v>484.94286744875393</v>
      </c>
      <c r="X25" s="1">
        <f t="shared" si="2"/>
        <v>7.528566275623028</v>
      </c>
      <c r="Y25" s="3">
        <f t="shared" si="11"/>
        <v>6.2312015028219694</v>
      </c>
    </row>
    <row r="26" spans="1:25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2.2222222222222223</v>
      </c>
      <c r="M26">
        <f t="shared" si="5"/>
        <v>0.1</v>
      </c>
      <c r="N26">
        <v>22.22</v>
      </c>
      <c r="O26">
        <f t="shared" si="6"/>
        <v>4.4999999999999998E-2</v>
      </c>
      <c r="P26">
        <f t="shared" si="7"/>
        <v>5.5000000000000007E-2</v>
      </c>
      <c r="Q26" s="32">
        <f t="shared" si="8"/>
        <v>309491.85233017278</v>
      </c>
      <c r="R26" s="28">
        <f t="shared" si="9"/>
        <v>794.02106147398172</v>
      </c>
      <c r="S26" s="28">
        <f t="shared" si="10"/>
        <v>283.12660835318241</v>
      </c>
      <c r="T26" s="20">
        <v>35</v>
      </c>
      <c r="U26" s="56"/>
      <c r="V26" s="1">
        <f t="shared" si="0"/>
        <v>15.880421229479635</v>
      </c>
      <c r="W26" s="1">
        <f t="shared" si="1"/>
        <v>484.11957877052038</v>
      </c>
      <c r="X26" s="1">
        <f t="shared" si="2"/>
        <v>7.9402106147398177</v>
      </c>
      <c r="Y26" s="3">
        <f t="shared" si="11"/>
        <v>7.0781652088295601</v>
      </c>
    </row>
    <row r="27" spans="1:25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2.2222222222222223</v>
      </c>
      <c r="M27">
        <f t="shared" si="5"/>
        <v>0.1</v>
      </c>
      <c r="N27">
        <v>22.22</v>
      </c>
      <c r="O27">
        <f t="shared" si="6"/>
        <v>4.4999999999999998E-2</v>
      </c>
      <c r="P27">
        <f t="shared" si="7"/>
        <v>5.5000000000000007E-2</v>
      </c>
      <c r="Q27" s="32">
        <f t="shared" si="8"/>
        <v>309412.7253598781</v>
      </c>
      <c r="R27" s="28">
        <f t="shared" si="9"/>
        <v>837.41708400232312</v>
      </c>
      <c r="S27" s="28">
        <f t="shared" si="10"/>
        <v>318.85755611951157</v>
      </c>
      <c r="T27" s="20">
        <v>28</v>
      </c>
      <c r="U27" s="56"/>
      <c r="V27" s="1">
        <f t="shared" si="0"/>
        <v>16.748341680046462</v>
      </c>
      <c r="W27" s="1">
        <f t="shared" si="1"/>
        <v>483.25165831995355</v>
      </c>
      <c r="X27" s="1">
        <f t="shared" si="2"/>
        <v>8.3741708400232309</v>
      </c>
      <c r="Y27" s="3">
        <f t="shared" si="11"/>
        <v>7.9714389029877895</v>
      </c>
    </row>
    <row r="28" spans="1:25" x14ac:dyDescent="0.35">
      <c r="A28">
        <v>3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2.5555555555555558</v>
      </c>
      <c r="M28">
        <f t="shared" si="5"/>
        <v>0.115</v>
      </c>
      <c r="N28">
        <v>22.22</v>
      </c>
      <c r="O28">
        <f t="shared" si="6"/>
        <v>4.4999999999999998E-2</v>
      </c>
      <c r="P28">
        <f t="shared" si="7"/>
        <v>7.0000000000000007E-2</v>
      </c>
      <c r="Q28" s="32">
        <f t="shared" si="8"/>
        <v>309316.78063036391</v>
      </c>
      <c r="R28" s="28">
        <f t="shared" si="9"/>
        <v>895.678044736429</v>
      </c>
      <c r="S28" s="28">
        <f t="shared" si="10"/>
        <v>356.54132489961609</v>
      </c>
      <c r="T28" s="20">
        <v>32</v>
      </c>
      <c r="U28" s="56"/>
      <c r="V28" s="1">
        <f t="shared" si="0"/>
        <v>17.91356089472858</v>
      </c>
      <c r="W28" s="1">
        <f t="shared" si="1"/>
        <v>482.08643910527144</v>
      </c>
      <c r="X28" s="1">
        <f t="shared" si="2"/>
        <v>8.9567804473642898</v>
      </c>
      <c r="Y28" s="3">
        <f t="shared" si="11"/>
        <v>8.9135331224904029</v>
      </c>
    </row>
    <row r="29" spans="1:25" x14ac:dyDescent="0.35">
      <c r="A29">
        <v>3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2.5555555555555558</v>
      </c>
      <c r="M29">
        <f t="shared" si="5"/>
        <v>0.115</v>
      </c>
      <c r="N29">
        <v>22.22</v>
      </c>
      <c r="O29">
        <f t="shared" si="6"/>
        <v>4.4999999999999998E-2</v>
      </c>
      <c r="P29">
        <f t="shared" si="7"/>
        <v>7.0000000000000007E-2</v>
      </c>
      <c r="Q29" s="32">
        <f t="shared" si="8"/>
        <v>309214.19263460417</v>
      </c>
      <c r="R29" s="28">
        <f t="shared" si="9"/>
        <v>957.96052848300963</v>
      </c>
      <c r="S29" s="28">
        <f t="shared" si="10"/>
        <v>396.84683691275541</v>
      </c>
      <c r="T29" s="20">
        <v>21</v>
      </c>
      <c r="U29" s="56"/>
      <c r="V29" s="1">
        <f t="shared" si="0"/>
        <v>19.159210569660193</v>
      </c>
      <c r="W29" s="1">
        <f t="shared" si="1"/>
        <v>480.84078943033978</v>
      </c>
      <c r="X29" s="1">
        <f t="shared" si="2"/>
        <v>9.5796052848300963</v>
      </c>
      <c r="Y29" s="3">
        <f t="shared" si="11"/>
        <v>9.9211709228188862</v>
      </c>
    </row>
    <row r="30" spans="1:25" x14ac:dyDescent="0.35">
      <c r="A30">
        <v>3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2.5555555555555558</v>
      </c>
      <c r="M30">
        <f t="shared" si="5"/>
        <v>0.115</v>
      </c>
      <c r="N30">
        <v>22.22</v>
      </c>
      <c r="O30">
        <f t="shared" si="6"/>
        <v>4.4999999999999998E-2</v>
      </c>
      <c r="P30">
        <f t="shared" si="7"/>
        <v>7.0000000000000007E-2</v>
      </c>
      <c r="Q30" s="32">
        <f t="shared" si="8"/>
        <v>309104.5073997766</v>
      </c>
      <c r="R30" s="28">
        <f t="shared" si="9"/>
        <v>1024.537539528847</v>
      </c>
      <c r="S30" s="28">
        <f t="shared" si="10"/>
        <v>439.95506069449084</v>
      </c>
      <c r="T30" s="20">
        <v>24</v>
      </c>
      <c r="U30" s="56"/>
      <c r="V30" s="1">
        <f t="shared" si="0"/>
        <v>20.490750790576939</v>
      </c>
      <c r="W30" s="1">
        <f t="shared" si="1"/>
        <v>479.50924920942305</v>
      </c>
      <c r="X30" s="1">
        <f t="shared" si="2"/>
        <v>10.24537539528847</v>
      </c>
      <c r="Y30" s="3">
        <f t="shared" si="11"/>
        <v>10.998876517362271</v>
      </c>
    </row>
    <row r="31" spans="1:25" x14ac:dyDescent="0.35">
      <c r="A31">
        <v>3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2.5555555555555558</v>
      </c>
      <c r="M31">
        <f t="shared" si="5"/>
        <v>0.115</v>
      </c>
      <c r="N31">
        <v>22.22</v>
      </c>
      <c r="O31">
        <f t="shared" si="6"/>
        <v>4.4999999999999998E-2</v>
      </c>
      <c r="P31">
        <f t="shared" si="7"/>
        <v>7.0000000000000007E-2</v>
      </c>
      <c r="Q31" s="32">
        <f t="shared" si="8"/>
        <v>308987.24079562264</v>
      </c>
      <c r="R31" s="28">
        <f t="shared" si="9"/>
        <v>1095.6999544040314</v>
      </c>
      <c r="S31" s="28">
        <f t="shared" si="10"/>
        <v>486.05924997328896</v>
      </c>
      <c r="T31" s="20">
        <v>27</v>
      </c>
      <c r="U31" s="56">
        <f>AVERAGE(T25:T31)</f>
        <v>28</v>
      </c>
      <c r="V31" s="1">
        <f t="shared" si="0"/>
        <v>21.913999088080626</v>
      </c>
      <c r="W31" s="1">
        <f t="shared" si="1"/>
        <v>478.08600091191937</v>
      </c>
      <c r="X31" s="1">
        <f t="shared" si="2"/>
        <v>10.956999544040313</v>
      </c>
      <c r="Y31" s="3">
        <f t="shared" si="11"/>
        <v>12.151481249332225</v>
      </c>
    </row>
    <row r="32" spans="1:25" x14ac:dyDescent="0.35">
      <c r="A32">
        <v>3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2.5555555555555558</v>
      </c>
      <c r="M32">
        <f t="shared" si="5"/>
        <v>0.115</v>
      </c>
      <c r="N32">
        <v>22.22</v>
      </c>
      <c r="O32">
        <f t="shared" si="6"/>
        <v>4.4999999999999998E-2</v>
      </c>
      <c r="P32">
        <f t="shared" si="7"/>
        <v>7.0000000000000007E-2</v>
      </c>
      <c r="Q32" s="32">
        <f t="shared" si="8"/>
        <v>308861.87665588548</v>
      </c>
      <c r="R32" s="28">
        <f t="shared" si="9"/>
        <v>1171.7575961929992</v>
      </c>
      <c r="S32" s="28">
        <f t="shared" si="10"/>
        <v>535.36574792147042</v>
      </c>
      <c r="T32" s="20">
        <v>31</v>
      </c>
      <c r="U32" s="56">
        <f t="shared" ref="U32:U75" si="20">AVERAGE(T26:T32)</f>
        <v>28.285714285714285</v>
      </c>
      <c r="V32" s="1">
        <f t="shared" si="0"/>
        <v>23.435151923859987</v>
      </c>
      <c r="W32" s="1">
        <f t="shared" si="1"/>
        <v>476.56484807614004</v>
      </c>
      <c r="X32" s="1">
        <f t="shared" si="2"/>
        <v>11.717575961929994</v>
      </c>
      <c r="Y32" s="3">
        <f t="shared" si="11"/>
        <v>13.384143698036761</v>
      </c>
    </row>
    <row r="33" spans="1:25" x14ac:dyDescent="0.35">
      <c r="A33">
        <v>3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2.5555555555555558</v>
      </c>
      <c r="M33">
        <f t="shared" si="5"/>
        <v>0.115</v>
      </c>
      <c r="N33">
        <v>22.22</v>
      </c>
      <c r="O33">
        <f t="shared" si="6"/>
        <v>4.4999999999999998E-2</v>
      </c>
      <c r="P33">
        <f t="shared" si="7"/>
        <v>7.0000000000000007E-2</v>
      </c>
      <c r="Q33" s="32">
        <f t="shared" si="8"/>
        <v>308727.86480093974</v>
      </c>
      <c r="R33" s="28">
        <f t="shared" si="9"/>
        <v>1253.0403593100436</v>
      </c>
      <c r="S33" s="28">
        <f t="shared" si="10"/>
        <v>588.09483975015542</v>
      </c>
      <c r="T33" s="20">
        <v>28</v>
      </c>
      <c r="U33" s="56">
        <f t="shared" si="20"/>
        <v>27.285714285714285</v>
      </c>
      <c r="V33" s="1">
        <f t="shared" si="0"/>
        <v>25.060807186200872</v>
      </c>
      <c r="W33" s="1">
        <f t="shared" si="1"/>
        <v>474.93919281379914</v>
      </c>
      <c r="X33" s="1">
        <f t="shared" si="2"/>
        <v>12.530403593100436</v>
      </c>
      <c r="Y33" s="3">
        <f t="shared" si="11"/>
        <v>14.702370993753886</v>
      </c>
    </row>
    <row r="34" spans="1:25" x14ac:dyDescent="0.35">
      <c r="A34">
        <v>3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2.5555555555555558</v>
      </c>
      <c r="M34">
        <f t="shared" si="5"/>
        <v>0.115</v>
      </c>
      <c r="N34">
        <v>22.22</v>
      </c>
      <c r="O34">
        <f t="shared" si="6"/>
        <v>4.4999999999999998E-2</v>
      </c>
      <c r="P34">
        <f t="shared" si="7"/>
        <v>7.0000000000000007E-2</v>
      </c>
      <c r="Q34" s="32">
        <f t="shared" si="8"/>
        <v>308584.61895918043</v>
      </c>
      <c r="R34" s="28">
        <f t="shared" si="9"/>
        <v>1339.8993849004071</v>
      </c>
      <c r="S34" s="28">
        <f t="shared" si="10"/>
        <v>644.48165591910742</v>
      </c>
      <c r="T34" s="20">
        <v>35</v>
      </c>
      <c r="U34" s="56">
        <f t="shared" si="20"/>
        <v>28.285714285714285</v>
      </c>
      <c r="V34" s="1">
        <f t="shared" si="0"/>
        <v>26.797987698008143</v>
      </c>
      <c r="W34" s="1">
        <f t="shared" si="1"/>
        <v>473.20201230199189</v>
      </c>
      <c r="X34" s="1">
        <f t="shared" si="2"/>
        <v>13.398993849004071</v>
      </c>
      <c r="Y34" s="3">
        <f t="shared" si="11"/>
        <v>16.112041397977688</v>
      </c>
    </row>
    <row r="35" spans="1:25" x14ac:dyDescent="0.35">
      <c r="A35">
        <v>4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308504.73841621401</v>
      </c>
      <c r="R35" s="28">
        <f t="shared" si="9"/>
        <v>1359.4844555462857</v>
      </c>
      <c r="S35" s="28">
        <f t="shared" si="10"/>
        <v>704.77712823962577</v>
      </c>
      <c r="T35" s="20">
        <v>31</v>
      </c>
      <c r="U35" s="56">
        <f t="shared" si="20"/>
        <v>28.142857142857142</v>
      </c>
      <c r="V35" s="1">
        <f t="shared" si="0"/>
        <v>27.189689110925716</v>
      </c>
      <c r="W35" s="1">
        <f t="shared" si="1"/>
        <v>472.81031088907429</v>
      </c>
      <c r="X35" s="1">
        <f t="shared" si="2"/>
        <v>13.594844555462858</v>
      </c>
      <c r="Y35" s="3">
        <f t="shared" si="11"/>
        <v>17.619428205990644</v>
      </c>
    </row>
    <row r="36" spans="1:25" x14ac:dyDescent="0.35">
      <c r="A36">
        <v>4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308423.71125378791</v>
      </c>
      <c r="R36" s="28">
        <f t="shared" si="9"/>
        <v>1379.3348174728155</v>
      </c>
      <c r="S36" s="28">
        <f t="shared" si="10"/>
        <v>765.95392873920866</v>
      </c>
      <c r="T36" s="20">
        <v>29</v>
      </c>
      <c r="U36" s="56">
        <f t="shared" si="20"/>
        <v>29.285714285714285</v>
      </c>
      <c r="V36" s="1">
        <f t="shared" si="0"/>
        <v>27.586696349456311</v>
      </c>
      <c r="W36" s="1">
        <f t="shared" si="1"/>
        <v>472.4133036505437</v>
      </c>
      <c r="X36" s="1">
        <f t="shared" si="2"/>
        <v>13.793348174728155</v>
      </c>
      <c r="Y36" s="3">
        <f t="shared" si="11"/>
        <v>19.148848218480218</v>
      </c>
    </row>
    <row r="37" spans="1:25" x14ac:dyDescent="0.35">
      <c r="A37">
        <v>4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308341.52257431037</v>
      </c>
      <c r="R37" s="28">
        <f t="shared" si="9"/>
        <v>1399.4534301641152</v>
      </c>
      <c r="S37" s="28">
        <f t="shared" si="10"/>
        <v>828.02399552548536</v>
      </c>
      <c r="T37" s="20">
        <v>30</v>
      </c>
      <c r="U37" s="56">
        <f t="shared" si="20"/>
        <v>30.142857142857142</v>
      </c>
      <c r="V37" s="1">
        <f t="shared" si="0"/>
        <v>27.989068603282306</v>
      </c>
      <c r="W37" s="1">
        <f t="shared" si="1"/>
        <v>472.01093139671769</v>
      </c>
      <c r="X37" s="1">
        <f t="shared" si="2"/>
        <v>13.994534301641153</v>
      </c>
      <c r="Y37" s="3">
        <f t="shared" si="11"/>
        <v>20.700599888137134</v>
      </c>
    </row>
    <row r="38" spans="1:25" x14ac:dyDescent="0.35">
      <c r="A38">
        <v>4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308258.1573335717</v>
      </c>
      <c r="R38" s="28">
        <f t="shared" si="9"/>
        <v>1419.8432665453722</v>
      </c>
      <c r="S38" s="28">
        <f t="shared" si="10"/>
        <v>890.99939988287053</v>
      </c>
      <c r="T38" s="20">
        <v>29</v>
      </c>
      <c r="U38" s="56">
        <f t="shared" si="20"/>
        <v>30.428571428571427</v>
      </c>
      <c r="V38" s="1">
        <f t="shared" si="0"/>
        <v>28.396865330907445</v>
      </c>
      <c r="W38" s="1">
        <f t="shared" si="1"/>
        <v>471.60313466909258</v>
      </c>
      <c r="X38" s="1">
        <f t="shared" si="2"/>
        <v>14.198432665453723</v>
      </c>
      <c r="Y38" s="3">
        <f t="shared" si="11"/>
        <v>22.274984997071765</v>
      </c>
    </row>
    <row r="39" spans="1:25" x14ac:dyDescent="0.35">
      <c r="A39">
        <v>4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308173.60034076218</v>
      </c>
      <c r="R39" s="28">
        <f t="shared" si="9"/>
        <v>1440.5073123603452</v>
      </c>
      <c r="S39" s="28">
        <f t="shared" si="10"/>
        <v>954.89234687741225</v>
      </c>
      <c r="T39" s="20">
        <v>29</v>
      </c>
      <c r="U39" s="56">
        <f t="shared" si="20"/>
        <v>30.142857142857142</v>
      </c>
      <c r="V39" s="1">
        <f t="shared" si="0"/>
        <v>28.810146247206905</v>
      </c>
      <c r="W39" s="1">
        <f t="shared" si="1"/>
        <v>471.18985375279311</v>
      </c>
      <c r="X39" s="1">
        <f t="shared" si="2"/>
        <v>14.405073123603453</v>
      </c>
      <c r="Y39" s="3">
        <f t="shared" si="11"/>
        <v>23.872308671935308</v>
      </c>
    </row>
    <row r="40" spans="1:25" x14ac:dyDescent="0.35">
      <c r="A40">
        <v>4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308087.83625854494</v>
      </c>
      <c r="R40" s="28">
        <f t="shared" si="9"/>
        <v>1461.4485655213475</v>
      </c>
      <c r="S40" s="28">
        <f t="shared" si="10"/>
        <v>1019.7151759336277</v>
      </c>
      <c r="T40" s="20">
        <v>24</v>
      </c>
      <c r="U40" s="56">
        <f t="shared" si="20"/>
        <v>29.571428571428573</v>
      </c>
      <c r="V40" s="1">
        <f t="shared" si="0"/>
        <v>29.22897131042695</v>
      </c>
      <c r="W40" s="1">
        <f t="shared" si="1"/>
        <v>470.77102868957303</v>
      </c>
      <c r="X40" s="1">
        <f t="shared" si="2"/>
        <v>14.614485655213475</v>
      </c>
      <c r="Y40" s="3">
        <f t="shared" si="11"/>
        <v>25.492879398340694</v>
      </c>
    </row>
    <row r="41" spans="1:25" x14ac:dyDescent="0.35">
      <c r="A41">
        <v>4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308000.84960318677</v>
      </c>
      <c r="R41" s="28">
        <f t="shared" si="9"/>
        <v>1482.6700354310615</v>
      </c>
      <c r="S41" s="28">
        <f t="shared" si="10"/>
        <v>1085.4803613820884</v>
      </c>
      <c r="T41" s="20">
        <v>31</v>
      </c>
      <c r="U41" s="56">
        <f t="shared" si="20"/>
        <v>29</v>
      </c>
      <c r="V41" s="1">
        <f t="shared" si="0"/>
        <v>29.653400708621231</v>
      </c>
      <c r="W41" s="1">
        <f t="shared" si="1"/>
        <v>470.34659929137877</v>
      </c>
      <c r="X41" s="1">
        <f t="shared" si="2"/>
        <v>14.826700354310615</v>
      </c>
      <c r="Y41" s="3">
        <f t="shared" si="11"/>
        <v>27.137009034552211</v>
      </c>
    </row>
    <row r="42" spans="1:25" x14ac:dyDescent="0.35">
      <c r="A42">
        <v>4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307912.62474474794</v>
      </c>
      <c r="R42" s="28">
        <f t="shared" si="9"/>
        <v>1504.1747422755152</v>
      </c>
      <c r="S42" s="28">
        <f t="shared" si="10"/>
        <v>1152.2005129764862</v>
      </c>
      <c r="T42" s="20">
        <v>34</v>
      </c>
      <c r="U42" s="56">
        <f t="shared" si="20"/>
        <v>29.428571428571427</v>
      </c>
      <c r="V42" s="1">
        <f t="shared" si="0"/>
        <v>30.083494845510305</v>
      </c>
      <c r="W42" s="1">
        <f t="shared" si="1"/>
        <v>469.9165051544897</v>
      </c>
      <c r="X42" s="1">
        <f t="shared" si="2"/>
        <v>15.041747422755153</v>
      </c>
      <c r="Y42" s="3">
        <f t="shared" si="11"/>
        <v>28.805012824412156</v>
      </c>
    </row>
    <row r="43" spans="1:25" x14ac:dyDescent="0.35">
      <c r="A43">
        <v>5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0.66666666666666663</v>
      </c>
      <c r="M43">
        <f t="shared" si="5"/>
        <v>0.03</v>
      </c>
      <c r="N43">
        <v>22.22</v>
      </c>
      <c r="O43">
        <f t="shared" si="6"/>
        <v>4.4999999999999998E-2</v>
      </c>
      <c r="P43">
        <f t="shared" si="7"/>
        <v>-1.4999999999999999E-2</v>
      </c>
      <c r="Q43" s="32">
        <f t="shared" si="8"/>
        <v>307867.88532604073</v>
      </c>
      <c r="R43" s="28">
        <f t="shared" si="9"/>
        <v>1481.2262975803383</v>
      </c>
      <c r="S43" s="28">
        <f t="shared" si="10"/>
        <v>1219.8883763788842</v>
      </c>
      <c r="T43" s="20">
        <v>33</v>
      </c>
      <c r="U43" s="56">
        <f t="shared" si="20"/>
        <v>30</v>
      </c>
      <c r="V43" s="1">
        <f t="shared" si="0"/>
        <v>29.624525951606767</v>
      </c>
      <c r="W43" s="1">
        <f t="shared" si="1"/>
        <v>470.37547404839324</v>
      </c>
      <c r="X43" s="1">
        <f t="shared" si="2"/>
        <v>14.812262975803383</v>
      </c>
      <c r="Y43" s="3">
        <f t="shared" si="11"/>
        <v>30.497209409472106</v>
      </c>
    </row>
    <row r="44" spans="1:25" x14ac:dyDescent="0.35">
      <c r="A44">
        <v>5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0.66666666666666663</v>
      </c>
      <c r="M44">
        <f t="shared" si="5"/>
        <v>0.03</v>
      </c>
      <c r="N44">
        <v>22.22</v>
      </c>
      <c r="O44">
        <f t="shared" si="6"/>
        <v>4.4999999999999998E-2</v>
      </c>
      <c r="P44">
        <f t="shared" si="7"/>
        <v>-1.4999999999999999E-2</v>
      </c>
      <c r="Q44" s="32">
        <f t="shared" si="8"/>
        <v>307823.8348757762</v>
      </c>
      <c r="R44" s="28">
        <f t="shared" si="9"/>
        <v>1458.6215644537749</v>
      </c>
      <c r="S44" s="28">
        <f t="shared" si="10"/>
        <v>1286.5435597699995</v>
      </c>
      <c r="T44" s="20">
        <v>32</v>
      </c>
      <c r="U44" s="56">
        <f t="shared" si="20"/>
        <v>30.285714285714285</v>
      </c>
      <c r="V44" s="1">
        <f t="shared" si="0"/>
        <v>29.172431289075497</v>
      </c>
      <c r="W44" s="1">
        <f t="shared" si="1"/>
        <v>470.82756871092448</v>
      </c>
      <c r="X44" s="1">
        <f t="shared" si="2"/>
        <v>14.586215644537749</v>
      </c>
      <c r="Y44" s="3">
        <f t="shared" si="11"/>
        <v>32.163588994249992</v>
      </c>
    </row>
    <row r="45" spans="1:25" x14ac:dyDescent="0.35">
      <c r="A45">
        <v>5</v>
      </c>
      <c r="B45" t="s">
        <v>57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0.66666666666666663</v>
      </c>
      <c r="M45">
        <f t="shared" si="5"/>
        <v>0.03</v>
      </c>
      <c r="N45">
        <v>22.22</v>
      </c>
      <c r="O45">
        <f t="shared" si="6"/>
        <v>4.4999999999999998E-2</v>
      </c>
      <c r="P45">
        <f t="shared" si="7"/>
        <v>-1.4999999999999999E-2</v>
      </c>
      <c r="Q45" s="32">
        <f t="shared" si="8"/>
        <v>307780.46287831321</v>
      </c>
      <c r="R45" s="28">
        <f t="shared" si="9"/>
        <v>1436.3555915163261</v>
      </c>
      <c r="S45" s="28">
        <f t="shared" si="10"/>
        <v>1352.1815301704194</v>
      </c>
      <c r="T45" s="20">
        <v>29</v>
      </c>
      <c r="U45" s="56">
        <f t="shared" si="20"/>
        <v>30.285714285714285</v>
      </c>
      <c r="V45" s="1">
        <f t="shared" si="0"/>
        <v>28.727111830326521</v>
      </c>
      <c r="W45" s="1">
        <f t="shared" si="1"/>
        <v>471.27288816967348</v>
      </c>
      <c r="X45" s="1">
        <f t="shared" si="2"/>
        <v>14.363555915163261</v>
      </c>
      <c r="Y45" s="3">
        <f t="shared" si="11"/>
        <v>33.804538254260486</v>
      </c>
    </row>
    <row r="46" spans="1:25" x14ac:dyDescent="0.35">
      <c r="A46">
        <v>5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0.66666666666666663</v>
      </c>
      <c r="M46">
        <f t="shared" si="5"/>
        <v>0.03</v>
      </c>
      <c r="N46">
        <v>22.22</v>
      </c>
      <c r="O46">
        <f t="shared" si="6"/>
        <v>4.4999999999999998E-2</v>
      </c>
      <c r="P46">
        <f t="shared" si="7"/>
        <v>-1.4999999999999999E-2</v>
      </c>
      <c r="Q46" s="32">
        <f t="shared" si="8"/>
        <v>307737.7589755787</v>
      </c>
      <c r="R46" s="28">
        <f t="shared" si="9"/>
        <v>1414.423492632573</v>
      </c>
      <c r="S46" s="28">
        <f t="shared" si="10"/>
        <v>1416.8175317886539</v>
      </c>
      <c r="T46" s="20">
        <v>30</v>
      </c>
      <c r="U46" s="56">
        <f t="shared" si="20"/>
        <v>30.428571428571427</v>
      </c>
      <c r="V46" s="1">
        <f t="shared" si="0"/>
        <v>28.28846985265146</v>
      </c>
      <c r="W46" s="1">
        <f t="shared" si="1"/>
        <v>471.71153014734853</v>
      </c>
      <c r="X46" s="1">
        <f t="shared" si="2"/>
        <v>14.14423492632573</v>
      </c>
      <c r="Y46" s="3">
        <f t="shared" si="11"/>
        <v>35.420438294716348</v>
      </c>
    </row>
    <row r="47" spans="1:25" x14ac:dyDescent="0.35">
      <c r="A47">
        <v>5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0.66666666666666663</v>
      </c>
      <c r="M47">
        <f t="shared" si="5"/>
        <v>0.03</v>
      </c>
      <c r="N47">
        <v>22.22</v>
      </c>
      <c r="O47">
        <f t="shared" si="6"/>
        <v>4.4999999999999998E-2</v>
      </c>
      <c r="P47">
        <f t="shared" si="7"/>
        <v>-1.4999999999999999E-2</v>
      </c>
      <c r="Q47" s="32">
        <f t="shared" si="8"/>
        <v>307695.71296479861</v>
      </c>
      <c r="R47" s="28">
        <f t="shared" si="9"/>
        <v>1392.8204462442095</v>
      </c>
      <c r="S47" s="28">
        <f t="shared" si="10"/>
        <v>1480.4665889571197</v>
      </c>
      <c r="T47" s="20">
        <v>36</v>
      </c>
      <c r="U47" s="56">
        <f t="shared" si="20"/>
        <v>32.142857142857146</v>
      </c>
      <c r="V47" s="1">
        <f t="shared" si="0"/>
        <v>27.856408924884192</v>
      </c>
      <c r="W47" s="1">
        <f t="shared" si="1"/>
        <v>472.14359107511581</v>
      </c>
      <c r="X47" s="1">
        <f t="shared" si="2"/>
        <v>13.928204462442096</v>
      </c>
      <c r="Y47" s="3">
        <f t="shared" si="11"/>
        <v>37.011664723927993</v>
      </c>
    </row>
    <row r="48" spans="1:25" x14ac:dyDescent="0.35">
      <c r="A48">
        <v>5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0.66666666666666663</v>
      </c>
      <c r="M48">
        <f t="shared" si="5"/>
        <v>0.03</v>
      </c>
      <c r="N48">
        <v>22.22</v>
      </c>
      <c r="O48">
        <f t="shared" si="6"/>
        <v>4.4999999999999998E-2</v>
      </c>
      <c r="P48">
        <f t="shared" si="7"/>
        <v>-1.4999999999999999E-2</v>
      </c>
      <c r="Q48" s="32">
        <f t="shared" si="8"/>
        <v>307654.31479625846</v>
      </c>
      <c r="R48" s="28">
        <f t="shared" si="9"/>
        <v>1371.5416947033525</v>
      </c>
      <c r="S48" s="28">
        <f t="shared" si="10"/>
        <v>1543.1435090381092</v>
      </c>
      <c r="T48" s="20">
        <v>33</v>
      </c>
      <c r="U48" s="56">
        <f t="shared" si="20"/>
        <v>32.428571428571431</v>
      </c>
      <c r="V48" s="1">
        <f t="shared" si="0"/>
        <v>27.43083389406705</v>
      </c>
      <c r="W48" s="1">
        <f t="shared" si="1"/>
        <v>472.56916610593294</v>
      </c>
      <c r="X48" s="1">
        <f t="shared" si="2"/>
        <v>13.715416947033525</v>
      </c>
      <c r="Y48" s="3">
        <f t="shared" si="11"/>
        <v>38.57858772595273</v>
      </c>
    </row>
    <row r="49" spans="1:25" x14ac:dyDescent="0.35">
      <c r="A49">
        <v>5</v>
      </c>
      <c r="B49" t="s">
        <v>52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0.66666666666666663</v>
      </c>
      <c r="M49">
        <f t="shared" si="5"/>
        <v>0.03</v>
      </c>
      <c r="N49">
        <v>22.22</v>
      </c>
      <c r="O49">
        <f t="shared" si="6"/>
        <v>4.4999999999999998E-2</v>
      </c>
      <c r="P49">
        <f t="shared" si="7"/>
        <v>-1.4999999999999999E-2</v>
      </c>
      <c r="Q49" s="32">
        <f t="shared" si="8"/>
        <v>307613.55457109376</v>
      </c>
      <c r="R49" s="28">
        <f t="shared" si="9"/>
        <v>1350.5825436064119</v>
      </c>
      <c r="S49" s="28">
        <f t="shared" si="10"/>
        <v>1604.8628852997601</v>
      </c>
      <c r="T49" s="20">
        <v>32</v>
      </c>
      <c r="U49" s="56">
        <f t="shared" si="20"/>
        <v>32.142857142857146</v>
      </c>
      <c r="V49" s="1">
        <f t="shared" si="0"/>
        <v>27.011650872128239</v>
      </c>
      <c r="W49" s="1">
        <f t="shared" si="1"/>
        <v>472.98834912787174</v>
      </c>
      <c r="X49" s="1">
        <f t="shared" si="2"/>
        <v>13.50582543606412</v>
      </c>
      <c r="Y49" s="3">
        <f t="shared" si="11"/>
        <v>40.121572132494009</v>
      </c>
    </row>
    <row r="50" spans="1:25" x14ac:dyDescent="0.35">
      <c r="A50">
        <v>5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0.66666666666666663</v>
      </c>
      <c r="M50">
        <f t="shared" si="5"/>
        <v>0.03</v>
      </c>
      <c r="N50">
        <v>22.22</v>
      </c>
      <c r="O50">
        <f t="shared" si="6"/>
        <v>4.4999999999999998E-2</v>
      </c>
      <c r="P50">
        <f t="shared" si="7"/>
        <v>-1.4999999999999999E-2</v>
      </c>
      <c r="Q50" s="32">
        <f t="shared" si="8"/>
        <v>307573.42253910907</v>
      </c>
      <c r="R50" s="28">
        <f t="shared" si="9"/>
        <v>1329.9383611287874</v>
      </c>
      <c r="S50" s="28">
        <f t="shared" si="10"/>
        <v>1665.6390997620488</v>
      </c>
      <c r="T50" s="20">
        <v>26</v>
      </c>
      <c r="U50" s="56">
        <f t="shared" si="20"/>
        <v>31.142857142857142</v>
      </c>
      <c r="V50" s="1">
        <f t="shared" si="0"/>
        <v>26.598767222575749</v>
      </c>
      <c r="W50" s="1">
        <f t="shared" si="1"/>
        <v>473.40123277742424</v>
      </c>
      <c r="X50" s="1">
        <f t="shared" si="2"/>
        <v>13.299383611287874</v>
      </c>
      <c r="Y50" s="3">
        <f t="shared" si="11"/>
        <v>41.640977494051221</v>
      </c>
    </row>
    <row r="51" spans="1:25" x14ac:dyDescent="0.35">
      <c r="A51">
        <v>5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0.66666666666666663</v>
      </c>
      <c r="M51">
        <f t="shared" si="5"/>
        <v>0.03</v>
      </c>
      <c r="N51">
        <v>22.22</v>
      </c>
      <c r="O51">
        <f t="shared" si="6"/>
        <v>4.4999999999999998E-2</v>
      </c>
      <c r="P51">
        <f t="shared" si="7"/>
        <v>-1.4999999999999999E-2</v>
      </c>
      <c r="Q51" s="32">
        <f t="shared" si="8"/>
        <v>307533.90909662639</v>
      </c>
      <c r="R51" s="28">
        <f t="shared" si="9"/>
        <v>1309.6045773606463</v>
      </c>
      <c r="S51" s="28">
        <f t="shared" si="10"/>
        <v>1725.4863260128443</v>
      </c>
      <c r="T51" s="20">
        <v>27</v>
      </c>
      <c r="U51" s="56">
        <f t="shared" si="20"/>
        <v>30.428571428571427</v>
      </c>
      <c r="V51" s="1">
        <f t="shared" si="0"/>
        <v>26.192091547212925</v>
      </c>
      <c r="W51" s="1">
        <f t="shared" si="1"/>
        <v>473.80790845278705</v>
      </c>
      <c r="X51" s="1">
        <f t="shared" si="2"/>
        <v>13.096045773606463</v>
      </c>
      <c r="Y51" s="3">
        <f t="shared" si="11"/>
        <v>43.137158150321113</v>
      </c>
    </row>
    <row r="52" spans="1:25" x14ac:dyDescent="0.35">
      <c r="A52">
        <v>5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0.66666666666666663</v>
      </c>
      <c r="M52">
        <f t="shared" si="5"/>
        <v>0.03</v>
      </c>
      <c r="N52">
        <v>22.22</v>
      </c>
      <c r="O52">
        <f t="shared" si="6"/>
        <v>4.4999999999999998E-2</v>
      </c>
      <c r="P52">
        <f t="shared" si="7"/>
        <v>-1.4999999999999999E-2</v>
      </c>
      <c r="Q52" s="32">
        <f t="shared" si="8"/>
        <v>307495.00478436175</v>
      </c>
      <c r="R52" s="28">
        <f t="shared" si="9"/>
        <v>1289.5766836440312</v>
      </c>
      <c r="S52" s="28">
        <f t="shared" si="10"/>
        <v>1784.4185319940734</v>
      </c>
      <c r="T52" s="20">
        <v>28</v>
      </c>
      <c r="U52" s="56">
        <f t="shared" si="20"/>
        <v>30.285714285714285</v>
      </c>
      <c r="V52" s="1">
        <f t="shared" si="0"/>
        <v>25.791533672880625</v>
      </c>
      <c r="W52" s="1">
        <f t="shared" si="1"/>
        <v>474.20846632711937</v>
      </c>
      <c r="X52" s="1">
        <f t="shared" si="2"/>
        <v>12.895766836440313</v>
      </c>
      <c r="Y52" s="3">
        <f t="shared" si="11"/>
        <v>44.610463299851837</v>
      </c>
    </row>
    <row r="53" spans="1:25" x14ac:dyDescent="0.35">
      <c r="A53">
        <v>5</v>
      </c>
      <c r="B53" t="s">
        <v>57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0.66666666666666663</v>
      </c>
      <c r="M53">
        <f t="shared" si="5"/>
        <v>0.03</v>
      </c>
      <c r="N53">
        <v>22.22</v>
      </c>
      <c r="O53">
        <f t="shared" si="6"/>
        <v>4.4999999999999998E-2</v>
      </c>
      <c r="P53">
        <f t="shared" si="7"/>
        <v>-1.4999999999999999E-2</v>
      </c>
      <c r="Q53" s="32">
        <f t="shared" si="8"/>
        <v>307456.7002853303</v>
      </c>
      <c r="R53" s="28">
        <f t="shared" si="9"/>
        <v>1269.8502319115266</v>
      </c>
      <c r="S53" s="28">
        <f t="shared" si="10"/>
        <v>1842.4494827580547</v>
      </c>
      <c r="T53" s="20">
        <v>31</v>
      </c>
      <c r="U53" s="56">
        <f t="shared" si="20"/>
        <v>30.428571428571427</v>
      </c>
      <c r="V53" s="1">
        <f t="shared" si="0"/>
        <v>25.397004638230534</v>
      </c>
      <c r="W53" s="1">
        <f t="shared" si="1"/>
        <v>474.60299536176944</v>
      </c>
      <c r="X53" s="1">
        <f t="shared" si="2"/>
        <v>12.698502319115267</v>
      </c>
      <c r="Y53" s="3">
        <f t="shared" si="11"/>
        <v>46.061237068951371</v>
      </c>
    </row>
    <row r="54" spans="1:25" x14ac:dyDescent="0.35">
      <c r="A54">
        <v>5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0.66666666666666663</v>
      </c>
      <c r="M54">
        <f t="shared" si="5"/>
        <v>0.03</v>
      </c>
      <c r="N54">
        <v>22.22</v>
      </c>
      <c r="O54">
        <f t="shared" si="6"/>
        <v>4.4999999999999998E-2</v>
      </c>
      <c r="P54">
        <f t="shared" si="7"/>
        <v>-1.4999999999999999E-2</v>
      </c>
      <c r="Q54" s="32">
        <f t="shared" si="8"/>
        <v>307418.9864227791</v>
      </c>
      <c r="R54" s="28">
        <f t="shared" si="9"/>
        <v>1250.4208340267121</v>
      </c>
      <c r="S54" s="28">
        <f t="shared" si="10"/>
        <v>1899.5927431940734</v>
      </c>
      <c r="T54" s="20">
        <v>30</v>
      </c>
      <c r="U54" s="56">
        <f t="shared" si="20"/>
        <v>29.571428571428573</v>
      </c>
      <c r="V54" s="1">
        <f t="shared" si="0"/>
        <v>25.008416680534243</v>
      </c>
      <c r="W54" s="1">
        <f t="shared" si="1"/>
        <v>474.99158331946575</v>
      </c>
      <c r="X54" s="1">
        <f t="shared" si="2"/>
        <v>12.504208340267121</v>
      </c>
      <c r="Y54" s="3">
        <f t="shared" si="11"/>
        <v>47.489818579851836</v>
      </c>
    </row>
    <row r="55" spans="1:25" x14ac:dyDescent="0.35">
      <c r="A55">
        <v>5</v>
      </c>
      <c r="B55" t="s">
        <v>57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0.66666666666666663</v>
      </c>
      <c r="M55">
        <f t="shared" si="5"/>
        <v>0.03</v>
      </c>
      <c r="N55">
        <v>22.22</v>
      </c>
      <c r="O55">
        <f t="shared" si="6"/>
        <v>4.4999999999999998E-2</v>
      </c>
      <c r="P55">
        <f t="shared" si="7"/>
        <v>-1.4999999999999999E-2</v>
      </c>
      <c r="Q55" s="32">
        <f t="shared" si="8"/>
        <v>307381.85415814799</v>
      </c>
      <c r="R55" s="28">
        <f t="shared" si="9"/>
        <v>1231.2841611266135</v>
      </c>
      <c r="S55" s="28">
        <f t="shared" si="10"/>
        <v>1955.8616807252754</v>
      </c>
      <c r="T55" s="20">
        <v>26</v>
      </c>
      <c r="U55" s="56">
        <f t="shared" si="20"/>
        <v>28.571428571428573</v>
      </c>
      <c r="V55" s="1">
        <f t="shared" si="0"/>
        <v>24.62568322253227</v>
      </c>
      <c r="W55" s="1">
        <f t="shared" si="1"/>
        <v>475.37431677746775</v>
      </c>
      <c r="X55" s="1">
        <f t="shared" si="2"/>
        <v>12.312841611266135</v>
      </c>
      <c r="Y55" s="3">
        <f t="shared" si="11"/>
        <v>48.896542018131889</v>
      </c>
    </row>
    <row r="56" spans="1:25" x14ac:dyDescent="0.35">
      <c r="A56">
        <v>6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0.44444444444444448</v>
      </c>
      <c r="M56">
        <f t="shared" si="5"/>
        <v>0.02</v>
      </c>
      <c r="N56">
        <v>22.22</v>
      </c>
      <c r="O56">
        <f t="shared" si="6"/>
        <v>4.4999999999999998E-2</v>
      </c>
      <c r="P56">
        <f t="shared" si="7"/>
        <v>-2.4999999999999998E-2</v>
      </c>
      <c r="Q56" s="32">
        <f t="shared" si="8"/>
        <v>307357.48111208773</v>
      </c>
      <c r="R56" s="28">
        <f t="shared" si="9"/>
        <v>1200.2494199362093</v>
      </c>
      <c r="S56" s="28">
        <f t="shared" si="10"/>
        <v>2011.2694679759729</v>
      </c>
      <c r="T56" s="20">
        <v>23</v>
      </c>
      <c r="U56" s="56">
        <f t="shared" si="20"/>
        <v>27.285714285714285</v>
      </c>
      <c r="V56" s="1">
        <f t="shared" si="0"/>
        <v>24.004988398724187</v>
      </c>
      <c r="W56" s="1">
        <f t="shared" si="1"/>
        <v>475.99501160127579</v>
      </c>
      <c r="X56" s="1">
        <f t="shared" si="2"/>
        <v>12.002494199362093</v>
      </c>
      <c r="Y56" s="3">
        <f t="shared" si="11"/>
        <v>50.281736699399325</v>
      </c>
    </row>
    <row r="57" spans="1:25" x14ac:dyDescent="0.35">
      <c r="A57">
        <v>6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0.44444444444444448</v>
      </c>
      <c r="M57">
        <f t="shared" si="5"/>
        <v>0.02</v>
      </c>
      <c r="N57">
        <v>22.22</v>
      </c>
      <c r="O57">
        <f t="shared" si="6"/>
        <v>4.4999999999999998E-2</v>
      </c>
      <c r="P57">
        <f t="shared" si="7"/>
        <v>-2.4999999999999998E-2</v>
      </c>
      <c r="Q57" s="32">
        <f t="shared" si="8"/>
        <v>307333.72427697154</v>
      </c>
      <c r="R57" s="28">
        <f t="shared" si="9"/>
        <v>1169.9950311552436</v>
      </c>
      <c r="S57" s="28">
        <f t="shared" si="10"/>
        <v>2065.2806918731026</v>
      </c>
      <c r="T57" s="20">
        <v>16</v>
      </c>
      <c r="U57" s="56">
        <f t="shared" si="20"/>
        <v>25.857142857142858</v>
      </c>
      <c r="V57" s="1">
        <f t="shared" si="0"/>
        <v>23.399900623104873</v>
      </c>
      <c r="W57" s="1">
        <f t="shared" si="1"/>
        <v>476.60009937689512</v>
      </c>
      <c r="X57" s="1">
        <f t="shared" si="2"/>
        <v>11.699950311552437</v>
      </c>
      <c r="Y57" s="3">
        <f t="shared" si="11"/>
        <v>51.63201729682757</v>
      </c>
    </row>
    <row r="58" spans="1:25" x14ac:dyDescent="0.35">
      <c r="A58">
        <v>6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0.44444444444444448</v>
      </c>
      <c r="M58">
        <f t="shared" si="5"/>
        <v>0.02</v>
      </c>
      <c r="N58">
        <v>22.22</v>
      </c>
      <c r="O58">
        <f t="shared" si="6"/>
        <v>4.4999999999999998E-2</v>
      </c>
      <c r="P58">
        <f t="shared" si="7"/>
        <v>-2.4999999999999998E-2</v>
      </c>
      <c r="Q58" s="32">
        <f t="shared" si="8"/>
        <v>307310.56806446344</v>
      </c>
      <c r="R58" s="28">
        <f t="shared" si="9"/>
        <v>1140.5014672613393</v>
      </c>
      <c r="S58" s="28">
        <f t="shared" si="10"/>
        <v>2117.9304682750885</v>
      </c>
      <c r="T58" s="20">
        <v>18</v>
      </c>
      <c r="U58" s="56">
        <f t="shared" si="20"/>
        <v>24.571428571428573</v>
      </c>
      <c r="V58" s="1">
        <f t="shared" si="0"/>
        <v>22.810029345226784</v>
      </c>
      <c r="W58" s="1">
        <f t="shared" si="1"/>
        <v>477.18997065477322</v>
      </c>
      <c r="X58" s="1">
        <f t="shared" si="2"/>
        <v>11.405014672613392</v>
      </c>
      <c r="Y58" s="3">
        <f t="shared" si="11"/>
        <v>52.948261706877219</v>
      </c>
    </row>
    <row r="59" spans="1:25" x14ac:dyDescent="0.35">
      <c r="A59">
        <v>6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0.44444444444444448</v>
      </c>
      <c r="M59">
        <f t="shared" si="5"/>
        <v>0.02</v>
      </c>
      <c r="N59">
        <v>22.22</v>
      </c>
      <c r="O59">
        <f t="shared" si="6"/>
        <v>4.4999999999999998E-2</v>
      </c>
      <c r="P59">
        <f t="shared" si="7"/>
        <v>-2.4999999999999998E-2</v>
      </c>
      <c r="Q59" s="32">
        <f t="shared" si="8"/>
        <v>307287.99728100974</v>
      </c>
      <c r="R59" s="28">
        <f t="shared" si="9"/>
        <v>1111.7496846882791</v>
      </c>
      <c r="S59" s="28">
        <f t="shared" si="10"/>
        <v>2169.2530343018489</v>
      </c>
      <c r="T59" s="20">
        <v>16</v>
      </c>
      <c r="U59" s="56">
        <f t="shared" si="20"/>
        <v>22.857142857142858</v>
      </c>
      <c r="V59" s="1">
        <f t="shared" si="0"/>
        <v>22.234993693765581</v>
      </c>
      <c r="W59" s="1">
        <f t="shared" si="1"/>
        <v>477.7650063062344</v>
      </c>
      <c r="X59" s="1">
        <f t="shared" si="2"/>
        <v>11.117496846882791</v>
      </c>
      <c r="Y59" s="3">
        <f t="shared" si="11"/>
        <v>54.231325857546224</v>
      </c>
    </row>
    <row r="60" spans="1:25" x14ac:dyDescent="0.35">
      <c r="A60">
        <v>6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0.44444444444444448</v>
      </c>
      <c r="M60">
        <f t="shared" si="5"/>
        <v>0.02</v>
      </c>
      <c r="N60">
        <v>22.22</v>
      </c>
      <c r="O60">
        <f t="shared" si="6"/>
        <v>4.4999999999999998E-2</v>
      </c>
      <c r="P60">
        <f t="shared" si="7"/>
        <v>-2.4999999999999998E-2</v>
      </c>
      <c r="Q60" s="32">
        <f t="shared" si="8"/>
        <v>307265.99711781932</v>
      </c>
      <c r="R60" s="28">
        <f t="shared" si="9"/>
        <v>1083.7211120676966</v>
      </c>
      <c r="S60" s="28">
        <f t="shared" si="10"/>
        <v>2219.2817701128215</v>
      </c>
      <c r="T60" s="20">
        <v>15</v>
      </c>
      <c r="U60" s="56">
        <f t="shared" si="20"/>
        <v>20.571428571428573</v>
      </c>
      <c r="V60" s="1">
        <f t="shared" si="0"/>
        <v>21.674422241353934</v>
      </c>
      <c r="W60" s="1">
        <f t="shared" si="1"/>
        <v>478.32557775864609</v>
      </c>
      <c r="X60" s="1">
        <f t="shared" si="2"/>
        <v>10.837211120676967</v>
      </c>
      <c r="Y60" s="3">
        <f t="shared" si="11"/>
        <v>55.482044252820543</v>
      </c>
    </row>
    <row r="61" spans="1:25" x14ac:dyDescent="0.35">
      <c r="A61">
        <v>6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0.44444444444444448</v>
      </c>
      <c r="M61">
        <f t="shared" si="5"/>
        <v>0.02</v>
      </c>
      <c r="N61">
        <v>22.22</v>
      </c>
      <c r="O61">
        <f t="shared" si="6"/>
        <v>4.4999999999999998E-2</v>
      </c>
      <c r="P61">
        <f t="shared" si="7"/>
        <v>-2.4999999999999998E-2</v>
      </c>
      <c r="Q61" s="32">
        <f t="shared" si="8"/>
        <v>307244.55314109946</v>
      </c>
      <c r="R61" s="28">
        <f t="shared" si="9"/>
        <v>1056.3976387445384</v>
      </c>
      <c r="S61" s="28">
        <f t="shared" si="10"/>
        <v>2268.0492201558677</v>
      </c>
      <c r="T61" s="20">
        <v>17</v>
      </c>
      <c r="U61" s="56">
        <f t="shared" si="20"/>
        <v>18.714285714285715</v>
      </c>
      <c r="V61" s="1">
        <f t="shared" si="0"/>
        <v>21.127952774890769</v>
      </c>
      <c r="W61" s="1">
        <f t="shared" si="1"/>
        <v>478.87204722510921</v>
      </c>
      <c r="X61" s="1">
        <f t="shared" si="2"/>
        <v>10.563976387445384</v>
      </c>
      <c r="Y61" s="3">
        <f t="shared" si="11"/>
        <v>56.701230503896696</v>
      </c>
    </row>
    <row r="62" spans="1:25" x14ac:dyDescent="0.35">
      <c r="A62">
        <v>6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0.44444444444444448</v>
      </c>
      <c r="M62">
        <f t="shared" si="5"/>
        <v>0.02</v>
      </c>
      <c r="N62">
        <v>22.22</v>
      </c>
      <c r="O62">
        <f t="shared" si="6"/>
        <v>4.4999999999999998E-2</v>
      </c>
      <c r="P62">
        <f t="shared" si="7"/>
        <v>-2.4999999999999998E-2</v>
      </c>
      <c r="Q62" s="32">
        <f t="shared" si="8"/>
        <v>307223.65128253994</v>
      </c>
      <c r="R62" s="28">
        <f t="shared" si="9"/>
        <v>1029.7616035605367</v>
      </c>
      <c r="S62" s="28">
        <f t="shared" si="10"/>
        <v>2315.5871138993721</v>
      </c>
      <c r="T62" s="20">
        <v>18</v>
      </c>
      <c r="U62" s="56">
        <f t="shared" si="20"/>
        <v>17.571428571428573</v>
      </c>
      <c r="V62" s="1">
        <f t="shared" si="0"/>
        <v>20.595232071210734</v>
      </c>
      <c r="W62" s="1">
        <f t="shared" si="1"/>
        <v>479.40476792878928</v>
      </c>
      <c r="X62" s="1">
        <f t="shared" si="2"/>
        <v>10.297616035605367</v>
      </c>
      <c r="Y62" s="3">
        <f t="shared" si="11"/>
        <v>57.889677847484307</v>
      </c>
    </row>
    <row r="63" spans="1:25" x14ac:dyDescent="0.35">
      <c r="A63">
        <v>6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0.44444444444444448</v>
      </c>
      <c r="M63">
        <f t="shared" si="5"/>
        <v>0.02</v>
      </c>
      <c r="N63">
        <v>22.22</v>
      </c>
      <c r="O63">
        <f t="shared" si="6"/>
        <v>4.4999999999999998E-2</v>
      </c>
      <c r="P63">
        <f t="shared" si="7"/>
        <v>-2.4999999999999998E-2</v>
      </c>
      <c r="Q63" s="32">
        <f t="shared" si="8"/>
        <v>307203.27783004026</v>
      </c>
      <c r="R63" s="28">
        <f t="shared" si="9"/>
        <v>1003.7957839000184</v>
      </c>
      <c r="S63" s="28">
        <f t="shared" si="10"/>
        <v>2361.9263860595961</v>
      </c>
      <c r="T63" s="20">
        <v>18</v>
      </c>
      <c r="U63" s="56">
        <f t="shared" si="20"/>
        <v>16.857142857142858</v>
      </c>
      <c r="V63" s="1">
        <f t="shared" si="0"/>
        <v>20.075915678000367</v>
      </c>
      <c r="W63" s="1">
        <f t="shared" si="1"/>
        <v>479.92408432199966</v>
      </c>
      <c r="X63" s="1">
        <f t="shared" si="2"/>
        <v>10.037957839000184</v>
      </c>
      <c r="Y63" s="3">
        <f t="shared" si="11"/>
        <v>59.048159651489904</v>
      </c>
    </row>
    <row r="64" spans="1:25" x14ac:dyDescent="0.35">
      <c r="A64">
        <v>7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0.33333333333333331</v>
      </c>
      <c r="M64">
        <f t="shared" si="5"/>
        <v>1.4999999999999999E-2</v>
      </c>
      <c r="N64">
        <v>22.22</v>
      </c>
      <c r="O64">
        <f t="shared" si="6"/>
        <v>4.4999999999999998E-2</v>
      </c>
      <c r="P64">
        <f t="shared" si="7"/>
        <v>-0.03</v>
      </c>
      <c r="Q64" s="32">
        <f t="shared" si="8"/>
        <v>307188.38402151427</v>
      </c>
      <c r="R64" s="28">
        <f t="shared" si="9"/>
        <v>973.51878215047941</v>
      </c>
      <c r="S64" s="28">
        <f t="shared" si="10"/>
        <v>2407.0971963350971</v>
      </c>
      <c r="T64" s="20">
        <v>18</v>
      </c>
      <c r="U64" s="56">
        <f t="shared" si="20"/>
        <v>17.142857142857142</v>
      </c>
      <c r="V64" s="1">
        <f t="shared" si="0"/>
        <v>19.470375643009589</v>
      </c>
      <c r="W64" s="1">
        <f t="shared" si="1"/>
        <v>480.52962435699044</v>
      </c>
      <c r="X64" s="1">
        <f t="shared" si="2"/>
        <v>9.7351878215047947</v>
      </c>
      <c r="Y64" s="3">
        <f t="shared" si="11"/>
        <v>60.177429908377434</v>
      </c>
    </row>
    <row r="65" spans="1:25" x14ac:dyDescent="0.35">
      <c r="A65">
        <v>7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0.33333333333333331</v>
      </c>
      <c r="M65">
        <f t="shared" si="5"/>
        <v>1.4999999999999999E-2</v>
      </c>
      <c r="N65">
        <v>22.22</v>
      </c>
      <c r="O65">
        <f t="shared" si="6"/>
        <v>4.4999999999999998E-2</v>
      </c>
      <c r="P65">
        <f t="shared" si="7"/>
        <v>-0.03</v>
      </c>
      <c r="Q65" s="32">
        <f t="shared" si="8"/>
        <v>307173.94014795823</v>
      </c>
      <c r="R65" s="28">
        <f t="shared" si="9"/>
        <v>944.15431050974382</v>
      </c>
      <c r="S65" s="28">
        <f t="shared" si="10"/>
        <v>2450.9055415318685</v>
      </c>
      <c r="T65" s="20">
        <v>18</v>
      </c>
      <c r="U65" s="56">
        <f t="shared" si="20"/>
        <v>17.142857142857142</v>
      </c>
      <c r="V65" s="1">
        <f t="shared" si="0"/>
        <v>18.883086210194875</v>
      </c>
      <c r="W65" s="1">
        <f t="shared" si="1"/>
        <v>481.11691378980515</v>
      </c>
      <c r="X65" s="1">
        <f t="shared" si="2"/>
        <v>9.4415431050974377</v>
      </c>
      <c r="Y65" s="3">
        <f t="shared" si="11"/>
        <v>61.272638538296718</v>
      </c>
    </row>
    <row r="66" spans="1:25" x14ac:dyDescent="0.35">
      <c r="A66">
        <v>7</v>
      </c>
      <c r="B66" t="s">
        <v>58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0.33333333333333331</v>
      </c>
      <c r="M66">
        <f t="shared" si="5"/>
        <v>1.4999999999999999E-2</v>
      </c>
      <c r="N66">
        <v>22.22</v>
      </c>
      <c r="O66">
        <f t="shared" si="6"/>
        <v>4.4999999999999998E-2</v>
      </c>
      <c r="P66">
        <f t="shared" si="7"/>
        <v>-0.03</v>
      </c>
      <c r="Q66" s="32">
        <f t="shared" si="8"/>
        <v>307159.93260695273</v>
      </c>
      <c r="R66" s="28">
        <f t="shared" si="9"/>
        <v>915.67490754233188</v>
      </c>
      <c r="S66" s="28">
        <f t="shared" si="10"/>
        <v>2493.3924855048072</v>
      </c>
      <c r="T66" s="20">
        <v>18</v>
      </c>
      <c r="U66" s="56">
        <f t="shared" si="20"/>
        <v>17.428571428571427</v>
      </c>
      <c r="V66" s="1">
        <f t="shared" ref="V66:V129" si="21">R66*$AB$7</f>
        <v>18.313498150846637</v>
      </c>
      <c r="W66" s="1">
        <f t="shared" ref="W66:W129" si="22">$AB$10-V66</f>
        <v>481.68650184915339</v>
      </c>
      <c r="X66" s="1">
        <f t="shared" ref="X66:X129" si="23">R66*$AB$8</f>
        <v>9.1567490754233187</v>
      </c>
      <c r="Y66" s="3">
        <f t="shared" si="11"/>
        <v>62.334812137620183</v>
      </c>
    </row>
    <row r="67" spans="1:25" x14ac:dyDescent="0.35">
      <c r="A67">
        <v>7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4">M67/O67</f>
        <v>0.33333333333333331</v>
      </c>
      <c r="M67">
        <f t="shared" ref="M67:M130" si="25">IF(A67=0,$AE$2,IF(A67=1,$AE$3,IF(A67=2,$AE$4,IF(A67=3,$AE$5,IF(A67=4,$AE$6,IF(A67=5,$AE$7,IF(A67=6,$AE$8,IF(A67=7,$AE$9,""))))))))</f>
        <v>1.4999999999999999E-2</v>
      </c>
      <c r="N67">
        <v>22.22</v>
      </c>
      <c r="O67">
        <f t="shared" ref="O67:O130" si="26">$AB$6</f>
        <v>4.4999999999999998E-2</v>
      </c>
      <c r="P67">
        <f t="shared" ref="P67:P130" si="27">M67-O67</f>
        <v>-0.03</v>
      </c>
      <c r="Q67" s="32">
        <f t="shared" ref="Q67:Q130" si="28">Q66-((Q66/$AB$2)*(M67*R66))</f>
        <v>307146.34820790531</v>
      </c>
      <c r="R67" s="28">
        <f t="shared" ref="R67:R130" si="29">R66+(Q66/$AB$2)*(M67*R66)-(R66*O67)</f>
        <v>888.05393575034554</v>
      </c>
      <c r="S67" s="28">
        <f t="shared" ref="S67:S130" si="30">S66+(R66*O67)</f>
        <v>2534.5978563442122</v>
      </c>
      <c r="T67" s="20">
        <v>17</v>
      </c>
      <c r="U67" s="56">
        <f t="shared" si="20"/>
        <v>17.714285714285715</v>
      </c>
      <c r="V67" s="1">
        <f t="shared" si="21"/>
        <v>17.76107871500691</v>
      </c>
      <c r="W67" s="1">
        <f t="shared" si="22"/>
        <v>482.23892128499307</v>
      </c>
      <c r="X67" s="1">
        <f t="shared" si="23"/>
        <v>8.880539357503455</v>
      </c>
      <c r="Y67" s="3">
        <f t="shared" ref="Y67:Y130" si="31">S67*$AB$9</f>
        <v>63.364946408605306</v>
      </c>
    </row>
    <row r="68" spans="1:25" x14ac:dyDescent="0.35">
      <c r="A68">
        <v>7</v>
      </c>
      <c r="C68" s="15">
        <f t="shared" ref="C68:C131" si="32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4"/>
        <v>0.33333333333333331</v>
      </c>
      <c r="M68">
        <f t="shared" si="25"/>
        <v>1.4999999999999999E-2</v>
      </c>
      <c r="N68">
        <v>22.22</v>
      </c>
      <c r="O68">
        <f t="shared" si="26"/>
        <v>4.4999999999999998E-2</v>
      </c>
      <c r="P68">
        <f t="shared" si="27"/>
        <v>-0.03</v>
      </c>
      <c r="Q68" s="32">
        <f t="shared" si="28"/>
        <v>307133.17415954662</v>
      </c>
      <c r="R68" s="28">
        <f t="shared" si="29"/>
        <v>861.26555700026688</v>
      </c>
      <c r="S68" s="28">
        <f t="shared" si="30"/>
        <v>2574.5602834529777</v>
      </c>
      <c r="T68" s="20">
        <v>15</v>
      </c>
      <c r="U68" s="56">
        <f t="shared" si="20"/>
        <v>17.428571428571427</v>
      </c>
      <c r="V68" s="1">
        <f t="shared" si="21"/>
        <v>17.225311140005338</v>
      </c>
      <c r="W68" s="1">
        <f t="shared" si="22"/>
        <v>482.77468885999468</v>
      </c>
      <c r="X68" s="1">
        <f t="shared" si="23"/>
        <v>8.6126555700026692</v>
      </c>
      <c r="Y68" s="3">
        <f t="shared" si="31"/>
        <v>64.364007086324449</v>
      </c>
    </row>
    <row r="69" spans="1:25" x14ac:dyDescent="0.35">
      <c r="A69">
        <v>7</v>
      </c>
      <c r="B69" t="s">
        <v>59</v>
      </c>
      <c r="C69" s="15">
        <f t="shared" si="32"/>
        <v>43972</v>
      </c>
      <c r="D69" s="37">
        <f t="shared" si="19"/>
        <v>11</v>
      </c>
      <c r="E69" s="9">
        <v>650</v>
      </c>
      <c r="F69" s="4">
        <v>177</v>
      </c>
      <c r="G69" s="4">
        <v>423</v>
      </c>
      <c r="H69" s="6">
        <v>50</v>
      </c>
      <c r="I69" s="17">
        <f t="shared" si="17"/>
        <v>1.7241379310344827E-2</v>
      </c>
      <c r="J69" s="17">
        <f t="shared" si="18"/>
        <v>-2.2841002595098619E-2</v>
      </c>
      <c r="K69" s="6">
        <f t="shared" si="3"/>
        <v>885</v>
      </c>
      <c r="L69" s="34">
        <f t="shared" si="24"/>
        <v>0.33333333333333331</v>
      </c>
      <c r="M69">
        <f t="shared" si="25"/>
        <v>1.4999999999999999E-2</v>
      </c>
      <c r="N69">
        <v>22.22</v>
      </c>
      <c r="O69">
        <f t="shared" si="26"/>
        <v>4.4999999999999998E-2</v>
      </c>
      <c r="P69">
        <f t="shared" si="27"/>
        <v>-0.03</v>
      </c>
      <c r="Q69" s="32">
        <f t="shared" si="28"/>
        <v>307120.39805780805</v>
      </c>
      <c r="R69" s="28">
        <f t="shared" si="29"/>
        <v>835.28470867380076</v>
      </c>
      <c r="S69" s="28">
        <f t="shared" si="30"/>
        <v>2613.3172335179897</v>
      </c>
      <c r="T69" s="20">
        <v>11</v>
      </c>
      <c r="U69" s="56">
        <f t="shared" si="20"/>
        <v>16.428571428571427</v>
      </c>
      <c r="V69" s="1">
        <f t="shared" si="21"/>
        <v>16.705694173476015</v>
      </c>
      <c r="W69" s="1">
        <f t="shared" si="22"/>
        <v>483.29430582652401</v>
      </c>
      <c r="X69" s="1">
        <f t="shared" si="23"/>
        <v>8.3528470867380076</v>
      </c>
      <c r="Y69" s="3">
        <f t="shared" si="31"/>
        <v>65.332930837949746</v>
      </c>
    </row>
    <row r="70" spans="1:25" x14ac:dyDescent="0.35">
      <c r="A70">
        <v>7</v>
      </c>
      <c r="B70" t="s">
        <v>59</v>
      </c>
      <c r="C70" s="15">
        <f t="shared" si="32"/>
        <v>43973</v>
      </c>
      <c r="D70" s="37">
        <f t="shared" si="19"/>
        <v>6</v>
      </c>
      <c r="E70" s="9">
        <v>656</v>
      </c>
      <c r="F70" s="4">
        <v>167</v>
      </c>
      <c r="G70" s="4">
        <v>439</v>
      </c>
      <c r="H70" s="6">
        <v>50</v>
      </c>
      <c r="I70" s="17">
        <f t="shared" ref="I70:I97" si="33">(F70-F69)/F69</f>
        <v>-5.6497175141242938E-2</v>
      </c>
      <c r="J70" s="17">
        <f t="shared" si="18"/>
        <v>-1.9975595626212619E-2</v>
      </c>
      <c r="K70" s="6">
        <f t="shared" si="3"/>
        <v>835</v>
      </c>
      <c r="L70" s="34">
        <f t="shared" si="24"/>
        <v>0.33333333333333331</v>
      </c>
      <c r="M70">
        <f t="shared" si="25"/>
        <v>1.4999999999999999E-2</v>
      </c>
      <c r="N70">
        <v>22.22</v>
      </c>
      <c r="O70">
        <f t="shared" si="26"/>
        <v>4.4999999999999998E-2</v>
      </c>
      <c r="P70">
        <f t="shared" si="27"/>
        <v>-0.03</v>
      </c>
      <c r="Q70" s="32">
        <f t="shared" si="28"/>
        <v>307108.00787406956</v>
      </c>
      <c r="R70" s="28">
        <f t="shared" si="29"/>
        <v>810.08708052196039</v>
      </c>
      <c r="S70" s="28">
        <f t="shared" si="30"/>
        <v>2650.9050454083108</v>
      </c>
      <c r="T70" s="20">
        <v>10</v>
      </c>
      <c r="U70" s="56">
        <f t="shared" si="20"/>
        <v>15.285714285714286</v>
      </c>
      <c r="V70" s="1">
        <f t="shared" si="21"/>
        <v>16.201741610439207</v>
      </c>
      <c r="W70" s="1">
        <f t="shared" si="22"/>
        <v>483.79825838956077</v>
      </c>
      <c r="X70" s="1">
        <f t="shared" si="23"/>
        <v>8.1008708052196035</v>
      </c>
      <c r="Y70" s="3">
        <f t="shared" si="31"/>
        <v>66.272626135207773</v>
      </c>
    </row>
    <row r="71" spans="1:25" x14ac:dyDescent="0.35">
      <c r="A71">
        <v>7</v>
      </c>
      <c r="C71" s="15">
        <f t="shared" si="32"/>
        <v>43974</v>
      </c>
      <c r="D71" s="37">
        <f t="shared" si="19"/>
        <v>6</v>
      </c>
      <c r="E71" s="9">
        <v>662</v>
      </c>
      <c r="F71" s="4">
        <v>173</v>
      </c>
      <c r="G71" s="4">
        <v>439</v>
      </c>
      <c r="H71" s="6">
        <v>50</v>
      </c>
      <c r="I71" s="17">
        <f t="shared" si="33"/>
        <v>3.5928143712574849E-2</v>
      </c>
      <c r="J71" s="17">
        <f t="shared" si="18"/>
        <v>-1.4843003667273353E-2</v>
      </c>
      <c r="K71" s="6">
        <f t="shared" ref="K71:K97" si="34">F71*5</f>
        <v>865</v>
      </c>
      <c r="L71" s="34">
        <f t="shared" si="24"/>
        <v>0.33333333333333331</v>
      </c>
      <c r="M71">
        <f t="shared" si="25"/>
        <v>1.4999999999999999E-2</v>
      </c>
      <c r="N71">
        <v>22.22</v>
      </c>
      <c r="O71">
        <f t="shared" si="26"/>
        <v>4.4999999999999998E-2</v>
      </c>
      <c r="P71">
        <f t="shared" si="27"/>
        <v>-0.03</v>
      </c>
      <c r="Q71" s="32">
        <f t="shared" si="28"/>
        <v>307095.9919437659</v>
      </c>
      <c r="R71" s="28">
        <f t="shared" si="29"/>
        <v>785.64909220215543</v>
      </c>
      <c r="S71" s="28">
        <f t="shared" si="30"/>
        <v>2687.3589640317991</v>
      </c>
      <c r="T71" s="20">
        <v>9</v>
      </c>
      <c r="U71" s="56">
        <f t="shared" si="20"/>
        <v>14</v>
      </c>
      <c r="V71" s="1">
        <f t="shared" si="21"/>
        <v>15.712981844043108</v>
      </c>
      <c r="W71" s="1">
        <f t="shared" si="22"/>
        <v>484.2870181559569</v>
      </c>
      <c r="X71" s="1">
        <f t="shared" si="23"/>
        <v>7.8564909220215542</v>
      </c>
      <c r="Y71" s="3">
        <f t="shared" si="31"/>
        <v>67.183974100794984</v>
      </c>
    </row>
    <row r="72" spans="1:25" x14ac:dyDescent="0.35">
      <c r="A72">
        <v>7</v>
      </c>
      <c r="C72" s="15">
        <f t="shared" si="32"/>
        <v>43975</v>
      </c>
      <c r="D72" s="37">
        <f t="shared" si="19"/>
        <v>2</v>
      </c>
      <c r="E72" s="9">
        <v>664</v>
      </c>
      <c r="F72" s="4">
        <v>175</v>
      </c>
      <c r="G72" s="4">
        <v>439</v>
      </c>
      <c r="H72" s="6">
        <v>50</v>
      </c>
      <c r="I72" s="17">
        <f t="shared" si="33"/>
        <v>1.1560693641618497E-2</v>
      </c>
      <c r="J72" s="17">
        <f t="shared" si="18"/>
        <v>-1.5412053354296027E-2</v>
      </c>
      <c r="K72" s="6">
        <f t="shared" si="34"/>
        <v>875</v>
      </c>
      <c r="L72" s="34">
        <f t="shared" si="24"/>
        <v>0.33333333333333331</v>
      </c>
      <c r="M72">
        <f t="shared" si="25"/>
        <v>1.4999999999999999E-2</v>
      </c>
      <c r="N72">
        <v>22.22</v>
      </c>
      <c r="O72">
        <f t="shared" si="26"/>
        <v>4.4999999999999998E-2</v>
      </c>
      <c r="P72">
        <f t="shared" si="27"/>
        <v>-0.03</v>
      </c>
      <c r="Q72" s="32">
        <f t="shared" si="28"/>
        <v>307084.33895534038</v>
      </c>
      <c r="R72" s="28">
        <f t="shared" si="29"/>
        <v>761.94787147859847</v>
      </c>
      <c r="S72" s="28">
        <f t="shared" si="30"/>
        <v>2722.7131731808963</v>
      </c>
      <c r="T72" s="20">
        <v>11</v>
      </c>
      <c r="U72" s="56">
        <f t="shared" si="20"/>
        <v>13</v>
      </c>
      <c r="V72" s="1">
        <f t="shared" si="21"/>
        <v>15.23895742957197</v>
      </c>
      <c r="W72" s="1">
        <f t="shared" si="22"/>
        <v>484.761042570428</v>
      </c>
      <c r="X72" s="1">
        <f t="shared" si="23"/>
        <v>7.619478714785985</v>
      </c>
      <c r="Y72" s="3">
        <f t="shared" si="31"/>
        <v>68.067829329522411</v>
      </c>
    </row>
    <row r="73" spans="1:25" x14ac:dyDescent="0.35">
      <c r="A73">
        <v>7</v>
      </c>
      <c r="B73" s="58" t="s">
        <v>51</v>
      </c>
      <c r="C73" s="15">
        <f t="shared" si="32"/>
        <v>43976</v>
      </c>
      <c r="D73" s="37">
        <f t="shared" si="19"/>
        <v>3</v>
      </c>
      <c r="E73" s="9">
        <v>667</v>
      </c>
      <c r="F73" s="4">
        <v>178</v>
      </c>
      <c r="G73" s="4">
        <v>439</v>
      </c>
      <c r="H73" s="6">
        <v>50</v>
      </c>
      <c r="I73" s="17">
        <f t="shared" si="33"/>
        <v>1.7142857142857144E-2</v>
      </c>
      <c r="J73" s="17">
        <f>AVERAGE(I67:I73)</f>
        <v>-3.4878551035671603E-3</v>
      </c>
      <c r="K73" s="6">
        <f t="shared" si="34"/>
        <v>890</v>
      </c>
      <c r="L73" s="34">
        <f t="shared" si="24"/>
        <v>0.33333333333333331</v>
      </c>
      <c r="M73">
        <f t="shared" si="25"/>
        <v>1.4999999999999999E-2</v>
      </c>
      <c r="N73">
        <v>22.22</v>
      </c>
      <c r="O73">
        <f t="shared" si="26"/>
        <v>4.4999999999999998E-2</v>
      </c>
      <c r="P73">
        <f t="shared" si="27"/>
        <v>-0.03</v>
      </c>
      <c r="Q73" s="32">
        <f t="shared" si="28"/>
        <v>307073.03793953557</v>
      </c>
      <c r="R73" s="28">
        <f t="shared" si="29"/>
        <v>738.96123306688207</v>
      </c>
      <c r="S73" s="28">
        <f t="shared" si="30"/>
        <v>2757.0008273974331</v>
      </c>
      <c r="T73" s="20">
        <v>10</v>
      </c>
      <c r="U73" s="56">
        <f t="shared" si="20"/>
        <v>11.857142857142858</v>
      </c>
      <c r="V73" s="1">
        <f t="shared" si="21"/>
        <v>14.779224661337642</v>
      </c>
      <c r="W73" s="1">
        <f t="shared" si="22"/>
        <v>485.22077533866235</v>
      </c>
      <c r="X73" s="1">
        <f t="shared" si="23"/>
        <v>7.3896123306688208</v>
      </c>
      <c r="Y73" s="3">
        <f t="shared" si="31"/>
        <v>68.925020684935831</v>
      </c>
    </row>
    <row r="74" spans="1:25" x14ac:dyDescent="0.35">
      <c r="A74">
        <v>7</v>
      </c>
      <c r="C74" s="15">
        <f t="shared" si="32"/>
        <v>43977</v>
      </c>
      <c r="D74" s="37">
        <f t="shared" si="19"/>
        <v>7</v>
      </c>
      <c r="E74" s="9">
        <v>674</v>
      </c>
      <c r="F74" s="4">
        <v>172</v>
      </c>
      <c r="G74" s="4">
        <v>452</v>
      </c>
      <c r="H74" s="6">
        <v>50</v>
      </c>
      <c r="I74" s="17">
        <f t="shared" si="33"/>
        <v>-3.3707865168539325E-2</v>
      </c>
      <c r="J74" s="17">
        <f t="shared" ref="J74:J97" si="35">AVERAGE(I68:I74)</f>
        <v>-5.1807039137488136E-3</v>
      </c>
      <c r="K74" s="6">
        <f t="shared" si="34"/>
        <v>860</v>
      </c>
      <c r="L74" s="34">
        <f t="shared" si="24"/>
        <v>0.33333333333333331</v>
      </c>
      <c r="M74">
        <f t="shared" si="25"/>
        <v>1.4999999999999999E-2</v>
      </c>
      <c r="N74">
        <v>22.22</v>
      </c>
      <c r="O74">
        <f t="shared" si="26"/>
        <v>4.4999999999999998E-2</v>
      </c>
      <c r="P74">
        <f t="shared" si="27"/>
        <v>-0.03</v>
      </c>
      <c r="Q74" s="32">
        <f t="shared" si="28"/>
        <v>307062.07825901033</v>
      </c>
      <c r="R74" s="28">
        <f t="shared" si="29"/>
        <v>716.66765810410641</v>
      </c>
      <c r="S74" s="28">
        <f t="shared" si="30"/>
        <v>2790.2540828854426</v>
      </c>
      <c r="T74" s="20">
        <v>9</v>
      </c>
      <c r="U74" s="56">
        <f t="shared" si="20"/>
        <v>10.714285714285714</v>
      </c>
      <c r="V74" s="1">
        <f t="shared" si="21"/>
        <v>14.333353162082128</v>
      </c>
      <c r="W74" s="1">
        <f t="shared" si="22"/>
        <v>485.66664683791788</v>
      </c>
      <c r="X74" s="1">
        <f t="shared" si="23"/>
        <v>7.166676581041064</v>
      </c>
      <c r="Y74" s="3">
        <f t="shared" si="31"/>
        <v>69.756352072136067</v>
      </c>
    </row>
    <row r="75" spans="1:25" x14ac:dyDescent="0.35">
      <c r="A75">
        <v>7</v>
      </c>
      <c r="C75" s="15">
        <f t="shared" si="32"/>
        <v>43978</v>
      </c>
      <c r="D75" s="37">
        <f t="shared" si="19"/>
        <v>3</v>
      </c>
      <c r="E75" s="9">
        <v>677</v>
      </c>
      <c r="F75" s="4">
        <v>166</v>
      </c>
      <c r="G75" s="4">
        <v>461</v>
      </c>
      <c r="H75" s="6">
        <v>50</v>
      </c>
      <c r="I75" s="17">
        <f t="shared" si="33"/>
        <v>-3.4883720930232558E-2</v>
      </c>
      <c r="J75" s="17">
        <f t="shared" si="35"/>
        <v>-6.1736696332313577E-3</v>
      </c>
      <c r="K75" s="6">
        <f t="shared" si="34"/>
        <v>830</v>
      </c>
      <c r="L75" s="34">
        <f t="shared" si="24"/>
        <v>0.33333333333333331</v>
      </c>
      <c r="M75">
        <f t="shared" si="25"/>
        <v>1.4999999999999999E-2</v>
      </c>
      <c r="N75">
        <v>22.22</v>
      </c>
      <c r="O75">
        <f t="shared" si="26"/>
        <v>4.4999999999999998E-2</v>
      </c>
      <c r="P75">
        <f t="shared" si="27"/>
        <v>-0.03</v>
      </c>
      <c r="Q75" s="32">
        <f t="shared" si="28"/>
        <v>307051.44959827332</v>
      </c>
      <c r="R75" s="28">
        <f t="shared" si="29"/>
        <v>695.04627422644853</v>
      </c>
      <c r="S75" s="28">
        <f t="shared" si="30"/>
        <v>2822.5041275001272</v>
      </c>
      <c r="T75" s="20">
        <v>9</v>
      </c>
      <c r="U75" s="56">
        <f t="shared" si="20"/>
        <v>9.8571428571428577</v>
      </c>
      <c r="V75" s="1">
        <f t="shared" si="21"/>
        <v>13.900925484528971</v>
      </c>
      <c r="W75" s="1">
        <f t="shared" si="22"/>
        <v>486.09907451547105</v>
      </c>
      <c r="X75" s="1">
        <f t="shared" si="23"/>
        <v>6.9504627422644853</v>
      </c>
      <c r="Y75" s="3">
        <f t="shared" si="31"/>
        <v>70.562603187503186</v>
      </c>
    </row>
    <row r="76" spans="1:25" x14ac:dyDescent="0.35">
      <c r="A76">
        <v>7</v>
      </c>
      <c r="C76" s="15">
        <f t="shared" si="32"/>
        <v>43979</v>
      </c>
      <c r="D76" s="37">
        <f t="shared" si="19"/>
        <v>3</v>
      </c>
      <c r="E76" s="9">
        <v>680</v>
      </c>
      <c r="F76" s="4">
        <v>162</v>
      </c>
      <c r="G76" s="4">
        <v>468</v>
      </c>
      <c r="H76" s="6">
        <v>50</v>
      </c>
      <c r="I76" s="17">
        <f t="shared" si="33"/>
        <v>-2.4096385542168676E-2</v>
      </c>
      <c r="J76" s="17">
        <f t="shared" si="35"/>
        <v>-1.2079064612161858E-2</v>
      </c>
      <c r="K76" s="6">
        <f t="shared" si="34"/>
        <v>810</v>
      </c>
      <c r="L76" s="34">
        <f t="shared" si="24"/>
        <v>0.33333333333333331</v>
      </c>
      <c r="M76">
        <f t="shared" si="25"/>
        <v>1.4999999999999999E-2</v>
      </c>
      <c r="N76">
        <v>22.22</v>
      </c>
      <c r="O76">
        <f t="shared" si="26"/>
        <v>4.4999999999999998E-2</v>
      </c>
      <c r="P76">
        <f t="shared" si="27"/>
        <v>-0.03</v>
      </c>
      <c r="Q76" s="32">
        <f t="shared" si="28"/>
        <v>307041.14195392304</v>
      </c>
      <c r="R76" s="28">
        <f t="shared" si="29"/>
        <v>674.07683623656692</v>
      </c>
      <c r="S76" s="28">
        <f t="shared" si="30"/>
        <v>2853.7812098403174</v>
      </c>
      <c r="T76" s="20">
        <v>15</v>
      </c>
      <c r="U76" s="56">
        <f>AVERAGE(T70:T76)</f>
        <v>10.428571428571429</v>
      </c>
      <c r="V76" s="1">
        <f t="shared" si="21"/>
        <v>13.481536724731338</v>
      </c>
      <c r="W76" s="1">
        <f t="shared" si="22"/>
        <v>486.51846327526869</v>
      </c>
      <c r="X76" s="1">
        <f t="shared" si="23"/>
        <v>6.7407683623656691</v>
      </c>
      <c r="Y76" s="3">
        <f t="shared" si="31"/>
        <v>71.344530246007935</v>
      </c>
    </row>
    <row r="77" spans="1:25" x14ac:dyDescent="0.35">
      <c r="A77">
        <v>7</v>
      </c>
      <c r="C77" s="15">
        <f t="shared" si="32"/>
        <v>43980</v>
      </c>
      <c r="D77" s="37">
        <f t="shared" si="19"/>
        <v>8</v>
      </c>
      <c r="E77" s="9">
        <v>688</v>
      </c>
      <c r="F77" s="4">
        <v>168</v>
      </c>
      <c r="G77" s="4">
        <v>470</v>
      </c>
      <c r="H77" s="6">
        <v>50</v>
      </c>
      <c r="I77" s="17">
        <f t="shared" si="33"/>
        <v>3.7037037037037035E-2</v>
      </c>
      <c r="J77" s="17">
        <f t="shared" si="35"/>
        <v>1.2829656990209948E-3</v>
      </c>
      <c r="K77" s="6">
        <f t="shared" si="34"/>
        <v>840</v>
      </c>
      <c r="L77" s="34">
        <f t="shared" si="24"/>
        <v>0.33333333333333331</v>
      </c>
      <c r="M77">
        <f t="shared" si="25"/>
        <v>1.4999999999999999E-2</v>
      </c>
      <c r="N77">
        <v>22.22</v>
      </c>
      <c r="O77">
        <f t="shared" si="26"/>
        <v>4.4999999999999998E-2</v>
      </c>
      <c r="P77">
        <f t="shared" si="27"/>
        <v>-0.03</v>
      </c>
      <c r="Q77" s="32">
        <f t="shared" si="28"/>
        <v>307031.14562518522</v>
      </c>
      <c r="R77" s="28">
        <f t="shared" si="29"/>
        <v>653.73970734372267</v>
      </c>
      <c r="S77" s="28">
        <f t="shared" si="30"/>
        <v>2884.114667470963</v>
      </c>
      <c r="T77" s="20"/>
      <c r="U77" s="56"/>
      <c r="V77" s="1">
        <f t="shared" si="21"/>
        <v>13.074794146874453</v>
      </c>
      <c r="W77" s="1">
        <f t="shared" si="22"/>
        <v>486.92520585312553</v>
      </c>
      <c r="X77" s="1">
        <f t="shared" si="23"/>
        <v>6.5373970734372264</v>
      </c>
      <c r="Y77" s="3">
        <f t="shared" si="31"/>
        <v>72.102866686774078</v>
      </c>
    </row>
    <row r="78" spans="1:25" x14ac:dyDescent="0.35">
      <c r="A78">
        <v>7</v>
      </c>
      <c r="C78" s="15">
        <f t="shared" si="32"/>
        <v>43981</v>
      </c>
      <c r="D78" s="37">
        <f t="shared" si="19"/>
        <v>3</v>
      </c>
      <c r="E78" s="9">
        <v>691</v>
      </c>
      <c r="F78" s="4">
        <v>170</v>
      </c>
      <c r="G78" s="4">
        <v>471</v>
      </c>
      <c r="H78" s="6">
        <v>50</v>
      </c>
      <c r="I78" s="17">
        <f t="shared" si="33"/>
        <v>1.1904761904761904E-2</v>
      </c>
      <c r="J78" s="17">
        <f t="shared" si="35"/>
        <v>-2.1489459878094247E-3</v>
      </c>
      <c r="K78" s="6">
        <f t="shared" si="34"/>
        <v>850</v>
      </c>
      <c r="L78" s="34">
        <f t="shared" si="24"/>
        <v>0.33333333333333331</v>
      </c>
      <c r="M78">
        <f t="shared" si="25"/>
        <v>1.4999999999999999E-2</v>
      </c>
      <c r="N78">
        <v>22.22</v>
      </c>
      <c r="O78">
        <f t="shared" si="26"/>
        <v>4.4999999999999998E-2</v>
      </c>
      <c r="P78">
        <f t="shared" si="27"/>
        <v>-0.03</v>
      </c>
      <c r="Q78" s="32">
        <f t="shared" si="28"/>
        <v>307021.45120473852</v>
      </c>
      <c r="R78" s="28">
        <f t="shared" si="29"/>
        <v>634.01584095997293</v>
      </c>
      <c r="S78" s="28">
        <f t="shared" si="30"/>
        <v>2913.5329543014304</v>
      </c>
      <c r="T78" s="20"/>
      <c r="U78" s="56"/>
      <c r="V78" s="1">
        <f t="shared" si="21"/>
        <v>12.68031681919946</v>
      </c>
      <c r="W78" s="1">
        <f t="shared" si="22"/>
        <v>487.31968318080055</v>
      </c>
      <c r="X78" s="1">
        <f t="shared" si="23"/>
        <v>6.3401584095997299</v>
      </c>
      <c r="Y78" s="3">
        <f t="shared" si="31"/>
        <v>72.838323857535769</v>
      </c>
    </row>
    <row r="79" spans="1:25" x14ac:dyDescent="0.35">
      <c r="A79">
        <v>7</v>
      </c>
      <c r="C79" s="15">
        <f t="shared" si="32"/>
        <v>43982</v>
      </c>
      <c r="D79" s="37">
        <f t="shared" si="19"/>
        <v>1</v>
      </c>
      <c r="E79" s="9">
        <v>692</v>
      </c>
      <c r="F79" s="4">
        <v>171</v>
      </c>
      <c r="G79" s="4">
        <v>471</v>
      </c>
      <c r="H79" s="6">
        <v>50</v>
      </c>
      <c r="I79" s="17">
        <f t="shared" si="33"/>
        <v>5.8823529411764705E-3</v>
      </c>
      <c r="J79" s="17">
        <f t="shared" si="35"/>
        <v>-2.9601375164439994E-3</v>
      </c>
      <c r="K79" s="6">
        <f t="shared" si="34"/>
        <v>855</v>
      </c>
      <c r="L79" s="34">
        <f t="shared" si="24"/>
        <v>0.33333333333333331</v>
      </c>
      <c r="M79">
        <f t="shared" si="25"/>
        <v>1.4999999999999999E-2</v>
      </c>
      <c r="N79">
        <v>22.22</v>
      </c>
      <c r="O79">
        <f t="shared" si="26"/>
        <v>4.4999999999999998E-2</v>
      </c>
      <c r="P79">
        <f t="shared" si="27"/>
        <v>-0.03</v>
      </c>
      <c r="Q79" s="32">
        <f t="shared" si="28"/>
        <v>307012.04956981906</v>
      </c>
      <c r="R79" s="28">
        <f t="shared" si="29"/>
        <v>614.88676303625994</v>
      </c>
      <c r="S79" s="28">
        <f t="shared" si="30"/>
        <v>2942.0636671446291</v>
      </c>
      <c r="T79" s="20"/>
      <c r="U79" s="56"/>
      <c r="V79" s="1">
        <f t="shared" si="21"/>
        <v>12.297735260725199</v>
      </c>
      <c r="W79" s="1">
        <f t="shared" si="22"/>
        <v>487.70226473927482</v>
      </c>
      <c r="X79" s="1">
        <f t="shared" si="23"/>
        <v>6.1488676303625995</v>
      </c>
      <c r="Y79" s="3">
        <f t="shared" si="31"/>
        <v>73.551591678615736</v>
      </c>
    </row>
    <row r="80" spans="1:25" x14ac:dyDescent="0.35">
      <c r="A80">
        <v>7</v>
      </c>
      <c r="C80" s="15">
        <f t="shared" si="32"/>
        <v>43983</v>
      </c>
      <c r="D80" s="37">
        <f t="shared" si="19"/>
        <v>12</v>
      </c>
      <c r="E80" s="9">
        <v>704</v>
      </c>
      <c r="F80" s="4">
        <v>175</v>
      </c>
      <c r="G80" s="4">
        <v>479</v>
      </c>
      <c r="H80" s="6">
        <v>50</v>
      </c>
      <c r="I80" s="17">
        <f t="shared" si="33"/>
        <v>2.3391812865497075E-2</v>
      </c>
      <c r="J80" s="17">
        <f t="shared" si="35"/>
        <v>-2.0674295560668679E-3</v>
      </c>
      <c r="K80" s="6">
        <f t="shared" si="34"/>
        <v>875</v>
      </c>
      <c r="L80" s="34">
        <f t="shared" si="24"/>
        <v>0.33333333333333331</v>
      </c>
      <c r="M80">
        <f t="shared" si="25"/>
        <v>1.4999999999999999E-2</v>
      </c>
      <c r="N80">
        <v>22.22</v>
      </c>
      <c r="O80">
        <f t="shared" si="26"/>
        <v>4.4999999999999998E-2</v>
      </c>
      <c r="P80">
        <f t="shared" si="27"/>
        <v>-0.03</v>
      </c>
      <c r="Q80" s="32">
        <f t="shared" si="28"/>
        <v>307002.93187359604</v>
      </c>
      <c r="R80" s="28">
        <f t="shared" si="29"/>
        <v>596.33455492266705</v>
      </c>
      <c r="S80" s="28">
        <f t="shared" si="30"/>
        <v>2969.7335714812607</v>
      </c>
      <c r="T80" s="20"/>
      <c r="U80" s="56"/>
      <c r="V80" s="1">
        <f t="shared" si="21"/>
        <v>11.926691098453341</v>
      </c>
      <c r="W80" s="1">
        <f t="shared" si="22"/>
        <v>488.07330890154668</v>
      </c>
      <c r="X80" s="1">
        <f t="shared" si="23"/>
        <v>5.9633455492266707</v>
      </c>
      <c r="Y80" s="3">
        <f t="shared" si="31"/>
        <v>74.243339287031517</v>
      </c>
    </row>
    <row r="81" spans="1:25" x14ac:dyDescent="0.35">
      <c r="A81">
        <v>7</v>
      </c>
      <c r="C81" s="15">
        <f t="shared" si="32"/>
        <v>43984</v>
      </c>
      <c r="D81" s="37">
        <f t="shared" si="19"/>
        <v>2</v>
      </c>
      <c r="E81" s="9">
        <v>706</v>
      </c>
      <c r="F81" s="4">
        <v>165</v>
      </c>
      <c r="G81" s="4">
        <v>491</v>
      </c>
      <c r="H81" s="6">
        <v>50</v>
      </c>
      <c r="I81" s="17">
        <f t="shared" si="33"/>
        <v>-5.7142857142857141E-2</v>
      </c>
      <c r="J81" s="17">
        <f t="shared" si="35"/>
        <v>-5.4152855523979847E-3</v>
      </c>
      <c r="K81" s="6">
        <f t="shared" si="34"/>
        <v>825</v>
      </c>
      <c r="L81" s="34">
        <f t="shared" si="24"/>
        <v>0.33333333333333331</v>
      </c>
      <c r="M81">
        <f t="shared" si="25"/>
        <v>1.4999999999999999E-2</v>
      </c>
      <c r="N81">
        <v>22.22</v>
      </c>
      <c r="O81">
        <f t="shared" si="26"/>
        <v>4.4999999999999998E-2</v>
      </c>
      <c r="P81">
        <f t="shared" si="27"/>
        <v>-0.03</v>
      </c>
      <c r="Q81" s="32">
        <f t="shared" si="28"/>
        <v>306994.08953680965</v>
      </c>
      <c r="R81" s="28">
        <f t="shared" si="29"/>
        <v>578.34183673755751</v>
      </c>
      <c r="S81" s="28">
        <f t="shared" si="30"/>
        <v>2996.5686264527808</v>
      </c>
      <c r="T81" s="20"/>
      <c r="U81" s="56"/>
      <c r="V81" s="1">
        <f t="shared" si="21"/>
        <v>11.566836734751151</v>
      </c>
      <c r="W81" s="1">
        <f t="shared" si="22"/>
        <v>488.43316326524882</v>
      </c>
      <c r="X81" s="1">
        <f t="shared" si="23"/>
        <v>5.7834183673755755</v>
      </c>
      <c r="Y81" s="3">
        <f t="shared" si="31"/>
        <v>74.914215661319517</v>
      </c>
    </row>
    <row r="82" spans="1:25" x14ac:dyDescent="0.35">
      <c r="A82">
        <v>7</v>
      </c>
      <c r="B82" t="s">
        <v>59</v>
      </c>
      <c r="C82" s="15">
        <f t="shared" si="32"/>
        <v>43985</v>
      </c>
      <c r="D82" s="37">
        <f t="shared" si="19"/>
        <v>1</v>
      </c>
      <c r="E82" s="9">
        <v>707</v>
      </c>
      <c r="F82" s="4">
        <v>163</v>
      </c>
      <c r="G82" s="4">
        <v>496</v>
      </c>
      <c r="H82" s="6">
        <v>50</v>
      </c>
      <c r="I82" s="17">
        <f t="shared" si="33"/>
        <v>-1.2121212121212121E-2</v>
      </c>
      <c r="J82" s="17">
        <f t="shared" si="35"/>
        <v>-2.1634985796807793E-3</v>
      </c>
      <c r="K82" s="6">
        <f t="shared" si="34"/>
        <v>815</v>
      </c>
      <c r="L82" s="34">
        <f t="shared" si="24"/>
        <v>0.33333333333333331</v>
      </c>
      <c r="M82">
        <f t="shared" si="25"/>
        <v>1.4999999999999999E-2</v>
      </c>
      <c r="N82">
        <v>22.22</v>
      </c>
      <c r="O82">
        <f t="shared" si="26"/>
        <v>4.4999999999999998E-2</v>
      </c>
      <c r="P82">
        <f t="shared" si="27"/>
        <v>-0.03</v>
      </c>
      <c r="Q82" s="32">
        <f t="shared" si="28"/>
        <v>306985.51423966326</v>
      </c>
      <c r="R82" s="28">
        <f t="shared" si="29"/>
        <v>560.89175123073926</v>
      </c>
      <c r="S82" s="28">
        <f t="shared" si="30"/>
        <v>3022.5940091059711</v>
      </c>
      <c r="T82" s="20"/>
      <c r="U82" s="56"/>
      <c r="V82" s="1">
        <f t="shared" si="21"/>
        <v>11.217835024614786</v>
      </c>
      <c r="W82" s="1">
        <f t="shared" si="22"/>
        <v>488.78216497538523</v>
      </c>
      <c r="X82" s="1">
        <f t="shared" si="23"/>
        <v>5.6089175123073929</v>
      </c>
      <c r="Y82" s="3">
        <f t="shared" si="31"/>
        <v>75.564850227649274</v>
      </c>
    </row>
    <row r="83" spans="1:25" x14ac:dyDescent="0.35">
      <c r="A83">
        <v>7</v>
      </c>
      <c r="C83" s="15">
        <f t="shared" si="32"/>
        <v>43986</v>
      </c>
      <c r="D83" s="37">
        <f t="shared" si="19"/>
        <v>13</v>
      </c>
      <c r="E83" s="9">
        <v>720</v>
      </c>
      <c r="F83" s="4">
        <v>173</v>
      </c>
      <c r="G83" s="4">
        <v>497</v>
      </c>
      <c r="H83" s="6">
        <v>50</v>
      </c>
      <c r="I83" s="17">
        <f t="shared" si="33"/>
        <v>6.1349693251533742E-2</v>
      </c>
      <c r="J83" s="17">
        <f t="shared" si="35"/>
        <v>1.0043084105133852E-2</v>
      </c>
      <c r="K83" s="6">
        <f t="shared" si="34"/>
        <v>865</v>
      </c>
      <c r="L83" s="34">
        <f t="shared" si="24"/>
        <v>0.33333333333333331</v>
      </c>
      <c r="M83">
        <f t="shared" si="25"/>
        <v>1.4999999999999999E-2</v>
      </c>
      <c r="N83">
        <v>22.22</v>
      </c>
      <c r="O83">
        <f t="shared" si="26"/>
        <v>4.4999999999999998E-2</v>
      </c>
      <c r="P83">
        <f t="shared" si="27"/>
        <v>-0.03</v>
      </c>
      <c r="Q83" s="32">
        <f t="shared" si="28"/>
        <v>306977.19791396242</v>
      </c>
      <c r="R83" s="28">
        <f t="shared" si="29"/>
        <v>543.96794812621795</v>
      </c>
      <c r="S83" s="28">
        <f t="shared" si="30"/>
        <v>3047.8341379113544</v>
      </c>
      <c r="T83" s="20"/>
      <c r="U83" s="56"/>
      <c r="V83" s="1">
        <f t="shared" si="21"/>
        <v>10.879358962524359</v>
      </c>
      <c r="W83" s="1">
        <f t="shared" si="22"/>
        <v>489.12064103747565</v>
      </c>
      <c r="X83" s="1">
        <f t="shared" si="23"/>
        <v>5.4396794812621794</v>
      </c>
      <c r="Y83" s="3">
        <f t="shared" si="31"/>
        <v>76.195853447783861</v>
      </c>
    </row>
    <row r="84" spans="1:25" x14ac:dyDescent="0.35">
      <c r="A84">
        <v>7</v>
      </c>
      <c r="C84" s="15">
        <f t="shared" si="32"/>
        <v>43987</v>
      </c>
      <c r="D84" s="37">
        <f t="shared" si="19"/>
        <v>14</v>
      </c>
      <c r="E84" s="9">
        <v>734</v>
      </c>
      <c r="F84" s="4">
        <v>179</v>
      </c>
      <c r="G84" s="4">
        <v>505</v>
      </c>
      <c r="H84" s="6">
        <v>50</v>
      </c>
      <c r="I84" s="17">
        <f t="shared" si="33"/>
        <v>3.4682080924855488E-2</v>
      </c>
      <c r="J84" s="17">
        <f t="shared" si="35"/>
        <v>9.7066618033936312E-3</v>
      </c>
      <c r="K84" s="6">
        <f t="shared" si="34"/>
        <v>895</v>
      </c>
      <c r="L84" s="34">
        <f t="shared" si="24"/>
        <v>0.33333333333333331</v>
      </c>
      <c r="M84">
        <f t="shared" si="25"/>
        <v>1.4999999999999999E-2</v>
      </c>
      <c r="N84">
        <v>22.22</v>
      </c>
      <c r="O84">
        <f t="shared" si="26"/>
        <v>4.4999999999999998E-2</v>
      </c>
      <c r="P84">
        <f t="shared" si="27"/>
        <v>-0.03</v>
      </c>
      <c r="Q84" s="32">
        <f t="shared" si="28"/>
        <v>306969.13273549243</v>
      </c>
      <c r="R84" s="28">
        <f t="shared" si="29"/>
        <v>527.55456893050905</v>
      </c>
      <c r="S84" s="28">
        <f t="shared" si="30"/>
        <v>3072.3126955770344</v>
      </c>
      <c r="T84" s="20"/>
      <c r="U84" s="56"/>
      <c r="V84" s="1">
        <f t="shared" si="21"/>
        <v>10.551091378610181</v>
      </c>
      <c r="W84" s="1">
        <f t="shared" si="22"/>
        <v>489.44890862138982</v>
      </c>
      <c r="X84" s="1">
        <f t="shared" si="23"/>
        <v>5.2755456893050905</v>
      </c>
      <c r="Y84" s="3">
        <f t="shared" si="31"/>
        <v>76.807817389425864</v>
      </c>
    </row>
    <row r="85" spans="1:25" x14ac:dyDescent="0.35">
      <c r="A85">
        <v>7</v>
      </c>
      <c r="C85" s="15">
        <f t="shared" si="32"/>
        <v>43988</v>
      </c>
      <c r="D85" s="37">
        <f t="shared" ref="D85:D97" si="36">E85-E84</f>
        <v>7</v>
      </c>
      <c r="E85" s="9">
        <v>741</v>
      </c>
      <c r="F85" s="4">
        <v>186</v>
      </c>
      <c r="G85" s="4">
        <v>505</v>
      </c>
      <c r="H85" s="6">
        <v>50</v>
      </c>
      <c r="I85" s="17">
        <f t="shared" si="33"/>
        <v>3.9106145251396648E-2</v>
      </c>
      <c r="J85" s="17">
        <f t="shared" si="35"/>
        <v>1.3592573710055737E-2</v>
      </c>
      <c r="K85" s="6">
        <f t="shared" si="34"/>
        <v>930</v>
      </c>
      <c r="L85" s="34">
        <f t="shared" si="24"/>
        <v>0.33333333333333331</v>
      </c>
      <c r="M85">
        <f t="shared" si="25"/>
        <v>1.4999999999999999E-2</v>
      </c>
      <c r="N85">
        <v>22.22</v>
      </c>
      <c r="O85">
        <f t="shared" si="26"/>
        <v>4.4999999999999998E-2</v>
      </c>
      <c r="P85">
        <f t="shared" si="27"/>
        <v>-0.03</v>
      </c>
      <c r="Q85" s="32">
        <f t="shared" si="28"/>
        <v>306961.31111662817</v>
      </c>
      <c r="R85" s="28">
        <f t="shared" si="29"/>
        <v>511.63623219287422</v>
      </c>
      <c r="S85" s="28">
        <f t="shared" si="30"/>
        <v>3096.0526511789076</v>
      </c>
      <c r="T85" s="20"/>
      <c r="U85" s="56"/>
      <c r="V85" s="1">
        <f t="shared" si="21"/>
        <v>10.232724643857484</v>
      </c>
      <c r="W85" s="1">
        <f t="shared" si="22"/>
        <v>489.76727535614253</v>
      </c>
      <c r="X85" s="1">
        <f t="shared" si="23"/>
        <v>5.116362321928742</v>
      </c>
      <c r="Y85" s="3">
        <f t="shared" si="31"/>
        <v>77.401316279472695</v>
      </c>
    </row>
    <row r="86" spans="1:25" x14ac:dyDescent="0.35">
      <c r="A86">
        <v>7</v>
      </c>
      <c r="B86" s="36" t="s">
        <v>53</v>
      </c>
      <c r="C86" s="15">
        <f t="shared" si="32"/>
        <v>43989</v>
      </c>
      <c r="D86" s="37">
        <f t="shared" si="36"/>
        <v>6</v>
      </c>
      <c r="E86" s="9">
        <v>747</v>
      </c>
      <c r="F86" s="4">
        <v>192</v>
      </c>
      <c r="G86" s="4">
        <v>505</v>
      </c>
      <c r="H86" s="6">
        <v>50</v>
      </c>
      <c r="I86" s="17">
        <f t="shared" si="33"/>
        <v>3.2258064516129031E-2</v>
      </c>
      <c r="J86" s="17">
        <f t="shared" si="35"/>
        <v>1.7360532506477531E-2</v>
      </c>
      <c r="K86" s="6">
        <f t="shared" si="34"/>
        <v>960</v>
      </c>
      <c r="L86" s="34">
        <f t="shared" si="24"/>
        <v>0.33333333333333331</v>
      </c>
      <c r="M86">
        <f t="shared" si="25"/>
        <v>1.4999999999999999E-2</v>
      </c>
      <c r="N86">
        <v>22.22</v>
      </c>
      <c r="O86">
        <f t="shared" si="26"/>
        <v>4.4999999999999998E-2</v>
      </c>
      <c r="P86">
        <f t="shared" si="27"/>
        <v>-0.03</v>
      </c>
      <c r="Q86" s="32">
        <f t="shared" si="28"/>
        <v>306953.72569916811</v>
      </c>
      <c r="R86" s="28">
        <f t="shared" si="29"/>
        <v>496.19801920423731</v>
      </c>
      <c r="S86" s="28">
        <f t="shared" si="30"/>
        <v>3119.0762816275869</v>
      </c>
      <c r="T86" s="20"/>
      <c r="U86" s="56"/>
      <c r="V86" s="1">
        <f t="shared" si="21"/>
        <v>9.9239603840847472</v>
      </c>
      <c r="W86" s="1">
        <f t="shared" si="22"/>
        <v>490.07603961591525</v>
      </c>
      <c r="X86" s="1">
        <f t="shared" si="23"/>
        <v>4.9619801920423736</v>
      </c>
      <c r="Y86" s="3">
        <f t="shared" si="31"/>
        <v>77.976907040689682</v>
      </c>
    </row>
    <row r="87" spans="1:25" x14ac:dyDescent="0.35">
      <c r="A87">
        <v>7</v>
      </c>
      <c r="C87" s="15">
        <f t="shared" si="32"/>
        <v>43990</v>
      </c>
      <c r="D87" s="37">
        <f t="shared" si="36"/>
        <v>9</v>
      </c>
      <c r="E87" s="9">
        <v>756</v>
      </c>
      <c r="F87" s="4">
        <v>196</v>
      </c>
      <c r="G87" s="4">
        <v>510</v>
      </c>
      <c r="H87" s="6">
        <v>50</v>
      </c>
      <c r="I87" s="17">
        <f t="shared" si="33"/>
        <v>2.0833333333333332E-2</v>
      </c>
      <c r="J87" s="17">
        <f t="shared" si="35"/>
        <v>1.699503543045414E-2</v>
      </c>
      <c r="K87" s="6">
        <f t="shared" si="34"/>
        <v>980</v>
      </c>
      <c r="L87" s="34">
        <f t="shared" si="24"/>
        <v>0.33333333333333331</v>
      </c>
      <c r="M87">
        <f t="shared" si="25"/>
        <v>1.4999999999999999E-2</v>
      </c>
      <c r="N87">
        <v>22.22</v>
      </c>
      <c r="O87">
        <f t="shared" si="26"/>
        <v>4.4999999999999998E-2</v>
      </c>
      <c r="P87">
        <f t="shared" si="27"/>
        <v>-0.03</v>
      </c>
      <c r="Q87" s="32">
        <f t="shared" si="28"/>
        <v>306946.36934738624</v>
      </c>
      <c r="R87" s="28">
        <f t="shared" si="29"/>
        <v>481.22546012190867</v>
      </c>
      <c r="S87" s="28">
        <f t="shared" si="30"/>
        <v>3141.4051924917776</v>
      </c>
      <c r="T87" s="20"/>
      <c r="U87" s="56"/>
      <c r="V87" s="1">
        <f t="shared" si="21"/>
        <v>9.6245092024381744</v>
      </c>
      <c r="W87" s="1">
        <f t="shared" si="22"/>
        <v>490.37549079756184</v>
      </c>
      <c r="X87" s="1">
        <f t="shared" si="23"/>
        <v>4.8122546012190872</v>
      </c>
      <c r="Y87" s="3">
        <f t="shared" si="31"/>
        <v>78.535129812294443</v>
      </c>
    </row>
    <row r="88" spans="1:25" x14ac:dyDescent="0.35">
      <c r="A88">
        <v>7</v>
      </c>
      <c r="C88" s="15">
        <f t="shared" si="32"/>
        <v>43991</v>
      </c>
      <c r="D88" s="37">
        <f t="shared" si="36"/>
        <v>3</v>
      </c>
      <c r="E88" s="9">
        <v>759</v>
      </c>
      <c r="F88" s="4">
        <v>193</v>
      </c>
      <c r="G88" s="4">
        <v>516</v>
      </c>
      <c r="H88" s="6">
        <v>50</v>
      </c>
      <c r="I88" s="17">
        <f t="shared" si="33"/>
        <v>-1.5306122448979591E-2</v>
      </c>
      <c r="J88" s="17">
        <f t="shared" si="35"/>
        <v>2.297171181529379E-2</v>
      </c>
      <c r="K88" s="6">
        <f t="shared" si="34"/>
        <v>965</v>
      </c>
      <c r="L88" s="34">
        <f t="shared" si="24"/>
        <v>0.33333333333333331</v>
      </c>
      <c r="M88">
        <f t="shared" si="25"/>
        <v>1.4999999999999999E-2</v>
      </c>
      <c r="N88">
        <v>22.22</v>
      </c>
      <c r="O88">
        <f t="shared" si="26"/>
        <v>4.4999999999999998E-2</v>
      </c>
      <c r="P88">
        <f t="shared" si="27"/>
        <v>-0.03</v>
      </c>
      <c r="Q88" s="32">
        <f t="shared" si="28"/>
        <v>306939.23514129507</v>
      </c>
      <c r="R88" s="28">
        <f t="shared" si="29"/>
        <v>466.70452050761435</v>
      </c>
      <c r="S88" s="28">
        <f t="shared" si="30"/>
        <v>3163.0603381972633</v>
      </c>
      <c r="T88" s="20"/>
      <c r="U88" s="56"/>
      <c r="V88" s="1">
        <f t="shared" si="21"/>
        <v>9.334090410152287</v>
      </c>
      <c r="W88" s="1">
        <f t="shared" si="22"/>
        <v>490.66590958984773</v>
      </c>
      <c r="X88" s="1">
        <f t="shared" si="23"/>
        <v>4.6670452050761435</v>
      </c>
      <c r="Y88" s="3">
        <f t="shared" si="31"/>
        <v>79.076508454931584</v>
      </c>
    </row>
    <row r="89" spans="1:25" x14ac:dyDescent="0.35">
      <c r="A89">
        <v>7</v>
      </c>
      <c r="C89" s="15">
        <f t="shared" si="32"/>
        <v>43992</v>
      </c>
      <c r="D89" s="37">
        <f t="shared" si="36"/>
        <v>16</v>
      </c>
      <c r="E89" s="9">
        <v>775</v>
      </c>
      <c r="F89" s="4">
        <v>203</v>
      </c>
      <c r="G89" s="4">
        <v>522</v>
      </c>
      <c r="H89" s="6">
        <v>50</v>
      </c>
      <c r="I89" s="17">
        <f t="shared" si="33"/>
        <v>5.181347150259067E-2</v>
      </c>
      <c r="J89" s="17">
        <f t="shared" si="35"/>
        <v>3.2105238047265616E-2</v>
      </c>
      <c r="K89" s="6">
        <f t="shared" si="34"/>
        <v>1015</v>
      </c>
      <c r="L89" s="34">
        <f t="shared" si="24"/>
        <v>0.33333333333333331</v>
      </c>
      <c r="M89">
        <f t="shared" si="25"/>
        <v>1.4999999999999999E-2</v>
      </c>
      <c r="N89">
        <v>22.22</v>
      </c>
      <c r="O89">
        <f t="shared" si="26"/>
        <v>4.4999999999999998E-2</v>
      </c>
      <c r="P89">
        <f t="shared" si="27"/>
        <v>-0.03</v>
      </c>
      <c r="Q89" s="32">
        <f t="shared" si="28"/>
        <v>306932.31637011317</v>
      </c>
      <c r="R89" s="28">
        <f t="shared" si="29"/>
        <v>452.62158826668315</v>
      </c>
      <c r="S89" s="28">
        <f t="shared" si="30"/>
        <v>3184.0620416201059</v>
      </c>
      <c r="T89" s="20"/>
      <c r="U89" s="56"/>
      <c r="V89" s="1">
        <f t="shared" si="21"/>
        <v>9.0524317653336634</v>
      </c>
      <c r="W89" s="1">
        <f t="shared" si="22"/>
        <v>490.94756823466633</v>
      </c>
      <c r="X89" s="1">
        <f t="shared" si="23"/>
        <v>4.5262158826668317</v>
      </c>
      <c r="Y89" s="3">
        <f t="shared" si="31"/>
        <v>79.601551040502656</v>
      </c>
    </row>
    <row r="90" spans="1:25" x14ac:dyDescent="0.35">
      <c r="A90">
        <v>7</v>
      </c>
      <c r="C90" s="15">
        <f t="shared" si="32"/>
        <v>43993</v>
      </c>
      <c r="D90" s="37">
        <f t="shared" si="36"/>
        <v>15</v>
      </c>
      <c r="E90" s="9">
        <v>790</v>
      </c>
      <c r="F90" s="4">
        <v>204</v>
      </c>
      <c r="G90" s="4">
        <v>535</v>
      </c>
      <c r="H90" s="6">
        <v>51</v>
      </c>
      <c r="I90" s="17">
        <f t="shared" si="33"/>
        <v>4.9261083743842365E-3</v>
      </c>
      <c r="J90" s="17">
        <f t="shared" si="35"/>
        <v>2.4044725921958547E-2</v>
      </c>
      <c r="K90" s="6">
        <f t="shared" si="34"/>
        <v>1020</v>
      </c>
      <c r="L90" s="34">
        <f t="shared" si="24"/>
        <v>0.33333333333333331</v>
      </c>
      <c r="M90">
        <f t="shared" si="25"/>
        <v>1.4999999999999999E-2</v>
      </c>
      <c r="N90">
        <v>22.22</v>
      </c>
      <c r="O90">
        <f t="shared" si="26"/>
        <v>4.4999999999999998E-2</v>
      </c>
      <c r="P90">
        <f t="shared" si="27"/>
        <v>-0.03</v>
      </c>
      <c r="Q90" s="32">
        <f t="shared" si="28"/>
        <v>306925.60652593127</v>
      </c>
      <c r="R90" s="28">
        <f t="shared" si="29"/>
        <v>438.96346097659165</v>
      </c>
      <c r="S90" s="28">
        <f t="shared" si="30"/>
        <v>3204.4300130921065</v>
      </c>
      <c r="T90" s="20"/>
      <c r="U90" s="56"/>
      <c r="V90" s="1">
        <f t="shared" si="21"/>
        <v>8.7792692195318338</v>
      </c>
      <c r="W90" s="1">
        <f t="shared" si="22"/>
        <v>491.22073078046816</v>
      </c>
      <c r="X90" s="1">
        <f t="shared" si="23"/>
        <v>4.3896346097659169</v>
      </c>
      <c r="Y90" s="3">
        <f t="shared" si="31"/>
        <v>80.110750327302668</v>
      </c>
    </row>
    <row r="91" spans="1:25" x14ac:dyDescent="0.35">
      <c r="A91">
        <v>7</v>
      </c>
      <c r="C91" s="15">
        <f t="shared" si="32"/>
        <v>43994</v>
      </c>
      <c r="D91" s="37">
        <f t="shared" si="36"/>
        <v>23</v>
      </c>
      <c r="E91" s="9">
        <v>813</v>
      </c>
      <c r="F91" s="4">
        <v>222</v>
      </c>
      <c r="G91" s="4">
        <v>540</v>
      </c>
      <c r="H91" s="6">
        <v>51</v>
      </c>
      <c r="I91" s="17">
        <f t="shared" si="33"/>
        <v>8.8235294117647065E-2</v>
      </c>
      <c r="J91" s="17">
        <f t="shared" si="35"/>
        <v>3.1695184949500195E-2</v>
      </c>
      <c r="K91" s="6">
        <f t="shared" si="34"/>
        <v>1110</v>
      </c>
      <c r="L91" s="34">
        <f t="shared" si="24"/>
        <v>0.33333333333333331</v>
      </c>
      <c r="M91">
        <f t="shared" si="25"/>
        <v>1.4999999999999999E-2</v>
      </c>
      <c r="N91">
        <v>22.22</v>
      </c>
      <c r="O91">
        <f t="shared" si="26"/>
        <v>4.4999999999999998E-2</v>
      </c>
      <c r="P91">
        <f t="shared" si="27"/>
        <v>-0.03</v>
      </c>
      <c r="Q91" s="32">
        <f t="shared" si="28"/>
        <v>306919.09929757053</v>
      </c>
      <c r="R91" s="28">
        <f t="shared" si="29"/>
        <v>425.71733359340482</v>
      </c>
      <c r="S91" s="28">
        <f t="shared" si="30"/>
        <v>3224.183368836053</v>
      </c>
      <c r="T91" s="20"/>
      <c r="U91" s="56"/>
      <c r="V91" s="1">
        <f t="shared" si="21"/>
        <v>8.5143466718680969</v>
      </c>
      <c r="W91" s="1">
        <f t="shared" si="22"/>
        <v>491.48565332813189</v>
      </c>
      <c r="X91" s="1">
        <f t="shared" si="23"/>
        <v>4.2571733359340485</v>
      </c>
      <c r="Y91" s="3">
        <f t="shared" si="31"/>
        <v>80.60458422090133</v>
      </c>
    </row>
    <row r="92" spans="1:25" x14ac:dyDescent="0.35">
      <c r="A92">
        <v>7</v>
      </c>
      <c r="C92" s="15">
        <f t="shared" si="32"/>
        <v>43995</v>
      </c>
      <c r="D92" s="37">
        <f t="shared" si="36"/>
        <v>34</v>
      </c>
      <c r="E92" s="9">
        <v>847</v>
      </c>
      <c r="F92" s="4">
        <v>255</v>
      </c>
      <c r="G92" s="4">
        <v>541</v>
      </c>
      <c r="H92" s="6">
        <v>51</v>
      </c>
      <c r="I92" s="17">
        <f t="shared" si="33"/>
        <v>0.14864864864864866</v>
      </c>
      <c r="J92" s="17">
        <f t="shared" si="35"/>
        <v>4.7344114006250479E-2</v>
      </c>
      <c r="K92" s="6">
        <f t="shared" si="34"/>
        <v>1275</v>
      </c>
      <c r="L92" s="34">
        <f t="shared" si="24"/>
        <v>0.33333333333333331</v>
      </c>
      <c r="M92">
        <f t="shared" si="25"/>
        <v>1.4999999999999999E-2</v>
      </c>
      <c r="N92">
        <v>22.22</v>
      </c>
      <c r="O92">
        <f t="shared" si="26"/>
        <v>4.4999999999999998E-2</v>
      </c>
      <c r="P92">
        <f t="shared" si="27"/>
        <v>-0.03</v>
      </c>
      <c r="Q92" s="32">
        <f t="shared" si="28"/>
        <v>306912.78856462723</v>
      </c>
      <c r="R92" s="28">
        <f t="shared" si="29"/>
        <v>412.870786524979</v>
      </c>
      <c r="S92" s="28">
        <f t="shared" si="30"/>
        <v>3243.3406488477563</v>
      </c>
      <c r="T92" s="20"/>
      <c r="U92" s="56"/>
      <c r="V92" s="1">
        <f t="shared" si="21"/>
        <v>8.2574157304995808</v>
      </c>
      <c r="W92" s="1">
        <f t="shared" si="22"/>
        <v>491.74258426950041</v>
      </c>
      <c r="X92" s="1">
        <f t="shared" si="23"/>
        <v>4.1287078652497904</v>
      </c>
      <c r="Y92" s="3">
        <f t="shared" si="31"/>
        <v>81.083516221193918</v>
      </c>
    </row>
    <row r="93" spans="1:25" x14ac:dyDescent="0.35">
      <c r="A93">
        <v>7</v>
      </c>
      <c r="C93" s="15">
        <f t="shared" si="32"/>
        <v>43996</v>
      </c>
      <c r="D93" s="37">
        <f t="shared" si="36"/>
        <v>10</v>
      </c>
      <c r="E93" s="9">
        <v>857</v>
      </c>
      <c r="F93" s="4">
        <v>265</v>
      </c>
      <c r="G93" s="4">
        <v>541</v>
      </c>
      <c r="H93" s="6">
        <v>51</v>
      </c>
      <c r="I93" s="17">
        <f t="shared" si="33"/>
        <v>3.9215686274509803E-2</v>
      </c>
      <c r="J93" s="17">
        <f t="shared" si="35"/>
        <v>4.8338059971733446E-2</v>
      </c>
      <c r="K93" s="6">
        <f t="shared" si="34"/>
        <v>1325</v>
      </c>
      <c r="L93" s="34">
        <f t="shared" si="24"/>
        <v>0.33333333333333331</v>
      </c>
      <c r="M93">
        <f t="shared" si="25"/>
        <v>1.4999999999999999E-2</v>
      </c>
      <c r="N93">
        <v>22.22</v>
      </c>
      <c r="O93">
        <f t="shared" si="26"/>
        <v>4.4999999999999998E-2</v>
      </c>
      <c r="P93">
        <f t="shared" si="27"/>
        <v>-0.03</v>
      </c>
      <c r="Q93" s="32">
        <f t="shared" si="28"/>
        <v>306906.66839169845</v>
      </c>
      <c r="R93" s="28">
        <f t="shared" si="29"/>
        <v>400.41177406011377</v>
      </c>
      <c r="S93" s="28">
        <f t="shared" si="30"/>
        <v>3261.9198342413802</v>
      </c>
      <c r="T93" s="20"/>
      <c r="U93" s="56"/>
      <c r="V93" s="1">
        <f t="shared" si="21"/>
        <v>8.0082354812022754</v>
      </c>
      <c r="W93" s="1">
        <f t="shared" si="22"/>
        <v>491.99176451879771</v>
      </c>
      <c r="X93" s="1">
        <f t="shared" si="23"/>
        <v>4.0041177406011377</v>
      </c>
      <c r="Y93" s="3">
        <f t="shared" si="31"/>
        <v>81.547995856034504</v>
      </c>
    </row>
    <row r="94" spans="1:25" x14ac:dyDescent="0.35">
      <c r="A94">
        <v>7</v>
      </c>
      <c r="C94" s="15">
        <f t="shared" si="32"/>
        <v>43997</v>
      </c>
      <c r="D94" s="37">
        <f t="shared" si="36"/>
        <v>37</v>
      </c>
      <c r="E94" s="9">
        <v>894</v>
      </c>
      <c r="F94" s="4">
        <v>286</v>
      </c>
      <c r="G94" s="4">
        <v>557</v>
      </c>
      <c r="H94" s="6">
        <v>51</v>
      </c>
      <c r="I94" s="17">
        <f t="shared" si="33"/>
        <v>7.9245283018867921E-2</v>
      </c>
      <c r="J94" s="17">
        <f t="shared" si="35"/>
        <v>5.668262421252411E-2</v>
      </c>
      <c r="K94" s="6">
        <f t="shared" si="34"/>
        <v>1430</v>
      </c>
      <c r="L94" s="34">
        <f t="shared" si="24"/>
        <v>0.33333333333333331</v>
      </c>
      <c r="M94">
        <f t="shared" si="25"/>
        <v>1.4999999999999999E-2</v>
      </c>
      <c r="N94">
        <v>22.22</v>
      </c>
      <c r="O94">
        <f t="shared" si="26"/>
        <v>4.4999999999999998E-2</v>
      </c>
      <c r="P94">
        <f t="shared" si="27"/>
        <v>-0.03</v>
      </c>
      <c r="Q94" s="32">
        <f t="shared" si="28"/>
        <v>306900.73302278272</v>
      </c>
      <c r="R94" s="28">
        <f t="shared" si="29"/>
        <v>388.32861314315011</v>
      </c>
      <c r="S94" s="28">
        <f t="shared" si="30"/>
        <v>3279.9383640740853</v>
      </c>
      <c r="T94" s="20"/>
      <c r="U94" s="56"/>
      <c r="V94" s="1">
        <f t="shared" si="21"/>
        <v>7.7665722628630025</v>
      </c>
      <c r="W94" s="1">
        <f t="shared" si="22"/>
        <v>492.23342773713699</v>
      </c>
      <c r="X94" s="1">
        <f t="shared" si="23"/>
        <v>3.8832861314315013</v>
      </c>
      <c r="Y94" s="3">
        <f t="shared" si="31"/>
        <v>81.998459101852134</v>
      </c>
    </row>
    <row r="95" spans="1:25" x14ac:dyDescent="0.35">
      <c r="A95">
        <v>7</v>
      </c>
      <c r="C95" s="15">
        <f t="shared" si="32"/>
        <v>43998</v>
      </c>
      <c r="D95" s="37">
        <f t="shared" si="36"/>
        <v>61</v>
      </c>
      <c r="E95" s="9">
        <v>955</v>
      </c>
      <c r="F95" s="4">
        <v>338</v>
      </c>
      <c r="G95" s="4">
        <v>566</v>
      </c>
      <c r="H95" s="6">
        <v>51</v>
      </c>
      <c r="I95" s="17">
        <f t="shared" si="33"/>
        <v>0.18181818181818182</v>
      </c>
      <c r="J95" s="17">
        <f t="shared" si="35"/>
        <v>8.4843239107832868E-2</v>
      </c>
      <c r="K95" s="6">
        <f t="shared" si="34"/>
        <v>1690</v>
      </c>
      <c r="L95" s="34">
        <f t="shared" si="24"/>
        <v>0.33333333333333331</v>
      </c>
      <c r="M95">
        <f t="shared" si="25"/>
        <v>1.4999999999999999E-2</v>
      </c>
      <c r="N95">
        <v>22.22</v>
      </c>
      <c r="O95">
        <f t="shared" si="26"/>
        <v>4.4999999999999998E-2</v>
      </c>
      <c r="P95">
        <f t="shared" si="27"/>
        <v>-0.03</v>
      </c>
      <c r="Q95" s="32">
        <f t="shared" si="28"/>
        <v>306894.97687585064</v>
      </c>
      <c r="R95" s="28">
        <f t="shared" si="29"/>
        <v>376.60997248381432</v>
      </c>
      <c r="S95" s="28">
        <f t="shared" si="30"/>
        <v>3297.413151665527</v>
      </c>
      <c r="T95" s="20"/>
      <c r="U95" s="56"/>
      <c r="V95" s="1">
        <f t="shared" si="21"/>
        <v>7.5321994496762867</v>
      </c>
      <c r="W95" s="1">
        <f t="shared" si="22"/>
        <v>492.46780055032372</v>
      </c>
      <c r="X95" s="1">
        <f t="shared" si="23"/>
        <v>3.7660997248381434</v>
      </c>
      <c r="Y95" s="3">
        <f t="shared" si="31"/>
        <v>82.435328791638184</v>
      </c>
    </row>
    <row r="96" spans="1:25" x14ac:dyDescent="0.35">
      <c r="A96">
        <v>7</v>
      </c>
      <c r="C96" s="15">
        <f t="shared" si="32"/>
        <v>43999</v>
      </c>
      <c r="D96" s="37">
        <f t="shared" si="36"/>
        <v>76</v>
      </c>
      <c r="E96" s="9">
        <v>1031</v>
      </c>
      <c r="F96" s="4">
        <v>398</v>
      </c>
      <c r="G96" s="4">
        <v>582</v>
      </c>
      <c r="H96" s="8">
        <v>51</v>
      </c>
      <c r="I96" s="17">
        <f t="shared" si="33"/>
        <v>0.17751479289940827</v>
      </c>
      <c r="J96" s="17">
        <f t="shared" si="35"/>
        <v>0.10280057073594968</v>
      </c>
      <c r="K96" s="6">
        <f t="shared" si="34"/>
        <v>1990</v>
      </c>
      <c r="L96" s="34">
        <f t="shared" si="24"/>
        <v>0.33333333333333331</v>
      </c>
      <c r="M96">
        <f t="shared" si="25"/>
        <v>1.4999999999999999E-2</v>
      </c>
      <c r="N96">
        <v>22.22</v>
      </c>
      <c r="O96">
        <f t="shared" si="26"/>
        <v>4.4999999999999998E-2</v>
      </c>
      <c r="P96">
        <f t="shared" si="27"/>
        <v>-0.03</v>
      </c>
      <c r="Q96" s="32">
        <f t="shared" si="28"/>
        <v>306889.39453758026</v>
      </c>
      <c r="R96" s="28">
        <f t="shared" si="29"/>
        <v>365.24486199240386</v>
      </c>
      <c r="S96" s="28">
        <f t="shared" si="30"/>
        <v>3314.3606004272988</v>
      </c>
      <c r="T96" s="20"/>
      <c r="U96" s="56"/>
      <c r="V96" s="1">
        <f t="shared" si="21"/>
        <v>7.3048972398480769</v>
      </c>
      <c r="W96" s="1">
        <f t="shared" si="22"/>
        <v>492.69510276015194</v>
      </c>
      <c r="X96" s="1">
        <f t="shared" si="23"/>
        <v>3.6524486199240385</v>
      </c>
      <c r="Y96" s="3">
        <f t="shared" si="31"/>
        <v>82.859015010682469</v>
      </c>
    </row>
    <row r="97" spans="1:25" x14ac:dyDescent="0.35">
      <c r="A97">
        <v>7</v>
      </c>
      <c r="C97" s="15">
        <f t="shared" si="32"/>
        <v>44000</v>
      </c>
      <c r="D97" s="37">
        <f t="shared" si="36"/>
        <v>105</v>
      </c>
      <c r="E97" s="9">
        <v>1136</v>
      </c>
      <c r="F97" s="4">
        <v>493</v>
      </c>
      <c r="G97" s="4">
        <v>592</v>
      </c>
      <c r="H97" s="6">
        <v>51</v>
      </c>
      <c r="I97" s="17">
        <f t="shared" si="33"/>
        <v>0.23869346733668342</v>
      </c>
      <c r="J97" s="17">
        <f t="shared" si="35"/>
        <v>0.13619590773056386</v>
      </c>
      <c r="K97" s="6">
        <f t="shared" si="34"/>
        <v>2465</v>
      </c>
      <c r="L97" s="34">
        <f t="shared" si="24"/>
        <v>0.33333333333333331</v>
      </c>
      <c r="M97">
        <f t="shared" si="25"/>
        <v>1.4999999999999999E-2</v>
      </c>
      <c r="N97">
        <v>22.22</v>
      </c>
      <c r="O97">
        <f t="shared" si="26"/>
        <v>4.4999999999999998E-2</v>
      </c>
      <c r="P97">
        <f t="shared" si="27"/>
        <v>-0.03</v>
      </c>
      <c r="Q97" s="32">
        <f t="shared" si="28"/>
        <v>306883.98075825232</v>
      </c>
      <c r="R97" s="28">
        <f t="shared" si="29"/>
        <v>354.22262253069368</v>
      </c>
      <c r="S97" s="28">
        <f t="shared" si="30"/>
        <v>3330.796619216957</v>
      </c>
      <c r="T97" s="20"/>
      <c r="U97" s="56"/>
      <c r="V97" s="1">
        <f t="shared" si="21"/>
        <v>7.084452450613874</v>
      </c>
      <c r="W97" s="1">
        <f t="shared" si="22"/>
        <v>492.91554754938613</v>
      </c>
      <c r="X97" s="1">
        <f t="shared" si="23"/>
        <v>3.542226225306937</v>
      </c>
      <c r="Y97" s="3">
        <f t="shared" si="31"/>
        <v>83.269915480423933</v>
      </c>
    </row>
    <row r="98" spans="1:25" x14ac:dyDescent="0.35">
      <c r="A98">
        <v>7</v>
      </c>
      <c r="C98" s="15">
        <f t="shared" si="32"/>
        <v>44001</v>
      </c>
      <c r="D98" s="13"/>
      <c r="L98" s="34">
        <f t="shared" si="24"/>
        <v>0.33333333333333331</v>
      </c>
      <c r="M98">
        <f t="shared" si="25"/>
        <v>1.4999999999999999E-2</v>
      </c>
      <c r="N98">
        <v>22.22</v>
      </c>
      <c r="O98">
        <f t="shared" si="26"/>
        <v>4.4999999999999998E-2</v>
      </c>
      <c r="P98">
        <f t="shared" si="27"/>
        <v>-0.03</v>
      </c>
      <c r="Q98" s="32">
        <f t="shared" si="28"/>
        <v>306878.73044679989</v>
      </c>
      <c r="R98" s="28">
        <f t="shared" si="29"/>
        <v>343.53291596922452</v>
      </c>
      <c r="S98" s="28">
        <f t="shared" si="30"/>
        <v>3346.7366372308384</v>
      </c>
      <c r="T98" s="20"/>
      <c r="U98" s="56"/>
      <c r="V98" s="1">
        <f t="shared" si="21"/>
        <v>6.8706583193844901</v>
      </c>
      <c r="W98" s="1">
        <f t="shared" si="22"/>
        <v>493.12934168061548</v>
      </c>
      <c r="X98" s="1">
        <f t="shared" si="23"/>
        <v>3.4353291596922451</v>
      </c>
      <c r="Y98" s="3">
        <f t="shared" si="31"/>
        <v>83.668415930770962</v>
      </c>
    </row>
    <row r="99" spans="1:25" x14ac:dyDescent="0.35">
      <c r="A99">
        <v>7</v>
      </c>
      <c r="C99" s="15">
        <f t="shared" si="32"/>
        <v>44002</v>
      </c>
      <c r="D99" s="13"/>
      <c r="L99" s="34">
        <f t="shared" si="24"/>
        <v>0.33333333333333331</v>
      </c>
      <c r="M99">
        <f t="shared" si="25"/>
        <v>1.4999999999999999E-2</v>
      </c>
      <c r="N99">
        <v>22.22</v>
      </c>
      <c r="O99">
        <f t="shared" si="26"/>
        <v>4.4999999999999998E-2</v>
      </c>
      <c r="P99">
        <f t="shared" si="27"/>
        <v>-0.03</v>
      </c>
      <c r="Q99" s="32">
        <f t="shared" si="28"/>
        <v>306873.6386660086</v>
      </c>
      <c r="R99" s="28">
        <f t="shared" si="29"/>
        <v>333.16571554190097</v>
      </c>
      <c r="S99" s="28">
        <f t="shared" si="30"/>
        <v>3362.1956184494534</v>
      </c>
      <c r="T99" s="20"/>
      <c r="U99" s="56"/>
      <c r="V99" s="1">
        <f t="shared" si="21"/>
        <v>6.6633143108380191</v>
      </c>
      <c r="W99" s="1">
        <f t="shared" si="22"/>
        <v>493.33668568916198</v>
      </c>
      <c r="X99" s="1">
        <f t="shared" si="23"/>
        <v>3.3316571554190095</v>
      </c>
      <c r="Y99" s="3">
        <f t="shared" si="31"/>
        <v>84.05489046123634</v>
      </c>
    </row>
    <row r="100" spans="1:25" x14ac:dyDescent="0.35">
      <c r="A100">
        <v>7</v>
      </c>
      <c r="C100" s="15">
        <f t="shared" si="32"/>
        <v>44003</v>
      </c>
      <c r="D100" s="13"/>
      <c r="L100" s="34">
        <f t="shared" si="24"/>
        <v>0.33333333333333331</v>
      </c>
      <c r="M100">
        <f t="shared" si="25"/>
        <v>1.4999999999999999E-2</v>
      </c>
      <c r="N100">
        <v>22.22</v>
      </c>
      <c r="O100">
        <f t="shared" si="26"/>
        <v>4.4999999999999998E-2</v>
      </c>
      <c r="P100">
        <f t="shared" si="27"/>
        <v>-0.03</v>
      </c>
      <c r="Q100" s="32">
        <f t="shared" si="28"/>
        <v>306868.70062786201</v>
      </c>
      <c r="R100" s="28">
        <f t="shared" si="29"/>
        <v>323.11129648909395</v>
      </c>
      <c r="S100" s="28">
        <f t="shared" si="30"/>
        <v>3377.188075648839</v>
      </c>
      <c r="T100" s="20"/>
      <c r="U100" s="56"/>
      <c r="V100" s="1">
        <f t="shared" si="21"/>
        <v>6.4622259297818792</v>
      </c>
      <c r="W100" s="1">
        <f t="shared" si="22"/>
        <v>493.53777407021812</v>
      </c>
      <c r="X100" s="1">
        <f t="shared" si="23"/>
        <v>3.2311129648909396</v>
      </c>
      <c r="Y100" s="3">
        <f t="shared" si="31"/>
        <v>84.429701891220986</v>
      </c>
    </row>
    <row r="101" spans="1:25" x14ac:dyDescent="0.35">
      <c r="A101">
        <v>7</v>
      </c>
      <c r="C101" s="15">
        <f t="shared" si="32"/>
        <v>44004</v>
      </c>
      <c r="D101" s="13"/>
      <c r="L101" s="34">
        <f t="shared" si="24"/>
        <v>0.33333333333333331</v>
      </c>
      <c r="M101">
        <f t="shared" si="25"/>
        <v>1.4999999999999999E-2</v>
      </c>
      <c r="N101">
        <v>22.22</v>
      </c>
      <c r="O101">
        <f t="shared" si="26"/>
        <v>4.4999999999999998E-2</v>
      </c>
      <c r="P101">
        <f t="shared" si="27"/>
        <v>-0.03</v>
      </c>
      <c r="Q101" s="32">
        <f t="shared" si="28"/>
        <v>306863.91168902838</v>
      </c>
      <c r="R101" s="28">
        <f t="shared" si="29"/>
        <v>313.36022698069564</v>
      </c>
      <c r="S101" s="28">
        <f t="shared" si="30"/>
        <v>3391.7280839908481</v>
      </c>
      <c r="T101" s="20"/>
      <c r="U101" s="56"/>
      <c r="V101" s="1">
        <f t="shared" si="21"/>
        <v>6.2672045396139131</v>
      </c>
      <c r="W101" s="1">
        <f t="shared" si="22"/>
        <v>493.73279546038611</v>
      </c>
      <c r="X101" s="1">
        <f t="shared" si="23"/>
        <v>3.1336022698069566</v>
      </c>
      <c r="Y101" s="3">
        <f t="shared" si="31"/>
        <v>84.793202099771207</v>
      </c>
    </row>
    <row r="102" spans="1:25" x14ac:dyDescent="0.35">
      <c r="A102">
        <v>7</v>
      </c>
      <c r="C102" s="15">
        <f t="shared" si="32"/>
        <v>44005</v>
      </c>
      <c r="D102" s="13"/>
      <c r="L102" s="34">
        <f t="shared" si="24"/>
        <v>0.33333333333333331</v>
      </c>
      <c r="M102">
        <f t="shared" si="25"/>
        <v>1.4999999999999999E-2</v>
      </c>
      <c r="N102">
        <v>22.22</v>
      </c>
      <c r="O102">
        <f t="shared" si="26"/>
        <v>4.4999999999999998E-2</v>
      </c>
      <c r="P102">
        <f t="shared" si="27"/>
        <v>-0.03</v>
      </c>
      <c r="Q102" s="32">
        <f t="shared" si="28"/>
        <v>306859.26734648412</v>
      </c>
      <c r="R102" s="28">
        <f t="shared" si="29"/>
        <v>303.90335931082478</v>
      </c>
      <c r="S102" s="28">
        <f t="shared" si="30"/>
        <v>3405.8292942049793</v>
      </c>
      <c r="T102" s="20"/>
      <c r="U102" s="56"/>
      <c r="V102" s="1">
        <f t="shared" si="21"/>
        <v>6.0780671862164954</v>
      </c>
      <c r="W102" s="1">
        <f t="shared" si="22"/>
        <v>493.92193281378349</v>
      </c>
      <c r="X102" s="1">
        <f t="shared" si="23"/>
        <v>3.0390335931082477</v>
      </c>
      <c r="Y102" s="3">
        <f t="shared" si="31"/>
        <v>85.145732355124494</v>
      </c>
    </row>
    <row r="103" spans="1:25" x14ac:dyDescent="0.35">
      <c r="A103">
        <v>7</v>
      </c>
      <c r="C103" s="15">
        <f t="shared" si="32"/>
        <v>44006</v>
      </c>
      <c r="D103" s="13"/>
      <c r="L103" s="34">
        <f t="shared" si="24"/>
        <v>0.33333333333333331</v>
      </c>
      <c r="M103">
        <f t="shared" si="25"/>
        <v>1.4999999999999999E-2</v>
      </c>
      <c r="N103">
        <v>22.22</v>
      </c>
      <c r="O103">
        <f t="shared" si="26"/>
        <v>4.4999999999999998E-2</v>
      </c>
      <c r="P103">
        <f t="shared" si="27"/>
        <v>-0.03</v>
      </c>
      <c r="Q103" s="32">
        <f t="shared" si="28"/>
        <v>306854.76323326986</v>
      </c>
      <c r="R103" s="28">
        <f t="shared" si="29"/>
        <v>294.73182135612194</v>
      </c>
      <c r="S103" s="28">
        <f t="shared" si="30"/>
        <v>3419.5049453739666</v>
      </c>
      <c r="T103" s="20"/>
      <c r="U103" s="56"/>
      <c r="V103" s="1">
        <f t="shared" si="21"/>
        <v>5.894636427122439</v>
      </c>
      <c r="W103" s="1">
        <f t="shared" si="22"/>
        <v>494.10536357287754</v>
      </c>
      <c r="X103" s="1">
        <f t="shared" si="23"/>
        <v>2.9473182135612195</v>
      </c>
      <c r="Y103" s="3">
        <f t="shared" si="31"/>
        <v>85.487623634349177</v>
      </c>
    </row>
    <row r="104" spans="1:25" x14ac:dyDescent="0.35">
      <c r="A104">
        <v>7</v>
      </c>
      <c r="C104" s="15">
        <f t="shared" si="32"/>
        <v>44007</v>
      </c>
      <c r="D104" s="13"/>
      <c r="L104" s="34">
        <f t="shared" si="24"/>
        <v>0.33333333333333331</v>
      </c>
      <c r="M104">
        <f t="shared" si="25"/>
        <v>1.4999999999999999E-2</v>
      </c>
      <c r="N104">
        <v>22.22</v>
      </c>
      <c r="O104">
        <f t="shared" si="26"/>
        <v>4.4999999999999998E-2</v>
      </c>
      <c r="P104">
        <f t="shared" si="27"/>
        <v>-0.03</v>
      </c>
      <c r="Q104" s="32">
        <f t="shared" si="28"/>
        <v>306850.39511437516</v>
      </c>
      <c r="R104" s="28">
        <f t="shared" si="29"/>
        <v>285.83700828980921</v>
      </c>
      <c r="S104" s="28">
        <f t="shared" si="30"/>
        <v>3432.7678773349921</v>
      </c>
      <c r="T104" s="20"/>
      <c r="U104" s="56"/>
      <c r="V104" s="1">
        <f t="shared" si="21"/>
        <v>5.7167401657961845</v>
      </c>
      <c r="W104" s="1">
        <f t="shared" si="22"/>
        <v>494.28325983420382</v>
      </c>
      <c r="X104" s="1">
        <f t="shared" si="23"/>
        <v>2.8583700828980922</v>
      </c>
      <c r="Y104" s="3">
        <f t="shared" si="31"/>
        <v>85.819196933374812</v>
      </c>
    </row>
    <row r="105" spans="1:25" x14ac:dyDescent="0.35">
      <c r="A105">
        <v>7</v>
      </c>
      <c r="C105" s="15">
        <f t="shared" si="32"/>
        <v>44008</v>
      </c>
      <c r="D105" s="13"/>
      <c r="L105" s="34">
        <f t="shared" si="24"/>
        <v>0.33333333333333331</v>
      </c>
      <c r="M105">
        <f t="shared" si="25"/>
        <v>1.4999999999999999E-2</v>
      </c>
      <c r="N105">
        <v>22.22</v>
      </c>
      <c r="O105">
        <f t="shared" si="26"/>
        <v>4.4999999999999998E-2</v>
      </c>
      <c r="P105">
        <f t="shared" si="27"/>
        <v>-0.03</v>
      </c>
      <c r="Q105" s="32">
        <f t="shared" si="28"/>
        <v>306846.15888274799</v>
      </c>
      <c r="R105" s="28">
        <f t="shared" si="29"/>
        <v>277.21057454391735</v>
      </c>
      <c r="S105" s="28">
        <f t="shared" si="30"/>
        <v>3445.6305427080338</v>
      </c>
      <c r="T105" s="20"/>
      <c r="U105" s="56"/>
      <c r="V105" s="1">
        <f t="shared" si="21"/>
        <v>5.5442114908783466</v>
      </c>
      <c r="W105" s="1">
        <f t="shared" si="22"/>
        <v>494.45578850912165</v>
      </c>
      <c r="X105" s="1">
        <f t="shared" si="23"/>
        <v>2.7721057454391733</v>
      </c>
      <c r="Y105" s="3">
        <f t="shared" si="31"/>
        <v>86.140763567700844</v>
      </c>
    </row>
    <row r="106" spans="1:25" x14ac:dyDescent="0.35">
      <c r="A106">
        <v>7</v>
      </c>
      <c r="C106" s="15">
        <f t="shared" si="32"/>
        <v>44009</v>
      </c>
      <c r="D106" s="13"/>
      <c r="L106" s="34">
        <f t="shared" si="24"/>
        <v>0.33333333333333331</v>
      </c>
      <c r="M106">
        <f t="shared" si="25"/>
        <v>1.4999999999999999E-2</v>
      </c>
      <c r="N106">
        <v>22.22</v>
      </c>
      <c r="O106">
        <f t="shared" si="26"/>
        <v>4.4999999999999998E-2</v>
      </c>
      <c r="P106">
        <f t="shared" si="27"/>
        <v>-0.03</v>
      </c>
      <c r="Q106" s="32">
        <f t="shared" si="28"/>
        <v>306842.05055542511</v>
      </c>
      <c r="R106" s="28">
        <f t="shared" si="29"/>
        <v>268.84442601230501</v>
      </c>
      <c r="S106" s="28">
        <f t="shared" si="30"/>
        <v>3458.1050185625099</v>
      </c>
      <c r="T106" s="20"/>
      <c r="U106" s="56"/>
      <c r="V106" s="1">
        <f t="shared" si="21"/>
        <v>5.3768885202461005</v>
      </c>
      <c r="W106" s="1">
        <f t="shared" si="22"/>
        <v>494.6231114797539</v>
      </c>
      <c r="X106" s="1">
        <f t="shared" si="23"/>
        <v>2.6884442601230503</v>
      </c>
      <c r="Y106" s="3">
        <f t="shared" si="31"/>
        <v>86.452625464062749</v>
      </c>
    </row>
    <row r="107" spans="1:25" x14ac:dyDescent="0.35">
      <c r="A107">
        <v>7</v>
      </c>
      <c r="C107" s="15">
        <f t="shared" si="32"/>
        <v>44010</v>
      </c>
      <c r="D107" s="13"/>
      <c r="L107" s="34">
        <f t="shared" si="24"/>
        <v>0.33333333333333331</v>
      </c>
      <c r="M107">
        <f t="shared" si="25"/>
        <v>1.4999999999999999E-2</v>
      </c>
      <c r="N107">
        <v>22.22</v>
      </c>
      <c r="O107">
        <f t="shared" si="26"/>
        <v>4.4999999999999998E-2</v>
      </c>
      <c r="P107">
        <f t="shared" si="27"/>
        <v>-0.03</v>
      </c>
      <c r="Q107" s="32">
        <f t="shared" si="28"/>
        <v>306838.06626977958</v>
      </c>
      <c r="R107" s="28">
        <f t="shared" si="29"/>
        <v>260.73071248731094</v>
      </c>
      <c r="S107" s="28">
        <f t="shared" si="30"/>
        <v>3470.2030177330635</v>
      </c>
      <c r="T107" s="20"/>
      <c r="U107" s="56"/>
      <c r="V107" s="1">
        <f t="shared" si="21"/>
        <v>5.2146142497462185</v>
      </c>
      <c r="W107" s="1">
        <f t="shared" si="22"/>
        <v>494.78538575025379</v>
      </c>
      <c r="X107" s="1">
        <f t="shared" si="23"/>
        <v>2.6073071248731092</v>
      </c>
      <c r="Y107" s="3">
        <f t="shared" si="31"/>
        <v>86.755075443326589</v>
      </c>
    </row>
    <row r="108" spans="1:25" x14ac:dyDescent="0.35">
      <c r="A108">
        <v>7</v>
      </c>
      <c r="C108" s="15">
        <f t="shared" si="32"/>
        <v>44011</v>
      </c>
      <c r="D108" s="13"/>
      <c r="L108" s="34">
        <f t="shared" si="24"/>
        <v>0.33333333333333331</v>
      </c>
      <c r="M108">
        <f t="shared" si="25"/>
        <v>1.4999999999999999E-2</v>
      </c>
      <c r="N108">
        <v>22.22</v>
      </c>
      <c r="O108">
        <f t="shared" si="26"/>
        <v>4.4999999999999998E-2</v>
      </c>
      <c r="P108">
        <f t="shared" si="27"/>
        <v>-0.03</v>
      </c>
      <c r="Q108" s="32">
        <f t="shared" si="28"/>
        <v>306834.20227988187</v>
      </c>
      <c r="R108" s="28">
        <f t="shared" si="29"/>
        <v>252.86182032308943</v>
      </c>
      <c r="S108" s="28">
        <f t="shared" si="30"/>
        <v>3481.9358997949926</v>
      </c>
      <c r="T108" s="20"/>
      <c r="U108" s="56"/>
      <c r="V108" s="1">
        <f t="shared" si="21"/>
        <v>5.0572364064617892</v>
      </c>
      <c r="W108" s="1">
        <f t="shared" si="22"/>
        <v>494.94276359353819</v>
      </c>
      <c r="X108" s="1">
        <f t="shared" si="23"/>
        <v>2.5286182032308946</v>
      </c>
      <c r="Y108" s="3">
        <f t="shared" si="31"/>
        <v>87.04839749487482</v>
      </c>
    </row>
    <row r="109" spans="1:25" x14ac:dyDescent="0.35">
      <c r="A109">
        <v>7</v>
      </c>
      <c r="C109" s="15">
        <f t="shared" si="32"/>
        <v>44012</v>
      </c>
      <c r="D109" s="13"/>
      <c r="L109" s="34">
        <f t="shared" si="24"/>
        <v>0.33333333333333331</v>
      </c>
      <c r="M109">
        <f t="shared" si="25"/>
        <v>1.4999999999999999E-2</v>
      </c>
      <c r="N109">
        <v>22.22</v>
      </c>
      <c r="O109">
        <f t="shared" si="26"/>
        <v>4.4999999999999998E-2</v>
      </c>
      <c r="P109">
        <f t="shared" si="27"/>
        <v>-0.03</v>
      </c>
      <c r="Q109" s="32">
        <f t="shared" si="28"/>
        <v>306830.45495297154</v>
      </c>
      <c r="R109" s="28">
        <f t="shared" si="29"/>
        <v>245.2303653188828</v>
      </c>
      <c r="S109" s="28">
        <f t="shared" si="30"/>
        <v>3493.3146817095317</v>
      </c>
      <c r="T109" s="20"/>
      <c r="U109" s="56"/>
      <c r="V109" s="1">
        <f t="shared" si="21"/>
        <v>4.9046073063776561</v>
      </c>
      <c r="W109" s="1">
        <f t="shared" si="22"/>
        <v>495.09539269362233</v>
      </c>
      <c r="X109" s="1">
        <f t="shared" si="23"/>
        <v>2.452303653188828</v>
      </c>
      <c r="Y109" s="3">
        <f t="shared" si="31"/>
        <v>87.3328670427383</v>
      </c>
    </row>
    <row r="110" spans="1:25" x14ac:dyDescent="0.35">
      <c r="A110">
        <v>7</v>
      </c>
      <c r="C110" s="15">
        <f t="shared" si="32"/>
        <v>44013</v>
      </c>
      <c r="D110" s="13"/>
      <c r="L110" s="34">
        <f t="shared" si="24"/>
        <v>0.33333333333333331</v>
      </c>
      <c r="M110">
        <f t="shared" si="25"/>
        <v>1.4999999999999999E-2</v>
      </c>
      <c r="N110">
        <v>22.22</v>
      </c>
      <c r="O110">
        <f t="shared" si="26"/>
        <v>4.4999999999999998E-2</v>
      </c>
      <c r="P110">
        <f t="shared" si="27"/>
        <v>-0.03</v>
      </c>
      <c r="Q110" s="32">
        <f t="shared" si="28"/>
        <v>306826.82076603541</v>
      </c>
      <c r="R110" s="28">
        <f t="shared" si="29"/>
        <v>237.82918581568279</v>
      </c>
      <c r="S110" s="28">
        <f t="shared" si="30"/>
        <v>3504.3500481488813</v>
      </c>
      <c r="T110" s="20"/>
      <c r="U110" s="56"/>
      <c r="V110" s="1">
        <f t="shared" si="21"/>
        <v>4.7565837163136555</v>
      </c>
      <c r="W110" s="1">
        <f t="shared" si="22"/>
        <v>495.24341628368637</v>
      </c>
      <c r="X110" s="1">
        <f t="shared" si="23"/>
        <v>2.3782918581568278</v>
      </c>
      <c r="Y110" s="3">
        <f t="shared" si="31"/>
        <v>87.608751203722036</v>
      </c>
    </row>
    <row r="111" spans="1:25" x14ac:dyDescent="0.35">
      <c r="A111">
        <v>7</v>
      </c>
      <c r="C111" s="15">
        <f t="shared" si="32"/>
        <v>44014</v>
      </c>
      <c r="D111" s="13"/>
      <c r="L111" s="34">
        <f t="shared" si="24"/>
        <v>0.33333333333333331</v>
      </c>
      <c r="M111">
        <f t="shared" si="25"/>
        <v>1.4999999999999999E-2</v>
      </c>
      <c r="N111">
        <v>22.22</v>
      </c>
      <c r="O111">
        <f t="shared" si="26"/>
        <v>4.4999999999999998E-2</v>
      </c>
      <c r="P111">
        <f t="shared" si="27"/>
        <v>-0.03</v>
      </c>
      <c r="Q111" s="32">
        <f t="shared" si="28"/>
        <v>306823.29630248947</v>
      </c>
      <c r="R111" s="28">
        <f t="shared" si="29"/>
        <v>230.65133599992515</v>
      </c>
      <c r="S111" s="28">
        <f t="shared" si="30"/>
        <v>3515.0523615105872</v>
      </c>
      <c r="T111" s="20"/>
      <c r="U111" s="56"/>
      <c r="V111" s="1">
        <f t="shared" si="21"/>
        <v>4.6130267199985031</v>
      </c>
      <c r="W111" s="1">
        <f t="shared" si="22"/>
        <v>495.38697328000148</v>
      </c>
      <c r="X111" s="1">
        <f t="shared" si="23"/>
        <v>2.3065133599992516</v>
      </c>
      <c r="Y111" s="3">
        <f t="shared" si="31"/>
        <v>87.876309037764685</v>
      </c>
    </row>
    <row r="112" spans="1:25" x14ac:dyDescent="0.35">
      <c r="A112">
        <v>7</v>
      </c>
      <c r="C112" s="15">
        <f t="shared" si="32"/>
        <v>44015</v>
      </c>
      <c r="D112" s="13"/>
      <c r="L112" s="34">
        <f t="shared" si="24"/>
        <v>0.33333333333333331</v>
      </c>
      <c r="M112">
        <f t="shared" si="25"/>
        <v>1.4999999999999999E-2</v>
      </c>
      <c r="N112">
        <v>22.22</v>
      </c>
      <c r="O112">
        <f t="shared" si="26"/>
        <v>4.4999999999999998E-2</v>
      </c>
      <c r="P112">
        <f t="shared" si="27"/>
        <v>-0.03</v>
      </c>
      <c r="Q112" s="32">
        <f t="shared" si="28"/>
        <v>306819.87824896135</v>
      </c>
      <c r="R112" s="28">
        <f t="shared" si="29"/>
        <v>223.69007940804812</v>
      </c>
      <c r="S112" s="28">
        <f t="shared" si="30"/>
        <v>3525.4316716305839</v>
      </c>
      <c r="T112" s="20"/>
      <c r="U112" s="56"/>
      <c r="V112" s="1">
        <f t="shared" si="21"/>
        <v>4.4738015881609625</v>
      </c>
      <c r="W112" s="1">
        <f t="shared" si="22"/>
        <v>495.52619841183906</v>
      </c>
      <c r="X112" s="1">
        <f t="shared" si="23"/>
        <v>2.2369007940804813</v>
      </c>
      <c r="Y112" s="3">
        <f t="shared" si="31"/>
        <v>88.1357917907646</v>
      </c>
    </row>
    <row r="113" spans="1:25" x14ac:dyDescent="0.35">
      <c r="A113">
        <v>7</v>
      </c>
      <c r="C113" s="15">
        <f t="shared" si="32"/>
        <v>44016</v>
      </c>
      <c r="D113" s="13"/>
      <c r="L113" s="34">
        <f t="shared" si="24"/>
        <v>0.33333333333333331</v>
      </c>
      <c r="M113">
        <f t="shared" si="25"/>
        <v>1.4999999999999999E-2</v>
      </c>
      <c r="N113">
        <v>22.22</v>
      </c>
      <c r="O113">
        <f t="shared" si="26"/>
        <v>4.4999999999999998E-2</v>
      </c>
      <c r="P113">
        <f t="shared" si="27"/>
        <v>-0.03</v>
      </c>
      <c r="Q113" s="32">
        <f t="shared" si="28"/>
        <v>306816.56339217012</v>
      </c>
      <c r="R113" s="28">
        <f t="shared" si="29"/>
        <v>216.93888262592708</v>
      </c>
      <c r="S113" s="28">
        <f t="shared" si="30"/>
        <v>3535.4977252039462</v>
      </c>
      <c r="T113" s="20"/>
      <c r="U113" s="56"/>
      <c r="V113" s="1">
        <f t="shared" si="21"/>
        <v>4.3387776525185417</v>
      </c>
      <c r="W113" s="1">
        <f t="shared" si="22"/>
        <v>495.66122234748144</v>
      </c>
      <c r="X113" s="1">
        <f t="shared" si="23"/>
        <v>2.1693888262592709</v>
      </c>
      <c r="Y113" s="3">
        <f t="shared" si="31"/>
        <v>88.38744313009866</v>
      </c>
    </row>
    <row r="114" spans="1:25" x14ac:dyDescent="0.35">
      <c r="A114">
        <v>7</v>
      </c>
      <c r="C114" s="15">
        <f t="shared" si="32"/>
        <v>44017</v>
      </c>
      <c r="D114" s="13"/>
      <c r="L114" s="34">
        <f t="shared" si="24"/>
        <v>0.33333333333333331</v>
      </c>
      <c r="M114">
        <f t="shared" si="25"/>
        <v>1.4999999999999999E-2</v>
      </c>
      <c r="N114">
        <v>22.22</v>
      </c>
      <c r="O114">
        <f t="shared" si="26"/>
        <v>4.4999999999999998E-2</v>
      </c>
      <c r="P114">
        <f t="shared" si="27"/>
        <v>-0.03</v>
      </c>
      <c r="Q114" s="32">
        <f t="shared" si="28"/>
        <v>306813.3486159005</v>
      </c>
      <c r="R114" s="28">
        <f t="shared" si="29"/>
        <v>210.39140917737399</v>
      </c>
      <c r="S114" s="28">
        <f t="shared" si="30"/>
        <v>3545.2599749221131</v>
      </c>
      <c r="T114" s="20"/>
      <c r="U114" s="56"/>
      <c r="V114" s="1">
        <f t="shared" si="21"/>
        <v>4.2078281835474796</v>
      </c>
      <c r="W114" s="1">
        <f t="shared" si="22"/>
        <v>495.79217181645254</v>
      </c>
      <c r="X114" s="1">
        <f t="shared" si="23"/>
        <v>2.1039140917737398</v>
      </c>
      <c r="Y114" s="3">
        <f t="shared" si="31"/>
        <v>88.631499373052833</v>
      </c>
    </row>
    <row r="115" spans="1:25" x14ac:dyDescent="0.35">
      <c r="A115">
        <v>7</v>
      </c>
      <c r="C115" s="15">
        <f t="shared" si="32"/>
        <v>44018</v>
      </c>
      <c r="D115" s="13"/>
      <c r="L115" s="34">
        <f t="shared" si="24"/>
        <v>0.33333333333333331</v>
      </c>
      <c r="M115">
        <f t="shared" si="25"/>
        <v>1.4999999999999999E-2</v>
      </c>
      <c r="N115">
        <v>22.22</v>
      </c>
      <c r="O115">
        <f t="shared" si="26"/>
        <v>4.4999999999999998E-2</v>
      </c>
      <c r="P115">
        <f t="shared" si="27"/>
        <v>-0.03</v>
      </c>
      <c r="Q115" s="32">
        <f t="shared" si="28"/>
        <v>306810.23089806881</v>
      </c>
      <c r="R115" s="28">
        <f t="shared" si="29"/>
        <v>204.04151359606163</v>
      </c>
      <c r="S115" s="28">
        <f t="shared" si="30"/>
        <v>3554.7275883350949</v>
      </c>
      <c r="T115" s="20"/>
      <c r="U115" s="56"/>
      <c r="V115" s="1">
        <f t="shared" si="21"/>
        <v>4.0808302719212328</v>
      </c>
      <c r="W115" s="1">
        <f t="shared" si="22"/>
        <v>495.91916972807877</v>
      </c>
      <c r="X115" s="1">
        <f t="shared" si="23"/>
        <v>2.0404151359606164</v>
      </c>
      <c r="Y115" s="3">
        <f t="shared" si="31"/>
        <v>88.868189708377372</v>
      </c>
    </row>
    <row r="116" spans="1:25" x14ac:dyDescent="0.35">
      <c r="A116">
        <v>7</v>
      </c>
      <c r="C116" s="15">
        <f t="shared" si="32"/>
        <v>44019</v>
      </c>
      <c r="D116" s="13"/>
      <c r="L116" s="34">
        <f t="shared" si="24"/>
        <v>0.33333333333333331</v>
      </c>
      <c r="M116">
        <f t="shared" si="25"/>
        <v>1.4999999999999999E-2</v>
      </c>
      <c r="N116">
        <v>22.22</v>
      </c>
      <c r="O116">
        <f t="shared" si="26"/>
        <v>4.4999999999999998E-2</v>
      </c>
      <c r="P116">
        <f t="shared" si="27"/>
        <v>-0.03</v>
      </c>
      <c r="Q116" s="32">
        <f t="shared" si="28"/>
        <v>306807.20730787766</v>
      </c>
      <c r="R116" s="28">
        <f t="shared" si="29"/>
        <v>197.88323567539823</v>
      </c>
      <c r="S116" s="28">
        <f t="shared" si="30"/>
        <v>3563.9094564469178</v>
      </c>
      <c r="T116" s="20"/>
      <c r="U116" s="56"/>
      <c r="V116" s="1">
        <f t="shared" si="21"/>
        <v>3.9576647135079646</v>
      </c>
      <c r="W116" s="1">
        <f t="shared" si="22"/>
        <v>496.04233528649206</v>
      </c>
      <c r="X116" s="1">
        <f t="shared" si="23"/>
        <v>1.9788323567539823</v>
      </c>
      <c r="Y116" s="3">
        <f t="shared" si="31"/>
        <v>89.097736411172946</v>
      </c>
    </row>
    <row r="117" spans="1:25" x14ac:dyDescent="0.35">
      <c r="A117">
        <v>7</v>
      </c>
      <c r="C117" s="15">
        <f t="shared" si="32"/>
        <v>44020</v>
      </c>
      <c r="D117" s="13"/>
      <c r="L117" s="34">
        <f t="shared" si="24"/>
        <v>0.33333333333333331</v>
      </c>
      <c r="M117">
        <f t="shared" si="25"/>
        <v>1.4999999999999999E-2</v>
      </c>
      <c r="N117">
        <v>22.22</v>
      </c>
      <c r="O117">
        <f t="shared" si="26"/>
        <v>4.4999999999999998E-2</v>
      </c>
      <c r="P117">
        <f t="shared" si="27"/>
        <v>-0.03</v>
      </c>
      <c r="Q117" s="32">
        <f t="shared" si="28"/>
        <v>306804.27500305662</v>
      </c>
      <c r="R117" s="28">
        <f t="shared" si="29"/>
        <v>191.91079489104041</v>
      </c>
      <c r="S117" s="28">
        <f t="shared" si="30"/>
        <v>3572.814202052311</v>
      </c>
      <c r="T117" s="20"/>
      <c r="U117" s="56"/>
      <c r="V117" s="1">
        <f t="shared" si="21"/>
        <v>3.8382158978208083</v>
      </c>
      <c r="W117" s="1">
        <f t="shared" si="22"/>
        <v>496.16178410217918</v>
      </c>
      <c r="X117" s="1">
        <f t="shared" si="23"/>
        <v>1.9191079489104041</v>
      </c>
      <c r="Y117" s="3">
        <f t="shared" si="31"/>
        <v>89.320355051307786</v>
      </c>
    </row>
    <row r="118" spans="1:25" x14ac:dyDescent="0.35">
      <c r="A118">
        <v>7</v>
      </c>
      <c r="C118" s="15">
        <f t="shared" si="32"/>
        <v>44021</v>
      </c>
      <c r="D118" s="13"/>
      <c r="L118" s="34">
        <f t="shared" si="24"/>
        <v>0.33333333333333331</v>
      </c>
      <c r="M118">
        <f t="shared" si="25"/>
        <v>1.4999999999999999E-2</v>
      </c>
      <c r="N118">
        <v>22.22</v>
      </c>
      <c r="O118">
        <f t="shared" si="26"/>
        <v>4.4999999999999998E-2</v>
      </c>
      <c r="P118">
        <f t="shared" si="27"/>
        <v>-0.03</v>
      </c>
      <c r="Q118" s="32">
        <f t="shared" si="28"/>
        <v>306801.43122718669</v>
      </c>
      <c r="R118" s="28">
        <f t="shared" si="29"/>
        <v>186.11858499088862</v>
      </c>
      <c r="S118" s="28">
        <f t="shared" si="30"/>
        <v>3581.4501878224078</v>
      </c>
      <c r="T118" s="20"/>
      <c r="U118" s="56"/>
      <c r="V118" s="1">
        <f t="shared" si="21"/>
        <v>3.7223716998177725</v>
      </c>
      <c r="W118" s="1">
        <f t="shared" si="22"/>
        <v>496.27762830018224</v>
      </c>
      <c r="X118" s="1">
        <f t="shared" si="23"/>
        <v>1.8611858499088862</v>
      </c>
      <c r="Y118" s="3">
        <f t="shared" si="31"/>
        <v>89.536254695560203</v>
      </c>
    </row>
    <row r="119" spans="1:25" x14ac:dyDescent="0.35">
      <c r="A119">
        <v>7</v>
      </c>
      <c r="C119" s="15">
        <f t="shared" si="32"/>
        <v>44022</v>
      </c>
      <c r="D119" s="13"/>
      <c r="L119" s="34">
        <f t="shared" si="24"/>
        <v>0.33333333333333331</v>
      </c>
      <c r="M119">
        <f t="shared" si="25"/>
        <v>1.4999999999999999E-2</v>
      </c>
      <c r="N119">
        <v>22.22</v>
      </c>
      <c r="O119">
        <f t="shared" si="26"/>
        <v>4.4999999999999998E-2</v>
      </c>
      <c r="P119">
        <f t="shared" si="27"/>
        <v>-0.03</v>
      </c>
      <c r="Q119" s="32">
        <f t="shared" si="28"/>
        <v>306798.67330710543</v>
      </c>
      <c r="R119" s="28">
        <f t="shared" si="29"/>
        <v>180.50116874756182</v>
      </c>
      <c r="S119" s="28">
        <f t="shared" si="30"/>
        <v>3589.8255241469979</v>
      </c>
      <c r="T119" s="20"/>
      <c r="U119" s="56"/>
      <c r="V119" s="1">
        <f t="shared" si="21"/>
        <v>3.6100233749512363</v>
      </c>
      <c r="W119" s="1">
        <f t="shared" si="22"/>
        <v>496.38997662504875</v>
      </c>
      <c r="X119" s="1">
        <f t="shared" si="23"/>
        <v>1.8050116874756181</v>
      </c>
      <c r="Y119" s="3">
        <f t="shared" si="31"/>
        <v>89.745638103674949</v>
      </c>
    </row>
    <row r="120" spans="1:25" x14ac:dyDescent="0.35">
      <c r="A120">
        <v>7</v>
      </c>
      <c r="C120" s="15">
        <f t="shared" si="32"/>
        <v>44023</v>
      </c>
      <c r="D120" s="13"/>
      <c r="L120" s="34">
        <f t="shared" si="24"/>
        <v>0.33333333333333331</v>
      </c>
      <c r="M120">
        <f t="shared" si="25"/>
        <v>1.4999999999999999E-2</v>
      </c>
      <c r="N120">
        <v>22.22</v>
      </c>
      <c r="O120">
        <f t="shared" si="26"/>
        <v>4.4999999999999998E-2</v>
      </c>
      <c r="P120">
        <f t="shared" si="27"/>
        <v>-0.03</v>
      </c>
      <c r="Q120" s="32">
        <f t="shared" si="28"/>
        <v>306795.99865039089</v>
      </c>
      <c r="R120" s="28">
        <f t="shared" si="29"/>
        <v>175.05327286849615</v>
      </c>
      <c r="S120" s="28">
        <f t="shared" si="30"/>
        <v>3597.948076740638</v>
      </c>
      <c r="T120" s="20"/>
      <c r="U120" s="56"/>
      <c r="V120" s="1">
        <f t="shared" si="21"/>
        <v>3.5010654573699229</v>
      </c>
      <c r="W120" s="1">
        <f t="shared" si="22"/>
        <v>496.49893454263008</v>
      </c>
      <c r="X120" s="1">
        <f t="shared" si="23"/>
        <v>1.7505327286849615</v>
      </c>
      <c r="Y120" s="3">
        <f t="shared" si="31"/>
        <v>89.948701918515951</v>
      </c>
    </row>
    <row r="121" spans="1:25" x14ac:dyDescent="0.35">
      <c r="A121">
        <v>7</v>
      </c>
      <c r="C121" s="15">
        <f t="shared" si="32"/>
        <v>44024</v>
      </c>
      <c r="D121" s="13"/>
      <c r="L121" s="34">
        <f t="shared" si="24"/>
        <v>0.33333333333333331</v>
      </c>
      <c r="M121">
        <f t="shared" si="25"/>
        <v>1.4999999999999999E-2</v>
      </c>
      <c r="N121">
        <v>22.22</v>
      </c>
      <c r="O121">
        <f t="shared" si="26"/>
        <v>4.4999999999999998E-2</v>
      </c>
      <c r="P121">
        <f t="shared" si="27"/>
        <v>-0.03</v>
      </c>
      <c r="Q121" s="32">
        <f t="shared" si="28"/>
        <v>306793.40474292135</v>
      </c>
      <c r="R121" s="28">
        <f t="shared" si="29"/>
        <v>169.7697830589556</v>
      </c>
      <c r="S121" s="28">
        <f t="shared" si="30"/>
        <v>3605.8254740197203</v>
      </c>
      <c r="T121" s="20"/>
      <c r="U121" s="56"/>
      <c r="V121" s="1">
        <f t="shared" si="21"/>
        <v>3.3953956611791121</v>
      </c>
      <c r="W121" s="1">
        <f t="shared" si="22"/>
        <v>496.60460433882088</v>
      </c>
      <c r="X121" s="1">
        <f t="shared" si="23"/>
        <v>1.697697830589556</v>
      </c>
      <c r="Y121" s="3">
        <f t="shared" si="31"/>
        <v>90.14563685049302</v>
      </c>
    </row>
    <row r="122" spans="1:25" x14ac:dyDescent="0.35">
      <c r="A122">
        <v>7</v>
      </c>
      <c r="C122" s="15">
        <f t="shared" si="32"/>
        <v>44025</v>
      </c>
      <c r="D122" s="13"/>
      <c r="L122" s="34">
        <f t="shared" si="24"/>
        <v>0.33333333333333331</v>
      </c>
      <c r="M122">
        <f t="shared" si="25"/>
        <v>1.4999999999999999E-2</v>
      </c>
      <c r="N122">
        <v>22.22</v>
      </c>
      <c r="O122">
        <f t="shared" si="26"/>
        <v>4.4999999999999998E-2</v>
      </c>
      <c r="P122">
        <f t="shared" si="27"/>
        <v>-0.03</v>
      </c>
      <c r="Q122" s="32">
        <f t="shared" si="28"/>
        <v>306790.88914650929</v>
      </c>
      <c r="R122" s="28">
        <f t="shared" si="29"/>
        <v>164.64573923338261</v>
      </c>
      <c r="S122" s="28">
        <f t="shared" si="30"/>
        <v>3613.4651142573734</v>
      </c>
      <c r="T122" s="20"/>
      <c r="U122" s="56"/>
      <c r="V122" s="1">
        <f t="shared" si="21"/>
        <v>3.2929147846676523</v>
      </c>
      <c r="W122" s="1">
        <f t="shared" si="22"/>
        <v>496.70708521533237</v>
      </c>
      <c r="X122" s="1">
        <f t="shared" si="23"/>
        <v>1.6464573923338262</v>
      </c>
      <c r="Y122" s="3">
        <f t="shared" si="31"/>
        <v>90.336627856434347</v>
      </c>
    </row>
    <row r="123" spans="1:25" x14ac:dyDescent="0.35">
      <c r="A123">
        <v>7</v>
      </c>
      <c r="C123" s="15">
        <f t="shared" si="32"/>
        <v>44026</v>
      </c>
      <c r="D123" s="13"/>
      <c r="L123" s="34">
        <f t="shared" si="24"/>
        <v>0.33333333333333331</v>
      </c>
      <c r="M123">
        <f t="shared" si="25"/>
        <v>1.4999999999999999E-2</v>
      </c>
      <c r="N123">
        <v>22.22</v>
      </c>
      <c r="O123">
        <f t="shared" si="26"/>
        <v>4.4999999999999998E-2</v>
      </c>
      <c r="P123">
        <f t="shared" si="27"/>
        <v>-0.03</v>
      </c>
      <c r="Q123" s="32">
        <f t="shared" si="28"/>
        <v>306788.44949660654</v>
      </c>
      <c r="R123" s="28">
        <f t="shared" si="29"/>
        <v>159.67633087065181</v>
      </c>
      <c r="S123" s="28">
        <f t="shared" si="30"/>
        <v>3620.8741725228756</v>
      </c>
      <c r="T123" s="20"/>
      <c r="U123" s="56"/>
      <c r="V123" s="1">
        <f t="shared" si="21"/>
        <v>3.1935266174130361</v>
      </c>
      <c r="W123" s="1">
        <f t="shared" si="22"/>
        <v>496.80647338258694</v>
      </c>
      <c r="X123" s="1">
        <f t="shared" si="23"/>
        <v>1.5967633087065181</v>
      </c>
      <c r="Y123" s="3">
        <f t="shared" si="31"/>
        <v>90.521854313071898</v>
      </c>
    </row>
    <row r="124" spans="1:25" x14ac:dyDescent="0.35">
      <c r="A124">
        <v>7</v>
      </c>
      <c r="C124" s="15">
        <f t="shared" si="32"/>
        <v>44027</v>
      </c>
      <c r="D124" s="13"/>
      <c r="L124" s="34">
        <f t="shared" si="24"/>
        <v>0.33333333333333331</v>
      </c>
      <c r="M124">
        <f t="shared" si="25"/>
        <v>1.4999999999999999E-2</v>
      </c>
      <c r="N124">
        <v>22.22</v>
      </c>
      <c r="O124">
        <f t="shared" si="26"/>
        <v>4.4999999999999998E-2</v>
      </c>
      <c r="P124">
        <f t="shared" si="27"/>
        <v>-0.03</v>
      </c>
      <c r="Q124" s="32">
        <f t="shared" si="28"/>
        <v>306786.08350007911</v>
      </c>
      <c r="R124" s="28">
        <f t="shared" si="29"/>
        <v>154.85689250892128</v>
      </c>
      <c r="S124" s="28">
        <f t="shared" si="30"/>
        <v>3628.0596074120549</v>
      </c>
      <c r="T124" s="20"/>
      <c r="U124" s="56"/>
      <c r="V124" s="1">
        <f t="shared" si="21"/>
        <v>3.0971378501784255</v>
      </c>
      <c r="W124" s="1">
        <f t="shared" si="22"/>
        <v>496.9028621498216</v>
      </c>
      <c r="X124" s="1">
        <f t="shared" si="23"/>
        <v>1.5485689250892127</v>
      </c>
      <c r="Y124" s="3">
        <f t="shared" si="31"/>
        <v>90.701490185301381</v>
      </c>
    </row>
    <row r="125" spans="1:25" x14ac:dyDescent="0.35">
      <c r="A125">
        <v>7</v>
      </c>
      <c r="C125" s="15">
        <f t="shared" si="32"/>
        <v>44028</v>
      </c>
      <c r="D125" s="13"/>
      <c r="L125" s="34">
        <f t="shared" si="24"/>
        <v>0.33333333333333331</v>
      </c>
      <c r="M125">
        <f t="shared" si="25"/>
        <v>1.4999999999999999E-2</v>
      </c>
      <c r="N125">
        <v>22.22</v>
      </c>
      <c r="O125">
        <f t="shared" si="26"/>
        <v>4.4999999999999998E-2</v>
      </c>
      <c r="P125">
        <f t="shared" si="27"/>
        <v>-0.03</v>
      </c>
      <c r="Q125" s="32">
        <f t="shared" si="28"/>
        <v>306783.78893304925</v>
      </c>
      <c r="R125" s="28">
        <f t="shared" si="29"/>
        <v>150.18289937590399</v>
      </c>
      <c r="S125" s="28">
        <f t="shared" si="30"/>
        <v>3635.0281675749566</v>
      </c>
      <c r="T125" s="20"/>
      <c r="U125" s="56"/>
      <c r="V125" s="1">
        <f t="shared" si="21"/>
        <v>3.0036579875180798</v>
      </c>
      <c r="W125" s="1">
        <f t="shared" si="22"/>
        <v>496.99634201248193</v>
      </c>
      <c r="X125" s="1">
        <f t="shared" si="23"/>
        <v>1.5018289937590399</v>
      </c>
      <c r="Y125" s="3">
        <f t="shared" si="31"/>
        <v>90.87570418937392</v>
      </c>
    </row>
    <row r="126" spans="1:25" x14ac:dyDescent="0.35">
      <c r="A126">
        <v>7</v>
      </c>
      <c r="C126" s="15">
        <f t="shared" si="32"/>
        <v>44029</v>
      </c>
      <c r="D126" s="13"/>
      <c r="L126" s="34">
        <f t="shared" si="24"/>
        <v>0.33333333333333331</v>
      </c>
      <c r="M126">
        <f t="shared" si="25"/>
        <v>1.4999999999999999E-2</v>
      </c>
      <c r="N126">
        <v>22.22</v>
      </c>
      <c r="O126">
        <f t="shared" si="26"/>
        <v>4.4999999999999998E-2</v>
      </c>
      <c r="P126">
        <f t="shared" si="27"/>
        <v>-0.03</v>
      </c>
      <c r="Q126" s="32">
        <f t="shared" si="28"/>
        <v>306781.56363880273</v>
      </c>
      <c r="R126" s="28">
        <f t="shared" si="29"/>
        <v>145.64996315050553</v>
      </c>
      <c r="S126" s="28">
        <f t="shared" si="30"/>
        <v>3641.7863980468724</v>
      </c>
      <c r="T126" s="20"/>
      <c r="U126" s="56"/>
      <c r="V126" s="1">
        <f t="shared" si="21"/>
        <v>2.9129992630101107</v>
      </c>
      <c r="W126" s="1">
        <f t="shared" si="22"/>
        <v>497.08700073698986</v>
      </c>
      <c r="X126" s="1">
        <f t="shared" si="23"/>
        <v>1.4564996315050553</v>
      </c>
      <c r="Y126" s="3">
        <f t="shared" si="31"/>
        <v>91.044659951171809</v>
      </c>
    </row>
    <row r="127" spans="1:25" x14ac:dyDescent="0.35">
      <c r="A127">
        <v>7</v>
      </c>
      <c r="C127" s="15">
        <f t="shared" si="32"/>
        <v>44030</v>
      </c>
      <c r="D127" s="13"/>
      <c r="L127" s="34">
        <f t="shared" si="24"/>
        <v>0.33333333333333331</v>
      </c>
      <c r="M127">
        <f t="shared" si="25"/>
        <v>1.4999999999999999E-2</v>
      </c>
      <c r="N127">
        <v>22.22</v>
      </c>
      <c r="O127">
        <f t="shared" si="26"/>
        <v>4.4999999999999998E-2</v>
      </c>
      <c r="P127">
        <f t="shared" si="27"/>
        <v>-0.03</v>
      </c>
      <c r="Q127" s="32">
        <f t="shared" si="28"/>
        <v>306779.40552575956</v>
      </c>
      <c r="R127" s="28">
        <f t="shared" si="29"/>
        <v>141.25382785189464</v>
      </c>
      <c r="S127" s="28">
        <f t="shared" si="30"/>
        <v>3648.3406463886449</v>
      </c>
      <c r="T127" s="20"/>
      <c r="U127" s="56"/>
      <c r="V127" s="1">
        <f t="shared" si="21"/>
        <v>2.8250765570378928</v>
      </c>
      <c r="W127" s="1">
        <f t="shared" si="22"/>
        <v>497.1749234429621</v>
      </c>
      <c r="X127" s="1">
        <f t="shared" si="23"/>
        <v>1.4125382785189464</v>
      </c>
      <c r="Y127" s="3">
        <f t="shared" si="31"/>
        <v>91.208516159716126</v>
      </c>
    </row>
    <row r="128" spans="1:25" x14ac:dyDescent="0.35">
      <c r="A128">
        <v>7</v>
      </c>
      <c r="C128" s="15">
        <f t="shared" si="32"/>
        <v>44031</v>
      </c>
      <c r="D128" s="13"/>
      <c r="L128" s="34">
        <f t="shared" si="24"/>
        <v>0.33333333333333331</v>
      </c>
      <c r="M128">
        <f t="shared" si="25"/>
        <v>1.4999999999999999E-2</v>
      </c>
      <c r="N128">
        <v>22.22</v>
      </c>
      <c r="O128">
        <f t="shared" si="26"/>
        <v>4.4999999999999998E-2</v>
      </c>
      <c r="P128">
        <f t="shared" si="27"/>
        <v>-0.03</v>
      </c>
      <c r="Q128" s="32">
        <f t="shared" si="28"/>
        <v>306777.31256550591</v>
      </c>
      <c r="R128" s="28">
        <f t="shared" si="29"/>
        <v>136.99036585219025</v>
      </c>
      <c r="S128" s="28">
        <f t="shared" si="30"/>
        <v>3654.69706864198</v>
      </c>
      <c r="T128" s="20"/>
      <c r="U128" s="56"/>
      <c r="V128" s="1">
        <f t="shared" si="21"/>
        <v>2.7398073170438049</v>
      </c>
      <c r="W128" s="1">
        <f t="shared" si="22"/>
        <v>497.26019268295619</v>
      </c>
      <c r="X128" s="1">
        <f t="shared" si="23"/>
        <v>1.3699036585219024</v>
      </c>
      <c r="Y128" s="3">
        <f t="shared" si="31"/>
        <v>91.367426716049508</v>
      </c>
    </row>
    <row r="129" spans="1:25" x14ac:dyDescent="0.35">
      <c r="A129">
        <v>7</v>
      </c>
      <c r="C129" s="15">
        <f t="shared" si="32"/>
        <v>44032</v>
      </c>
      <c r="D129" s="13"/>
      <c r="L129" s="34">
        <f t="shared" si="24"/>
        <v>0.33333333333333331</v>
      </c>
      <c r="M129">
        <f t="shared" si="25"/>
        <v>1.4999999999999999E-2</v>
      </c>
      <c r="N129">
        <v>22.22</v>
      </c>
      <c r="O129">
        <f t="shared" si="26"/>
        <v>4.4999999999999998E-2</v>
      </c>
      <c r="P129">
        <f t="shared" si="27"/>
        <v>-0.03</v>
      </c>
      <c r="Q129" s="32">
        <f t="shared" si="28"/>
        <v>306775.28279088571</v>
      </c>
      <c r="R129" s="28">
        <f t="shared" si="29"/>
        <v>132.85557400906174</v>
      </c>
      <c r="S129" s="28">
        <f t="shared" si="30"/>
        <v>3660.8616351053283</v>
      </c>
      <c r="T129" s="20"/>
      <c r="U129" s="56"/>
      <c r="V129" s="1">
        <f t="shared" si="21"/>
        <v>2.6571114801812348</v>
      </c>
      <c r="W129" s="1">
        <f t="shared" si="22"/>
        <v>497.34288851981876</v>
      </c>
      <c r="X129" s="1">
        <f t="shared" si="23"/>
        <v>1.3285557400906174</v>
      </c>
      <c r="Y129" s="3">
        <f t="shared" si="31"/>
        <v>91.521540877633214</v>
      </c>
    </row>
    <row r="130" spans="1:25" x14ac:dyDescent="0.35">
      <c r="A130">
        <v>7</v>
      </c>
      <c r="C130" s="15">
        <f t="shared" si="32"/>
        <v>44033</v>
      </c>
      <c r="D130" s="13"/>
      <c r="L130" s="34">
        <f t="shared" si="24"/>
        <v>0.33333333333333331</v>
      </c>
      <c r="M130">
        <f t="shared" si="25"/>
        <v>1.4999999999999999E-2</v>
      </c>
      <c r="N130">
        <v>22.22</v>
      </c>
      <c r="O130">
        <f t="shared" si="26"/>
        <v>4.4999999999999998E-2</v>
      </c>
      <c r="P130">
        <f t="shared" si="27"/>
        <v>-0.03</v>
      </c>
      <c r="Q130" s="32">
        <f t="shared" si="28"/>
        <v>306773.31429414969</v>
      </c>
      <c r="R130" s="28">
        <f t="shared" si="29"/>
        <v>128.84556991464942</v>
      </c>
      <c r="S130" s="28">
        <f t="shared" si="30"/>
        <v>3666.8401359357363</v>
      </c>
      <c r="T130" s="20"/>
      <c r="U130" s="56"/>
      <c r="V130" s="1">
        <f t="shared" ref="V130:V193" si="37">R130*$AB$7</f>
        <v>2.5769113982929883</v>
      </c>
      <c r="W130" s="1">
        <f t="shared" ref="W130:W193" si="38">$AB$10-V130</f>
        <v>497.42308860170704</v>
      </c>
      <c r="X130" s="1">
        <f t="shared" ref="X130:X193" si="39">R130*$AB$8</f>
        <v>1.2884556991464942</v>
      </c>
      <c r="Y130" s="3">
        <f t="shared" si="31"/>
        <v>91.67100339839341</v>
      </c>
    </row>
    <row r="131" spans="1:25" x14ac:dyDescent="0.35">
      <c r="A131">
        <v>7</v>
      </c>
      <c r="C131" s="15">
        <f t="shared" si="32"/>
        <v>44034</v>
      </c>
      <c r="D131" s="13"/>
      <c r="L131" s="34">
        <f t="shared" ref="L131:L194" si="40">M131/O131</f>
        <v>0.33333333333333331</v>
      </c>
      <c r="M131">
        <f t="shared" ref="M131:M194" si="41">IF(A131=0,$AE$2,IF(A131=1,$AE$3,IF(A131=2,$AE$4,IF(A131=3,$AE$5,IF(A131=4,$AE$6,IF(A131=5,$AE$7,IF(A131=6,$AE$8,IF(A131=7,$AE$9,""))))))))</f>
        <v>1.4999999999999999E-2</v>
      </c>
      <c r="N131">
        <v>22.22</v>
      </c>
      <c r="O131">
        <f t="shared" ref="O131:O194" si="42">$AB$6</f>
        <v>4.4999999999999998E-2</v>
      </c>
      <c r="P131">
        <f t="shared" ref="P131:P194" si="43">M131-O131</f>
        <v>-0.03</v>
      </c>
      <c r="Q131" s="32">
        <f t="shared" ref="Q131:Q194" si="44">Q130-((Q130/$AB$2)*(M131*R130))</f>
        <v>306771.40522516088</v>
      </c>
      <c r="R131" s="28">
        <f t="shared" ref="R131:R194" si="45">R130+(Q130/$AB$2)*(M131*R130)-(R130*O131)</f>
        <v>124.95658825731883</v>
      </c>
      <c r="S131" s="28">
        <f t="shared" ref="S131:S194" si="46">S130+(R130*O131)</f>
        <v>3672.6381865818953</v>
      </c>
      <c r="T131" s="20"/>
      <c r="U131" s="56"/>
      <c r="V131" s="1">
        <f t="shared" si="37"/>
        <v>2.4991317651463767</v>
      </c>
      <c r="W131" s="1">
        <f t="shared" si="38"/>
        <v>497.50086823485361</v>
      </c>
      <c r="X131" s="1">
        <f t="shared" si="39"/>
        <v>1.2495658825731883</v>
      </c>
      <c r="Y131" s="3">
        <f t="shared" ref="Y131:Y194" si="47">S131*$AB$9</f>
        <v>91.815954664547391</v>
      </c>
    </row>
    <row r="132" spans="1:25" x14ac:dyDescent="0.35">
      <c r="A132">
        <v>7</v>
      </c>
      <c r="C132" s="15">
        <f t="shared" ref="C132:C195" si="48">C131+1</f>
        <v>44035</v>
      </c>
      <c r="D132" s="13"/>
      <c r="L132" s="34">
        <f t="shared" si="40"/>
        <v>0.33333333333333331</v>
      </c>
      <c r="M132">
        <f t="shared" si="41"/>
        <v>1.4999999999999999E-2</v>
      </c>
      <c r="N132">
        <v>22.22</v>
      </c>
      <c r="O132">
        <f t="shared" si="42"/>
        <v>4.4999999999999998E-2</v>
      </c>
      <c r="P132">
        <f t="shared" si="43"/>
        <v>-0.03</v>
      </c>
      <c r="Q132" s="32">
        <f t="shared" si="44"/>
        <v>306769.55378965376</v>
      </c>
      <c r="R132" s="28">
        <f t="shared" si="45"/>
        <v>121.18497729286705</v>
      </c>
      <c r="S132" s="28">
        <f t="shared" si="46"/>
        <v>3678.2612330534748</v>
      </c>
      <c r="T132" s="20"/>
      <c r="U132" s="56"/>
      <c r="V132" s="1">
        <f t="shared" si="37"/>
        <v>2.4236995458573412</v>
      </c>
      <c r="W132" s="1">
        <f t="shared" si="38"/>
        <v>497.57630045414265</v>
      </c>
      <c r="X132" s="1">
        <f t="shared" si="39"/>
        <v>1.2118497729286706</v>
      </c>
      <c r="Y132" s="3">
        <f t="shared" si="47"/>
        <v>91.956530826336873</v>
      </c>
    </row>
    <row r="133" spans="1:25" x14ac:dyDescent="0.35">
      <c r="A133">
        <v>7</v>
      </c>
      <c r="C133" s="15">
        <f t="shared" si="48"/>
        <v>44036</v>
      </c>
      <c r="D133" s="13"/>
      <c r="L133" s="34">
        <f t="shared" si="40"/>
        <v>0.33333333333333331</v>
      </c>
      <c r="M133">
        <f t="shared" si="41"/>
        <v>1.4999999999999999E-2</v>
      </c>
      <c r="N133">
        <v>22.22</v>
      </c>
      <c r="O133">
        <f t="shared" si="42"/>
        <v>4.4999999999999998E-2</v>
      </c>
      <c r="P133">
        <f t="shared" si="43"/>
        <v>-0.03</v>
      </c>
      <c r="Q133" s="32">
        <f t="shared" si="44"/>
        <v>306767.75824754656</v>
      </c>
      <c r="R133" s="28">
        <f t="shared" si="45"/>
        <v>117.52719542189847</v>
      </c>
      <c r="S133" s="28">
        <f t="shared" si="46"/>
        <v>3683.7145570316538</v>
      </c>
      <c r="T133" s="20"/>
      <c r="U133" s="56"/>
      <c r="V133" s="1">
        <f t="shared" si="37"/>
        <v>2.3505439084379693</v>
      </c>
      <c r="W133" s="1">
        <f t="shared" si="38"/>
        <v>497.64945609156206</v>
      </c>
      <c r="X133" s="1">
        <f t="shared" si="39"/>
        <v>1.1752719542189847</v>
      </c>
      <c r="Y133" s="3">
        <f t="shared" si="47"/>
        <v>92.092863925791349</v>
      </c>
    </row>
    <row r="134" spans="1:25" x14ac:dyDescent="0.35">
      <c r="A134">
        <v>7</v>
      </c>
      <c r="C134" s="15">
        <f t="shared" si="48"/>
        <v>44037</v>
      </c>
      <c r="D134" s="13"/>
      <c r="L134" s="34">
        <f t="shared" si="40"/>
        <v>0.33333333333333331</v>
      </c>
      <c r="M134">
        <f t="shared" si="41"/>
        <v>1.4999999999999999E-2</v>
      </c>
      <c r="N134">
        <v>22.22</v>
      </c>
      <c r="O134">
        <f t="shared" si="42"/>
        <v>4.4999999999999998E-2</v>
      </c>
      <c r="P134">
        <f t="shared" si="43"/>
        <v>-0.03</v>
      </c>
      <c r="Q134" s="32">
        <f t="shared" si="44"/>
        <v>306766.01691130426</v>
      </c>
      <c r="R134" s="28">
        <f t="shared" si="45"/>
        <v>113.97980787018673</v>
      </c>
      <c r="S134" s="28">
        <f t="shared" si="46"/>
        <v>3689.0032808256392</v>
      </c>
      <c r="T134" s="20"/>
      <c r="U134" s="56"/>
      <c r="V134" s="1">
        <f t="shared" si="37"/>
        <v>2.2795961574037347</v>
      </c>
      <c r="W134" s="1">
        <f t="shared" si="38"/>
        <v>497.72040384259628</v>
      </c>
      <c r="X134" s="1">
        <f t="shared" si="39"/>
        <v>1.1397980787018673</v>
      </c>
      <c r="Y134" s="3">
        <f t="shared" si="47"/>
        <v>92.225082020640983</v>
      </c>
    </row>
    <row r="135" spans="1:25" x14ac:dyDescent="0.35">
      <c r="A135">
        <v>7</v>
      </c>
      <c r="C135" s="15">
        <f t="shared" si="48"/>
        <v>44038</v>
      </c>
      <c r="D135" s="13"/>
      <c r="L135" s="34">
        <f t="shared" si="40"/>
        <v>0.33333333333333331</v>
      </c>
      <c r="M135">
        <f t="shared" si="41"/>
        <v>1.4999999999999999E-2</v>
      </c>
      <c r="N135">
        <v>22.22</v>
      </c>
      <c r="O135">
        <f t="shared" si="42"/>
        <v>4.4999999999999998E-2</v>
      </c>
      <c r="P135">
        <f t="shared" si="43"/>
        <v>-0.03</v>
      </c>
      <c r="Q135" s="32">
        <f t="shared" si="44"/>
        <v>306764.32814435137</v>
      </c>
      <c r="R135" s="28">
        <f t="shared" si="45"/>
        <v>110.53948346893331</v>
      </c>
      <c r="S135" s="28">
        <f t="shared" si="46"/>
        <v>3694.1323721797976</v>
      </c>
      <c r="T135" s="20"/>
      <c r="U135" s="56"/>
      <c r="V135" s="1">
        <f t="shared" si="37"/>
        <v>2.2107896693786664</v>
      </c>
      <c r="W135" s="1">
        <f t="shared" si="38"/>
        <v>497.78921033062136</v>
      </c>
      <c r="X135" s="1">
        <f t="shared" si="39"/>
        <v>1.1053948346893332</v>
      </c>
      <c r="Y135" s="3">
        <f t="shared" si="47"/>
        <v>92.353309304494942</v>
      </c>
    </row>
    <row r="136" spans="1:25" x14ac:dyDescent="0.35">
      <c r="A136">
        <v>7</v>
      </c>
      <c r="C136" s="15">
        <f t="shared" si="48"/>
        <v>44039</v>
      </c>
      <c r="D136" s="13"/>
      <c r="L136" s="34">
        <f t="shared" si="40"/>
        <v>0.33333333333333331</v>
      </c>
      <c r="M136">
        <f t="shared" si="41"/>
        <v>1.4999999999999999E-2</v>
      </c>
      <c r="N136">
        <v>22.22</v>
      </c>
      <c r="O136">
        <f t="shared" si="42"/>
        <v>4.4999999999999998E-2</v>
      </c>
      <c r="P136">
        <f t="shared" si="43"/>
        <v>-0.03</v>
      </c>
      <c r="Q136" s="32">
        <f t="shared" si="44"/>
        <v>306762.69035953225</v>
      </c>
      <c r="R136" s="28">
        <f t="shared" si="45"/>
        <v>107.20299153192589</v>
      </c>
      <c r="S136" s="28">
        <f t="shared" si="46"/>
        <v>3699.1066489358996</v>
      </c>
      <c r="T136" s="20"/>
      <c r="U136" s="56"/>
      <c r="V136" s="1">
        <f t="shared" si="37"/>
        <v>2.1440598306385179</v>
      </c>
      <c r="W136" s="1">
        <f t="shared" si="38"/>
        <v>497.85594016936147</v>
      </c>
      <c r="X136" s="1">
        <f t="shared" si="39"/>
        <v>1.072029915319259</v>
      </c>
      <c r="Y136" s="3">
        <f t="shared" si="47"/>
        <v>92.477666223397492</v>
      </c>
    </row>
    <row r="137" spans="1:25" x14ac:dyDescent="0.35">
      <c r="A137">
        <v>7</v>
      </c>
      <c r="C137" s="15">
        <f t="shared" si="48"/>
        <v>44040</v>
      </c>
      <c r="D137" s="13"/>
      <c r="L137" s="34">
        <f t="shared" si="40"/>
        <v>0.33333333333333331</v>
      </c>
      <c r="M137">
        <f t="shared" si="41"/>
        <v>1.4999999999999999E-2</v>
      </c>
      <c r="N137">
        <v>22.22</v>
      </c>
      <c r="O137">
        <f t="shared" si="42"/>
        <v>4.4999999999999998E-2</v>
      </c>
      <c r="P137">
        <f t="shared" si="43"/>
        <v>-0.03</v>
      </c>
      <c r="Q137" s="32">
        <f t="shared" si="44"/>
        <v>306761.10201761854</v>
      </c>
      <c r="R137" s="28">
        <f t="shared" si="45"/>
        <v>103.96719882668881</v>
      </c>
      <c r="S137" s="28">
        <f t="shared" si="46"/>
        <v>3703.9307835548361</v>
      </c>
      <c r="T137" s="20"/>
      <c r="U137" s="56"/>
      <c r="V137" s="1">
        <f t="shared" si="37"/>
        <v>2.0793439765337762</v>
      </c>
      <c r="W137" s="1">
        <f t="shared" si="38"/>
        <v>497.92065602346622</v>
      </c>
      <c r="X137" s="1">
        <f t="shared" si="39"/>
        <v>1.0396719882668881</v>
      </c>
      <c r="Y137" s="3">
        <f t="shared" si="47"/>
        <v>92.598269588870906</v>
      </c>
    </row>
    <row r="138" spans="1:25" x14ac:dyDescent="0.35">
      <c r="A138">
        <v>7</v>
      </c>
      <c r="C138" s="15">
        <f t="shared" si="48"/>
        <v>44041</v>
      </c>
      <c r="D138" s="13"/>
      <c r="L138" s="34">
        <f t="shared" si="40"/>
        <v>0.33333333333333331</v>
      </c>
      <c r="M138">
        <f t="shared" si="41"/>
        <v>1.4999999999999999E-2</v>
      </c>
      <c r="N138">
        <v>22.22</v>
      </c>
      <c r="O138">
        <f t="shared" si="42"/>
        <v>4.4999999999999998E-2</v>
      </c>
      <c r="P138">
        <f t="shared" si="43"/>
        <v>-0.03</v>
      </c>
      <c r="Q138" s="32">
        <f t="shared" si="44"/>
        <v>306759.56162586121</v>
      </c>
      <c r="R138" s="28">
        <f t="shared" si="45"/>
        <v>100.82906663680473</v>
      </c>
      <c r="S138" s="28">
        <f t="shared" si="46"/>
        <v>3708.6093075020372</v>
      </c>
      <c r="T138" s="20"/>
      <c r="U138" s="56"/>
      <c r="V138" s="1">
        <f t="shared" si="37"/>
        <v>2.0165813327360946</v>
      </c>
      <c r="W138" s="1">
        <f t="shared" si="38"/>
        <v>497.98341866726389</v>
      </c>
      <c r="X138" s="1">
        <f t="shared" si="39"/>
        <v>1.0082906663680473</v>
      </c>
      <c r="Y138" s="3">
        <f t="shared" si="47"/>
        <v>92.715232687550937</v>
      </c>
    </row>
    <row r="139" spans="1:25" x14ac:dyDescent="0.35">
      <c r="A139">
        <v>7</v>
      </c>
      <c r="C139" s="15">
        <f t="shared" si="48"/>
        <v>44042</v>
      </c>
      <c r="D139" s="13"/>
      <c r="L139" s="34">
        <f t="shared" si="40"/>
        <v>0.33333333333333331</v>
      </c>
      <c r="M139">
        <f t="shared" si="41"/>
        <v>1.4999999999999999E-2</v>
      </c>
      <c r="N139">
        <v>22.22</v>
      </c>
      <c r="O139">
        <f t="shared" si="42"/>
        <v>4.4999999999999998E-2</v>
      </c>
      <c r="P139">
        <f t="shared" si="43"/>
        <v>-0.03</v>
      </c>
      <c r="Q139" s="32">
        <f t="shared" si="44"/>
        <v>306758.06773658667</v>
      </c>
      <c r="R139" s="28">
        <f t="shared" si="45"/>
        <v>97.785647912670555</v>
      </c>
      <c r="S139" s="28">
        <f t="shared" si="46"/>
        <v>3713.1466155006933</v>
      </c>
      <c r="T139" s="20"/>
      <c r="U139" s="56"/>
      <c r="V139" s="1">
        <f t="shared" si="37"/>
        <v>1.9557129582534112</v>
      </c>
      <c r="W139" s="1">
        <f t="shared" si="38"/>
        <v>498.0442870417466</v>
      </c>
      <c r="X139" s="1">
        <f t="shared" si="39"/>
        <v>0.97785647912670559</v>
      </c>
      <c r="Y139" s="3">
        <f t="shared" si="47"/>
        <v>92.828665387517333</v>
      </c>
    </row>
    <row r="140" spans="1:25" x14ac:dyDescent="0.35">
      <c r="A140">
        <v>7</v>
      </c>
      <c r="C140" s="15">
        <f t="shared" si="48"/>
        <v>44043</v>
      </c>
      <c r="D140" s="13"/>
      <c r="L140" s="34">
        <f t="shared" si="40"/>
        <v>0.33333333333333331</v>
      </c>
      <c r="M140">
        <f t="shared" si="41"/>
        <v>1.4999999999999999E-2</v>
      </c>
      <c r="N140">
        <v>22.22</v>
      </c>
      <c r="O140">
        <f t="shared" si="42"/>
        <v>4.4999999999999998E-2</v>
      </c>
      <c r="P140">
        <f t="shared" si="43"/>
        <v>-0.03</v>
      </c>
      <c r="Q140" s="32">
        <f t="shared" si="44"/>
        <v>306756.61894583522</v>
      </c>
      <c r="R140" s="28">
        <f t="shared" si="45"/>
        <v>94.834084508032959</v>
      </c>
      <c r="S140" s="28">
        <f t="shared" si="46"/>
        <v>3717.5469696567634</v>
      </c>
      <c r="T140" s="20"/>
      <c r="U140" s="56"/>
      <c r="V140" s="1">
        <f t="shared" si="37"/>
        <v>1.8966816901606591</v>
      </c>
      <c r="W140" s="1">
        <f t="shared" si="38"/>
        <v>498.10331830983932</v>
      </c>
      <c r="X140" s="1">
        <f t="shared" si="39"/>
        <v>0.94834084508032956</v>
      </c>
      <c r="Y140" s="3">
        <f t="shared" si="47"/>
        <v>92.938674241419093</v>
      </c>
    </row>
    <row r="141" spans="1:25" x14ac:dyDescent="0.35">
      <c r="A141">
        <v>7</v>
      </c>
      <c r="C141" s="15">
        <f t="shared" si="48"/>
        <v>44044</v>
      </c>
      <c r="D141" s="13"/>
      <c r="L141" s="34">
        <f t="shared" si="40"/>
        <v>0.33333333333333331</v>
      </c>
      <c r="M141">
        <f t="shared" si="41"/>
        <v>1.4999999999999999E-2</v>
      </c>
      <c r="N141">
        <v>22.22</v>
      </c>
      <c r="O141">
        <f t="shared" si="42"/>
        <v>4.4999999999999998E-2</v>
      </c>
      <c r="P141">
        <f t="shared" si="43"/>
        <v>-0.03</v>
      </c>
      <c r="Q141" s="32">
        <f t="shared" si="44"/>
        <v>306755.21389204066</v>
      </c>
      <c r="R141" s="28">
        <f t="shared" si="45"/>
        <v>91.97160449972732</v>
      </c>
      <c r="S141" s="28">
        <f t="shared" si="46"/>
        <v>3721.814503459625</v>
      </c>
      <c r="T141" s="20"/>
      <c r="U141" s="56"/>
      <c r="V141" s="1">
        <f t="shared" si="37"/>
        <v>1.8394320899945464</v>
      </c>
      <c r="W141" s="1">
        <f t="shared" si="38"/>
        <v>498.16056791000545</v>
      </c>
      <c r="X141" s="1">
        <f t="shared" si="39"/>
        <v>0.91971604499727322</v>
      </c>
      <c r="Y141" s="3">
        <f t="shared" si="47"/>
        <v>93.045362586490626</v>
      </c>
    </row>
    <row r="142" spans="1:25" x14ac:dyDescent="0.35">
      <c r="A142">
        <v>7</v>
      </c>
      <c r="C142" s="15">
        <f t="shared" si="48"/>
        <v>44045</v>
      </c>
      <c r="D142" s="13"/>
      <c r="L142" s="34">
        <f t="shared" si="40"/>
        <v>0.33333333333333331</v>
      </c>
      <c r="M142">
        <f t="shared" si="41"/>
        <v>1.4999999999999999E-2</v>
      </c>
      <c r="N142">
        <v>22.22</v>
      </c>
      <c r="O142">
        <f t="shared" si="42"/>
        <v>4.4999999999999998E-2</v>
      </c>
      <c r="P142">
        <f t="shared" si="43"/>
        <v>-0.03</v>
      </c>
      <c r="Q142" s="32">
        <f t="shared" si="44"/>
        <v>306753.85125474975</v>
      </c>
      <c r="R142" s="28">
        <f t="shared" si="45"/>
        <v>89.195519588121527</v>
      </c>
      <c r="S142" s="28">
        <f t="shared" si="46"/>
        <v>3725.9532256621128</v>
      </c>
      <c r="T142" s="20"/>
      <c r="U142" s="56"/>
      <c r="V142" s="1">
        <f t="shared" si="37"/>
        <v>1.7839103917624306</v>
      </c>
      <c r="W142" s="1">
        <f t="shared" si="38"/>
        <v>498.21608960823755</v>
      </c>
      <c r="X142" s="1">
        <f t="shared" si="39"/>
        <v>0.8919551958812153</v>
      </c>
      <c r="Y142" s="3">
        <f t="shared" si="47"/>
        <v>93.14883064155282</v>
      </c>
    </row>
    <row r="143" spans="1:25" x14ac:dyDescent="0.35">
      <c r="A143">
        <v>7</v>
      </c>
      <c r="C143" s="15">
        <f t="shared" si="48"/>
        <v>44046</v>
      </c>
      <c r="D143" s="13"/>
      <c r="L143" s="34">
        <f t="shared" si="40"/>
        <v>0.33333333333333331</v>
      </c>
      <c r="M143">
        <f t="shared" si="41"/>
        <v>1.4999999999999999E-2</v>
      </c>
      <c r="N143">
        <v>22.22</v>
      </c>
      <c r="O143">
        <f t="shared" si="42"/>
        <v>4.4999999999999998E-2</v>
      </c>
      <c r="P143">
        <f t="shared" si="43"/>
        <v>-0.03</v>
      </c>
      <c r="Q143" s="32">
        <f t="shared" si="44"/>
        <v>306752.52975338057</v>
      </c>
      <c r="R143" s="28">
        <f t="shared" si="45"/>
        <v>86.503222575840496</v>
      </c>
      <c r="S143" s="28">
        <f t="shared" si="46"/>
        <v>3729.9670240435785</v>
      </c>
      <c r="T143" s="20"/>
      <c r="U143" s="56"/>
      <c r="V143" s="1">
        <f t="shared" si="37"/>
        <v>1.73006445151681</v>
      </c>
      <c r="W143" s="1">
        <f t="shared" si="38"/>
        <v>498.2699355484832</v>
      </c>
      <c r="X143" s="1">
        <f t="shared" si="39"/>
        <v>0.86503222575840499</v>
      </c>
      <c r="Y143" s="3">
        <f t="shared" si="47"/>
        <v>93.249175601089462</v>
      </c>
    </row>
    <row r="144" spans="1:25" x14ac:dyDescent="0.35">
      <c r="A144">
        <v>7</v>
      </c>
      <c r="C144" s="15">
        <f t="shared" si="48"/>
        <v>44047</v>
      </c>
      <c r="D144" s="13"/>
      <c r="L144" s="34">
        <f t="shared" si="40"/>
        <v>0.33333333333333331</v>
      </c>
      <c r="M144">
        <f t="shared" si="41"/>
        <v>1.4999999999999999E-2</v>
      </c>
      <c r="N144">
        <v>22.22</v>
      </c>
      <c r="O144">
        <f t="shared" si="42"/>
        <v>4.4999999999999998E-2</v>
      </c>
      <c r="P144">
        <f t="shared" si="43"/>
        <v>-0.03</v>
      </c>
      <c r="Q144" s="32">
        <f t="shared" si="44"/>
        <v>306751.24814601807</v>
      </c>
      <c r="R144" s="28">
        <f t="shared" si="45"/>
        <v>83.892184922419574</v>
      </c>
      <c r="S144" s="28">
        <f t="shared" si="46"/>
        <v>3733.8596690594914</v>
      </c>
      <c r="T144" s="20"/>
      <c r="U144" s="56"/>
      <c r="V144" s="1">
        <f t="shared" si="37"/>
        <v>1.6778436984483915</v>
      </c>
      <c r="W144" s="1">
        <f t="shared" si="38"/>
        <v>498.32215630155162</v>
      </c>
      <c r="X144" s="1">
        <f t="shared" si="39"/>
        <v>0.83892184922419577</v>
      </c>
      <c r="Y144" s="3">
        <f t="shared" si="47"/>
        <v>93.346491726487287</v>
      </c>
    </row>
    <row r="145" spans="1:25" x14ac:dyDescent="0.35">
      <c r="A145">
        <v>7</v>
      </c>
      <c r="C145" s="15">
        <f t="shared" si="48"/>
        <v>44048</v>
      </c>
      <c r="D145" s="13"/>
      <c r="L145" s="34">
        <f t="shared" si="40"/>
        <v>0.33333333333333331</v>
      </c>
      <c r="M145">
        <f t="shared" si="41"/>
        <v>1.4999999999999999E-2</v>
      </c>
      <c r="N145">
        <v>22.22</v>
      </c>
      <c r="O145">
        <f t="shared" si="42"/>
        <v>4.4999999999999998E-2</v>
      </c>
      <c r="P145">
        <f t="shared" si="43"/>
        <v>-0.03</v>
      </c>
      <c r="Q145" s="32">
        <f t="shared" si="44"/>
        <v>306750.00522824639</v>
      </c>
      <c r="R145" s="28">
        <f t="shared" si="45"/>
        <v>81.359954372605557</v>
      </c>
      <c r="S145" s="28">
        <f t="shared" si="46"/>
        <v>3737.6348173810002</v>
      </c>
      <c r="T145" s="20"/>
      <c r="U145" s="56"/>
      <c r="V145" s="1">
        <f t="shared" si="37"/>
        <v>1.6271990874521112</v>
      </c>
      <c r="W145" s="1">
        <f t="shared" si="38"/>
        <v>498.37280091254792</v>
      </c>
      <c r="X145" s="1">
        <f t="shared" si="39"/>
        <v>0.81359954372605559</v>
      </c>
      <c r="Y145" s="3">
        <f t="shared" si="47"/>
        <v>93.44087043452501</v>
      </c>
    </row>
    <row r="146" spans="1:25" x14ac:dyDescent="0.35">
      <c r="A146">
        <v>7</v>
      </c>
      <c r="C146" s="15">
        <f t="shared" si="48"/>
        <v>44049</v>
      </c>
      <c r="D146" s="13"/>
      <c r="L146" s="34">
        <f t="shared" si="40"/>
        <v>0.33333333333333331</v>
      </c>
      <c r="M146">
        <f t="shared" si="41"/>
        <v>1.4999999999999999E-2</v>
      </c>
      <c r="N146">
        <v>22.22</v>
      </c>
      <c r="O146">
        <f t="shared" si="42"/>
        <v>4.4999999999999998E-2</v>
      </c>
      <c r="P146">
        <f t="shared" si="43"/>
        <v>-0.03</v>
      </c>
      <c r="Q146" s="32">
        <f t="shared" si="44"/>
        <v>306748.79983201611</v>
      </c>
      <c r="R146" s="28">
        <f t="shared" si="45"/>
        <v>78.904152656092236</v>
      </c>
      <c r="S146" s="28">
        <f t="shared" si="46"/>
        <v>3741.2960153277672</v>
      </c>
      <c r="T146" s="20"/>
      <c r="U146" s="56"/>
      <c r="V146" s="1">
        <f t="shared" si="37"/>
        <v>1.5780830531218448</v>
      </c>
      <c r="W146" s="1">
        <f t="shared" si="38"/>
        <v>498.42191694687813</v>
      </c>
      <c r="X146" s="1">
        <f t="shared" si="39"/>
        <v>0.78904152656092241</v>
      </c>
      <c r="Y146" s="3">
        <f t="shared" si="47"/>
        <v>93.532400383194187</v>
      </c>
    </row>
    <row r="147" spans="1:25" x14ac:dyDescent="0.35">
      <c r="A147">
        <v>7</v>
      </c>
      <c r="C147" s="15">
        <f t="shared" si="48"/>
        <v>44050</v>
      </c>
      <c r="D147" s="13"/>
      <c r="L147" s="34">
        <f t="shared" si="40"/>
        <v>0.33333333333333331</v>
      </c>
      <c r="M147">
        <f t="shared" si="41"/>
        <v>1.4999999999999999E-2</v>
      </c>
      <c r="N147">
        <v>22.22</v>
      </c>
      <c r="O147">
        <f t="shared" si="42"/>
        <v>4.4999999999999998E-2</v>
      </c>
      <c r="P147">
        <f t="shared" si="43"/>
        <v>-0.03</v>
      </c>
      <c r="Q147" s="32">
        <f t="shared" si="44"/>
        <v>306747.63082454616</v>
      </c>
      <c r="R147" s="28">
        <f t="shared" si="45"/>
        <v>76.522473256543336</v>
      </c>
      <c r="S147" s="28">
        <f t="shared" si="46"/>
        <v>3744.8467021972915</v>
      </c>
      <c r="T147" s="20"/>
      <c r="U147" s="56"/>
      <c r="V147" s="1">
        <f t="shared" si="37"/>
        <v>1.5304494651308667</v>
      </c>
      <c r="W147" s="1">
        <f t="shared" si="38"/>
        <v>498.46955053486914</v>
      </c>
      <c r="X147" s="1">
        <f t="shared" si="39"/>
        <v>0.76522473256543333</v>
      </c>
      <c r="Y147" s="3">
        <f t="shared" si="47"/>
        <v>93.621167554932299</v>
      </c>
    </row>
    <row r="148" spans="1:25" x14ac:dyDescent="0.35">
      <c r="A148">
        <v>7</v>
      </c>
      <c r="C148" s="15">
        <f t="shared" si="48"/>
        <v>44051</v>
      </c>
      <c r="D148" s="13"/>
      <c r="L148" s="34">
        <f t="shared" si="40"/>
        <v>0.33333333333333331</v>
      </c>
      <c r="M148">
        <f t="shared" si="41"/>
        <v>1.4999999999999999E-2</v>
      </c>
      <c r="N148">
        <v>22.22</v>
      </c>
      <c r="O148">
        <f t="shared" si="42"/>
        <v>4.4999999999999998E-2</v>
      </c>
      <c r="P148">
        <f t="shared" si="43"/>
        <v>-0.03</v>
      </c>
      <c r="Q148" s="32">
        <f t="shared" si="44"/>
        <v>306746.49710725836</v>
      </c>
      <c r="R148" s="28">
        <f t="shared" si="45"/>
        <v>74.212679247820532</v>
      </c>
      <c r="S148" s="28">
        <f t="shared" si="46"/>
        <v>3748.2902134938358</v>
      </c>
      <c r="T148" s="20"/>
      <c r="U148" s="56"/>
      <c r="V148" s="1">
        <f t="shared" si="37"/>
        <v>1.4842535849564107</v>
      </c>
      <c r="W148" s="1">
        <f t="shared" si="38"/>
        <v>498.51574641504357</v>
      </c>
      <c r="X148" s="1">
        <f t="shared" si="39"/>
        <v>0.74212679247820534</v>
      </c>
      <c r="Y148" s="3">
        <f t="shared" si="47"/>
        <v>93.707255337345899</v>
      </c>
    </row>
    <row r="149" spans="1:25" x14ac:dyDescent="0.35">
      <c r="A149">
        <v>7</v>
      </c>
      <c r="C149" s="15">
        <f t="shared" si="48"/>
        <v>44052</v>
      </c>
      <c r="D149" s="13"/>
      <c r="L149" s="34">
        <f t="shared" si="40"/>
        <v>0.33333333333333331</v>
      </c>
      <c r="M149">
        <f t="shared" si="41"/>
        <v>1.4999999999999999E-2</v>
      </c>
      <c r="N149">
        <v>22.22</v>
      </c>
      <c r="O149">
        <f t="shared" si="42"/>
        <v>4.4999999999999998E-2</v>
      </c>
      <c r="P149">
        <f t="shared" si="43"/>
        <v>-0.03</v>
      </c>
      <c r="Q149" s="32">
        <f t="shared" si="44"/>
        <v>306745.39761474461</v>
      </c>
      <c r="R149" s="28">
        <f t="shared" si="45"/>
        <v>71.972601195395725</v>
      </c>
      <c r="S149" s="28">
        <f t="shared" si="46"/>
        <v>3751.6297840599877</v>
      </c>
      <c r="T149" s="20"/>
      <c r="U149" s="56"/>
      <c r="V149" s="1">
        <f t="shared" si="37"/>
        <v>1.4394520239079145</v>
      </c>
      <c r="W149" s="1">
        <f t="shared" si="38"/>
        <v>498.5605479760921</v>
      </c>
      <c r="X149" s="1">
        <f t="shared" si="39"/>
        <v>0.71972601195395725</v>
      </c>
      <c r="Y149" s="3">
        <f t="shared" si="47"/>
        <v>93.790744601499696</v>
      </c>
    </row>
    <row r="150" spans="1:25" x14ac:dyDescent="0.35">
      <c r="A150">
        <v>7</v>
      </c>
      <c r="C150" s="15">
        <f t="shared" si="48"/>
        <v>44053</v>
      </c>
      <c r="D150" s="13"/>
      <c r="L150" s="34">
        <f t="shared" si="40"/>
        <v>0.33333333333333331</v>
      </c>
      <c r="M150">
        <f t="shared" si="41"/>
        <v>1.4999999999999999E-2</v>
      </c>
      <c r="N150">
        <v>22.22</v>
      </c>
      <c r="O150">
        <f t="shared" si="42"/>
        <v>4.4999999999999998E-2</v>
      </c>
      <c r="P150">
        <f t="shared" si="43"/>
        <v>-0.03</v>
      </c>
      <c r="Q150" s="32">
        <f t="shared" si="44"/>
        <v>306744.3313137652</v>
      </c>
      <c r="R150" s="28">
        <f t="shared" si="45"/>
        <v>69.800135120988216</v>
      </c>
      <c r="S150" s="28">
        <f t="shared" si="46"/>
        <v>3754.8685511137805</v>
      </c>
      <c r="T150" s="20"/>
      <c r="U150" s="56"/>
      <c r="V150" s="1">
        <f t="shared" si="37"/>
        <v>1.3960027024197643</v>
      </c>
      <c r="W150" s="1">
        <f t="shared" si="38"/>
        <v>498.60399729758024</v>
      </c>
      <c r="X150" s="1">
        <f t="shared" si="39"/>
        <v>0.69800135120988216</v>
      </c>
      <c r="Y150" s="3">
        <f t="shared" si="47"/>
        <v>93.871713777844519</v>
      </c>
    </row>
    <row r="151" spans="1:25" x14ac:dyDescent="0.35">
      <c r="A151">
        <v>7</v>
      </c>
      <c r="C151" s="15">
        <f t="shared" si="48"/>
        <v>44054</v>
      </c>
      <c r="D151" s="13"/>
      <c r="L151" s="34">
        <f t="shared" si="40"/>
        <v>0.33333333333333331</v>
      </c>
      <c r="M151">
        <f t="shared" si="41"/>
        <v>1.4999999999999999E-2</v>
      </c>
      <c r="N151">
        <v>22.22</v>
      </c>
      <c r="O151">
        <f t="shared" si="42"/>
        <v>4.4999999999999998E-2</v>
      </c>
      <c r="P151">
        <f t="shared" si="43"/>
        <v>-0.03</v>
      </c>
      <c r="Q151" s="32">
        <f t="shared" si="44"/>
        <v>306743.29720227723</v>
      </c>
      <c r="R151" s="28">
        <f t="shared" si="45"/>
        <v>67.693240528525351</v>
      </c>
      <c r="S151" s="28">
        <f t="shared" si="46"/>
        <v>3758.0095571942252</v>
      </c>
      <c r="T151" s="20"/>
      <c r="U151" s="56"/>
      <c r="V151" s="1">
        <f t="shared" si="37"/>
        <v>1.3538648105705071</v>
      </c>
      <c r="W151" s="1">
        <f t="shared" si="38"/>
        <v>498.64613518942951</v>
      </c>
      <c r="X151" s="1">
        <f t="shared" si="39"/>
        <v>0.67693240528525356</v>
      </c>
      <c r="Y151" s="3">
        <f t="shared" si="47"/>
        <v>93.95023892985563</v>
      </c>
    </row>
    <row r="152" spans="1:25" x14ac:dyDescent="0.35">
      <c r="A152">
        <v>7</v>
      </c>
      <c r="C152" s="15">
        <f t="shared" si="48"/>
        <v>44055</v>
      </c>
      <c r="D152" s="13"/>
      <c r="L152" s="34">
        <f t="shared" si="40"/>
        <v>0.33333333333333331</v>
      </c>
      <c r="M152">
        <f t="shared" si="41"/>
        <v>1.4999999999999999E-2</v>
      </c>
      <c r="N152">
        <v>22.22</v>
      </c>
      <c r="O152">
        <f t="shared" si="42"/>
        <v>4.4999999999999998E-2</v>
      </c>
      <c r="P152">
        <f t="shared" si="43"/>
        <v>-0.03</v>
      </c>
      <c r="Q152" s="32">
        <f t="shared" si="44"/>
        <v>306742.29430849239</v>
      </c>
      <c r="R152" s="28">
        <f t="shared" si="45"/>
        <v>65.649938489582397</v>
      </c>
      <c r="S152" s="28">
        <f t="shared" si="46"/>
        <v>3761.055753018009</v>
      </c>
      <c r="T152" s="20"/>
      <c r="U152" s="56"/>
      <c r="V152" s="1">
        <f t="shared" si="37"/>
        <v>1.3129987697916479</v>
      </c>
      <c r="W152" s="1">
        <f t="shared" si="38"/>
        <v>498.68700123020835</v>
      </c>
      <c r="X152" s="1">
        <f t="shared" si="39"/>
        <v>0.65649938489582393</v>
      </c>
      <c r="Y152" s="3">
        <f t="shared" si="47"/>
        <v>94.026393825450228</v>
      </c>
    </row>
    <row r="153" spans="1:25" x14ac:dyDescent="0.35">
      <c r="A153">
        <v>7</v>
      </c>
      <c r="C153" s="15">
        <f t="shared" si="48"/>
        <v>44056</v>
      </c>
      <c r="D153" s="13"/>
      <c r="L153" s="34">
        <f t="shared" si="40"/>
        <v>0.33333333333333331</v>
      </c>
      <c r="M153">
        <f t="shared" si="41"/>
        <v>1.4999999999999999E-2</v>
      </c>
      <c r="N153">
        <v>22.22</v>
      </c>
      <c r="O153">
        <f t="shared" si="42"/>
        <v>4.4999999999999998E-2</v>
      </c>
      <c r="P153">
        <f t="shared" si="43"/>
        <v>-0.03</v>
      </c>
      <c r="Q153" s="32">
        <f t="shared" si="44"/>
        <v>306741.32168996346</v>
      </c>
      <c r="R153" s="28">
        <f t="shared" si="45"/>
        <v>63.668309786512921</v>
      </c>
      <c r="S153" s="28">
        <f t="shared" si="46"/>
        <v>3764.0100002500403</v>
      </c>
      <c r="T153" s="20"/>
      <c r="U153" s="56"/>
      <c r="V153" s="1">
        <f t="shared" si="37"/>
        <v>1.2733661957302584</v>
      </c>
      <c r="W153" s="1">
        <f t="shared" si="38"/>
        <v>498.72663380426974</v>
      </c>
      <c r="X153" s="1">
        <f t="shared" si="39"/>
        <v>0.63668309786512922</v>
      </c>
      <c r="Y153" s="3">
        <f t="shared" si="47"/>
        <v>94.100250006251017</v>
      </c>
    </row>
    <row r="154" spans="1:25" x14ac:dyDescent="0.35">
      <c r="A154">
        <v>7</v>
      </c>
      <c r="C154" s="15">
        <f t="shared" si="48"/>
        <v>44057</v>
      </c>
      <c r="D154" s="13"/>
      <c r="L154" s="34">
        <f t="shared" si="40"/>
        <v>0.33333333333333331</v>
      </c>
      <c r="M154">
        <f t="shared" si="41"/>
        <v>1.4999999999999999E-2</v>
      </c>
      <c r="N154">
        <v>22.22</v>
      </c>
      <c r="O154">
        <f t="shared" si="42"/>
        <v>4.4999999999999998E-2</v>
      </c>
      <c r="P154">
        <f t="shared" si="43"/>
        <v>-0.03</v>
      </c>
      <c r="Q154" s="32">
        <f t="shared" si="44"/>
        <v>306740.37843269802</v>
      </c>
      <c r="R154" s="28">
        <f t="shared" si="45"/>
        <v>61.746493111534228</v>
      </c>
      <c r="S154" s="28">
        <f t="shared" si="46"/>
        <v>3766.8750741904332</v>
      </c>
      <c r="T154" s="20"/>
      <c r="U154" s="56"/>
      <c r="V154" s="1">
        <f t="shared" si="37"/>
        <v>1.2349298622306846</v>
      </c>
      <c r="W154" s="1">
        <f t="shared" si="38"/>
        <v>498.76507013776933</v>
      </c>
      <c r="X154" s="1">
        <f t="shared" si="39"/>
        <v>0.61746493111534229</v>
      </c>
      <c r="Y154" s="3">
        <f t="shared" si="47"/>
        <v>94.171876854760839</v>
      </c>
    </row>
    <row r="155" spans="1:25" x14ac:dyDescent="0.35">
      <c r="A155">
        <v>7</v>
      </c>
      <c r="C155" s="15">
        <f t="shared" si="48"/>
        <v>44058</v>
      </c>
      <c r="D155" s="13"/>
      <c r="L155" s="34">
        <f t="shared" si="40"/>
        <v>0.33333333333333331</v>
      </c>
      <c r="M155">
        <f t="shared" si="41"/>
        <v>1.4999999999999999E-2</v>
      </c>
      <c r="N155">
        <v>22.22</v>
      </c>
      <c r="O155">
        <f t="shared" si="42"/>
        <v>4.4999999999999998E-2</v>
      </c>
      <c r="P155">
        <f t="shared" si="43"/>
        <v>-0.03</v>
      </c>
      <c r="Q155" s="32">
        <f t="shared" si="44"/>
        <v>306739.46365029947</v>
      </c>
      <c r="R155" s="28">
        <f t="shared" si="45"/>
        <v>59.882683320084453</v>
      </c>
      <c r="S155" s="28">
        <f t="shared" si="46"/>
        <v>3769.6536663804523</v>
      </c>
      <c r="T155" s="20"/>
      <c r="U155" s="56"/>
      <c r="V155" s="1">
        <f t="shared" si="37"/>
        <v>1.197653666401689</v>
      </c>
      <c r="W155" s="1">
        <f t="shared" si="38"/>
        <v>498.80234633359834</v>
      </c>
      <c r="X155" s="1">
        <f t="shared" si="39"/>
        <v>0.59882683320084451</v>
      </c>
      <c r="Y155" s="3">
        <f t="shared" si="47"/>
        <v>94.241341659511306</v>
      </c>
    </row>
    <row r="156" spans="1:25" x14ac:dyDescent="0.35">
      <c r="A156">
        <v>7</v>
      </c>
      <c r="C156" s="15">
        <f t="shared" si="48"/>
        <v>44059</v>
      </c>
      <c r="D156" s="13"/>
      <c r="L156" s="34">
        <f t="shared" si="40"/>
        <v>0.33333333333333331</v>
      </c>
      <c r="M156">
        <f t="shared" si="41"/>
        <v>1.4999999999999999E-2</v>
      </c>
      <c r="N156">
        <v>22.22</v>
      </c>
      <c r="O156">
        <f t="shared" si="42"/>
        <v>4.4999999999999998E-2</v>
      </c>
      <c r="P156">
        <f t="shared" si="43"/>
        <v>-0.03</v>
      </c>
      <c r="Q156" s="32">
        <f t="shared" si="44"/>
        <v>306738.57648313331</v>
      </c>
      <c r="R156" s="28">
        <f t="shared" si="45"/>
        <v>58.075129736818667</v>
      </c>
      <c r="S156" s="28">
        <f t="shared" si="46"/>
        <v>3772.3483871298558</v>
      </c>
      <c r="T156" s="20"/>
      <c r="U156" s="56"/>
      <c r="V156" s="1">
        <f t="shared" si="37"/>
        <v>1.1615025947363733</v>
      </c>
      <c r="W156" s="1">
        <f t="shared" si="38"/>
        <v>498.83849740526364</v>
      </c>
      <c r="X156" s="1">
        <f t="shared" si="39"/>
        <v>0.58075129736818665</v>
      </c>
      <c r="Y156" s="3">
        <f t="shared" si="47"/>
        <v>94.308709678246402</v>
      </c>
    </row>
    <row r="157" spans="1:25" x14ac:dyDescent="0.35">
      <c r="A157">
        <v>7</v>
      </c>
      <c r="C157" s="15">
        <f t="shared" si="48"/>
        <v>44060</v>
      </c>
      <c r="D157" s="13"/>
      <c r="L157" s="34">
        <f t="shared" si="40"/>
        <v>0.33333333333333331</v>
      </c>
      <c r="M157">
        <f t="shared" si="41"/>
        <v>1.4999999999999999E-2</v>
      </c>
      <c r="N157">
        <v>22.22</v>
      </c>
      <c r="O157">
        <f t="shared" si="42"/>
        <v>4.4999999999999998E-2</v>
      </c>
      <c r="P157">
        <f t="shared" si="43"/>
        <v>-0.03</v>
      </c>
      <c r="Q157" s="32">
        <f t="shared" si="44"/>
        <v>306737.71609751933</v>
      </c>
      <c r="R157" s="28">
        <f t="shared" si="45"/>
        <v>56.322134512659972</v>
      </c>
      <c r="S157" s="28">
        <f t="shared" si="46"/>
        <v>3774.9617679680127</v>
      </c>
      <c r="T157" s="20"/>
      <c r="U157" s="56"/>
      <c r="V157" s="1">
        <f t="shared" si="37"/>
        <v>1.1264426902531994</v>
      </c>
      <c r="W157" s="1">
        <f t="shared" si="38"/>
        <v>498.87355730974679</v>
      </c>
      <c r="X157" s="1">
        <f t="shared" si="39"/>
        <v>0.56322134512659972</v>
      </c>
      <c r="Y157" s="3">
        <f t="shared" si="47"/>
        <v>94.374044199200327</v>
      </c>
    </row>
    <row r="158" spans="1:25" x14ac:dyDescent="0.35">
      <c r="A158">
        <v>7</v>
      </c>
      <c r="C158" s="15">
        <f t="shared" si="48"/>
        <v>44061</v>
      </c>
      <c r="D158" s="13"/>
      <c r="L158" s="34">
        <f t="shared" si="40"/>
        <v>0.33333333333333331</v>
      </c>
      <c r="M158">
        <f t="shared" si="41"/>
        <v>1.4999999999999999E-2</v>
      </c>
      <c r="N158">
        <v>22.22</v>
      </c>
      <c r="O158">
        <f t="shared" si="42"/>
        <v>4.4999999999999998E-2</v>
      </c>
      <c r="P158">
        <f t="shared" si="43"/>
        <v>-0.03</v>
      </c>
      <c r="Q158" s="32">
        <f t="shared" si="44"/>
        <v>306736.88168494753</v>
      </c>
      <c r="R158" s="28">
        <f t="shared" si="45"/>
        <v>54.622051031369267</v>
      </c>
      <c r="S158" s="28">
        <f t="shared" si="46"/>
        <v>3777.4962640210824</v>
      </c>
      <c r="T158" s="20"/>
      <c r="U158" s="56"/>
      <c r="V158" s="1">
        <f t="shared" si="37"/>
        <v>1.0924410206273854</v>
      </c>
      <c r="W158" s="1">
        <f t="shared" si="38"/>
        <v>498.9075589793726</v>
      </c>
      <c r="X158" s="1">
        <f t="shared" si="39"/>
        <v>0.54622051031369268</v>
      </c>
      <c r="Y158" s="3">
        <f t="shared" si="47"/>
        <v>94.437406600527069</v>
      </c>
    </row>
    <row r="159" spans="1:25" x14ac:dyDescent="0.35">
      <c r="A159">
        <v>7</v>
      </c>
      <c r="C159" s="15">
        <f t="shared" si="48"/>
        <v>44062</v>
      </c>
      <c r="D159" s="13"/>
      <c r="L159" s="34">
        <f t="shared" si="40"/>
        <v>0.33333333333333331</v>
      </c>
      <c r="M159">
        <f t="shared" si="41"/>
        <v>1.4999999999999999E-2</v>
      </c>
      <c r="N159">
        <v>22.22</v>
      </c>
      <c r="O159">
        <f t="shared" si="42"/>
        <v>4.4999999999999998E-2</v>
      </c>
      <c r="P159">
        <f t="shared" si="43"/>
        <v>-0.03</v>
      </c>
      <c r="Q159" s="32">
        <f t="shared" si="44"/>
        <v>306736.07246131834</v>
      </c>
      <c r="R159" s="28">
        <f t="shared" si="45"/>
        <v>52.973282364143444</v>
      </c>
      <c r="S159" s="28">
        <f t="shared" si="46"/>
        <v>3779.9542563174941</v>
      </c>
      <c r="T159" s="20"/>
      <c r="U159" s="56"/>
      <c r="V159" s="1">
        <f t="shared" si="37"/>
        <v>1.059465647282869</v>
      </c>
      <c r="W159" s="1">
        <f t="shared" si="38"/>
        <v>498.94053435271712</v>
      </c>
      <c r="X159" s="1">
        <f t="shared" si="39"/>
        <v>0.52973282364143448</v>
      </c>
      <c r="Y159" s="3">
        <f t="shared" si="47"/>
        <v>94.498856407937353</v>
      </c>
    </row>
    <row r="160" spans="1:25" x14ac:dyDescent="0.35">
      <c r="A160">
        <v>7</v>
      </c>
      <c r="C160" s="15">
        <f t="shared" si="48"/>
        <v>44063</v>
      </c>
      <c r="D160" s="13"/>
      <c r="L160" s="34">
        <f t="shared" si="40"/>
        <v>0.33333333333333331</v>
      </c>
      <c r="M160">
        <f t="shared" si="41"/>
        <v>1.4999999999999999E-2</v>
      </c>
      <c r="N160">
        <v>22.22</v>
      </c>
      <c r="O160">
        <f t="shared" si="42"/>
        <v>4.4999999999999998E-2</v>
      </c>
      <c r="P160">
        <f t="shared" si="43"/>
        <v>-0.03</v>
      </c>
      <c r="Q160" s="32">
        <f t="shared" si="44"/>
        <v>306735.28766620532</v>
      </c>
      <c r="R160" s="28">
        <f t="shared" si="45"/>
        <v>51.374279770796413</v>
      </c>
      <c r="S160" s="28">
        <f t="shared" si="46"/>
        <v>3782.3380540238804</v>
      </c>
      <c r="T160" s="20"/>
      <c r="U160" s="56"/>
      <c r="V160" s="1">
        <f t="shared" si="37"/>
        <v>1.0274855954159283</v>
      </c>
      <c r="W160" s="1">
        <f t="shared" si="38"/>
        <v>498.97251440458405</v>
      </c>
      <c r="X160" s="1">
        <f t="shared" si="39"/>
        <v>0.51374279770796416</v>
      </c>
      <c r="Y160" s="3">
        <f t="shared" si="47"/>
        <v>94.558451350597011</v>
      </c>
    </row>
    <row r="161" spans="1:25" x14ac:dyDescent="0.35">
      <c r="A161">
        <v>7</v>
      </c>
      <c r="C161" s="15">
        <f t="shared" si="48"/>
        <v>44064</v>
      </c>
      <c r="D161" s="13"/>
      <c r="L161" s="34">
        <f t="shared" si="40"/>
        <v>0.33333333333333331</v>
      </c>
      <c r="M161">
        <f t="shared" si="41"/>
        <v>1.4999999999999999E-2</v>
      </c>
      <c r="N161">
        <v>22.22</v>
      </c>
      <c r="O161">
        <f t="shared" si="42"/>
        <v>4.4999999999999998E-2</v>
      </c>
      <c r="P161">
        <f t="shared" si="43"/>
        <v>-0.03</v>
      </c>
      <c r="Q161" s="32">
        <f t="shared" si="44"/>
        <v>306734.52656214032</v>
      </c>
      <c r="R161" s="28">
        <f t="shared" si="45"/>
        <v>49.823541246120783</v>
      </c>
      <c r="S161" s="28">
        <f t="shared" si="46"/>
        <v>3784.6498966135664</v>
      </c>
      <c r="T161" s="20"/>
      <c r="U161" s="56"/>
      <c r="V161" s="1">
        <f t="shared" si="37"/>
        <v>0.99647082492241568</v>
      </c>
      <c r="W161" s="1">
        <f t="shared" si="38"/>
        <v>499.00352917507757</v>
      </c>
      <c r="X161" s="1">
        <f t="shared" si="39"/>
        <v>0.49823541246120784</v>
      </c>
      <c r="Y161" s="3">
        <f t="shared" si="47"/>
        <v>94.61624741533916</v>
      </c>
    </row>
    <row r="162" spans="1:25" x14ac:dyDescent="0.35">
      <c r="A162">
        <v>7</v>
      </c>
      <c r="C162" s="15">
        <f t="shared" si="48"/>
        <v>44065</v>
      </c>
      <c r="D162" s="13"/>
      <c r="L162" s="34">
        <f t="shared" si="40"/>
        <v>0.33333333333333331</v>
      </c>
      <c r="M162">
        <f t="shared" si="41"/>
        <v>1.4999999999999999E-2</v>
      </c>
      <c r="N162">
        <v>22.22</v>
      </c>
      <c r="O162">
        <f t="shared" si="42"/>
        <v>4.4999999999999998E-2</v>
      </c>
      <c r="P162">
        <f t="shared" si="43"/>
        <v>-0.03</v>
      </c>
      <c r="Q162" s="32">
        <f t="shared" si="44"/>
        <v>306733.7884339203</v>
      </c>
      <c r="R162" s="28">
        <f t="shared" si="45"/>
        <v>48.31961011007018</v>
      </c>
      <c r="S162" s="28">
        <f t="shared" si="46"/>
        <v>3786.8919559696419</v>
      </c>
      <c r="T162" s="20"/>
      <c r="U162" s="56"/>
      <c r="V162" s="1">
        <f t="shared" si="37"/>
        <v>0.96639220220140365</v>
      </c>
      <c r="W162" s="1">
        <f t="shared" si="38"/>
        <v>499.0336077977986</v>
      </c>
      <c r="X162" s="1">
        <f t="shared" si="39"/>
        <v>0.48319610110070182</v>
      </c>
      <c r="Y162" s="3">
        <f t="shared" si="47"/>
        <v>94.672298899241056</v>
      </c>
    </row>
    <row r="163" spans="1:25" x14ac:dyDescent="0.35">
      <c r="A163">
        <v>7</v>
      </c>
      <c r="C163" s="15">
        <f t="shared" si="48"/>
        <v>44066</v>
      </c>
      <c r="D163" s="13"/>
      <c r="L163" s="34">
        <f t="shared" si="40"/>
        <v>0.33333333333333331</v>
      </c>
      <c r="M163">
        <f t="shared" si="41"/>
        <v>1.4999999999999999E-2</v>
      </c>
      <c r="N163">
        <v>22.22</v>
      </c>
      <c r="O163">
        <f t="shared" si="42"/>
        <v>4.4999999999999998E-2</v>
      </c>
      <c r="P163">
        <f t="shared" si="43"/>
        <v>-0.03</v>
      </c>
      <c r="Q163" s="32">
        <f t="shared" si="44"/>
        <v>306733.07258793496</v>
      </c>
      <c r="R163" s="28">
        <f t="shared" si="45"/>
        <v>46.861073640442861</v>
      </c>
      <c r="S163" s="28">
        <f t="shared" si="46"/>
        <v>3789.066338424595</v>
      </c>
      <c r="T163" s="20"/>
      <c r="U163" s="56"/>
      <c r="V163" s="1">
        <f t="shared" si="37"/>
        <v>0.93722147280885726</v>
      </c>
      <c r="W163" s="1">
        <f t="shared" si="38"/>
        <v>499.06277852719114</v>
      </c>
      <c r="X163" s="1">
        <f t="shared" si="39"/>
        <v>0.46861073640442863</v>
      </c>
      <c r="Y163" s="3">
        <f t="shared" si="47"/>
        <v>94.726658460614885</v>
      </c>
    </row>
    <row r="164" spans="1:25" x14ac:dyDescent="0.35">
      <c r="A164">
        <v>7</v>
      </c>
      <c r="C164" s="15">
        <f t="shared" si="48"/>
        <v>44067</v>
      </c>
      <c r="D164" s="13"/>
      <c r="L164" s="34">
        <f t="shared" si="40"/>
        <v>0.33333333333333331</v>
      </c>
      <c r="M164">
        <f t="shared" si="41"/>
        <v>1.4999999999999999E-2</v>
      </c>
      <c r="N164">
        <v>22.22</v>
      </c>
      <c r="O164">
        <f t="shared" si="42"/>
        <v>4.4999999999999998E-2</v>
      </c>
      <c r="P164">
        <f t="shared" si="43"/>
        <v>-0.03</v>
      </c>
      <c r="Q164" s="32">
        <f t="shared" si="44"/>
        <v>306732.37835151481</v>
      </c>
      <c r="R164" s="28">
        <f t="shared" si="45"/>
        <v>45.446561746787076</v>
      </c>
      <c r="S164" s="28">
        <f t="shared" si="46"/>
        <v>3791.1750867384148</v>
      </c>
      <c r="T164" s="20"/>
      <c r="U164" s="56"/>
      <c r="V164" s="1">
        <f t="shared" si="37"/>
        <v>0.90893123493574157</v>
      </c>
      <c r="W164" s="1">
        <f t="shared" si="38"/>
        <v>499.09106876506428</v>
      </c>
      <c r="X164" s="1">
        <f t="shared" si="39"/>
        <v>0.45446561746787079</v>
      </c>
      <c r="Y164" s="3">
        <f t="shared" si="47"/>
        <v>94.779377168460371</v>
      </c>
    </row>
    <row r="165" spans="1:25" x14ac:dyDescent="0.35">
      <c r="A165">
        <v>7</v>
      </c>
      <c r="C165" s="15">
        <f t="shared" si="48"/>
        <v>44068</v>
      </c>
      <c r="D165" s="13"/>
      <c r="L165" s="34">
        <f t="shared" si="40"/>
        <v>0.33333333333333331</v>
      </c>
      <c r="M165">
        <f t="shared" si="41"/>
        <v>1.4999999999999999E-2</v>
      </c>
      <c r="N165">
        <v>22.22</v>
      </c>
      <c r="O165">
        <f t="shared" si="42"/>
        <v>4.4999999999999998E-2</v>
      </c>
      <c r="P165">
        <f t="shared" si="43"/>
        <v>-0.03</v>
      </c>
      <c r="Q165" s="32">
        <f t="shared" si="44"/>
        <v>306731.7050722987</v>
      </c>
      <c r="R165" s="28">
        <f t="shared" si="45"/>
        <v>44.074745684286874</v>
      </c>
      <c r="S165" s="28">
        <f t="shared" si="46"/>
        <v>3793.2201820170203</v>
      </c>
      <c r="T165" s="20"/>
      <c r="U165" s="56"/>
      <c r="V165" s="1">
        <f t="shared" si="37"/>
        <v>0.88149491368573751</v>
      </c>
      <c r="W165" s="1">
        <f t="shared" si="38"/>
        <v>499.11850508631426</v>
      </c>
      <c r="X165" s="1">
        <f t="shared" si="39"/>
        <v>0.44074745684286876</v>
      </c>
      <c r="Y165" s="3">
        <f t="shared" si="47"/>
        <v>94.830504550425516</v>
      </c>
    </row>
    <row r="166" spans="1:25" x14ac:dyDescent="0.35">
      <c r="A166">
        <v>7</v>
      </c>
      <c r="C166" s="15">
        <f t="shared" si="48"/>
        <v>44069</v>
      </c>
      <c r="D166" s="13"/>
      <c r="L166" s="34">
        <f t="shared" si="40"/>
        <v>0.33333333333333331</v>
      </c>
      <c r="M166">
        <f t="shared" si="41"/>
        <v>1.4999999999999999E-2</v>
      </c>
      <c r="N166">
        <v>22.22</v>
      </c>
      <c r="O166">
        <f t="shared" si="42"/>
        <v>4.4999999999999998E-2</v>
      </c>
      <c r="P166">
        <f t="shared" si="43"/>
        <v>-0.03</v>
      </c>
      <c r="Q166" s="32">
        <f t="shared" si="44"/>
        <v>306731.05211762077</v>
      </c>
      <c r="R166" s="28">
        <f t="shared" si="45"/>
        <v>42.744336806424528</v>
      </c>
      <c r="S166" s="28">
        <f t="shared" si="46"/>
        <v>3795.2035455728133</v>
      </c>
      <c r="T166" s="20"/>
      <c r="U166" s="56"/>
      <c r="V166" s="1">
        <f t="shared" si="37"/>
        <v>0.85488673612849053</v>
      </c>
      <c r="W166" s="1">
        <f t="shared" si="38"/>
        <v>499.14511326387151</v>
      </c>
      <c r="X166" s="1">
        <f t="shared" si="39"/>
        <v>0.42744336806424527</v>
      </c>
      <c r="Y166" s="3">
        <f t="shared" si="47"/>
        <v>94.880088639320334</v>
      </c>
    </row>
    <row r="167" spans="1:25" x14ac:dyDescent="0.35">
      <c r="A167">
        <v>7</v>
      </c>
      <c r="C167" s="15">
        <f t="shared" si="48"/>
        <v>44070</v>
      </c>
      <c r="D167" s="13"/>
      <c r="L167" s="34">
        <f t="shared" si="40"/>
        <v>0.33333333333333331</v>
      </c>
      <c r="M167">
        <f t="shared" si="41"/>
        <v>1.4999999999999999E-2</v>
      </c>
      <c r="N167">
        <v>22.22</v>
      </c>
      <c r="O167">
        <f t="shared" si="42"/>
        <v>4.4999999999999998E-2</v>
      </c>
      <c r="P167">
        <f t="shared" si="43"/>
        <v>-0.03</v>
      </c>
      <c r="Q167" s="32">
        <f t="shared" si="44"/>
        <v>306730.41887391568</v>
      </c>
      <c r="R167" s="28">
        <f t="shared" si="45"/>
        <v>41.454085355251749</v>
      </c>
      <c r="S167" s="28">
        <f t="shared" si="46"/>
        <v>3797.1270407291022</v>
      </c>
      <c r="T167" s="20"/>
      <c r="U167" s="56"/>
      <c r="V167" s="1">
        <f t="shared" si="37"/>
        <v>0.82908170710503504</v>
      </c>
      <c r="W167" s="1">
        <f t="shared" si="38"/>
        <v>499.17091829289495</v>
      </c>
      <c r="X167" s="1">
        <f t="shared" si="39"/>
        <v>0.41454085355251752</v>
      </c>
      <c r="Y167" s="3">
        <f t="shared" si="47"/>
        <v>94.92817601822756</v>
      </c>
    </row>
    <row r="168" spans="1:25" x14ac:dyDescent="0.35">
      <c r="A168">
        <v>7</v>
      </c>
      <c r="C168" s="15">
        <f t="shared" si="48"/>
        <v>44071</v>
      </c>
      <c r="D168" s="13"/>
      <c r="L168" s="34">
        <f t="shared" si="40"/>
        <v>0.33333333333333331</v>
      </c>
      <c r="M168">
        <f t="shared" si="41"/>
        <v>1.4999999999999999E-2</v>
      </c>
      <c r="N168">
        <v>22.22</v>
      </c>
      <c r="O168">
        <f t="shared" si="42"/>
        <v>4.4999999999999998E-2</v>
      </c>
      <c r="P168">
        <f t="shared" si="43"/>
        <v>-0.03</v>
      </c>
      <c r="Q168" s="32">
        <f t="shared" si="44"/>
        <v>306729.80474614183</v>
      </c>
      <c r="R168" s="28">
        <f t="shared" si="45"/>
        <v>40.202779288137073</v>
      </c>
      <c r="S168" s="28">
        <f t="shared" si="46"/>
        <v>3798.9924745700887</v>
      </c>
      <c r="T168" s="20"/>
      <c r="U168" s="56"/>
      <c r="V168" s="1">
        <f t="shared" si="37"/>
        <v>0.8040555857627415</v>
      </c>
      <c r="W168" s="1">
        <f t="shared" si="38"/>
        <v>499.19594441423726</v>
      </c>
      <c r="X168" s="1">
        <f t="shared" si="39"/>
        <v>0.40202779288137075</v>
      </c>
      <c r="Y168" s="3">
        <f t="shared" si="47"/>
        <v>94.974811864252217</v>
      </c>
    </row>
    <row r="169" spans="1:25" x14ac:dyDescent="0.35">
      <c r="A169">
        <v>7</v>
      </c>
      <c r="C169" s="15">
        <f t="shared" si="48"/>
        <v>44072</v>
      </c>
      <c r="D169" s="13"/>
      <c r="L169" s="34">
        <f t="shared" si="40"/>
        <v>0.33333333333333331</v>
      </c>
      <c r="M169">
        <f t="shared" si="41"/>
        <v>1.4999999999999999E-2</v>
      </c>
      <c r="N169">
        <v>22.22</v>
      </c>
      <c r="O169">
        <f t="shared" si="42"/>
        <v>4.4999999999999998E-2</v>
      </c>
      <c r="P169">
        <f t="shared" si="43"/>
        <v>-0.03</v>
      </c>
      <c r="Q169" s="32">
        <f t="shared" si="44"/>
        <v>306729.20915722213</v>
      </c>
      <c r="R169" s="28">
        <f t="shared" si="45"/>
        <v>38.989243139890696</v>
      </c>
      <c r="S169" s="28">
        <f t="shared" si="46"/>
        <v>3800.801599638055</v>
      </c>
      <c r="T169" s="20"/>
      <c r="U169" s="56"/>
      <c r="V169" s="1">
        <f t="shared" si="37"/>
        <v>0.77978486279781389</v>
      </c>
      <c r="W169" s="1">
        <f t="shared" si="38"/>
        <v>499.22021513720216</v>
      </c>
      <c r="X169" s="1">
        <f t="shared" si="39"/>
        <v>0.38989243139890695</v>
      </c>
      <c r="Y169" s="3">
        <f t="shared" si="47"/>
        <v>95.020039990951375</v>
      </c>
    </row>
    <row r="170" spans="1:25" x14ac:dyDescent="0.35">
      <c r="A170">
        <v>7</v>
      </c>
      <c r="C170" s="15">
        <f t="shared" si="48"/>
        <v>44073</v>
      </c>
      <c r="D170" s="13"/>
      <c r="L170" s="34">
        <f t="shared" si="40"/>
        <v>0.33333333333333331</v>
      </c>
      <c r="M170">
        <f t="shared" si="41"/>
        <v>1.4999999999999999E-2</v>
      </c>
      <c r="N170">
        <v>22.22</v>
      </c>
      <c r="O170">
        <f t="shared" si="42"/>
        <v>4.4999999999999998E-2</v>
      </c>
      <c r="P170">
        <f t="shared" si="43"/>
        <v>-0.03</v>
      </c>
      <c r="Q170" s="32">
        <f t="shared" si="44"/>
        <v>306728.63154750154</v>
      </c>
      <c r="R170" s="28">
        <f t="shared" si="45"/>
        <v>37.812336919201279</v>
      </c>
      <c r="S170" s="28">
        <f t="shared" si="46"/>
        <v>3802.5561155793503</v>
      </c>
      <c r="T170" s="20"/>
      <c r="U170" s="56"/>
      <c r="V170" s="1">
        <f t="shared" si="37"/>
        <v>0.75624673838402556</v>
      </c>
      <c r="W170" s="1">
        <f t="shared" si="38"/>
        <v>499.24375326161595</v>
      </c>
      <c r="X170" s="1">
        <f t="shared" si="39"/>
        <v>0.37812336919201278</v>
      </c>
      <c r="Y170" s="3">
        <f t="shared" si="47"/>
        <v>95.063902889483757</v>
      </c>
    </row>
    <row r="171" spans="1:25" x14ac:dyDescent="0.35">
      <c r="A171">
        <v>7</v>
      </c>
      <c r="C171" s="15">
        <f t="shared" si="48"/>
        <v>44074</v>
      </c>
      <c r="D171" s="13"/>
      <c r="L171" s="34">
        <f t="shared" si="40"/>
        <v>0.33333333333333331</v>
      </c>
      <c r="M171">
        <f t="shared" si="41"/>
        <v>1.4999999999999999E-2</v>
      </c>
      <c r="N171">
        <v>22.22</v>
      </c>
      <c r="O171">
        <f t="shared" si="42"/>
        <v>4.4999999999999998E-2</v>
      </c>
      <c r="P171">
        <f t="shared" si="43"/>
        <v>-0.03</v>
      </c>
      <c r="Q171" s="32">
        <f t="shared" si="44"/>
        <v>306728.07137422101</v>
      </c>
      <c r="R171" s="28">
        <f t="shared" si="45"/>
        <v>36.670955038350975</v>
      </c>
      <c r="S171" s="28">
        <f t="shared" si="46"/>
        <v>3804.2576707407143</v>
      </c>
      <c r="T171" s="20"/>
      <c r="U171" s="56"/>
      <c r="V171" s="1">
        <f t="shared" si="37"/>
        <v>0.73341910076701955</v>
      </c>
      <c r="W171" s="1">
        <f t="shared" si="38"/>
        <v>499.26658089923296</v>
      </c>
      <c r="X171" s="1">
        <f t="shared" si="39"/>
        <v>0.36670955038350977</v>
      </c>
      <c r="Y171" s="3">
        <f t="shared" si="47"/>
        <v>95.106441768517868</v>
      </c>
    </row>
    <row r="172" spans="1:25" x14ac:dyDescent="0.35">
      <c r="A172">
        <v>7</v>
      </c>
      <c r="C172" s="15">
        <f t="shared" si="48"/>
        <v>44075</v>
      </c>
      <c r="D172" s="13"/>
      <c r="L172" s="34">
        <f t="shared" si="40"/>
        <v>0.33333333333333331</v>
      </c>
      <c r="M172">
        <f t="shared" si="41"/>
        <v>1.4999999999999999E-2</v>
      </c>
      <c r="N172">
        <v>22.22</v>
      </c>
      <c r="O172">
        <f t="shared" si="42"/>
        <v>4.4999999999999998E-2</v>
      </c>
      <c r="P172">
        <f t="shared" si="43"/>
        <v>-0.03</v>
      </c>
      <c r="Q172" s="32">
        <f t="shared" si="44"/>
        <v>306727.52811100741</v>
      </c>
      <c r="R172" s="28">
        <f t="shared" si="45"/>
        <v>35.564025275206305</v>
      </c>
      <c r="S172" s="28">
        <f t="shared" si="46"/>
        <v>3805.9078637174403</v>
      </c>
      <c r="T172" s="20"/>
      <c r="U172" s="56"/>
      <c r="V172" s="1">
        <f t="shared" si="37"/>
        <v>0.71128050550412614</v>
      </c>
      <c r="W172" s="1">
        <f t="shared" si="38"/>
        <v>499.28871949449587</v>
      </c>
      <c r="X172" s="1">
        <f t="shared" si="39"/>
        <v>0.35564025275206307</v>
      </c>
      <c r="Y172" s="3">
        <f t="shared" si="47"/>
        <v>95.147696592936015</v>
      </c>
    </row>
    <row r="173" spans="1:25" x14ac:dyDescent="0.35">
      <c r="A173">
        <v>7</v>
      </c>
      <c r="C173" s="15">
        <f t="shared" si="48"/>
        <v>44076</v>
      </c>
      <c r="D173" s="13"/>
      <c r="L173" s="34">
        <f t="shared" si="40"/>
        <v>0.33333333333333331</v>
      </c>
      <c r="M173">
        <f t="shared" si="41"/>
        <v>1.4999999999999999E-2</v>
      </c>
      <c r="N173">
        <v>22.22</v>
      </c>
      <c r="O173">
        <f t="shared" si="42"/>
        <v>4.4999999999999998E-2</v>
      </c>
      <c r="P173">
        <f t="shared" si="43"/>
        <v>-0.03</v>
      </c>
      <c r="Q173" s="32">
        <f t="shared" si="44"/>
        <v>306727.00124737871</v>
      </c>
      <c r="R173" s="28">
        <f t="shared" si="45"/>
        <v>34.49050776651243</v>
      </c>
      <c r="S173" s="28">
        <f t="shared" si="46"/>
        <v>3807.5082448548246</v>
      </c>
      <c r="T173" s="20"/>
      <c r="U173" s="56"/>
      <c r="V173" s="1">
        <f t="shared" si="37"/>
        <v>0.68981015533024859</v>
      </c>
      <c r="W173" s="1">
        <f t="shared" si="38"/>
        <v>499.31018984466976</v>
      </c>
      <c r="X173" s="1">
        <f t="shared" si="39"/>
        <v>0.34490507766512429</v>
      </c>
      <c r="Y173" s="3">
        <f t="shared" si="47"/>
        <v>95.187706121370624</v>
      </c>
    </row>
    <row r="174" spans="1:25" x14ac:dyDescent="0.35">
      <c r="A174">
        <v>7</v>
      </c>
      <c r="C174" s="15">
        <f t="shared" si="48"/>
        <v>44077</v>
      </c>
      <c r="D174" s="13"/>
      <c r="L174" s="34">
        <f t="shared" si="40"/>
        <v>0.33333333333333331</v>
      </c>
      <c r="M174">
        <f t="shared" si="41"/>
        <v>1.4999999999999999E-2</v>
      </c>
      <c r="N174">
        <v>22.22</v>
      </c>
      <c r="O174">
        <f t="shared" si="42"/>
        <v>4.4999999999999998E-2</v>
      </c>
      <c r="P174">
        <f t="shared" si="43"/>
        <v>-0.03</v>
      </c>
      <c r="Q174" s="32">
        <f t="shared" si="44"/>
        <v>306726.49028826418</v>
      </c>
      <c r="R174" s="28">
        <f t="shared" si="45"/>
        <v>33.449394031547676</v>
      </c>
      <c r="S174" s="28">
        <f t="shared" si="46"/>
        <v>3809.0603177043176</v>
      </c>
      <c r="T174" s="20"/>
      <c r="U174" s="56"/>
      <c r="V174" s="1">
        <f t="shared" si="37"/>
        <v>0.66898788063095349</v>
      </c>
      <c r="W174" s="1">
        <f t="shared" si="38"/>
        <v>499.33101211936906</v>
      </c>
      <c r="X174" s="1">
        <f t="shared" si="39"/>
        <v>0.33449394031547675</v>
      </c>
      <c r="Y174" s="3">
        <f t="shared" si="47"/>
        <v>95.226507942607952</v>
      </c>
    </row>
    <row r="175" spans="1:25" x14ac:dyDescent="0.35">
      <c r="A175">
        <v>7</v>
      </c>
      <c r="C175" s="15">
        <f t="shared" si="48"/>
        <v>44078</v>
      </c>
      <c r="D175" s="13"/>
      <c r="L175" s="34">
        <f t="shared" si="40"/>
        <v>0.33333333333333331</v>
      </c>
      <c r="M175">
        <f t="shared" si="41"/>
        <v>1.4999999999999999E-2</v>
      </c>
      <c r="N175">
        <v>22.22</v>
      </c>
      <c r="O175">
        <f t="shared" si="42"/>
        <v>4.4999999999999998E-2</v>
      </c>
      <c r="P175">
        <f t="shared" si="43"/>
        <v>-0.03</v>
      </c>
      <c r="Q175" s="32">
        <f t="shared" si="44"/>
        <v>306725.9947535391</v>
      </c>
      <c r="R175" s="28">
        <f t="shared" si="45"/>
        <v>32.439706025223622</v>
      </c>
      <c r="S175" s="28">
        <f t="shared" si="46"/>
        <v>3810.5655404357371</v>
      </c>
      <c r="T175" s="20"/>
      <c r="U175" s="56"/>
      <c r="V175" s="1">
        <f t="shared" si="37"/>
        <v>0.64879412050447249</v>
      </c>
      <c r="W175" s="1">
        <f t="shared" si="38"/>
        <v>499.35120587949552</v>
      </c>
      <c r="X175" s="1">
        <f t="shared" si="39"/>
        <v>0.32439706025223625</v>
      </c>
      <c r="Y175" s="3">
        <f t="shared" si="47"/>
        <v>95.264138510893432</v>
      </c>
    </row>
    <row r="176" spans="1:25" x14ac:dyDescent="0.35">
      <c r="A176">
        <v>7</v>
      </c>
      <c r="C176" s="15">
        <f t="shared" si="48"/>
        <v>44079</v>
      </c>
      <c r="D176" s="13"/>
      <c r="L176" s="34">
        <f t="shared" si="40"/>
        <v>0.33333333333333331</v>
      </c>
      <c r="M176">
        <f t="shared" si="41"/>
        <v>1.4999999999999999E-2</v>
      </c>
      <c r="N176">
        <v>22.22</v>
      </c>
      <c r="O176">
        <f t="shared" si="42"/>
        <v>4.4999999999999998E-2</v>
      </c>
      <c r="P176">
        <f t="shared" si="43"/>
        <v>-0.03</v>
      </c>
      <c r="Q176" s="32">
        <f t="shared" si="44"/>
        <v>306725.51417757344</v>
      </c>
      <c r="R176" s="28">
        <f t="shared" si="45"/>
        <v>31.460495219743379</v>
      </c>
      <c r="S176" s="28">
        <f t="shared" si="46"/>
        <v>3812.0253272068721</v>
      </c>
      <c r="T176" s="20"/>
      <c r="U176" s="56"/>
      <c r="V176" s="1">
        <f t="shared" si="37"/>
        <v>0.62920990439486757</v>
      </c>
      <c r="W176" s="1">
        <f t="shared" si="38"/>
        <v>499.37079009560512</v>
      </c>
      <c r="X176" s="1">
        <f t="shared" si="39"/>
        <v>0.31460495219743378</v>
      </c>
      <c r="Y176" s="3">
        <f t="shared" si="47"/>
        <v>95.300633180171815</v>
      </c>
    </row>
    <row r="177" spans="1:25" x14ac:dyDescent="0.35">
      <c r="A177">
        <v>7</v>
      </c>
      <c r="C177" s="15">
        <f t="shared" si="48"/>
        <v>44080</v>
      </c>
      <c r="D177" s="13"/>
      <c r="L177" s="34">
        <f t="shared" si="40"/>
        <v>0.33333333333333331</v>
      </c>
      <c r="M177">
        <f t="shared" si="41"/>
        <v>1.4999999999999999E-2</v>
      </c>
      <c r="N177">
        <v>22.22</v>
      </c>
      <c r="O177">
        <f t="shared" si="42"/>
        <v>4.4999999999999998E-2</v>
      </c>
      <c r="P177">
        <f t="shared" si="43"/>
        <v>-0.03</v>
      </c>
      <c r="Q177" s="32">
        <f t="shared" si="44"/>
        <v>306725.04810879432</v>
      </c>
      <c r="R177" s="28">
        <f t="shared" si="45"/>
        <v>30.510841713957582</v>
      </c>
      <c r="S177" s="28">
        <f t="shared" si="46"/>
        <v>3813.4410494917606</v>
      </c>
      <c r="T177" s="20"/>
      <c r="U177" s="56"/>
      <c r="V177" s="1">
        <f t="shared" si="37"/>
        <v>0.61021683427915163</v>
      </c>
      <c r="W177" s="1">
        <f t="shared" si="38"/>
        <v>499.38978316572087</v>
      </c>
      <c r="X177" s="1">
        <f t="shared" si="39"/>
        <v>0.30510841713957582</v>
      </c>
      <c r="Y177" s="3">
        <f t="shared" si="47"/>
        <v>95.336026237294021</v>
      </c>
    </row>
    <row r="178" spans="1:25" x14ac:dyDescent="0.35">
      <c r="A178">
        <v>7</v>
      </c>
      <c r="C178" s="15">
        <f t="shared" si="48"/>
        <v>44081</v>
      </c>
      <c r="D178" s="13"/>
      <c r="L178" s="34">
        <f t="shared" si="40"/>
        <v>0.33333333333333331</v>
      </c>
      <c r="M178">
        <f t="shared" si="41"/>
        <v>1.4999999999999999E-2</v>
      </c>
      <c r="N178">
        <v>22.22</v>
      </c>
      <c r="O178">
        <f t="shared" si="42"/>
        <v>4.4999999999999998E-2</v>
      </c>
      <c r="P178">
        <f t="shared" si="43"/>
        <v>-0.03</v>
      </c>
      <c r="Q178" s="32">
        <f t="shared" si="44"/>
        <v>306724.59610926156</v>
      </c>
      <c r="R178" s="28">
        <f t="shared" si="45"/>
        <v>29.589853369583352</v>
      </c>
      <c r="S178" s="28">
        <f t="shared" si="46"/>
        <v>3814.8140373688889</v>
      </c>
      <c r="T178" s="20"/>
      <c r="U178" s="56"/>
      <c r="V178" s="1">
        <f t="shared" si="37"/>
        <v>0.59179706739166704</v>
      </c>
      <c r="W178" s="1">
        <f t="shared" si="38"/>
        <v>499.40820293260833</v>
      </c>
      <c r="X178" s="1">
        <f t="shared" si="39"/>
        <v>0.29589853369583352</v>
      </c>
      <c r="Y178" s="3">
        <f t="shared" si="47"/>
        <v>95.37035093422223</v>
      </c>
    </row>
    <row r="179" spans="1:25" x14ac:dyDescent="0.35">
      <c r="A179">
        <v>7</v>
      </c>
      <c r="C179" s="15">
        <f t="shared" si="48"/>
        <v>44082</v>
      </c>
      <c r="D179" s="13"/>
      <c r="L179" s="34">
        <f t="shared" si="40"/>
        <v>0.33333333333333331</v>
      </c>
      <c r="M179">
        <f t="shared" si="41"/>
        <v>1.4999999999999999E-2</v>
      </c>
      <c r="N179">
        <v>22.22</v>
      </c>
      <c r="O179">
        <f t="shared" si="42"/>
        <v>4.4999999999999998E-2</v>
      </c>
      <c r="P179">
        <f t="shared" si="43"/>
        <v>-0.03</v>
      </c>
      <c r="Q179" s="32">
        <f t="shared" si="44"/>
        <v>306724.15775425604</v>
      </c>
      <c r="R179" s="28">
        <f t="shared" si="45"/>
        <v>28.696664973476707</v>
      </c>
      <c r="S179" s="28">
        <f t="shared" si="46"/>
        <v>3816.1455807705202</v>
      </c>
      <c r="T179" s="20"/>
      <c r="U179" s="56"/>
      <c r="V179" s="1">
        <f t="shared" si="37"/>
        <v>0.5739332994695342</v>
      </c>
      <c r="W179" s="1">
        <f t="shared" si="38"/>
        <v>499.42606670053044</v>
      </c>
      <c r="X179" s="1">
        <f t="shared" si="39"/>
        <v>0.2869666497347671</v>
      </c>
      <c r="Y179" s="3">
        <f t="shared" si="47"/>
        <v>95.40363951926301</v>
      </c>
    </row>
    <row r="180" spans="1:25" x14ac:dyDescent="0.35">
      <c r="A180">
        <v>7</v>
      </c>
      <c r="C180" s="15">
        <f t="shared" si="48"/>
        <v>44083</v>
      </c>
      <c r="D180" s="13"/>
      <c r="L180" s="34">
        <f t="shared" si="40"/>
        <v>0.33333333333333331</v>
      </c>
      <c r="M180">
        <f t="shared" si="41"/>
        <v>1.4999999999999999E-2</v>
      </c>
      <c r="N180">
        <v>22.22</v>
      </c>
      <c r="O180">
        <f t="shared" si="42"/>
        <v>4.4999999999999998E-2</v>
      </c>
      <c r="P180">
        <f t="shared" si="43"/>
        <v>-0.03</v>
      </c>
      <c r="Q180" s="32">
        <f t="shared" si="44"/>
        <v>306723.73263188056</v>
      </c>
      <c r="R180" s="28">
        <f t="shared" si="45"/>
        <v>27.830437425173159</v>
      </c>
      <c r="S180" s="28">
        <f t="shared" si="46"/>
        <v>3817.4369306943267</v>
      </c>
      <c r="T180" s="20"/>
      <c r="U180" s="56"/>
      <c r="V180" s="1">
        <f t="shared" si="37"/>
        <v>0.5566087485034632</v>
      </c>
      <c r="W180" s="1">
        <f t="shared" si="38"/>
        <v>499.44339125149656</v>
      </c>
      <c r="X180" s="1">
        <f t="shared" si="39"/>
        <v>0.2783043742517316</v>
      </c>
      <c r="Y180" s="3">
        <f t="shared" si="47"/>
        <v>95.435923267358177</v>
      </c>
    </row>
    <row r="181" spans="1:25" x14ac:dyDescent="0.35">
      <c r="A181">
        <v>7</v>
      </c>
      <c r="C181" s="15">
        <f t="shared" si="48"/>
        <v>44084</v>
      </c>
      <c r="D181" s="13"/>
      <c r="L181" s="34">
        <f t="shared" si="40"/>
        <v>0.33333333333333331</v>
      </c>
      <c r="M181">
        <f t="shared" si="41"/>
        <v>1.4999999999999999E-2</v>
      </c>
      <c r="N181">
        <v>22.22</v>
      </c>
      <c r="O181">
        <f t="shared" si="42"/>
        <v>4.4999999999999998E-2</v>
      </c>
      <c r="P181">
        <f t="shared" si="43"/>
        <v>-0.03</v>
      </c>
      <c r="Q181" s="32">
        <f t="shared" si="44"/>
        <v>306723.32034267264</v>
      </c>
      <c r="R181" s="28">
        <f t="shared" si="45"/>
        <v>26.990356948934956</v>
      </c>
      <c r="S181" s="28">
        <f t="shared" si="46"/>
        <v>3818.6893003784594</v>
      </c>
      <c r="T181" s="20"/>
      <c r="U181" s="56"/>
      <c r="V181" s="1">
        <f t="shared" si="37"/>
        <v>0.53980713897869914</v>
      </c>
      <c r="W181" s="1">
        <f t="shared" si="38"/>
        <v>499.46019286102131</v>
      </c>
      <c r="X181" s="1">
        <f t="shared" si="39"/>
        <v>0.26990356948934957</v>
      </c>
      <c r="Y181" s="3">
        <f t="shared" si="47"/>
        <v>95.467232509461496</v>
      </c>
    </row>
    <row r="182" spans="1:25" x14ac:dyDescent="0.35">
      <c r="A182">
        <v>7</v>
      </c>
      <c r="C182" s="15">
        <f t="shared" si="48"/>
        <v>44085</v>
      </c>
      <c r="D182" s="13"/>
      <c r="L182" s="34">
        <f t="shared" si="40"/>
        <v>0.33333333333333331</v>
      </c>
      <c r="M182">
        <f t="shared" si="41"/>
        <v>1.4999999999999999E-2</v>
      </c>
      <c r="N182">
        <v>22.22</v>
      </c>
      <c r="O182">
        <f t="shared" si="42"/>
        <v>4.4999999999999998E-2</v>
      </c>
      <c r="P182">
        <f t="shared" si="43"/>
        <v>-0.03</v>
      </c>
      <c r="Q182" s="32">
        <f t="shared" si="44"/>
        <v>306722.92049922928</v>
      </c>
      <c r="R182" s="28">
        <f t="shared" si="45"/>
        <v>26.175634329566289</v>
      </c>
      <c r="S182" s="28">
        <f t="shared" si="46"/>
        <v>3819.9038664411614</v>
      </c>
      <c r="T182" s="20"/>
      <c r="U182" s="56"/>
      <c r="V182" s="1">
        <f t="shared" si="37"/>
        <v>0.52351268659132577</v>
      </c>
      <c r="W182" s="1">
        <f t="shared" si="38"/>
        <v>499.47648731340865</v>
      </c>
      <c r="X182" s="1">
        <f t="shared" si="39"/>
        <v>0.26175634329566289</v>
      </c>
      <c r="Y182" s="3">
        <f t="shared" si="47"/>
        <v>95.497596661029036</v>
      </c>
    </row>
    <row r="183" spans="1:25" x14ac:dyDescent="0.35">
      <c r="A183">
        <v>7</v>
      </c>
      <c r="C183" s="15">
        <f t="shared" si="48"/>
        <v>44086</v>
      </c>
      <c r="D183" s="13"/>
      <c r="L183" s="34">
        <f t="shared" si="40"/>
        <v>0.33333333333333331</v>
      </c>
      <c r="M183">
        <f t="shared" si="41"/>
        <v>1.4999999999999999E-2</v>
      </c>
      <c r="N183">
        <v>22.22</v>
      </c>
      <c r="O183">
        <f t="shared" si="42"/>
        <v>4.4999999999999998E-2</v>
      </c>
      <c r="P183">
        <f t="shared" si="43"/>
        <v>-0.03</v>
      </c>
      <c r="Q183" s="32">
        <f t="shared" si="44"/>
        <v>306722.53272584273</v>
      </c>
      <c r="R183" s="28">
        <f t="shared" si="45"/>
        <v>25.385504171280033</v>
      </c>
      <c r="S183" s="28">
        <f t="shared" si="46"/>
        <v>3821.0817699859917</v>
      </c>
      <c r="T183" s="20"/>
      <c r="U183" s="56"/>
      <c r="V183" s="1">
        <f t="shared" si="37"/>
        <v>0.50771008342560064</v>
      </c>
      <c r="W183" s="1">
        <f t="shared" si="38"/>
        <v>499.49228991657441</v>
      </c>
      <c r="X183" s="1">
        <f t="shared" si="39"/>
        <v>0.25385504171280032</v>
      </c>
      <c r="Y183" s="3">
        <f t="shared" si="47"/>
        <v>95.527044249649805</v>
      </c>
    </row>
    <row r="184" spans="1:25" x14ac:dyDescent="0.35">
      <c r="A184">
        <v>7</v>
      </c>
      <c r="C184" s="15">
        <f t="shared" si="48"/>
        <v>44087</v>
      </c>
      <c r="D184" s="13"/>
      <c r="L184" s="34">
        <f t="shared" si="40"/>
        <v>0.33333333333333331</v>
      </c>
      <c r="M184">
        <f t="shared" si="41"/>
        <v>1.4999999999999999E-2</v>
      </c>
      <c r="N184">
        <v>22.22</v>
      </c>
      <c r="O184">
        <f t="shared" si="42"/>
        <v>4.4999999999999998E-2</v>
      </c>
      <c r="P184">
        <f t="shared" si="43"/>
        <v>-0.03</v>
      </c>
      <c r="Q184" s="32">
        <f t="shared" si="44"/>
        <v>306722.1566581474</v>
      </c>
      <c r="R184" s="28">
        <f t="shared" si="45"/>
        <v>24.619224178921154</v>
      </c>
      <c r="S184" s="28">
        <f t="shared" si="46"/>
        <v>3822.2241176736993</v>
      </c>
      <c r="T184" s="20"/>
      <c r="U184" s="56"/>
      <c r="V184" s="1">
        <f t="shared" si="37"/>
        <v>0.49238448357842307</v>
      </c>
      <c r="W184" s="1">
        <f t="shared" si="38"/>
        <v>499.50761551642159</v>
      </c>
      <c r="X184" s="1">
        <f t="shared" si="39"/>
        <v>0.24619224178921154</v>
      </c>
      <c r="Y184" s="3">
        <f t="shared" si="47"/>
        <v>95.555602941842494</v>
      </c>
    </row>
    <row r="185" spans="1:25" x14ac:dyDescent="0.35">
      <c r="A185">
        <v>7</v>
      </c>
      <c r="C185" s="15">
        <f t="shared" si="48"/>
        <v>44088</v>
      </c>
      <c r="D185" s="13"/>
      <c r="L185" s="34">
        <f t="shared" si="40"/>
        <v>0.33333333333333331</v>
      </c>
      <c r="M185">
        <f t="shared" si="41"/>
        <v>1.4999999999999999E-2</v>
      </c>
      <c r="N185">
        <v>22.22</v>
      </c>
      <c r="O185">
        <f t="shared" si="42"/>
        <v>4.4999999999999998E-2</v>
      </c>
      <c r="P185">
        <f t="shared" si="43"/>
        <v>-0.03</v>
      </c>
      <c r="Q185" s="32">
        <f t="shared" si="44"/>
        <v>306721.7919427774</v>
      </c>
      <c r="R185" s="28">
        <f t="shared" si="45"/>
        <v>23.876074460872847</v>
      </c>
      <c r="S185" s="28">
        <f t="shared" si="46"/>
        <v>3823.3319827617506</v>
      </c>
      <c r="T185" s="20"/>
      <c r="U185" s="56"/>
      <c r="V185" s="1">
        <f t="shared" si="37"/>
        <v>0.47752148921745696</v>
      </c>
      <c r="W185" s="1">
        <f t="shared" si="38"/>
        <v>499.52247851078255</v>
      </c>
      <c r="X185" s="1">
        <f t="shared" si="39"/>
        <v>0.23876074460872848</v>
      </c>
      <c r="Y185" s="3">
        <f t="shared" si="47"/>
        <v>95.583299569043774</v>
      </c>
    </row>
    <row r="186" spans="1:25" x14ac:dyDescent="0.35">
      <c r="A186">
        <v>7</v>
      </c>
      <c r="C186" s="15">
        <f t="shared" si="48"/>
        <v>44089</v>
      </c>
      <c r="D186" s="13"/>
      <c r="L186" s="34">
        <f t="shared" si="40"/>
        <v>0.33333333333333331</v>
      </c>
      <c r="M186">
        <f t="shared" si="41"/>
        <v>1.4999999999999999E-2</v>
      </c>
      <c r="N186">
        <v>22.22</v>
      </c>
      <c r="O186">
        <f t="shared" si="42"/>
        <v>4.4999999999999998E-2</v>
      </c>
      <c r="P186">
        <f t="shared" si="43"/>
        <v>-0.03</v>
      </c>
      <c r="Q186" s="32">
        <f t="shared" si="44"/>
        <v>306721.43823703454</v>
      </c>
      <c r="R186" s="28">
        <f t="shared" si="45"/>
        <v>23.155356852991726</v>
      </c>
      <c r="S186" s="28">
        <f t="shared" si="46"/>
        <v>3824.40640611249</v>
      </c>
      <c r="T186" s="20"/>
      <c r="U186" s="56"/>
      <c r="V186" s="1">
        <f t="shared" si="37"/>
        <v>0.46310713705983453</v>
      </c>
      <c r="W186" s="1">
        <f t="shared" si="38"/>
        <v>499.53689286294019</v>
      </c>
      <c r="X186" s="1">
        <f t="shared" si="39"/>
        <v>0.23155356852991726</v>
      </c>
      <c r="Y186" s="3">
        <f t="shared" si="47"/>
        <v>95.610160152812256</v>
      </c>
    </row>
    <row r="187" spans="1:25" x14ac:dyDescent="0.35">
      <c r="A187">
        <v>7</v>
      </c>
      <c r="C187" s="15">
        <f t="shared" si="48"/>
        <v>44090</v>
      </c>
      <c r="D187" s="13"/>
      <c r="L187" s="34">
        <f t="shared" si="40"/>
        <v>0.33333333333333331</v>
      </c>
      <c r="M187">
        <f t="shared" si="41"/>
        <v>1.4999999999999999E-2</v>
      </c>
      <c r="N187">
        <v>22.22</v>
      </c>
      <c r="O187">
        <f t="shared" si="42"/>
        <v>4.4999999999999998E-2</v>
      </c>
      <c r="P187">
        <f t="shared" si="43"/>
        <v>-0.03</v>
      </c>
      <c r="Q187" s="32">
        <f t="shared" si="44"/>
        <v>306721.09520856623</v>
      </c>
      <c r="R187" s="28">
        <f t="shared" si="45"/>
        <v>22.456394262938094</v>
      </c>
      <c r="S187" s="28">
        <f t="shared" si="46"/>
        <v>3825.4483971708746</v>
      </c>
      <c r="T187" s="20"/>
      <c r="U187" s="56"/>
      <c r="V187" s="1">
        <f t="shared" si="37"/>
        <v>0.44912788525876191</v>
      </c>
      <c r="W187" s="1">
        <f t="shared" si="38"/>
        <v>499.55087211474125</v>
      </c>
      <c r="X187" s="1">
        <f t="shared" si="39"/>
        <v>0.22456394262938095</v>
      </c>
      <c r="Y187" s="3">
        <f t="shared" si="47"/>
        <v>95.636209929271871</v>
      </c>
    </row>
    <row r="188" spans="1:25" x14ac:dyDescent="0.35">
      <c r="A188">
        <v>7</v>
      </c>
      <c r="C188" s="15">
        <f t="shared" si="48"/>
        <v>44091</v>
      </c>
      <c r="D188" s="13"/>
      <c r="L188" s="34">
        <f t="shared" si="40"/>
        <v>0.33333333333333331</v>
      </c>
      <c r="M188">
        <f t="shared" si="41"/>
        <v>1.4999999999999999E-2</v>
      </c>
      <c r="N188">
        <v>22.22</v>
      </c>
      <c r="O188">
        <f t="shared" si="42"/>
        <v>4.4999999999999998E-2</v>
      </c>
      <c r="P188">
        <f t="shared" si="43"/>
        <v>-0.03</v>
      </c>
      <c r="Q188" s="32">
        <f t="shared" si="44"/>
        <v>306720.76253505307</v>
      </c>
      <c r="R188" s="28">
        <f t="shared" si="45"/>
        <v>21.778530034286426</v>
      </c>
      <c r="S188" s="28">
        <f t="shared" si="46"/>
        <v>3826.4589349127068</v>
      </c>
      <c r="T188" s="20"/>
      <c r="U188" s="56"/>
      <c r="V188" s="1">
        <f t="shared" si="37"/>
        <v>0.4355706006857285</v>
      </c>
      <c r="W188" s="1">
        <f t="shared" si="38"/>
        <v>499.56442939931429</v>
      </c>
      <c r="X188" s="1">
        <f t="shared" si="39"/>
        <v>0.21778530034286425</v>
      </c>
      <c r="Y188" s="3">
        <f t="shared" si="47"/>
        <v>95.661473372817682</v>
      </c>
    </row>
    <row r="189" spans="1:25" x14ac:dyDescent="0.35">
      <c r="A189">
        <v>7</v>
      </c>
      <c r="C189" s="15">
        <f t="shared" si="48"/>
        <v>44092</v>
      </c>
      <c r="D189" s="13"/>
      <c r="L189" s="34">
        <f t="shared" si="40"/>
        <v>0.33333333333333331</v>
      </c>
      <c r="M189">
        <f t="shared" si="41"/>
        <v>1.4999999999999999E-2</v>
      </c>
      <c r="N189">
        <v>22.22</v>
      </c>
      <c r="O189">
        <f t="shared" si="42"/>
        <v>4.4999999999999998E-2</v>
      </c>
      <c r="P189">
        <f t="shared" si="43"/>
        <v>-0.03</v>
      </c>
      <c r="Q189" s="32">
        <f t="shared" si="44"/>
        <v>306720.43990390602</v>
      </c>
      <c r="R189" s="28">
        <f t="shared" si="45"/>
        <v>21.121127329819647</v>
      </c>
      <c r="S189" s="28">
        <f t="shared" si="46"/>
        <v>3827.4389687642497</v>
      </c>
      <c r="T189" s="20"/>
      <c r="U189" s="56"/>
      <c r="V189" s="1">
        <f t="shared" si="37"/>
        <v>0.42242254659639294</v>
      </c>
      <c r="W189" s="1">
        <f t="shared" si="38"/>
        <v>499.57757745340359</v>
      </c>
      <c r="X189" s="1">
        <f t="shared" si="39"/>
        <v>0.21121127329819647</v>
      </c>
      <c r="Y189" s="3">
        <f t="shared" si="47"/>
        <v>95.685974219106242</v>
      </c>
    </row>
    <row r="190" spans="1:25" x14ac:dyDescent="0.35">
      <c r="A190">
        <v>7</v>
      </c>
      <c r="C190" s="15">
        <f t="shared" si="48"/>
        <v>44093</v>
      </c>
      <c r="D190" s="13"/>
      <c r="L190" s="34">
        <f t="shared" si="40"/>
        <v>0.33333333333333331</v>
      </c>
      <c r="M190">
        <f t="shared" si="41"/>
        <v>1.4999999999999999E-2</v>
      </c>
      <c r="N190">
        <v>22.22</v>
      </c>
      <c r="O190">
        <f t="shared" si="42"/>
        <v>4.4999999999999998E-2</v>
      </c>
      <c r="P190">
        <f t="shared" si="43"/>
        <v>-0.03</v>
      </c>
      <c r="Q190" s="32">
        <f t="shared" si="44"/>
        <v>306720.1270119726</v>
      </c>
      <c r="R190" s="28">
        <f t="shared" si="45"/>
        <v>20.48356853342883</v>
      </c>
      <c r="S190" s="28">
        <f t="shared" si="46"/>
        <v>3828.3894194940917</v>
      </c>
      <c r="T190" s="20"/>
      <c r="U190" s="56"/>
      <c r="V190" s="1">
        <f t="shared" si="37"/>
        <v>0.40967137066857662</v>
      </c>
      <c r="W190" s="1">
        <f t="shared" si="38"/>
        <v>499.5903286293314</v>
      </c>
      <c r="X190" s="1">
        <f t="shared" si="39"/>
        <v>0.20483568533428831</v>
      </c>
      <c r="Y190" s="3">
        <f t="shared" si="47"/>
        <v>95.709735487352305</v>
      </c>
    </row>
    <row r="191" spans="1:25" x14ac:dyDescent="0.35">
      <c r="A191">
        <v>7</v>
      </c>
      <c r="C191" s="15">
        <f t="shared" si="48"/>
        <v>44094</v>
      </c>
      <c r="D191" s="13"/>
      <c r="L191" s="34">
        <f t="shared" si="40"/>
        <v>0.33333333333333331</v>
      </c>
      <c r="M191">
        <f t="shared" si="41"/>
        <v>1.4999999999999999E-2</v>
      </c>
      <c r="N191">
        <v>22.22</v>
      </c>
      <c r="O191">
        <f t="shared" si="42"/>
        <v>4.4999999999999998E-2</v>
      </c>
      <c r="P191">
        <f t="shared" si="43"/>
        <v>-0.03</v>
      </c>
      <c r="Q191" s="32">
        <f t="shared" si="44"/>
        <v>306719.82356525195</v>
      </c>
      <c r="R191" s="28">
        <f t="shared" si="45"/>
        <v>19.865254670057297</v>
      </c>
      <c r="S191" s="28">
        <f t="shared" si="46"/>
        <v>3829.3111800780962</v>
      </c>
      <c r="T191" s="20"/>
      <c r="U191" s="56"/>
      <c r="V191" s="1">
        <f t="shared" si="37"/>
        <v>0.39730509340114595</v>
      </c>
      <c r="W191" s="1">
        <f t="shared" si="38"/>
        <v>499.60269490659886</v>
      </c>
      <c r="X191" s="1">
        <f t="shared" si="39"/>
        <v>0.19865254670057297</v>
      </c>
      <c r="Y191" s="3">
        <f t="shared" si="47"/>
        <v>95.732779501952407</v>
      </c>
    </row>
    <row r="192" spans="1:25" x14ac:dyDescent="0.35">
      <c r="A192">
        <v>7</v>
      </c>
      <c r="C192" s="15">
        <f t="shared" si="48"/>
        <v>44095</v>
      </c>
      <c r="D192" s="13"/>
      <c r="L192" s="34">
        <f t="shared" si="40"/>
        <v>0.33333333333333331</v>
      </c>
      <c r="M192">
        <f t="shared" si="41"/>
        <v>1.4999999999999999E-2</v>
      </c>
      <c r="N192">
        <v>22.22</v>
      </c>
      <c r="O192">
        <f t="shared" si="42"/>
        <v>4.4999999999999998E-2</v>
      </c>
      <c r="P192">
        <f t="shared" si="43"/>
        <v>-0.03</v>
      </c>
      <c r="Q192" s="32">
        <f t="shared" si="44"/>
        <v>306719.52927861869</v>
      </c>
      <c r="R192" s="28">
        <f t="shared" si="45"/>
        <v>19.265604843145045</v>
      </c>
      <c r="S192" s="28">
        <f t="shared" si="46"/>
        <v>3830.2051165382486</v>
      </c>
      <c r="T192" s="20"/>
      <c r="U192" s="56"/>
      <c r="V192" s="1">
        <f t="shared" si="37"/>
        <v>0.38531209686290091</v>
      </c>
      <c r="W192" s="1">
        <f t="shared" si="38"/>
        <v>499.61468790313711</v>
      </c>
      <c r="X192" s="1">
        <f t="shared" si="39"/>
        <v>0.19265604843145046</v>
      </c>
      <c r="Y192" s="3">
        <f t="shared" si="47"/>
        <v>95.755127913456221</v>
      </c>
    </row>
    <row r="193" spans="1:25" x14ac:dyDescent="0.35">
      <c r="A193">
        <v>7</v>
      </c>
      <c r="C193" s="15">
        <f t="shared" si="48"/>
        <v>44096</v>
      </c>
      <c r="D193" s="13"/>
      <c r="L193" s="34">
        <f t="shared" si="40"/>
        <v>0.33333333333333331</v>
      </c>
      <c r="M193">
        <f t="shared" si="41"/>
        <v>1.4999999999999999E-2</v>
      </c>
      <c r="N193">
        <v>22.22</v>
      </c>
      <c r="O193">
        <f t="shared" si="42"/>
        <v>4.4999999999999998E-2</v>
      </c>
      <c r="P193">
        <f t="shared" si="43"/>
        <v>-0.03</v>
      </c>
      <c r="Q193" s="32">
        <f t="shared" si="44"/>
        <v>306719.24387555482</v>
      </c>
      <c r="R193" s="28">
        <f t="shared" si="45"/>
        <v>18.684055689045767</v>
      </c>
      <c r="S193" s="28">
        <f t="shared" si="46"/>
        <v>3831.0720687561902</v>
      </c>
      <c r="T193" s="20"/>
      <c r="U193" s="56"/>
      <c r="V193" s="1">
        <f t="shared" si="37"/>
        <v>0.37368111378091534</v>
      </c>
      <c r="W193" s="1">
        <f t="shared" si="38"/>
        <v>499.62631888621911</v>
      </c>
      <c r="X193" s="1">
        <f t="shared" si="39"/>
        <v>0.18684055689045767</v>
      </c>
      <c r="Y193" s="3">
        <f t="shared" si="47"/>
        <v>95.776801718904764</v>
      </c>
    </row>
    <row r="194" spans="1:25" x14ac:dyDescent="0.35">
      <c r="A194">
        <v>7</v>
      </c>
      <c r="C194" s="15">
        <f t="shared" si="48"/>
        <v>44097</v>
      </c>
      <c r="D194" s="13"/>
      <c r="L194" s="34">
        <f t="shared" si="40"/>
        <v>0.33333333333333331</v>
      </c>
      <c r="M194">
        <f t="shared" si="41"/>
        <v>1.4999999999999999E-2</v>
      </c>
      <c r="N194">
        <v>22.22</v>
      </c>
      <c r="O194">
        <f t="shared" si="42"/>
        <v>4.4999999999999998E-2</v>
      </c>
      <c r="P194">
        <f t="shared" si="43"/>
        <v>-0.03</v>
      </c>
      <c r="Q194" s="32">
        <f t="shared" si="44"/>
        <v>306718.96708788996</v>
      </c>
      <c r="R194" s="28">
        <f t="shared" si="45"/>
        <v>18.120060847904671</v>
      </c>
      <c r="S194" s="28">
        <f t="shared" si="46"/>
        <v>3831.9128512621974</v>
      </c>
      <c r="T194" s="20"/>
      <c r="U194" s="56"/>
      <c r="V194" s="1">
        <f t="shared" ref="V194:V257" si="49">R194*$AB$7</f>
        <v>0.36240121695809341</v>
      </c>
      <c r="W194" s="1">
        <f t="shared" ref="W194:W257" si="50">$AB$10-V194</f>
        <v>499.63759878304188</v>
      </c>
      <c r="X194" s="1">
        <f t="shared" ref="X194:X257" si="51">R194*$AB$8</f>
        <v>0.1812006084790467</v>
      </c>
      <c r="Y194" s="3">
        <f t="shared" si="47"/>
        <v>95.797821281554945</v>
      </c>
    </row>
    <row r="195" spans="1:25" x14ac:dyDescent="0.35">
      <c r="A195">
        <v>7</v>
      </c>
      <c r="C195" s="15">
        <f t="shared" si="48"/>
        <v>44098</v>
      </c>
      <c r="D195" s="13"/>
      <c r="L195" s="34">
        <f t="shared" ref="L195:L258" si="52">M195/O195</f>
        <v>0.33333333333333331</v>
      </c>
      <c r="M195">
        <f t="shared" ref="M195:M258" si="53">IF(A195=0,$AE$2,IF(A195=1,$AE$3,IF(A195=2,$AE$4,IF(A195=3,$AE$5,IF(A195=4,$AE$6,IF(A195=5,$AE$7,IF(A195=6,$AE$8,IF(A195=7,$AE$9,""))))))))</f>
        <v>1.4999999999999999E-2</v>
      </c>
      <c r="N195">
        <v>22.22</v>
      </c>
      <c r="O195">
        <f t="shared" ref="O195:O258" si="54">$AB$6</f>
        <v>4.4999999999999998E-2</v>
      </c>
      <c r="P195">
        <f t="shared" ref="P195:P258" si="55">M195-O195</f>
        <v>-0.03</v>
      </c>
      <c r="Q195" s="32">
        <f t="shared" ref="Q195:Q258" si="56">Q194-((Q194/$AB$2)*(M195*R194))</f>
        <v>306718.6986555492</v>
      </c>
      <c r="R195" s="28">
        <f t="shared" ref="R195:R258" si="57">R194+(Q194/$AB$2)*(M195*R194)-(R194*O195)</f>
        <v>17.573090450500697</v>
      </c>
      <c r="S195" s="28">
        <f t="shared" ref="S195:S258" si="58">S194+(R194*O195)</f>
        <v>3832.728254000353</v>
      </c>
      <c r="T195" s="20"/>
      <c r="U195" s="56"/>
      <c r="V195" s="1">
        <f t="shared" si="49"/>
        <v>0.35146180901001395</v>
      </c>
      <c r="W195" s="1">
        <f t="shared" si="50"/>
        <v>499.64853819099</v>
      </c>
      <c r="X195" s="1">
        <f t="shared" si="51"/>
        <v>0.17573090450500697</v>
      </c>
      <c r="Y195" s="3">
        <f t="shared" ref="Y195:Y258" si="59">S195*$AB$9</f>
        <v>95.818206350008836</v>
      </c>
    </row>
    <row r="196" spans="1:25" x14ac:dyDescent="0.35">
      <c r="A196">
        <v>7</v>
      </c>
      <c r="C196" s="15">
        <f t="shared" ref="C196:C259" si="60">C195+1</f>
        <v>44099</v>
      </c>
      <c r="D196" s="13"/>
      <c r="L196" s="34">
        <f t="shared" si="52"/>
        <v>0.33333333333333331</v>
      </c>
      <c r="M196">
        <f t="shared" si="53"/>
        <v>1.4999999999999999E-2</v>
      </c>
      <c r="N196">
        <v>22.22</v>
      </c>
      <c r="O196">
        <f t="shared" si="54"/>
        <v>4.4999999999999998E-2</v>
      </c>
      <c r="P196">
        <f t="shared" si="55"/>
        <v>-0.03</v>
      </c>
      <c r="Q196" s="32">
        <f t="shared" si="56"/>
        <v>306718.43832630885</v>
      </c>
      <c r="R196" s="28">
        <f t="shared" si="57"/>
        <v>17.042630620571689</v>
      </c>
      <c r="S196" s="28">
        <f t="shared" si="58"/>
        <v>3833.5190430706257</v>
      </c>
      <c r="T196" s="20"/>
      <c r="U196" s="56"/>
      <c r="V196" s="1">
        <f t="shared" si="49"/>
        <v>0.34085261241143378</v>
      </c>
      <c r="W196" s="1">
        <f t="shared" si="50"/>
        <v>499.65914738758858</v>
      </c>
      <c r="X196" s="1">
        <f t="shared" si="51"/>
        <v>0.17042630620571689</v>
      </c>
      <c r="Y196" s="3">
        <f t="shared" si="59"/>
        <v>95.837976076765642</v>
      </c>
    </row>
    <row r="197" spans="1:25" x14ac:dyDescent="0.35">
      <c r="A197">
        <v>7</v>
      </c>
      <c r="C197" s="15">
        <f t="shared" si="60"/>
        <v>44100</v>
      </c>
      <c r="D197" s="13"/>
      <c r="L197" s="34">
        <f t="shared" si="52"/>
        <v>0.33333333333333331</v>
      </c>
      <c r="M197">
        <f t="shared" si="53"/>
        <v>1.4999999999999999E-2</v>
      </c>
      <c r="N197">
        <v>22.22</v>
      </c>
      <c r="O197">
        <f t="shared" si="54"/>
        <v>4.4999999999999998E-2</v>
      </c>
      <c r="P197">
        <f t="shared" si="55"/>
        <v>-0.03</v>
      </c>
      <c r="Q197" s="32">
        <f t="shared" si="56"/>
        <v>306718.18585555936</v>
      </c>
      <c r="R197" s="28">
        <f t="shared" si="57"/>
        <v>16.528182992155596</v>
      </c>
      <c r="S197" s="28">
        <f t="shared" si="58"/>
        <v>3834.2859614485515</v>
      </c>
      <c r="T197" s="20"/>
      <c r="U197" s="56"/>
      <c r="V197" s="1">
        <f t="shared" si="49"/>
        <v>0.33056365984311192</v>
      </c>
      <c r="W197" s="1">
        <f t="shared" si="50"/>
        <v>499.66943634015689</v>
      </c>
      <c r="X197" s="1">
        <f t="shared" si="51"/>
        <v>0.16528182992155596</v>
      </c>
      <c r="Y197" s="3">
        <f t="shared" si="59"/>
        <v>95.857149036213798</v>
      </c>
    </row>
    <row r="198" spans="1:25" x14ac:dyDescent="0.35">
      <c r="A198">
        <v>7</v>
      </c>
      <c r="C198" s="15">
        <f t="shared" si="60"/>
        <v>44101</v>
      </c>
      <c r="D198" s="13"/>
      <c r="L198" s="34">
        <f t="shared" si="52"/>
        <v>0.33333333333333331</v>
      </c>
      <c r="M198">
        <f t="shared" si="53"/>
        <v>1.4999999999999999E-2</v>
      </c>
      <c r="N198">
        <v>22.22</v>
      </c>
      <c r="O198">
        <f t="shared" si="54"/>
        <v>4.4999999999999998E-2</v>
      </c>
      <c r="P198">
        <f t="shared" si="55"/>
        <v>-0.03</v>
      </c>
      <c r="Q198" s="32">
        <f t="shared" si="56"/>
        <v>306717.94100607536</v>
      </c>
      <c r="R198" s="28">
        <f t="shared" si="57"/>
        <v>16.029264241494836</v>
      </c>
      <c r="S198" s="28">
        <f t="shared" si="58"/>
        <v>3835.0297296831986</v>
      </c>
      <c r="T198" s="20"/>
      <c r="U198" s="56"/>
      <c r="V198" s="1">
        <f t="shared" si="49"/>
        <v>0.32058528482989673</v>
      </c>
      <c r="W198" s="1">
        <f t="shared" si="50"/>
        <v>499.67941471517008</v>
      </c>
      <c r="X198" s="1">
        <f t="shared" si="51"/>
        <v>0.16029264241494837</v>
      </c>
      <c r="Y198" s="3">
        <f t="shared" si="59"/>
        <v>95.875743242079977</v>
      </c>
    </row>
    <row r="199" spans="1:25" x14ac:dyDescent="0.35">
      <c r="A199">
        <v>7</v>
      </c>
      <c r="C199" s="15">
        <f t="shared" si="60"/>
        <v>44102</v>
      </c>
      <c r="D199" s="13"/>
      <c r="L199" s="34">
        <f t="shared" si="52"/>
        <v>0.33333333333333331</v>
      </c>
      <c r="M199">
        <f t="shared" si="53"/>
        <v>1.4999999999999999E-2</v>
      </c>
      <c r="N199">
        <v>22.22</v>
      </c>
      <c r="O199">
        <f t="shared" si="54"/>
        <v>4.4999999999999998E-2</v>
      </c>
      <c r="P199">
        <f t="shared" si="55"/>
        <v>-0.03</v>
      </c>
      <c r="Q199" s="32">
        <f t="shared" si="56"/>
        <v>306717.70354779292</v>
      </c>
      <c r="R199" s="28">
        <f t="shared" si="57"/>
        <v>15.5454056330646</v>
      </c>
      <c r="S199" s="28">
        <f t="shared" si="58"/>
        <v>3835.7510465740661</v>
      </c>
      <c r="T199" s="20"/>
      <c r="U199" s="56"/>
      <c r="V199" s="1">
        <f t="shared" si="49"/>
        <v>0.31090811266129204</v>
      </c>
      <c r="W199" s="1">
        <f t="shared" si="50"/>
        <v>499.68909188733869</v>
      </c>
      <c r="X199" s="1">
        <f t="shared" si="51"/>
        <v>0.15545405633064602</v>
      </c>
      <c r="Y199" s="3">
        <f t="shared" si="59"/>
        <v>95.893776164351664</v>
      </c>
    </row>
    <row r="200" spans="1:25" x14ac:dyDescent="0.35">
      <c r="A200">
        <v>7</v>
      </c>
      <c r="C200" s="15">
        <f t="shared" si="60"/>
        <v>44103</v>
      </c>
      <c r="D200" s="13"/>
      <c r="L200" s="34">
        <f t="shared" si="52"/>
        <v>0.33333333333333331</v>
      </c>
      <c r="M200">
        <f t="shared" si="53"/>
        <v>1.4999999999999999E-2</v>
      </c>
      <c r="N200">
        <v>22.22</v>
      </c>
      <c r="O200">
        <f t="shared" si="54"/>
        <v>4.4999999999999998E-2</v>
      </c>
      <c r="P200">
        <f t="shared" si="55"/>
        <v>-0.03</v>
      </c>
      <c r="Q200" s="32">
        <f t="shared" si="56"/>
        <v>306717.47325759317</v>
      </c>
      <c r="R200" s="28">
        <f t="shared" si="57"/>
        <v>15.076152579299098</v>
      </c>
      <c r="S200" s="28">
        <f t="shared" si="58"/>
        <v>3836.4505898275538</v>
      </c>
      <c r="T200" s="20"/>
      <c r="U200" s="56"/>
      <c r="V200" s="1">
        <f t="shared" si="49"/>
        <v>0.30152305158598197</v>
      </c>
      <c r="W200" s="1">
        <f t="shared" si="50"/>
        <v>499.698476948414</v>
      </c>
      <c r="X200" s="1">
        <f t="shared" si="51"/>
        <v>0.15076152579299099</v>
      </c>
      <c r="Y200" s="3">
        <f t="shared" si="59"/>
        <v>95.911264745688854</v>
      </c>
    </row>
    <row r="201" spans="1:25" x14ac:dyDescent="0.35">
      <c r="A201">
        <v>7</v>
      </c>
      <c r="C201" s="15">
        <f t="shared" si="60"/>
        <v>44104</v>
      </c>
      <c r="D201" s="13"/>
      <c r="L201" s="34">
        <f t="shared" si="52"/>
        <v>0.33333333333333331</v>
      </c>
      <c r="M201">
        <f t="shared" si="53"/>
        <v>1.4999999999999999E-2</v>
      </c>
      <c r="N201">
        <v>22.22</v>
      </c>
      <c r="O201">
        <f t="shared" si="54"/>
        <v>4.4999999999999998E-2</v>
      </c>
      <c r="P201">
        <f t="shared" si="55"/>
        <v>-0.03</v>
      </c>
      <c r="Q201" s="32">
        <f t="shared" si="56"/>
        <v>306717.24991909281</v>
      </c>
      <c r="R201" s="28">
        <f t="shared" si="57"/>
        <v>14.621064213602629</v>
      </c>
      <c r="S201" s="28">
        <f t="shared" si="58"/>
        <v>3837.1290166936224</v>
      </c>
      <c r="T201" s="20"/>
      <c r="U201" s="56"/>
      <c r="V201" s="1">
        <f t="shared" si="49"/>
        <v>0.29242128427205261</v>
      </c>
      <c r="W201" s="1">
        <f t="shared" si="50"/>
        <v>499.70757871572795</v>
      </c>
      <c r="X201" s="1">
        <f t="shared" si="51"/>
        <v>0.1462106421360263</v>
      </c>
      <c r="Y201" s="3">
        <f t="shared" si="59"/>
        <v>95.92822541734057</v>
      </c>
    </row>
    <row r="202" spans="1:25" x14ac:dyDescent="0.35">
      <c r="A202">
        <v>7</v>
      </c>
      <c r="C202" s="15">
        <f t="shared" si="60"/>
        <v>44105</v>
      </c>
      <c r="D202" s="13"/>
      <c r="L202" s="34">
        <f t="shared" si="52"/>
        <v>0.33333333333333331</v>
      </c>
      <c r="M202">
        <f t="shared" si="53"/>
        <v>1.4999999999999999E-2</v>
      </c>
      <c r="N202">
        <v>22.22</v>
      </c>
      <c r="O202">
        <f t="shared" si="54"/>
        <v>4.4999999999999998E-2</v>
      </c>
      <c r="P202">
        <f t="shared" si="55"/>
        <v>-0.03</v>
      </c>
      <c r="Q202" s="32">
        <f t="shared" si="56"/>
        <v>306717.03332244058</v>
      </c>
      <c r="R202" s="28">
        <f t="shared" si="57"/>
        <v>14.179712976244769</v>
      </c>
      <c r="S202" s="28">
        <f t="shared" si="58"/>
        <v>3837.7869645832343</v>
      </c>
      <c r="T202" s="20"/>
      <c r="U202" s="56"/>
      <c r="V202" s="1">
        <f t="shared" si="49"/>
        <v>0.28359425952489536</v>
      </c>
      <c r="W202" s="1">
        <f t="shared" si="50"/>
        <v>499.71640574047512</v>
      </c>
      <c r="X202" s="1">
        <f t="shared" si="51"/>
        <v>0.14179712976244768</v>
      </c>
      <c r="Y202" s="3">
        <f t="shared" si="59"/>
        <v>95.944674114580863</v>
      </c>
    </row>
    <row r="203" spans="1:25" x14ac:dyDescent="0.35">
      <c r="A203">
        <v>7</v>
      </c>
      <c r="C203" s="15">
        <f t="shared" si="60"/>
        <v>44106</v>
      </c>
      <c r="D203" s="13"/>
      <c r="L203" s="34">
        <f t="shared" si="52"/>
        <v>0.33333333333333331</v>
      </c>
      <c r="M203">
        <f t="shared" si="53"/>
        <v>1.4999999999999999E-2</v>
      </c>
      <c r="N203">
        <v>22.22</v>
      </c>
      <c r="O203">
        <f t="shared" si="54"/>
        <v>4.4999999999999998E-2</v>
      </c>
      <c r="P203">
        <f t="shared" si="55"/>
        <v>-0.03</v>
      </c>
      <c r="Q203" s="32">
        <f t="shared" si="56"/>
        <v>306716.82326412015</v>
      </c>
      <c r="R203" s="28">
        <f t="shared" si="57"/>
        <v>13.751684212751027</v>
      </c>
      <c r="S203" s="28">
        <f t="shared" si="58"/>
        <v>3838.4250516671655</v>
      </c>
      <c r="T203" s="20"/>
      <c r="U203" s="56"/>
      <c r="V203" s="1">
        <f t="shared" si="49"/>
        <v>0.27503368425502056</v>
      </c>
      <c r="W203" s="1">
        <f t="shared" si="50"/>
        <v>499.72496631574501</v>
      </c>
      <c r="X203" s="1">
        <f t="shared" si="51"/>
        <v>0.13751684212751028</v>
      </c>
      <c r="Y203" s="3">
        <f t="shared" si="59"/>
        <v>95.960626291679148</v>
      </c>
    </row>
    <row r="204" spans="1:25" x14ac:dyDescent="0.35">
      <c r="A204">
        <v>7</v>
      </c>
      <c r="C204" s="15">
        <f t="shared" si="60"/>
        <v>44107</v>
      </c>
      <c r="D204" s="13"/>
      <c r="L204" s="34">
        <f t="shared" si="52"/>
        <v>0.33333333333333331</v>
      </c>
      <c r="M204">
        <f t="shared" si="53"/>
        <v>1.4999999999999999E-2</v>
      </c>
      <c r="N204">
        <v>22.22</v>
      </c>
      <c r="O204">
        <f t="shared" si="54"/>
        <v>4.4999999999999998E-2</v>
      </c>
      <c r="P204">
        <f t="shared" si="55"/>
        <v>-0.03</v>
      </c>
      <c r="Q204" s="32">
        <f t="shared" si="56"/>
        <v>306716.61954675888</v>
      </c>
      <c r="R204" s="28">
        <f t="shared" si="57"/>
        <v>13.336575784412114</v>
      </c>
      <c r="S204" s="28">
        <f t="shared" si="58"/>
        <v>3839.0438774567392</v>
      </c>
      <c r="T204" s="20"/>
      <c r="U204" s="56"/>
      <c r="V204" s="1">
        <f t="shared" si="49"/>
        <v>0.26673151568824227</v>
      </c>
      <c r="W204" s="1">
        <f t="shared" si="50"/>
        <v>499.73326848431174</v>
      </c>
      <c r="X204" s="1">
        <f t="shared" si="51"/>
        <v>0.13336575784412114</v>
      </c>
      <c r="Y204" s="3">
        <f t="shared" si="59"/>
        <v>95.976096936418486</v>
      </c>
    </row>
    <row r="205" spans="1:25" x14ac:dyDescent="0.35">
      <c r="A205">
        <v>7</v>
      </c>
      <c r="C205" s="15">
        <f t="shared" si="60"/>
        <v>44108</v>
      </c>
      <c r="D205" s="13"/>
      <c r="L205" s="34">
        <f t="shared" si="52"/>
        <v>0.33333333333333331</v>
      </c>
      <c r="M205">
        <f t="shared" si="53"/>
        <v>1.4999999999999999E-2</v>
      </c>
      <c r="N205">
        <v>22.22</v>
      </c>
      <c r="O205">
        <f t="shared" si="54"/>
        <v>4.4999999999999998E-2</v>
      </c>
      <c r="P205">
        <f t="shared" si="55"/>
        <v>-0.03</v>
      </c>
      <c r="Q205" s="32">
        <f t="shared" si="56"/>
        <v>306716.42197894247</v>
      </c>
      <c r="R205" s="28">
        <f t="shared" si="57"/>
        <v>12.933997690546237</v>
      </c>
      <c r="S205" s="28">
        <f t="shared" si="58"/>
        <v>3839.6440233670378</v>
      </c>
      <c r="T205" s="20"/>
      <c r="U205" s="56"/>
      <c r="V205" s="1">
        <f t="shared" si="49"/>
        <v>0.25867995381092473</v>
      </c>
      <c r="W205" s="1">
        <f t="shared" si="50"/>
        <v>499.74132004618906</v>
      </c>
      <c r="X205" s="1">
        <f t="shared" si="51"/>
        <v>0.12933997690546237</v>
      </c>
      <c r="Y205" s="3">
        <f t="shared" si="59"/>
        <v>95.991100584175953</v>
      </c>
    </row>
    <row r="206" spans="1:25" x14ac:dyDescent="0.35">
      <c r="A206">
        <v>7</v>
      </c>
      <c r="C206" s="15">
        <f t="shared" si="60"/>
        <v>44109</v>
      </c>
      <c r="D206" s="13"/>
      <c r="L206" s="34">
        <f t="shared" si="52"/>
        <v>0.33333333333333331</v>
      </c>
      <c r="M206">
        <f t="shared" si="53"/>
        <v>1.4999999999999999E-2</v>
      </c>
      <c r="N206">
        <v>22.22</v>
      </c>
      <c r="O206">
        <f t="shared" si="54"/>
        <v>4.4999999999999998E-2</v>
      </c>
      <c r="P206">
        <f t="shared" si="55"/>
        <v>-0.03</v>
      </c>
      <c r="Q206" s="32">
        <f t="shared" si="56"/>
        <v>306716.23037503479</v>
      </c>
      <c r="R206" s="28">
        <f t="shared" si="57"/>
        <v>12.543571702159904</v>
      </c>
      <c r="S206" s="28">
        <f t="shared" si="58"/>
        <v>3840.2260532631126</v>
      </c>
      <c r="T206" s="20"/>
      <c r="U206" s="56"/>
      <c r="V206" s="1">
        <f t="shared" si="49"/>
        <v>0.25087143404319806</v>
      </c>
      <c r="W206" s="1">
        <f t="shared" si="50"/>
        <v>499.74912856595682</v>
      </c>
      <c r="X206" s="1">
        <f t="shared" si="51"/>
        <v>0.12543571702159903</v>
      </c>
      <c r="Y206" s="3">
        <f t="shared" si="59"/>
        <v>96.005651331577823</v>
      </c>
    </row>
    <row r="207" spans="1:25" x14ac:dyDescent="0.35">
      <c r="A207">
        <v>7</v>
      </c>
      <c r="C207" s="15">
        <f t="shared" si="60"/>
        <v>44110</v>
      </c>
      <c r="D207" s="13"/>
      <c r="L207" s="34">
        <f t="shared" si="52"/>
        <v>0.33333333333333331</v>
      </c>
      <c r="M207">
        <f t="shared" si="53"/>
        <v>1.4999999999999999E-2</v>
      </c>
      <c r="N207">
        <v>22.22</v>
      </c>
      <c r="O207">
        <f t="shared" si="54"/>
        <v>4.4999999999999998E-2</v>
      </c>
      <c r="P207">
        <f t="shared" si="55"/>
        <v>-0.03</v>
      </c>
      <c r="Q207" s="32">
        <f t="shared" si="56"/>
        <v>306716.0445550037</v>
      </c>
      <c r="R207" s="28">
        <f t="shared" si="57"/>
        <v>12.164931006663407</v>
      </c>
      <c r="S207" s="28">
        <f t="shared" si="58"/>
        <v>3840.7905139897098</v>
      </c>
      <c r="T207" s="20"/>
      <c r="U207" s="56"/>
      <c r="V207" s="1">
        <f t="shared" si="49"/>
        <v>0.24329862013326814</v>
      </c>
      <c r="W207" s="1">
        <f t="shared" si="50"/>
        <v>499.75670137986674</v>
      </c>
      <c r="X207" s="1">
        <f t="shared" si="51"/>
        <v>0.12164931006663407</v>
      </c>
      <c r="Y207" s="3">
        <f t="shared" si="59"/>
        <v>96.019762849742747</v>
      </c>
    </row>
    <row r="208" spans="1:25" x14ac:dyDescent="0.35">
      <c r="A208">
        <v>7</v>
      </c>
      <c r="C208" s="15">
        <f t="shared" si="60"/>
        <v>44111</v>
      </c>
      <c r="D208" s="13"/>
      <c r="L208" s="34">
        <f t="shared" si="52"/>
        <v>0.33333333333333331</v>
      </c>
      <c r="M208">
        <f t="shared" si="53"/>
        <v>1.4999999999999999E-2</v>
      </c>
      <c r="N208">
        <v>22.22</v>
      </c>
      <c r="O208">
        <f t="shared" si="54"/>
        <v>4.4999999999999998E-2</v>
      </c>
      <c r="P208">
        <f t="shared" si="55"/>
        <v>-0.03</v>
      </c>
      <c r="Q208" s="32">
        <f t="shared" si="56"/>
        <v>306715.86434425175</v>
      </c>
      <c r="R208" s="28">
        <f t="shared" si="57"/>
        <v>11.79771986330749</v>
      </c>
      <c r="S208" s="28">
        <f t="shared" si="58"/>
        <v>3841.3379358850098</v>
      </c>
      <c r="T208" s="20"/>
      <c r="U208" s="56"/>
      <c r="V208" s="1">
        <f t="shared" si="49"/>
        <v>0.23595439726614981</v>
      </c>
      <c r="W208" s="1">
        <f t="shared" si="50"/>
        <v>499.76404560273386</v>
      </c>
      <c r="X208" s="1">
        <f t="shared" si="51"/>
        <v>0.1179771986330749</v>
      </c>
      <c r="Y208" s="3">
        <f t="shared" si="59"/>
        <v>96.033448397125255</v>
      </c>
    </row>
    <row r="209" spans="1:25" x14ac:dyDescent="0.35">
      <c r="A209">
        <v>7</v>
      </c>
      <c r="C209" s="15">
        <f t="shared" si="60"/>
        <v>44112</v>
      </c>
      <c r="D209" s="13"/>
      <c r="L209" s="34">
        <f t="shared" si="52"/>
        <v>0.33333333333333331</v>
      </c>
      <c r="M209">
        <f t="shared" si="53"/>
        <v>1.4999999999999999E-2</v>
      </c>
      <c r="N209">
        <v>22.22</v>
      </c>
      <c r="O209">
        <f t="shared" si="54"/>
        <v>4.4999999999999998E-2</v>
      </c>
      <c r="P209">
        <f t="shared" si="55"/>
        <v>-0.03</v>
      </c>
      <c r="Q209" s="32">
        <f t="shared" si="56"/>
        <v>306715.68957345217</v>
      </c>
      <c r="R209" s="28">
        <f t="shared" si="57"/>
        <v>11.441593269017801</v>
      </c>
      <c r="S209" s="28">
        <f t="shared" si="58"/>
        <v>3841.8688332788588</v>
      </c>
      <c r="T209" s="20"/>
      <c r="U209" s="56"/>
      <c r="V209" s="1">
        <f t="shared" si="49"/>
        <v>0.22883186538035602</v>
      </c>
      <c r="W209" s="1">
        <f t="shared" si="50"/>
        <v>499.77116813461964</v>
      </c>
      <c r="X209" s="1">
        <f t="shared" si="51"/>
        <v>0.11441593269017801</v>
      </c>
      <c r="Y209" s="3">
        <f t="shared" si="59"/>
        <v>96.04672083197147</v>
      </c>
    </row>
    <row r="210" spans="1:25" x14ac:dyDescent="0.35">
      <c r="A210">
        <v>7</v>
      </c>
      <c r="C210" s="15">
        <f t="shared" si="60"/>
        <v>44113</v>
      </c>
      <c r="D210" s="13"/>
      <c r="L210" s="34">
        <f t="shared" si="52"/>
        <v>0.33333333333333331</v>
      </c>
      <c r="M210">
        <f t="shared" si="53"/>
        <v>1.4999999999999999E-2</v>
      </c>
      <c r="N210">
        <v>22.22</v>
      </c>
      <c r="O210">
        <f t="shared" si="54"/>
        <v>4.4999999999999998E-2</v>
      </c>
      <c r="P210">
        <f t="shared" si="55"/>
        <v>-0.03</v>
      </c>
      <c r="Q210" s="32">
        <f t="shared" si="56"/>
        <v>306715.52007838979</v>
      </c>
      <c r="R210" s="28">
        <f t="shared" si="57"/>
        <v>11.096216634313427</v>
      </c>
      <c r="S210" s="28">
        <f t="shared" si="58"/>
        <v>3842.3837049759645</v>
      </c>
      <c r="T210" s="20"/>
      <c r="U210" s="56"/>
      <c r="V210" s="1">
        <f t="shared" si="49"/>
        <v>0.22192433268626854</v>
      </c>
      <c r="W210" s="1">
        <f t="shared" si="50"/>
        <v>499.77807566731371</v>
      </c>
      <c r="X210" s="1">
        <f t="shared" si="51"/>
        <v>0.11096216634313427</v>
      </c>
      <c r="Y210" s="3">
        <f t="shared" si="59"/>
        <v>96.059592624399116</v>
      </c>
    </row>
    <row r="211" spans="1:25" x14ac:dyDescent="0.35">
      <c r="A211">
        <v>7</v>
      </c>
      <c r="C211" s="15">
        <f t="shared" si="60"/>
        <v>44114</v>
      </c>
      <c r="D211" s="13"/>
      <c r="L211" s="34">
        <f t="shared" si="52"/>
        <v>0.33333333333333331</v>
      </c>
      <c r="M211">
        <f t="shared" si="53"/>
        <v>1.4999999999999999E-2</v>
      </c>
      <c r="N211">
        <v>22.22</v>
      </c>
      <c r="O211">
        <f t="shared" si="54"/>
        <v>4.4999999999999998E-2</v>
      </c>
      <c r="P211">
        <f t="shared" si="55"/>
        <v>-0.03</v>
      </c>
      <c r="Q211" s="32">
        <f t="shared" si="56"/>
        <v>306715.35569980653</v>
      </c>
      <c r="R211" s="28">
        <f t="shared" si="57"/>
        <v>10.761265469005325</v>
      </c>
      <c r="S211" s="28">
        <f t="shared" si="58"/>
        <v>3842.8830347245084</v>
      </c>
      <c r="T211" s="20"/>
      <c r="U211" s="56"/>
      <c r="V211" s="1">
        <f t="shared" si="49"/>
        <v>0.21522530938010651</v>
      </c>
      <c r="W211" s="1">
        <f t="shared" si="50"/>
        <v>499.78477469061988</v>
      </c>
      <c r="X211" s="1">
        <f t="shared" si="51"/>
        <v>0.10761265469005325</v>
      </c>
      <c r="Y211" s="3">
        <f t="shared" si="59"/>
        <v>96.072075868112719</v>
      </c>
    </row>
    <row r="212" spans="1:25" x14ac:dyDescent="0.35">
      <c r="A212">
        <v>7</v>
      </c>
      <c r="C212" s="15">
        <f t="shared" si="60"/>
        <v>44115</v>
      </c>
      <c r="D212" s="13"/>
      <c r="L212" s="34">
        <f t="shared" si="52"/>
        <v>0.33333333333333331</v>
      </c>
      <c r="M212">
        <f t="shared" si="53"/>
        <v>1.4999999999999999E-2</v>
      </c>
      <c r="N212">
        <v>22.22</v>
      </c>
      <c r="O212">
        <f t="shared" si="54"/>
        <v>4.4999999999999998E-2</v>
      </c>
      <c r="P212">
        <f t="shared" si="55"/>
        <v>-0.03</v>
      </c>
      <c r="Q212" s="32">
        <f t="shared" si="56"/>
        <v>306715.19628325204</v>
      </c>
      <c r="R212" s="28">
        <f t="shared" si="57"/>
        <v>10.436425077379589</v>
      </c>
      <c r="S212" s="28">
        <f t="shared" si="58"/>
        <v>3843.3672916706137</v>
      </c>
      <c r="T212" s="20"/>
      <c r="U212" s="56"/>
      <c r="V212" s="1">
        <f t="shared" si="49"/>
        <v>0.20872850154759179</v>
      </c>
      <c r="W212" s="1">
        <f t="shared" si="50"/>
        <v>499.79127149845243</v>
      </c>
      <c r="X212" s="1">
        <f t="shared" si="51"/>
        <v>0.10436425077379589</v>
      </c>
      <c r="Y212" s="3">
        <f t="shared" si="59"/>
        <v>96.084182291765345</v>
      </c>
    </row>
    <row r="213" spans="1:25" x14ac:dyDescent="0.35">
      <c r="A213">
        <v>7</v>
      </c>
      <c r="C213" s="15">
        <f t="shared" si="60"/>
        <v>44116</v>
      </c>
      <c r="D213" s="13"/>
      <c r="L213" s="34">
        <f t="shared" si="52"/>
        <v>0.33333333333333331</v>
      </c>
      <c r="M213">
        <f t="shared" si="53"/>
        <v>1.4999999999999999E-2</v>
      </c>
      <c r="N213">
        <v>22.22</v>
      </c>
      <c r="O213">
        <f t="shared" si="54"/>
        <v>4.4999999999999998E-2</v>
      </c>
      <c r="P213">
        <f t="shared" si="55"/>
        <v>-0.03</v>
      </c>
      <c r="Q213" s="32">
        <f t="shared" si="56"/>
        <v>306715.04167893837</v>
      </c>
      <c r="R213" s="28">
        <f t="shared" si="57"/>
        <v>10.121390262579403</v>
      </c>
      <c r="S213" s="28">
        <f t="shared" si="58"/>
        <v>3843.8369307990956</v>
      </c>
      <c r="T213" s="20"/>
      <c r="U213" s="56"/>
      <c r="V213" s="1">
        <f t="shared" si="49"/>
        <v>0.20242780525158807</v>
      </c>
      <c r="W213" s="1">
        <f t="shared" si="50"/>
        <v>499.7975721947484</v>
      </c>
      <c r="X213" s="1">
        <f t="shared" si="51"/>
        <v>0.10121390262579404</v>
      </c>
      <c r="Y213" s="3">
        <f t="shared" si="59"/>
        <v>96.095923269977391</v>
      </c>
    </row>
    <row r="214" spans="1:25" x14ac:dyDescent="0.35">
      <c r="A214">
        <v>7</v>
      </c>
      <c r="C214" s="15">
        <f t="shared" si="60"/>
        <v>44117</v>
      </c>
      <c r="D214" s="13"/>
      <c r="L214" s="34">
        <f t="shared" si="52"/>
        <v>0.33333333333333331</v>
      </c>
      <c r="M214">
        <f t="shared" si="53"/>
        <v>1.4999999999999999E-2</v>
      </c>
      <c r="N214">
        <v>22.22</v>
      </c>
      <c r="O214">
        <f t="shared" si="54"/>
        <v>4.4999999999999998E-2</v>
      </c>
      <c r="P214">
        <f t="shared" si="55"/>
        <v>-0.03</v>
      </c>
      <c r="Q214" s="32">
        <f t="shared" si="56"/>
        <v>306714.89174159925</v>
      </c>
      <c r="R214" s="28">
        <f t="shared" si="57"/>
        <v>9.8158650399081804</v>
      </c>
      <c r="S214" s="28">
        <f t="shared" si="58"/>
        <v>3844.2923933609118</v>
      </c>
      <c r="T214" s="20"/>
      <c r="U214" s="56"/>
      <c r="V214" s="1">
        <f t="shared" si="49"/>
        <v>0.19631730079816362</v>
      </c>
      <c r="W214" s="1">
        <f t="shared" si="50"/>
        <v>499.80368269920183</v>
      </c>
      <c r="X214" s="1">
        <f t="shared" si="51"/>
        <v>9.8158650399081809E-2</v>
      </c>
      <c r="Y214" s="3">
        <f t="shared" si="59"/>
        <v>96.1073098340228</v>
      </c>
    </row>
    <row r="215" spans="1:25" x14ac:dyDescent="0.35">
      <c r="A215">
        <v>7</v>
      </c>
      <c r="C215" s="15">
        <f t="shared" si="60"/>
        <v>44118</v>
      </c>
      <c r="D215" s="13"/>
      <c r="L215" s="34">
        <f t="shared" si="52"/>
        <v>0.33333333333333331</v>
      </c>
      <c r="M215">
        <f t="shared" si="53"/>
        <v>1.4999999999999999E-2</v>
      </c>
      <c r="N215">
        <v>22.22</v>
      </c>
      <c r="O215">
        <f t="shared" si="54"/>
        <v>4.4999999999999998E-2</v>
      </c>
      <c r="P215">
        <f t="shared" si="55"/>
        <v>-0.03</v>
      </c>
      <c r="Q215" s="32">
        <f t="shared" si="56"/>
        <v>306714.74633035355</v>
      </c>
      <c r="R215" s="28">
        <f t="shared" si="57"/>
        <v>9.5195623587847056</v>
      </c>
      <c r="S215" s="28">
        <f t="shared" si="58"/>
        <v>3844.7341072877075</v>
      </c>
      <c r="T215" s="20"/>
      <c r="U215" s="56"/>
      <c r="V215" s="1">
        <f t="shared" si="49"/>
        <v>0.19039124717569411</v>
      </c>
      <c r="W215" s="1">
        <f t="shared" si="50"/>
        <v>499.80960875282432</v>
      </c>
      <c r="X215" s="1">
        <f t="shared" si="51"/>
        <v>9.5195623587847056E-2</v>
      </c>
      <c r="Y215" s="3">
        <f t="shared" si="59"/>
        <v>96.118352682192693</v>
      </c>
    </row>
    <row r="216" spans="1:25" x14ac:dyDescent="0.35">
      <c r="A216">
        <v>7</v>
      </c>
      <c r="C216" s="15">
        <f t="shared" si="60"/>
        <v>44119</v>
      </c>
      <c r="D216" s="13"/>
      <c r="L216" s="34">
        <f t="shared" si="52"/>
        <v>0.33333333333333331</v>
      </c>
      <c r="M216">
        <f t="shared" si="53"/>
        <v>1.4999999999999999E-2</v>
      </c>
      <c r="N216">
        <v>22.22</v>
      </c>
      <c r="O216">
        <f t="shared" si="54"/>
        <v>4.4999999999999998E-2</v>
      </c>
      <c r="P216">
        <f t="shared" si="55"/>
        <v>-0.03</v>
      </c>
      <c r="Q216" s="32">
        <f t="shared" si="56"/>
        <v>306714.60530857311</v>
      </c>
      <c r="R216" s="28">
        <f t="shared" si="57"/>
        <v>9.2322038330892777</v>
      </c>
      <c r="S216" s="28">
        <f t="shared" si="58"/>
        <v>3845.1624875938528</v>
      </c>
      <c r="T216" s="20"/>
      <c r="U216" s="56"/>
      <c r="V216" s="1">
        <f t="shared" si="49"/>
        <v>0.18464407666178556</v>
      </c>
      <c r="W216" s="1">
        <f t="shared" si="50"/>
        <v>499.81535592333819</v>
      </c>
      <c r="X216" s="1">
        <f t="shared" si="51"/>
        <v>9.2322038330892781E-2</v>
      </c>
      <c r="Y216" s="3">
        <f t="shared" si="59"/>
        <v>96.129062189846323</v>
      </c>
    </row>
    <row r="217" spans="1:25" x14ac:dyDescent="0.35">
      <c r="A217">
        <v>7</v>
      </c>
      <c r="C217" s="15">
        <f t="shared" si="60"/>
        <v>44120</v>
      </c>
      <c r="D217" s="13"/>
      <c r="L217" s="34">
        <f t="shared" si="52"/>
        <v>0.33333333333333331</v>
      </c>
      <c r="M217">
        <f t="shared" si="53"/>
        <v>1.4999999999999999E-2</v>
      </c>
      <c r="N217">
        <v>22.22</v>
      </c>
      <c r="O217">
        <f t="shared" si="54"/>
        <v>4.4999999999999998E-2</v>
      </c>
      <c r="P217">
        <f t="shared" si="55"/>
        <v>-0.03</v>
      </c>
      <c r="Q217" s="32">
        <f t="shared" si="56"/>
        <v>306714.46854375408</v>
      </c>
      <c r="R217" s="28">
        <f t="shared" si="57"/>
        <v>8.9535194796476638</v>
      </c>
      <c r="S217" s="28">
        <f t="shared" si="58"/>
        <v>3845.5779367663417</v>
      </c>
      <c r="T217" s="20"/>
      <c r="U217" s="56"/>
      <c r="V217" s="1">
        <f t="shared" si="49"/>
        <v>0.17907038959295327</v>
      </c>
      <c r="W217" s="1">
        <f t="shared" si="50"/>
        <v>499.82092961040706</v>
      </c>
      <c r="X217" s="1">
        <f t="shared" si="51"/>
        <v>8.9535194796476633E-2</v>
      </c>
      <c r="Y217" s="3">
        <f t="shared" si="59"/>
        <v>96.139448419158555</v>
      </c>
    </row>
    <row r="218" spans="1:25" x14ac:dyDescent="0.35">
      <c r="A218">
        <v>7</v>
      </c>
      <c r="C218" s="15">
        <f t="shared" si="60"/>
        <v>44121</v>
      </c>
      <c r="D218" s="13"/>
      <c r="L218" s="34">
        <f t="shared" si="52"/>
        <v>0.33333333333333331</v>
      </c>
      <c r="M218">
        <f t="shared" si="53"/>
        <v>1.4999999999999999E-2</v>
      </c>
      <c r="N218">
        <v>22.22</v>
      </c>
      <c r="O218">
        <f t="shared" si="54"/>
        <v>4.4999999999999998E-2</v>
      </c>
      <c r="P218">
        <f t="shared" si="55"/>
        <v>-0.03</v>
      </c>
      <c r="Q218" s="32">
        <f t="shared" si="56"/>
        <v>306714.33590739255</v>
      </c>
      <c r="R218" s="28">
        <f t="shared" si="57"/>
        <v>8.6832474646073479</v>
      </c>
      <c r="S218" s="28">
        <f t="shared" si="58"/>
        <v>3845.9808451429258</v>
      </c>
      <c r="T218" s="20"/>
      <c r="U218" s="56"/>
      <c r="V218" s="1">
        <f t="shared" si="49"/>
        <v>0.17366494929214696</v>
      </c>
      <c r="W218" s="1">
        <f t="shared" si="50"/>
        <v>499.82633505070783</v>
      </c>
      <c r="X218" s="1">
        <f t="shared" si="51"/>
        <v>8.6832474646073479E-2</v>
      </c>
      <c r="Y218" s="3">
        <f t="shared" si="59"/>
        <v>96.149521128573156</v>
      </c>
    </row>
    <row r="219" spans="1:25" x14ac:dyDescent="0.35">
      <c r="A219">
        <v>7</v>
      </c>
      <c r="C219" s="15">
        <f t="shared" si="60"/>
        <v>44122</v>
      </c>
      <c r="D219" s="13"/>
      <c r="L219" s="34">
        <f t="shared" si="52"/>
        <v>0.33333333333333331</v>
      </c>
      <c r="M219">
        <f t="shared" si="53"/>
        <v>1.4999999999999999E-2</v>
      </c>
      <c r="N219">
        <v>22.22</v>
      </c>
      <c r="O219">
        <f t="shared" si="54"/>
        <v>4.4999999999999998E-2</v>
      </c>
      <c r="P219">
        <f t="shared" si="55"/>
        <v>-0.03</v>
      </c>
      <c r="Q219" s="32">
        <f t="shared" si="56"/>
        <v>306714.20727486379</v>
      </c>
      <c r="R219" s="28">
        <f t="shared" si="57"/>
        <v>8.4211338574679502</v>
      </c>
      <c r="S219" s="28">
        <f t="shared" si="58"/>
        <v>3846.371591278833</v>
      </c>
      <c r="T219" s="20"/>
      <c r="U219" s="56"/>
      <c r="V219" s="1">
        <f t="shared" si="49"/>
        <v>0.16842267714935902</v>
      </c>
      <c r="W219" s="1">
        <f t="shared" si="50"/>
        <v>499.83157732285065</v>
      </c>
      <c r="X219" s="1">
        <f t="shared" si="51"/>
        <v>8.4211338574679509E-2</v>
      </c>
      <c r="Y219" s="3">
        <f t="shared" si="59"/>
        <v>96.159289781970827</v>
      </c>
    </row>
    <row r="220" spans="1:25" x14ac:dyDescent="0.35">
      <c r="A220">
        <v>7</v>
      </c>
      <c r="C220" s="15">
        <f t="shared" si="60"/>
        <v>44123</v>
      </c>
      <c r="D220" s="13"/>
      <c r="L220" s="34">
        <f t="shared" si="52"/>
        <v>0.33333333333333331</v>
      </c>
      <c r="M220">
        <f t="shared" si="53"/>
        <v>1.4999999999999999E-2</v>
      </c>
      <c r="N220">
        <v>22.22</v>
      </c>
      <c r="O220">
        <f t="shared" si="54"/>
        <v>4.4999999999999998E-2</v>
      </c>
      <c r="P220">
        <f t="shared" si="55"/>
        <v>-0.03</v>
      </c>
      <c r="Q220" s="32">
        <f t="shared" si="56"/>
        <v>306714.08252530516</v>
      </c>
      <c r="R220" s="28">
        <f t="shared" si="57"/>
        <v>8.16693239253485</v>
      </c>
      <c r="S220" s="28">
        <f t="shared" si="58"/>
        <v>3846.750542302419</v>
      </c>
      <c r="T220" s="20"/>
      <c r="U220" s="56"/>
      <c r="V220" s="1">
        <f t="shared" si="49"/>
        <v>0.16333864785069702</v>
      </c>
      <c r="W220" s="1">
        <f t="shared" si="50"/>
        <v>499.83666135214929</v>
      </c>
      <c r="X220" s="1">
        <f t="shared" si="51"/>
        <v>8.1669323925348508E-2</v>
      </c>
      <c r="Y220" s="3">
        <f t="shared" si="59"/>
        <v>96.168763557560482</v>
      </c>
    </row>
    <row r="221" spans="1:25" x14ac:dyDescent="0.35">
      <c r="A221">
        <v>7</v>
      </c>
      <c r="C221" s="15">
        <f t="shared" si="60"/>
        <v>44124</v>
      </c>
      <c r="D221" s="13"/>
      <c r="L221" s="34">
        <f t="shared" si="52"/>
        <v>0.33333333333333331</v>
      </c>
      <c r="M221">
        <f t="shared" si="53"/>
        <v>1.4999999999999999E-2</v>
      </c>
      <c r="N221">
        <v>22.22</v>
      </c>
      <c r="O221">
        <f t="shared" si="54"/>
        <v>4.4999999999999998E-2</v>
      </c>
      <c r="P221">
        <f t="shared" si="55"/>
        <v>-0.03</v>
      </c>
      <c r="Q221" s="32">
        <f t="shared" si="56"/>
        <v>306713.96154150245</v>
      </c>
      <c r="R221" s="28">
        <f t="shared" si="57"/>
        <v>7.9204042375720833</v>
      </c>
      <c r="S221" s="28">
        <f t="shared" si="58"/>
        <v>3847.1180542600832</v>
      </c>
      <c r="T221" s="20"/>
      <c r="U221" s="56"/>
      <c r="V221" s="1">
        <f t="shared" si="49"/>
        <v>0.15840808475144166</v>
      </c>
      <c r="W221" s="1">
        <f t="shared" si="50"/>
        <v>499.84159191524856</v>
      </c>
      <c r="X221" s="1">
        <f t="shared" si="51"/>
        <v>7.9204042375720832E-2</v>
      </c>
      <c r="Y221" s="3">
        <f t="shared" si="59"/>
        <v>96.177951356502092</v>
      </c>
    </row>
    <row r="222" spans="1:25" x14ac:dyDescent="0.35">
      <c r="A222">
        <v>7</v>
      </c>
      <c r="C222" s="15">
        <f t="shared" si="60"/>
        <v>44125</v>
      </c>
      <c r="D222" s="13"/>
      <c r="L222" s="34">
        <f t="shared" si="52"/>
        <v>0.33333333333333331</v>
      </c>
      <c r="M222">
        <f t="shared" si="53"/>
        <v>1.4999999999999999E-2</v>
      </c>
      <c r="N222">
        <v>22.22</v>
      </c>
      <c r="O222">
        <f t="shared" si="54"/>
        <v>4.4999999999999998E-2</v>
      </c>
      <c r="P222">
        <f t="shared" si="55"/>
        <v>-0.03</v>
      </c>
      <c r="Q222" s="32">
        <f t="shared" si="56"/>
        <v>306713.84420977987</v>
      </c>
      <c r="R222" s="28">
        <f t="shared" si="57"/>
        <v>7.6813177694372294</v>
      </c>
      <c r="S222" s="28">
        <f t="shared" si="58"/>
        <v>3847.4744724507741</v>
      </c>
      <c r="T222" s="20"/>
      <c r="U222" s="56"/>
      <c r="V222" s="1">
        <f t="shared" si="49"/>
        <v>0.15362635538874458</v>
      </c>
      <c r="W222" s="1">
        <f t="shared" si="50"/>
        <v>499.84637364461128</v>
      </c>
      <c r="X222" s="1">
        <f t="shared" si="51"/>
        <v>7.6813177694372292E-2</v>
      </c>
      <c r="Y222" s="3">
        <f t="shared" si="59"/>
        <v>96.186861811269353</v>
      </c>
    </row>
    <row r="223" spans="1:25" x14ac:dyDescent="0.35">
      <c r="A223">
        <v>7</v>
      </c>
      <c r="C223" s="15">
        <f t="shared" si="60"/>
        <v>44126</v>
      </c>
      <c r="D223" s="13"/>
      <c r="L223" s="34">
        <f t="shared" si="52"/>
        <v>0.33333333333333331</v>
      </c>
      <c r="M223">
        <f t="shared" si="53"/>
        <v>1.4999999999999999E-2</v>
      </c>
      <c r="N223">
        <v>22.22</v>
      </c>
      <c r="O223">
        <f t="shared" si="54"/>
        <v>4.4999999999999998E-2</v>
      </c>
      <c r="P223">
        <f t="shared" si="55"/>
        <v>-0.03</v>
      </c>
      <c r="Q223" s="32">
        <f t="shared" si="56"/>
        <v>306713.73041989317</v>
      </c>
      <c r="R223" s="28">
        <f t="shared" si="57"/>
        <v>7.449448356487661</v>
      </c>
      <c r="S223" s="28">
        <f t="shared" si="58"/>
        <v>3847.8201317503986</v>
      </c>
      <c r="T223" s="20"/>
      <c r="U223" s="56"/>
      <c r="V223" s="1">
        <f t="shared" si="49"/>
        <v>0.14898896712975324</v>
      </c>
      <c r="W223" s="1">
        <f t="shared" si="50"/>
        <v>499.85101103287025</v>
      </c>
      <c r="X223" s="1">
        <f t="shared" si="51"/>
        <v>7.4494483564876618E-2</v>
      </c>
      <c r="Y223" s="3">
        <f t="shared" si="59"/>
        <v>96.19550329375997</v>
      </c>
    </row>
    <row r="224" spans="1:25" x14ac:dyDescent="0.35">
      <c r="A224">
        <v>7</v>
      </c>
      <c r="C224" s="15">
        <f t="shared" si="60"/>
        <v>44127</v>
      </c>
      <c r="D224" s="13"/>
      <c r="L224" s="34">
        <f t="shared" si="52"/>
        <v>0.33333333333333331</v>
      </c>
      <c r="M224">
        <f t="shared" si="53"/>
        <v>1.4999999999999999E-2</v>
      </c>
      <c r="N224">
        <v>22.22</v>
      </c>
      <c r="O224">
        <f t="shared" si="54"/>
        <v>4.4999999999999998E-2</v>
      </c>
      <c r="P224">
        <f t="shared" si="55"/>
        <v>-0.03</v>
      </c>
      <c r="Q224" s="32">
        <f t="shared" si="56"/>
        <v>306713.62006492604</v>
      </c>
      <c r="R224" s="28">
        <f t="shared" si="57"/>
        <v>7.2245781475538218</v>
      </c>
      <c r="S224" s="28">
        <f t="shared" si="58"/>
        <v>3848.1553569264406</v>
      </c>
      <c r="T224" s="20"/>
      <c r="U224" s="56"/>
      <c r="V224" s="1">
        <f t="shared" si="49"/>
        <v>0.14449156295107643</v>
      </c>
      <c r="W224" s="1">
        <f t="shared" si="50"/>
        <v>499.85550843704891</v>
      </c>
      <c r="X224" s="1">
        <f t="shared" si="51"/>
        <v>7.2245781475538215E-2</v>
      </c>
      <c r="Y224" s="3">
        <f t="shared" si="59"/>
        <v>96.203883923161015</v>
      </c>
    </row>
    <row r="225" spans="1:25" x14ac:dyDescent="0.35">
      <c r="A225">
        <v>7</v>
      </c>
      <c r="C225" s="15">
        <f t="shared" si="60"/>
        <v>44128</v>
      </c>
      <c r="D225" s="13"/>
      <c r="L225" s="34">
        <f t="shared" si="52"/>
        <v>0.33333333333333331</v>
      </c>
      <c r="M225">
        <f t="shared" si="53"/>
        <v>1.4999999999999999E-2</v>
      </c>
      <c r="N225">
        <v>22.22</v>
      </c>
      <c r="O225">
        <f t="shared" si="54"/>
        <v>4.4999999999999998E-2</v>
      </c>
      <c r="P225">
        <f t="shared" si="55"/>
        <v>-0.03</v>
      </c>
      <c r="Q225" s="32">
        <f t="shared" si="56"/>
        <v>306713.5130411897</v>
      </c>
      <c r="R225" s="28">
        <f t="shared" si="57"/>
        <v>7.0064958672813713</v>
      </c>
      <c r="S225" s="28">
        <f t="shared" si="58"/>
        <v>3848.4804629430805</v>
      </c>
      <c r="T225" s="20"/>
      <c r="U225" s="56"/>
      <c r="V225" s="1">
        <f t="shared" si="49"/>
        <v>0.14012991734562744</v>
      </c>
      <c r="W225" s="1">
        <f t="shared" si="50"/>
        <v>499.85987008265437</v>
      </c>
      <c r="X225" s="1">
        <f t="shared" si="51"/>
        <v>7.0064958672813718E-2</v>
      </c>
      <c r="Y225" s="3">
        <f t="shared" si="59"/>
        <v>96.212011573577016</v>
      </c>
    </row>
    <row r="226" spans="1:25" x14ac:dyDescent="0.35">
      <c r="A226">
        <v>7</v>
      </c>
      <c r="C226" s="15">
        <f t="shared" si="60"/>
        <v>44129</v>
      </c>
      <c r="D226" s="13"/>
      <c r="L226" s="34">
        <f t="shared" si="52"/>
        <v>0.33333333333333331</v>
      </c>
      <c r="M226">
        <f t="shared" si="53"/>
        <v>1.4999999999999999E-2</v>
      </c>
      <c r="N226">
        <v>22.22</v>
      </c>
      <c r="O226">
        <f t="shared" si="54"/>
        <v>4.4999999999999998E-2</v>
      </c>
      <c r="P226">
        <f t="shared" si="55"/>
        <v>-0.03</v>
      </c>
      <c r="Q226" s="32">
        <f t="shared" si="56"/>
        <v>306713.40924812527</v>
      </c>
      <c r="R226" s="28">
        <f t="shared" si="57"/>
        <v>6.7949966176500309</v>
      </c>
      <c r="S226" s="28">
        <f t="shared" si="58"/>
        <v>3848.7957552571083</v>
      </c>
      <c r="T226" s="20"/>
      <c r="U226" s="56"/>
      <c r="V226" s="1">
        <f t="shared" si="49"/>
        <v>0.13589993235300063</v>
      </c>
      <c r="W226" s="1">
        <f t="shared" si="50"/>
        <v>499.86410006764697</v>
      </c>
      <c r="X226" s="1">
        <f t="shared" si="51"/>
        <v>6.7949966176500315E-2</v>
      </c>
      <c r="Y226" s="3">
        <f t="shared" si="59"/>
        <v>96.219893881427708</v>
      </c>
    </row>
    <row r="227" spans="1:25" x14ac:dyDescent="0.35">
      <c r="A227">
        <v>7</v>
      </c>
      <c r="C227" s="15">
        <f t="shared" si="60"/>
        <v>44130</v>
      </c>
      <c r="D227" s="13"/>
      <c r="L227" s="34">
        <f t="shared" si="52"/>
        <v>0.33333333333333331</v>
      </c>
      <c r="M227">
        <f t="shared" si="53"/>
        <v>1.4999999999999999E-2</v>
      </c>
      <c r="N227">
        <v>22.22</v>
      </c>
      <c r="O227">
        <f t="shared" si="54"/>
        <v>4.4999999999999998E-2</v>
      </c>
      <c r="P227">
        <f t="shared" si="55"/>
        <v>-0.03</v>
      </c>
      <c r="Q227" s="32">
        <f t="shared" si="56"/>
        <v>306713.30858820962</v>
      </c>
      <c r="R227" s="28">
        <f t="shared" si="57"/>
        <v>6.58988168548274</v>
      </c>
      <c r="S227" s="28">
        <f t="shared" si="58"/>
        <v>3849.1015301049024</v>
      </c>
      <c r="T227" s="20"/>
      <c r="U227" s="56"/>
      <c r="V227" s="1">
        <f t="shared" si="49"/>
        <v>0.1317976337096548</v>
      </c>
      <c r="W227" s="1">
        <f t="shared" si="50"/>
        <v>499.86820236629035</v>
      </c>
      <c r="X227" s="1">
        <f t="shared" si="51"/>
        <v>6.5898816854827402E-2</v>
      </c>
      <c r="Y227" s="3">
        <f t="shared" si="59"/>
        <v>96.227538252622566</v>
      </c>
    </row>
    <row r="228" spans="1:25" x14ac:dyDescent="0.35">
      <c r="A228">
        <v>7</v>
      </c>
      <c r="C228" s="15">
        <f t="shared" si="60"/>
        <v>44131</v>
      </c>
      <c r="D228" s="13"/>
      <c r="L228" s="34">
        <f t="shared" si="52"/>
        <v>0.33333333333333331</v>
      </c>
      <c r="M228">
        <f t="shared" si="53"/>
        <v>1.4999999999999999E-2</v>
      </c>
      <c r="N228">
        <v>22.22</v>
      </c>
      <c r="O228">
        <f t="shared" si="54"/>
        <v>4.4999999999999998E-2</v>
      </c>
      <c r="P228">
        <f t="shared" si="55"/>
        <v>-0.03</v>
      </c>
      <c r="Q228" s="32">
        <f t="shared" si="56"/>
        <v>306713.21096686349</v>
      </c>
      <c r="R228" s="28">
        <f t="shared" si="57"/>
        <v>6.390958355764365</v>
      </c>
      <c r="S228" s="28">
        <f t="shared" si="58"/>
        <v>3849.3980747807491</v>
      </c>
      <c r="T228" s="20"/>
      <c r="U228" s="56"/>
      <c r="V228" s="1">
        <f t="shared" si="49"/>
        <v>0.12781916711528729</v>
      </c>
      <c r="W228" s="1">
        <f t="shared" si="50"/>
        <v>499.87218083288474</v>
      </c>
      <c r="X228" s="1">
        <f t="shared" si="51"/>
        <v>6.3909583557643646E-2</v>
      </c>
      <c r="Y228" s="3">
        <f t="shared" si="59"/>
        <v>96.234951869518738</v>
      </c>
    </row>
    <row r="229" spans="1:25" x14ac:dyDescent="0.35">
      <c r="A229">
        <v>7</v>
      </c>
      <c r="C229" s="15">
        <f t="shared" si="60"/>
        <v>44132</v>
      </c>
      <c r="D229" s="13"/>
      <c r="L229" s="34">
        <f t="shared" si="52"/>
        <v>0.33333333333333331</v>
      </c>
      <c r="M229">
        <f t="shared" si="53"/>
        <v>1.4999999999999999E-2</v>
      </c>
      <c r="N229">
        <v>22.22</v>
      </c>
      <c r="O229">
        <f t="shared" si="54"/>
        <v>4.4999999999999998E-2</v>
      </c>
      <c r="P229">
        <f t="shared" si="55"/>
        <v>-0.03</v>
      </c>
      <c r="Q229" s="32">
        <f t="shared" si="56"/>
        <v>306713.11629236268</v>
      </c>
      <c r="R229" s="28">
        <f t="shared" si="57"/>
        <v>6.1980397305946564</v>
      </c>
      <c r="S229" s="28">
        <f t="shared" si="58"/>
        <v>3849.6856679067587</v>
      </c>
      <c r="T229" s="20"/>
      <c r="U229" s="56"/>
      <c r="V229" s="1">
        <f t="shared" si="49"/>
        <v>0.12396079461189313</v>
      </c>
      <c r="W229" s="1">
        <f t="shared" si="50"/>
        <v>499.87603920538811</v>
      </c>
      <c r="X229" s="1">
        <f t="shared" si="51"/>
        <v>6.1980397305946566E-2</v>
      </c>
      <c r="Y229" s="3">
        <f t="shared" si="59"/>
        <v>96.24214169766897</v>
      </c>
    </row>
    <row r="230" spans="1:25" x14ac:dyDescent="0.35">
      <c r="A230">
        <v>7</v>
      </c>
      <c r="C230" s="15">
        <f t="shared" si="60"/>
        <v>44133</v>
      </c>
      <c r="D230" s="13"/>
      <c r="L230" s="34">
        <f t="shared" si="52"/>
        <v>0.33333333333333331</v>
      </c>
      <c r="M230">
        <f t="shared" si="53"/>
        <v>1.4999999999999999E-2</v>
      </c>
      <c r="N230">
        <v>22.22</v>
      </c>
      <c r="O230">
        <f t="shared" si="54"/>
        <v>4.4999999999999998E-2</v>
      </c>
      <c r="P230">
        <f t="shared" si="55"/>
        <v>-0.03</v>
      </c>
      <c r="Q230" s="32">
        <f t="shared" si="56"/>
        <v>306713.02447575179</v>
      </c>
      <c r="R230" s="28">
        <f t="shared" si="57"/>
        <v>6.0109445536054276</v>
      </c>
      <c r="S230" s="28">
        <f t="shared" si="58"/>
        <v>3849.9645796946356</v>
      </c>
      <c r="T230" s="20"/>
      <c r="U230" s="56"/>
      <c r="V230" s="1">
        <f t="shared" si="49"/>
        <v>0.12021889107210855</v>
      </c>
      <c r="W230" s="1">
        <f t="shared" si="50"/>
        <v>499.87978110892789</v>
      </c>
      <c r="X230" s="1">
        <f t="shared" si="51"/>
        <v>6.0109445536054275E-2</v>
      </c>
      <c r="Y230" s="3">
        <f t="shared" si="59"/>
        <v>96.249114492365891</v>
      </c>
    </row>
    <row r="231" spans="1:25" x14ac:dyDescent="0.35">
      <c r="A231">
        <v>7</v>
      </c>
      <c r="C231" s="15">
        <f t="shared" si="60"/>
        <v>44134</v>
      </c>
      <c r="D231" s="13"/>
      <c r="L231" s="34">
        <f t="shared" si="52"/>
        <v>0.33333333333333331</v>
      </c>
      <c r="M231">
        <f t="shared" si="53"/>
        <v>1.4999999999999999E-2</v>
      </c>
      <c r="N231">
        <v>22.22</v>
      </c>
      <c r="O231">
        <f t="shared" si="54"/>
        <v>4.4999999999999998E-2</v>
      </c>
      <c r="P231">
        <f t="shared" si="55"/>
        <v>-0.03</v>
      </c>
      <c r="Q231" s="32">
        <f t="shared" si="56"/>
        <v>306712.93543076079</v>
      </c>
      <c r="R231" s="28">
        <f t="shared" si="57"/>
        <v>5.8294970396770758</v>
      </c>
      <c r="S231" s="28">
        <f t="shared" si="58"/>
        <v>3850.2350721995481</v>
      </c>
      <c r="T231" s="20"/>
      <c r="U231" s="56"/>
      <c r="V231" s="1">
        <f t="shared" si="49"/>
        <v>0.11658994079354151</v>
      </c>
      <c r="W231" s="1">
        <f t="shared" si="50"/>
        <v>499.88341005920648</v>
      </c>
      <c r="X231" s="1">
        <f t="shared" si="51"/>
        <v>5.8294970396770757E-2</v>
      </c>
      <c r="Y231" s="3">
        <f t="shared" si="59"/>
        <v>96.255876804988702</v>
      </c>
    </row>
    <row r="232" spans="1:25" x14ac:dyDescent="0.35">
      <c r="A232">
        <v>7</v>
      </c>
      <c r="C232" s="15">
        <f t="shared" si="60"/>
        <v>44135</v>
      </c>
      <c r="D232" s="13"/>
      <c r="L232" s="34">
        <f t="shared" si="52"/>
        <v>0.33333333333333331</v>
      </c>
      <c r="M232">
        <f t="shared" si="53"/>
        <v>1.4999999999999999E-2</v>
      </c>
      <c r="N232">
        <v>22.22</v>
      </c>
      <c r="O232">
        <f t="shared" si="54"/>
        <v>4.4999999999999998E-2</v>
      </c>
      <c r="P232">
        <f t="shared" si="55"/>
        <v>-0.03</v>
      </c>
      <c r="Q232" s="32">
        <f t="shared" si="56"/>
        <v>306712.84907372389</v>
      </c>
      <c r="R232" s="28">
        <f t="shared" si="57"/>
        <v>5.6535267097945212</v>
      </c>
      <c r="S232" s="28">
        <f t="shared" si="58"/>
        <v>3850.4973995663336</v>
      </c>
      <c r="T232" s="20"/>
      <c r="U232" s="56"/>
      <c r="V232" s="1">
        <f t="shared" si="49"/>
        <v>0.11307053419589043</v>
      </c>
      <c r="W232" s="1">
        <f t="shared" si="50"/>
        <v>499.88692946580409</v>
      </c>
      <c r="X232" s="1">
        <f t="shared" si="51"/>
        <v>5.6535267097945215E-2</v>
      </c>
      <c r="Y232" s="3">
        <f t="shared" si="59"/>
        <v>96.262434989158351</v>
      </c>
    </row>
    <row r="233" spans="1:25" x14ac:dyDescent="0.35">
      <c r="A233">
        <v>7</v>
      </c>
      <c r="C233" s="15">
        <f t="shared" si="60"/>
        <v>44136</v>
      </c>
      <c r="D233" s="13"/>
      <c r="L233" s="34">
        <f t="shared" si="52"/>
        <v>0.33333333333333331</v>
      </c>
      <c r="M233">
        <f t="shared" si="53"/>
        <v>1.4999999999999999E-2</v>
      </c>
      <c r="N233">
        <v>22.22</v>
      </c>
      <c r="O233">
        <f t="shared" si="54"/>
        <v>4.4999999999999998E-2</v>
      </c>
      <c r="P233">
        <f t="shared" si="55"/>
        <v>-0.03</v>
      </c>
      <c r="Q233" s="32">
        <f t="shared" si="56"/>
        <v>306712.76532350085</v>
      </c>
      <c r="R233" s="28">
        <f t="shared" si="57"/>
        <v>5.4828682308874743</v>
      </c>
      <c r="S233" s="28">
        <f t="shared" si="58"/>
        <v>3850.7518082682745</v>
      </c>
      <c r="T233" s="20"/>
      <c r="U233" s="56"/>
      <c r="V233" s="1">
        <f t="shared" si="49"/>
        <v>0.10965736461774948</v>
      </c>
      <c r="W233" s="1">
        <f t="shared" si="50"/>
        <v>499.89034263538224</v>
      </c>
      <c r="X233" s="1">
        <f t="shared" si="51"/>
        <v>5.4828682308874742E-2</v>
      </c>
      <c r="Y233" s="3">
        <f t="shared" si="59"/>
        <v>96.268795206706869</v>
      </c>
    </row>
    <row r="234" spans="1:25" x14ac:dyDescent="0.35">
      <c r="A234">
        <v>7</v>
      </c>
      <c r="C234" s="15">
        <f t="shared" si="60"/>
        <v>44137</v>
      </c>
      <c r="D234" s="13"/>
      <c r="L234" s="34">
        <f t="shared" si="52"/>
        <v>0.33333333333333331</v>
      </c>
      <c r="M234">
        <f t="shared" si="53"/>
        <v>1.4999999999999999E-2</v>
      </c>
      <c r="N234">
        <v>22.22</v>
      </c>
      <c r="O234">
        <f t="shared" si="54"/>
        <v>4.4999999999999998E-2</v>
      </c>
      <c r="P234">
        <f t="shared" si="55"/>
        <v>-0.03</v>
      </c>
      <c r="Q234" s="32">
        <f t="shared" si="56"/>
        <v>306712.68410140084</v>
      </c>
      <c r="R234" s="28">
        <f t="shared" si="57"/>
        <v>5.3173612605046152</v>
      </c>
      <c r="S234" s="28">
        <f t="shared" si="58"/>
        <v>3850.9985373386644</v>
      </c>
      <c r="T234" s="20"/>
      <c r="U234" s="56"/>
      <c r="V234" s="1">
        <f t="shared" si="49"/>
        <v>0.10634722521009231</v>
      </c>
      <c r="W234" s="1">
        <f t="shared" si="50"/>
        <v>499.89365277478993</v>
      </c>
      <c r="X234" s="1">
        <f t="shared" si="51"/>
        <v>5.3173612605046154E-2</v>
      </c>
      <c r="Y234" s="3">
        <f t="shared" si="59"/>
        <v>96.27496343346661</v>
      </c>
    </row>
    <row r="235" spans="1:25" x14ac:dyDescent="0.35">
      <c r="A235">
        <v>7</v>
      </c>
      <c r="C235" s="15">
        <f t="shared" si="60"/>
        <v>44138</v>
      </c>
      <c r="D235" s="13"/>
      <c r="L235" s="34">
        <f t="shared" si="52"/>
        <v>0.33333333333333331</v>
      </c>
      <c r="M235">
        <f t="shared" si="53"/>
        <v>1.4999999999999999E-2</v>
      </c>
      <c r="N235">
        <v>22.22</v>
      </c>
      <c r="O235">
        <f t="shared" si="54"/>
        <v>4.4999999999999998E-2</v>
      </c>
      <c r="P235">
        <f t="shared" si="55"/>
        <v>-0.03</v>
      </c>
      <c r="Q235" s="32">
        <f t="shared" si="56"/>
        <v>306712.60533110844</v>
      </c>
      <c r="R235" s="28">
        <f t="shared" si="57"/>
        <v>5.1568502961758202</v>
      </c>
      <c r="S235" s="28">
        <f t="shared" si="58"/>
        <v>3851.2378185953871</v>
      </c>
      <c r="T235" s="20"/>
      <c r="U235" s="56"/>
      <c r="V235" s="1">
        <f t="shared" si="49"/>
        <v>0.10313700592351641</v>
      </c>
      <c r="W235" s="1">
        <f t="shared" si="50"/>
        <v>499.89686299407646</v>
      </c>
      <c r="X235" s="1">
        <f t="shared" si="51"/>
        <v>5.1568502961758203E-2</v>
      </c>
      <c r="Y235" s="3">
        <f t="shared" si="59"/>
        <v>96.280945464884681</v>
      </c>
    </row>
    <row r="236" spans="1:25" x14ac:dyDescent="0.35">
      <c r="A236">
        <v>7</v>
      </c>
      <c r="C236" s="15">
        <f t="shared" si="60"/>
        <v>44139</v>
      </c>
      <c r="D236" s="13"/>
      <c r="L236" s="34">
        <f t="shared" si="52"/>
        <v>0.33333333333333331</v>
      </c>
      <c r="M236">
        <f t="shared" si="53"/>
        <v>1.4999999999999999E-2</v>
      </c>
      <c r="N236">
        <v>22.22</v>
      </c>
      <c r="O236">
        <f t="shared" si="54"/>
        <v>4.4999999999999998E-2</v>
      </c>
      <c r="P236">
        <f t="shared" si="55"/>
        <v>-0.03</v>
      </c>
      <c r="Q236" s="32">
        <f t="shared" si="56"/>
        <v>306712.52893861197</v>
      </c>
      <c r="R236" s="28">
        <f t="shared" si="57"/>
        <v>5.0011845293209474</v>
      </c>
      <c r="S236" s="28">
        <f t="shared" si="58"/>
        <v>3851.469876858715</v>
      </c>
      <c r="T236" s="20"/>
      <c r="U236" s="56"/>
      <c r="V236" s="1">
        <f t="shared" si="49"/>
        <v>0.10002369058641895</v>
      </c>
      <c r="W236" s="1">
        <f t="shared" si="50"/>
        <v>499.8999763094136</v>
      </c>
      <c r="X236" s="1">
        <f t="shared" si="51"/>
        <v>5.0011845293209477E-2</v>
      </c>
      <c r="Y236" s="3">
        <f t="shared" si="59"/>
        <v>96.286746921467881</v>
      </c>
    </row>
    <row r="237" spans="1:25" x14ac:dyDescent="0.35">
      <c r="A237">
        <v>7</v>
      </c>
      <c r="C237" s="15">
        <f t="shared" si="60"/>
        <v>44140</v>
      </c>
      <c r="D237" s="13"/>
      <c r="L237" s="34">
        <f t="shared" si="52"/>
        <v>0.33333333333333331</v>
      </c>
      <c r="M237">
        <f t="shared" si="53"/>
        <v>1.4999999999999999E-2</v>
      </c>
      <c r="N237">
        <v>22.22</v>
      </c>
      <c r="O237">
        <f t="shared" si="54"/>
        <v>4.4999999999999998E-2</v>
      </c>
      <c r="P237">
        <f t="shared" si="55"/>
        <v>-0.03</v>
      </c>
      <c r="Q237" s="32">
        <f t="shared" si="56"/>
        <v>306712.45485213393</v>
      </c>
      <c r="R237" s="28">
        <f t="shared" si="57"/>
        <v>4.8502177035679841</v>
      </c>
      <c r="S237" s="28">
        <f t="shared" si="58"/>
        <v>3851.6949301625345</v>
      </c>
      <c r="T237" s="20"/>
      <c r="U237" s="56"/>
      <c r="V237" s="1">
        <f t="shared" si="49"/>
        <v>9.7004354071359683E-2</v>
      </c>
      <c r="W237" s="1">
        <f t="shared" si="50"/>
        <v>499.90299564592863</v>
      </c>
      <c r="X237" s="1">
        <f t="shared" si="51"/>
        <v>4.8502177035679842E-2</v>
      </c>
      <c r="Y237" s="3">
        <f t="shared" si="59"/>
        <v>96.292373254063364</v>
      </c>
    </row>
    <row r="238" spans="1:25" x14ac:dyDescent="0.35">
      <c r="A238">
        <v>7</v>
      </c>
      <c r="C238" s="15">
        <f t="shared" si="60"/>
        <v>44141</v>
      </c>
      <c r="D238" s="13"/>
      <c r="L238" s="34">
        <f t="shared" si="52"/>
        <v>0.33333333333333331</v>
      </c>
      <c r="M238">
        <f t="shared" si="53"/>
        <v>1.4999999999999999E-2</v>
      </c>
      <c r="N238">
        <v>22.22</v>
      </c>
      <c r="O238">
        <f t="shared" si="54"/>
        <v>4.4999999999999998E-2</v>
      </c>
      <c r="P238">
        <f t="shared" si="55"/>
        <v>-0.03</v>
      </c>
      <c r="Q238" s="32">
        <f t="shared" si="56"/>
        <v>306712.38300206349</v>
      </c>
      <c r="R238" s="28">
        <f t="shared" si="57"/>
        <v>4.7038079773474868</v>
      </c>
      <c r="S238" s="28">
        <f t="shared" si="58"/>
        <v>3851.9131899591953</v>
      </c>
      <c r="T238" s="20"/>
      <c r="U238" s="56"/>
      <c r="V238" s="1">
        <f t="shared" si="49"/>
        <v>9.4076159546949742E-2</v>
      </c>
      <c r="W238" s="1">
        <f t="shared" si="50"/>
        <v>499.90592384045306</v>
      </c>
      <c r="X238" s="1">
        <f t="shared" si="51"/>
        <v>4.7038079773474871E-2</v>
      </c>
      <c r="Y238" s="3">
        <f t="shared" si="59"/>
        <v>96.297829748979893</v>
      </c>
    </row>
    <row r="239" spans="1:25" x14ac:dyDescent="0.35">
      <c r="A239">
        <v>7</v>
      </c>
      <c r="C239" s="15">
        <f t="shared" si="60"/>
        <v>44142</v>
      </c>
      <c r="D239" s="13"/>
      <c r="L239" s="34">
        <f t="shared" si="52"/>
        <v>0.33333333333333331</v>
      </c>
      <c r="M239">
        <f t="shared" si="53"/>
        <v>1.4999999999999999E-2</v>
      </c>
      <c r="N239">
        <v>22.22</v>
      </c>
      <c r="O239">
        <f t="shared" si="54"/>
        <v>4.4999999999999998E-2</v>
      </c>
      <c r="P239">
        <f t="shared" si="55"/>
        <v>-0.03</v>
      </c>
      <c r="Q239" s="32">
        <f t="shared" si="56"/>
        <v>306712.31332089123</v>
      </c>
      <c r="R239" s="28">
        <f t="shared" si="57"/>
        <v>4.5618177906342607</v>
      </c>
      <c r="S239" s="28">
        <f t="shared" si="58"/>
        <v>3852.124861318176</v>
      </c>
      <c r="T239" s="20"/>
      <c r="U239" s="56"/>
      <c r="V239" s="1">
        <f t="shared" si="49"/>
        <v>9.1236355812685216E-2</v>
      </c>
      <c r="W239" s="1">
        <f t="shared" si="50"/>
        <v>499.90876364418733</v>
      </c>
      <c r="X239" s="1">
        <f t="shared" si="51"/>
        <v>4.5618177906342608E-2</v>
      </c>
      <c r="Y239" s="3">
        <f t="shared" si="59"/>
        <v>96.303121532954407</v>
      </c>
    </row>
    <row r="240" spans="1:25" x14ac:dyDescent="0.35">
      <c r="A240">
        <v>7</v>
      </c>
      <c r="C240" s="15">
        <f t="shared" si="60"/>
        <v>44143</v>
      </c>
      <c r="D240" s="13"/>
      <c r="L240" s="34">
        <f t="shared" si="52"/>
        <v>0.33333333333333331</v>
      </c>
      <c r="M240">
        <f t="shared" si="53"/>
        <v>1.4999999999999999E-2</v>
      </c>
      <c r="N240">
        <v>22.22</v>
      </c>
      <c r="O240">
        <f t="shared" si="54"/>
        <v>4.4999999999999998E-2</v>
      </c>
      <c r="P240">
        <f t="shared" si="55"/>
        <v>-0.03</v>
      </c>
      <c r="Q240" s="32">
        <f t="shared" si="56"/>
        <v>306712.24574314558</v>
      </c>
      <c r="R240" s="28">
        <f t="shared" si="57"/>
        <v>4.4241137357111233</v>
      </c>
      <c r="S240" s="28">
        <f t="shared" si="58"/>
        <v>3852.3301431187547</v>
      </c>
      <c r="T240" s="20"/>
      <c r="U240" s="56"/>
      <c r="V240" s="1">
        <f t="shared" si="49"/>
        <v>8.8482274714222472E-2</v>
      </c>
      <c r="W240" s="1">
        <f t="shared" si="50"/>
        <v>499.91151772528576</v>
      </c>
      <c r="X240" s="1">
        <f t="shared" si="51"/>
        <v>4.4241137357111236E-2</v>
      </c>
      <c r="Y240" s="3">
        <f t="shared" si="59"/>
        <v>96.30825357796887</v>
      </c>
    </row>
    <row r="241" spans="1:25" x14ac:dyDescent="0.35">
      <c r="A241">
        <v>7</v>
      </c>
      <c r="C241" s="15">
        <f t="shared" si="60"/>
        <v>44144</v>
      </c>
      <c r="D241" s="13"/>
      <c r="L241" s="34">
        <f t="shared" si="52"/>
        <v>0.33333333333333331</v>
      </c>
      <c r="M241">
        <f t="shared" si="53"/>
        <v>1.4999999999999999E-2</v>
      </c>
      <c r="N241">
        <v>22.22</v>
      </c>
      <c r="O241">
        <f t="shared" si="54"/>
        <v>4.4999999999999998E-2</v>
      </c>
      <c r="P241">
        <f t="shared" si="55"/>
        <v>-0.03</v>
      </c>
      <c r="Q241" s="32">
        <f t="shared" si="56"/>
        <v>306712.18020533136</v>
      </c>
      <c r="R241" s="28">
        <f t="shared" si="57"/>
        <v>4.2905664318333603</v>
      </c>
      <c r="S241" s="28">
        <f t="shared" si="58"/>
        <v>3852.5292282368619</v>
      </c>
      <c r="T241" s="20"/>
      <c r="U241" s="56"/>
      <c r="V241" s="1">
        <f t="shared" si="49"/>
        <v>8.5811328636667211E-2</v>
      </c>
      <c r="W241" s="1">
        <f t="shared" si="50"/>
        <v>499.91418867136332</v>
      </c>
      <c r="X241" s="1">
        <f t="shared" si="51"/>
        <v>4.2905664318333606E-2</v>
      </c>
      <c r="Y241" s="3">
        <f t="shared" si="59"/>
        <v>96.313230705921555</v>
      </c>
    </row>
    <row r="242" spans="1:25" x14ac:dyDescent="0.35">
      <c r="A242">
        <v>7</v>
      </c>
      <c r="C242" s="15">
        <f t="shared" si="60"/>
        <v>44145</v>
      </c>
      <c r="D242" s="13"/>
      <c r="L242" s="34">
        <f t="shared" si="52"/>
        <v>0.33333333333333331</v>
      </c>
      <c r="M242">
        <f t="shared" si="53"/>
        <v>1.4999999999999999E-2</v>
      </c>
      <c r="N242">
        <v>22.22</v>
      </c>
      <c r="O242">
        <f t="shared" si="54"/>
        <v>4.4999999999999998E-2</v>
      </c>
      <c r="P242">
        <f t="shared" si="55"/>
        <v>-0.03</v>
      </c>
      <c r="Q242" s="32">
        <f t="shared" si="56"/>
        <v>306712.11664587009</v>
      </c>
      <c r="R242" s="28">
        <f t="shared" si="57"/>
        <v>4.161050403676172</v>
      </c>
      <c r="S242" s="28">
        <f t="shared" si="58"/>
        <v>3852.7223037262943</v>
      </c>
      <c r="T242" s="20"/>
      <c r="U242" s="56"/>
      <c r="V242" s="1">
        <f t="shared" si="49"/>
        <v>8.3221008073523436E-2</v>
      </c>
      <c r="W242" s="1">
        <f t="shared" si="50"/>
        <v>499.91677899192649</v>
      </c>
      <c r="X242" s="1">
        <f t="shared" si="51"/>
        <v>4.1610504036761718E-2</v>
      </c>
      <c r="Y242" s="3">
        <f t="shared" si="59"/>
        <v>96.318057593157363</v>
      </c>
    </row>
    <row r="243" spans="1:25" x14ac:dyDescent="0.35">
      <c r="A243">
        <v>7</v>
      </c>
      <c r="C243" s="15">
        <f t="shared" si="60"/>
        <v>44146</v>
      </c>
      <c r="D243" s="13"/>
      <c r="L243" s="34">
        <f t="shared" si="52"/>
        <v>0.33333333333333331</v>
      </c>
      <c r="M243">
        <f t="shared" si="53"/>
        <v>1.4999999999999999E-2</v>
      </c>
      <c r="N243">
        <v>22.22</v>
      </c>
      <c r="O243">
        <f t="shared" si="54"/>
        <v>4.4999999999999998E-2</v>
      </c>
      <c r="P243">
        <f t="shared" si="55"/>
        <v>-0.03</v>
      </c>
      <c r="Q243" s="32">
        <f t="shared" si="56"/>
        <v>306712.05500504217</v>
      </c>
      <c r="R243" s="28">
        <f t="shared" si="57"/>
        <v>4.0354439634509216</v>
      </c>
      <c r="S243" s="28">
        <f t="shared" si="58"/>
        <v>3852.9095509944596</v>
      </c>
      <c r="T243" s="20"/>
      <c r="U243" s="56"/>
      <c r="V243" s="1">
        <f t="shared" si="49"/>
        <v>8.070887926901843E-2</v>
      </c>
      <c r="W243" s="1">
        <f t="shared" si="50"/>
        <v>499.91929112073097</v>
      </c>
      <c r="X243" s="1">
        <f t="shared" si="51"/>
        <v>4.0354439634509215E-2</v>
      </c>
      <c r="Y243" s="3">
        <f t="shared" si="59"/>
        <v>96.322738774861492</v>
      </c>
    </row>
    <row r="244" spans="1:25" x14ac:dyDescent="0.35">
      <c r="A244">
        <v>7</v>
      </c>
      <c r="C244" s="15">
        <f t="shared" si="60"/>
        <v>44147</v>
      </c>
      <c r="D244" s="13"/>
      <c r="L244" s="34">
        <f t="shared" si="52"/>
        <v>0.33333333333333331</v>
      </c>
      <c r="M244">
        <f t="shared" si="53"/>
        <v>1.4999999999999999E-2</v>
      </c>
      <c r="N244">
        <v>22.22</v>
      </c>
      <c r="O244">
        <f t="shared" si="54"/>
        <v>4.4999999999999998E-2</v>
      </c>
      <c r="P244">
        <f t="shared" si="55"/>
        <v>-0.03</v>
      </c>
      <c r="Q244" s="32">
        <f t="shared" si="56"/>
        <v>306711.9952249307</v>
      </c>
      <c r="R244" s="28">
        <f t="shared" si="57"/>
        <v>3.9136290965794789</v>
      </c>
      <c r="S244" s="28">
        <f t="shared" si="58"/>
        <v>3853.091145972815</v>
      </c>
      <c r="T244" s="20"/>
      <c r="U244" s="56"/>
      <c r="V244" s="1">
        <f t="shared" si="49"/>
        <v>7.8272581931589577E-2</v>
      </c>
      <c r="W244" s="1">
        <f t="shared" si="50"/>
        <v>499.92172741806843</v>
      </c>
      <c r="X244" s="1">
        <f t="shared" si="51"/>
        <v>3.9136290965794789E-2</v>
      </c>
      <c r="Y244" s="3">
        <f t="shared" si="59"/>
        <v>96.327278649320377</v>
      </c>
    </row>
    <row r="245" spans="1:25" x14ac:dyDescent="0.35">
      <c r="A245">
        <v>7</v>
      </c>
      <c r="C245" s="15">
        <f t="shared" si="60"/>
        <v>44148</v>
      </c>
      <c r="D245" s="13"/>
      <c r="L245" s="34">
        <f t="shared" si="52"/>
        <v>0.33333333333333331</v>
      </c>
      <c r="M245">
        <f t="shared" si="53"/>
        <v>1.4999999999999999E-2</v>
      </c>
      <c r="N245">
        <v>22.22</v>
      </c>
      <c r="O245">
        <f t="shared" si="54"/>
        <v>4.4999999999999998E-2</v>
      </c>
      <c r="P245">
        <f t="shared" si="55"/>
        <v>-0.03</v>
      </c>
      <c r="Q245" s="32">
        <f t="shared" si="56"/>
        <v>306711.93724936713</v>
      </c>
      <c r="R245" s="28">
        <f t="shared" si="57"/>
        <v>3.7954913508192627</v>
      </c>
      <c r="S245" s="28">
        <f t="shared" si="58"/>
        <v>3853.2672592821609</v>
      </c>
      <c r="T245" s="20"/>
      <c r="U245" s="56"/>
      <c r="V245" s="1">
        <f t="shared" si="49"/>
        <v>7.5909827016385253E-2</v>
      </c>
      <c r="W245" s="1">
        <f t="shared" si="50"/>
        <v>499.9240901729836</v>
      </c>
      <c r="X245" s="1">
        <f t="shared" si="51"/>
        <v>3.7954913508192627E-2</v>
      </c>
      <c r="Y245" s="3">
        <f t="shared" si="59"/>
        <v>96.331681482054023</v>
      </c>
    </row>
    <row r="246" spans="1:25" x14ac:dyDescent="0.35">
      <c r="A246">
        <v>7</v>
      </c>
      <c r="C246" s="15">
        <f t="shared" si="60"/>
        <v>44149</v>
      </c>
      <c r="D246" s="13"/>
      <c r="L246" s="34">
        <f t="shared" si="52"/>
        <v>0.33333333333333331</v>
      </c>
      <c r="M246">
        <f t="shared" si="53"/>
        <v>1.4999999999999999E-2</v>
      </c>
      <c r="N246">
        <v>22.22</v>
      </c>
      <c r="O246">
        <f t="shared" si="54"/>
        <v>4.4999999999999998E-2</v>
      </c>
      <c r="P246">
        <f t="shared" si="55"/>
        <v>-0.03</v>
      </c>
      <c r="Q246" s="32">
        <f t="shared" si="56"/>
        <v>306711.88102387841</v>
      </c>
      <c r="R246" s="28">
        <f t="shared" si="57"/>
        <v>3.6809197287348536</v>
      </c>
      <c r="S246" s="28">
        <f t="shared" si="58"/>
        <v>3853.4380563929476</v>
      </c>
      <c r="T246" s="20"/>
      <c r="U246" s="56"/>
      <c r="V246" s="1">
        <f t="shared" si="49"/>
        <v>7.3618394574697071E-2</v>
      </c>
      <c r="W246" s="1">
        <f t="shared" si="50"/>
        <v>499.92638160542532</v>
      </c>
      <c r="X246" s="1">
        <f t="shared" si="51"/>
        <v>3.6809197287348536E-2</v>
      </c>
      <c r="Y246" s="3">
        <f t="shared" si="59"/>
        <v>96.335951409823693</v>
      </c>
    </row>
    <row r="247" spans="1:25" x14ac:dyDescent="0.35">
      <c r="A247">
        <v>7</v>
      </c>
      <c r="C247" s="15">
        <f t="shared" si="60"/>
        <v>44150</v>
      </c>
      <c r="D247" s="13"/>
      <c r="L247" s="34">
        <f t="shared" si="52"/>
        <v>0.33333333333333331</v>
      </c>
      <c r="M247">
        <f t="shared" si="53"/>
        <v>1.4999999999999999E-2</v>
      </c>
      <c r="N247">
        <v>22.22</v>
      </c>
      <c r="O247">
        <f t="shared" si="54"/>
        <v>4.4999999999999998E-2</v>
      </c>
      <c r="P247">
        <f t="shared" si="55"/>
        <v>-0.03</v>
      </c>
      <c r="Q247" s="32">
        <f t="shared" si="56"/>
        <v>306711.82649563591</v>
      </c>
      <c r="R247" s="28">
        <f t="shared" si="57"/>
        <v>3.5698065834151649</v>
      </c>
      <c r="S247" s="28">
        <f t="shared" si="58"/>
        <v>3853.6036977807407</v>
      </c>
      <c r="T247" s="20"/>
      <c r="U247" s="56"/>
      <c r="V247" s="1">
        <f t="shared" si="49"/>
        <v>7.1396131668303303E-2</v>
      </c>
      <c r="W247" s="1">
        <f t="shared" si="50"/>
        <v>499.92860386833172</v>
      </c>
      <c r="X247" s="1">
        <f t="shared" si="51"/>
        <v>3.5698065834151652E-2</v>
      </c>
      <c r="Y247" s="3">
        <f t="shared" si="59"/>
        <v>96.340092444518518</v>
      </c>
    </row>
    <row r="248" spans="1:25" x14ac:dyDescent="0.35">
      <c r="A248">
        <v>7</v>
      </c>
      <c r="C248" s="15">
        <f t="shared" si="60"/>
        <v>44151</v>
      </c>
      <c r="D248" s="13"/>
      <c r="L248" s="34">
        <f t="shared" si="52"/>
        <v>0.33333333333333331</v>
      </c>
      <c r="M248">
        <f t="shared" si="53"/>
        <v>1.4999999999999999E-2</v>
      </c>
      <c r="N248">
        <v>22.22</v>
      </c>
      <c r="O248">
        <f t="shared" si="54"/>
        <v>4.4999999999999998E-2</v>
      </c>
      <c r="P248">
        <f t="shared" si="55"/>
        <v>-0.03</v>
      </c>
      <c r="Q248" s="32">
        <f t="shared" si="56"/>
        <v>306711.7736134057</v>
      </c>
      <c r="R248" s="28">
        <f t="shared" si="57"/>
        <v>3.4620475173382266</v>
      </c>
      <c r="S248" s="28">
        <f t="shared" si="58"/>
        <v>3853.7643390769945</v>
      </c>
      <c r="T248" s="20"/>
      <c r="U248" s="56"/>
      <c r="V248" s="1">
        <f t="shared" si="49"/>
        <v>6.9240950346764529E-2</v>
      </c>
      <c r="W248" s="1">
        <f t="shared" si="50"/>
        <v>499.93075904965326</v>
      </c>
      <c r="X248" s="1">
        <f t="shared" si="51"/>
        <v>3.4620475173382265E-2</v>
      </c>
      <c r="Y248" s="3">
        <f t="shared" si="59"/>
        <v>96.344108476924873</v>
      </c>
    </row>
    <row r="249" spans="1:25" x14ac:dyDescent="0.35">
      <c r="A249">
        <v>7</v>
      </c>
      <c r="C249" s="15">
        <f t="shared" si="60"/>
        <v>44152</v>
      </c>
      <c r="D249" s="13"/>
      <c r="L249" s="34">
        <f t="shared" si="52"/>
        <v>0.33333333333333331</v>
      </c>
      <c r="M249">
        <f t="shared" si="53"/>
        <v>1.4999999999999999E-2</v>
      </c>
      <c r="N249">
        <v>22.22</v>
      </c>
      <c r="O249">
        <f t="shared" si="54"/>
        <v>4.4999999999999998E-2</v>
      </c>
      <c r="P249">
        <f t="shared" si="55"/>
        <v>-0.03</v>
      </c>
      <c r="Q249" s="32">
        <f t="shared" si="56"/>
        <v>306711.72232750047</v>
      </c>
      <c r="R249" s="28">
        <f t="shared" si="57"/>
        <v>3.3575412842885854</v>
      </c>
      <c r="S249" s="28">
        <f t="shared" si="58"/>
        <v>3853.9201312152745</v>
      </c>
      <c r="T249" s="20"/>
      <c r="U249" s="56"/>
      <c r="V249" s="1">
        <f t="shared" si="49"/>
        <v>6.7150825685771715E-2</v>
      </c>
      <c r="W249" s="1">
        <f t="shared" si="50"/>
        <v>499.93284917431424</v>
      </c>
      <c r="X249" s="1">
        <f t="shared" si="51"/>
        <v>3.3575412842885857E-2</v>
      </c>
      <c r="Y249" s="3">
        <f t="shared" si="59"/>
        <v>96.348003280381874</v>
      </c>
    </row>
    <row r="250" spans="1:25" x14ac:dyDescent="0.35">
      <c r="A250">
        <v>7</v>
      </c>
      <c r="C250" s="15">
        <f t="shared" si="60"/>
        <v>44153</v>
      </c>
      <c r="D250" s="13"/>
      <c r="L250" s="34">
        <f t="shared" si="52"/>
        <v>0.33333333333333331</v>
      </c>
      <c r="M250">
        <f t="shared" si="53"/>
        <v>1.4999999999999999E-2</v>
      </c>
      <c r="N250">
        <v>22.22</v>
      </c>
      <c r="O250">
        <f t="shared" si="54"/>
        <v>4.4999999999999998E-2</v>
      </c>
      <c r="P250">
        <f t="shared" si="55"/>
        <v>-0.03</v>
      </c>
      <c r="Q250" s="32">
        <f t="shared" si="56"/>
        <v>306711.67258973274</v>
      </c>
      <c r="R250" s="28">
        <f t="shared" si="57"/>
        <v>3.2561896942351849</v>
      </c>
      <c r="S250" s="28">
        <f t="shared" si="58"/>
        <v>3854.0712205730674</v>
      </c>
      <c r="T250" s="20"/>
      <c r="U250" s="56"/>
      <c r="V250" s="1">
        <f t="shared" si="49"/>
        <v>6.5123793884703698E-2</v>
      </c>
      <c r="W250" s="1">
        <f t="shared" si="50"/>
        <v>499.93487620611529</v>
      </c>
      <c r="X250" s="1">
        <f t="shared" si="51"/>
        <v>3.2561896942351849E-2</v>
      </c>
      <c r="Y250" s="3">
        <f t="shared" si="59"/>
        <v>96.351780514326691</v>
      </c>
    </row>
    <row r="251" spans="1:25" x14ac:dyDescent="0.35">
      <c r="A251">
        <v>7</v>
      </c>
      <c r="C251" s="15">
        <f t="shared" si="60"/>
        <v>44154</v>
      </c>
      <c r="D251" s="13"/>
      <c r="L251" s="34">
        <f t="shared" si="52"/>
        <v>0.33333333333333331</v>
      </c>
      <c r="M251">
        <f t="shared" si="53"/>
        <v>1.4999999999999999E-2</v>
      </c>
      <c r="N251">
        <v>22.22</v>
      </c>
      <c r="O251">
        <f t="shared" si="54"/>
        <v>4.4999999999999998E-2</v>
      </c>
      <c r="P251">
        <f t="shared" si="55"/>
        <v>-0.03</v>
      </c>
      <c r="Q251" s="32">
        <f t="shared" si="56"/>
        <v>306711.62435336964</v>
      </c>
      <c r="R251" s="28">
        <f t="shared" si="57"/>
        <v>3.1578975210803826</v>
      </c>
      <c r="S251" s="28">
        <f t="shared" si="58"/>
        <v>3854.217749109308</v>
      </c>
      <c r="T251" s="20"/>
      <c r="U251" s="56"/>
      <c r="V251" s="1">
        <f t="shared" si="49"/>
        <v>6.3157950421607656E-2</v>
      </c>
      <c r="W251" s="1">
        <f t="shared" si="50"/>
        <v>499.93684204957839</v>
      </c>
      <c r="X251" s="1">
        <f t="shared" si="51"/>
        <v>3.1578975210803828E-2</v>
      </c>
      <c r="Y251" s="3">
        <f t="shared" si="59"/>
        <v>96.355443727732705</v>
      </c>
    </row>
    <row r="252" spans="1:25" x14ac:dyDescent="0.35">
      <c r="A252">
        <v>7</v>
      </c>
      <c r="C252" s="15">
        <f t="shared" si="60"/>
        <v>44155</v>
      </c>
      <c r="D252" s="13"/>
      <c r="L252" s="34">
        <f t="shared" si="52"/>
        <v>0.33333333333333331</v>
      </c>
      <c r="M252">
        <f t="shared" si="53"/>
        <v>1.4999999999999999E-2</v>
      </c>
      <c r="N252">
        <v>22.22</v>
      </c>
      <c r="O252">
        <f t="shared" si="54"/>
        <v>4.4999999999999998E-2</v>
      </c>
      <c r="P252">
        <f t="shared" si="55"/>
        <v>-0.03</v>
      </c>
      <c r="Q252" s="32">
        <f t="shared" si="56"/>
        <v>306711.5775730891</v>
      </c>
      <c r="R252" s="28">
        <f t="shared" si="57"/>
        <v>3.0625724131934482</v>
      </c>
      <c r="S252" s="28">
        <f t="shared" si="58"/>
        <v>3854.3598544977567</v>
      </c>
      <c r="T252" s="20"/>
      <c r="U252" s="56"/>
      <c r="V252" s="1">
        <f t="shared" si="49"/>
        <v>6.1251448263868968E-2</v>
      </c>
      <c r="W252" s="1">
        <f t="shared" si="50"/>
        <v>499.93874855173613</v>
      </c>
      <c r="X252" s="1">
        <f t="shared" si="51"/>
        <v>3.0625724131934484E-2</v>
      </c>
      <c r="Y252" s="3">
        <f t="shared" si="59"/>
        <v>96.358996362443918</v>
      </c>
    </row>
    <row r="253" spans="1:25" x14ac:dyDescent="0.35">
      <c r="A253">
        <v>7</v>
      </c>
      <c r="C253" s="15">
        <f t="shared" si="60"/>
        <v>44156</v>
      </c>
      <c r="D253" s="13"/>
      <c r="L253" s="34">
        <f t="shared" si="52"/>
        <v>0.33333333333333331</v>
      </c>
      <c r="M253">
        <f t="shared" si="53"/>
        <v>1.4999999999999999E-2</v>
      </c>
      <c r="N253">
        <v>22.22</v>
      </c>
      <c r="O253">
        <f t="shared" si="54"/>
        <v>4.4999999999999998E-2</v>
      </c>
      <c r="P253">
        <f t="shared" si="55"/>
        <v>-0.03</v>
      </c>
      <c r="Q253" s="32">
        <f t="shared" si="56"/>
        <v>306711.53220493707</v>
      </c>
      <c r="R253" s="28">
        <f t="shared" si="57"/>
        <v>2.9701248066444994</v>
      </c>
      <c r="S253" s="28">
        <f t="shared" si="58"/>
        <v>3854.4976702563504</v>
      </c>
      <c r="T253" s="20"/>
      <c r="U253" s="56"/>
      <c r="V253" s="1">
        <f t="shared" si="49"/>
        <v>5.940249613288999E-2</v>
      </c>
      <c r="W253" s="1">
        <f t="shared" si="50"/>
        <v>499.94059750386708</v>
      </c>
      <c r="X253" s="1">
        <f t="shared" si="51"/>
        <v>2.9701248066444995E-2</v>
      </c>
      <c r="Y253" s="3">
        <f t="shared" si="59"/>
        <v>96.362441756408771</v>
      </c>
    </row>
    <row r="254" spans="1:25" x14ac:dyDescent="0.35">
      <c r="A254">
        <v>7</v>
      </c>
      <c r="C254" s="15">
        <f t="shared" si="60"/>
        <v>44157</v>
      </c>
      <c r="D254" s="13"/>
      <c r="L254" s="34">
        <f t="shared" si="52"/>
        <v>0.33333333333333331</v>
      </c>
      <c r="M254">
        <f t="shared" si="53"/>
        <v>1.4999999999999999E-2</v>
      </c>
      <c r="N254">
        <v>22.22</v>
      </c>
      <c r="O254">
        <f t="shared" si="54"/>
        <v>4.4999999999999998E-2</v>
      </c>
      <c r="P254">
        <f t="shared" si="55"/>
        <v>-0.03</v>
      </c>
      <c r="Q254" s="32">
        <f t="shared" si="56"/>
        <v>306711.48820628633</v>
      </c>
      <c r="R254" s="28">
        <f t="shared" si="57"/>
        <v>2.8804678410573779</v>
      </c>
      <c r="S254" s="28">
        <f t="shared" si="58"/>
        <v>3854.6313258726495</v>
      </c>
      <c r="T254" s="20"/>
      <c r="U254" s="56"/>
      <c r="V254" s="1">
        <f t="shared" si="49"/>
        <v>5.760935682114756E-2</v>
      </c>
      <c r="W254" s="1">
        <f t="shared" si="50"/>
        <v>499.94239064317884</v>
      </c>
      <c r="X254" s="1">
        <f t="shared" si="51"/>
        <v>2.880467841057378E-2</v>
      </c>
      <c r="Y254" s="3">
        <f t="shared" si="59"/>
        <v>96.365783146816241</v>
      </c>
    </row>
    <row r="255" spans="1:25" x14ac:dyDescent="0.35">
      <c r="A255">
        <v>7</v>
      </c>
      <c r="C255" s="15">
        <f t="shared" si="60"/>
        <v>44158</v>
      </c>
      <c r="D255" s="13"/>
      <c r="L255" s="34">
        <f t="shared" si="52"/>
        <v>0.33333333333333331</v>
      </c>
      <c r="M255">
        <f t="shared" si="53"/>
        <v>1.4999999999999999E-2</v>
      </c>
      <c r="N255">
        <v>22.22</v>
      </c>
      <c r="O255">
        <f t="shared" si="54"/>
        <v>4.4999999999999998E-2</v>
      </c>
      <c r="P255">
        <f t="shared" si="55"/>
        <v>-0.03</v>
      </c>
      <c r="Q255" s="32">
        <f t="shared" si="56"/>
        <v>306711.44553579652</v>
      </c>
      <c r="R255" s="28">
        <f t="shared" si="57"/>
        <v>2.7935172780024202</v>
      </c>
      <c r="S255" s="28">
        <f t="shared" si="58"/>
        <v>3854.7609469254971</v>
      </c>
      <c r="T255" s="20"/>
      <c r="U255" s="56"/>
      <c r="V255" s="1">
        <f t="shared" si="49"/>
        <v>5.5870345560048405E-2</v>
      </c>
      <c r="W255" s="1">
        <f t="shared" si="50"/>
        <v>499.94412965443996</v>
      </c>
      <c r="X255" s="1">
        <f t="shared" si="51"/>
        <v>2.7935172780024203E-2</v>
      </c>
      <c r="Y255" s="3">
        <f t="shared" si="59"/>
        <v>96.369023673137434</v>
      </c>
    </row>
    <row r="256" spans="1:25" x14ac:dyDescent="0.35">
      <c r="A256">
        <v>7</v>
      </c>
      <c r="C256" s="15">
        <f t="shared" si="60"/>
        <v>44159</v>
      </c>
      <c r="D256" s="13"/>
      <c r="L256" s="34">
        <f t="shared" si="52"/>
        <v>0.33333333333333331</v>
      </c>
      <c r="M256">
        <f t="shared" si="53"/>
        <v>1.4999999999999999E-2</v>
      </c>
      <c r="N256">
        <v>22.22</v>
      </c>
      <c r="O256">
        <f t="shared" si="54"/>
        <v>4.4999999999999998E-2</v>
      </c>
      <c r="P256">
        <f t="shared" si="55"/>
        <v>-0.03</v>
      </c>
      <c r="Q256" s="32">
        <f t="shared" si="56"/>
        <v>306711.40415337519</v>
      </c>
      <c r="R256" s="28">
        <f t="shared" si="57"/>
        <v>2.7091914218524646</v>
      </c>
      <c r="S256" s="28">
        <f t="shared" si="58"/>
        <v>3854.8866552030072</v>
      </c>
      <c r="T256" s="20"/>
      <c r="U256" s="56"/>
      <c r="V256" s="1">
        <f t="shared" si="49"/>
        <v>5.4183828437049296E-2</v>
      </c>
      <c r="W256" s="1">
        <f t="shared" si="50"/>
        <v>499.94581617156297</v>
      </c>
      <c r="X256" s="1">
        <f t="shared" si="51"/>
        <v>2.7091914218524648E-2</v>
      </c>
      <c r="Y256" s="3">
        <f t="shared" si="59"/>
        <v>96.372166380075186</v>
      </c>
    </row>
    <row r="257" spans="1:25" x14ac:dyDescent="0.35">
      <c r="A257">
        <v>7</v>
      </c>
      <c r="C257" s="15">
        <f t="shared" si="60"/>
        <v>44160</v>
      </c>
      <c r="D257" s="13"/>
      <c r="L257" s="34">
        <f t="shared" si="52"/>
        <v>0.33333333333333331</v>
      </c>
      <c r="M257">
        <f t="shared" si="53"/>
        <v>1.4999999999999999E-2</v>
      </c>
      <c r="N257">
        <v>22.22</v>
      </c>
      <c r="O257">
        <f t="shared" si="54"/>
        <v>4.4999999999999998E-2</v>
      </c>
      <c r="P257">
        <f t="shared" si="55"/>
        <v>-0.03</v>
      </c>
      <c r="Q257" s="32">
        <f t="shared" si="56"/>
        <v>306711.36402014003</v>
      </c>
      <c r="R257" s="28">
        <f t="shared" si="57"/>
        <v>2.627411043027748</v>
      </c>
      <c r="S257" s="28">
        <f t="shared" si="58"/>
        <v>3855.0085688169906</v>
      </c>
      <c r="T257" s="20"/>
      <c r="U257" s="56"/>
      <c r="V257" s="1">
        <f t="shared" si="49"/>
        <v>5.254822086055496E-2</v>
      </c>
      <c r="W257" s="1">
        <f t="shared" si="50"/>
        <v>499.94745177913944</v>
      </c>
      <c r="X257" s="1">
        <f t="shared" si="51"/>
        <v>2.627411043027748E-2</v>
      </c>
      <c r="Y257" s="3">
        <f t="shared" si="59"/>
        <v>96.375214220424766</v>
      </c>
    </row>
    <row r="258" spans="1:25" x14ac:dyDescent="0.35">
      <c r="A258">
        <v>7</v>
      </c>
      <c r="C258" s="15">
        <f t="shared" si="60"/>
        <v>44161</v>
      </c>
      <c r="D258" s="13"/>
      <c r="L258" s="34">
        <f t="shared" si="52"/>
        <v>0.33333333333333331</v>
      </c>
      <c r="M258">
        <f t="shared" si="53"/>
        <v>1.4999999999999999E-2</v>
      </c>
      <c r="N258">
        <v>22.22</v>
      </c>
      <c r="O258">
        <f t="shared" si="54"/>
        <v>4.4999999999999998E-2</v>
      </c>
      <c r="P258">
        <f t="shared" si="55"/>
        <v>-0.03</v>
      </c>
      <c r="Q258" s="32">
        <f t="shared" si="56"/>
        <v>306711.32509838254</v>
      </c>
      <c r="R258" s="28">
        <f t="shared" si="57"/>
        <v>2.5480993035575916</v>
      </c>
      <c r="S258" s="28">
        <f t="shared" si="58"/>
        <v>3855.1268023139269</v>
      </c>
      <c r="T258" s="20"/>
      <c r="U258" s="56"/>
      <c r="V258" s="1">
        <f t="shared" ref="V258:V321" si="61">R258*$AB$7</f>
        <v>5.0961986071151835E-2</v>
      </c>
      <c r="W258" s="1">
        <f t="shared" ref="W258:W321" si="62">$AB$10-V258</f>
        <v>499.94903801392883</v>
      </c>
      <c r="X258" s="1">
        <f t="shared" ref="X258:X321" si="63">R258*$AB$8</f>
        <v>2.5480993035575918E-2</v>
      </c>
      <c r="Y258" s="3">
        <f t="shared" si="59"/>
        <v>96.37817005784818</v>
      </c>
    </row>
    <row r="259" spans="1:25" x14ac:dyDescent="0.35">
      <c r="A259">
        <v>7</v>
      </c>
      <c r="C259" s="15">
        <f t="shared" si="60"/>
        <v>44162</v>
      </c>
      <c r="D259" s="13"/>
      <c r="L259" s="34">
        <f t="shared" ref="L259:L322" si="64">M259/O259</f>
        <v>0.33333333333333331</v>
      </c>
      <c r="M259">
        <f t="shared" ref="M259:M322" si="65">IF(A259=0,$AE$2,IF(A259=1,$AE$3,IF(A259=2,$AE$4,IF(A259=3,$AE$5,IF(A259=4,$AE$6,IF(A259=5,$AE$7,IF(A259=6,$AE$8,IF(A259=7,$AE$9,""))))))))</f>
        <v>1.4999999999999999E-2</v>
      </c>
      <c r="N259">
        <v>22.22</v>
      </c>
      <c r="O259">
        <f t="shared" ref="O259:O322" si="66">$AB$6</f>
        <v>4.4999999999999998E-2</v>
      </c>
      <c r="P259">
        <f t="shared" ref="P259:P322" si="67">M259-O259</f>
        <v>-0.03</v>
      </c>
      <c r="Q259" s="32">
        <f t="shared" ref="Q259:Q322" si="68">Q258-((Q258/$AB$2)*(M259*R258))</f>
        <v>306711.28735153255</v>
      </c>
      <c r="R259" s="28">
        <f t="shared" ref="R259:R322" si="69">R258+(Q258/$AB$2)*(M259*R258)-(R258*O259)</f>
        <v>2.4711816848889554</v>
      </c>
      <c r="S259" s="28">
        <f t="shared" ref="S259:S322" si="70">S258+(R258*O259)</f>
        <v>3855.2414667825869</v>
      </c>
      <c r="T259" s="20"/>
      <c r="U259" s="56"/>
      <c r="V259" s="1">
        <f t="shared" si="61"/>
        <v>4.9423633697779107E-2</v>
      </c>
      <c r="W259" s="1">
        <f t="shared" si="62"/>
        <v>499.95057636630224</v>
      </c>
      <c r="X259" s="1">
        <f t="shared" si="63"/>
        <v>2.4711816848889553E-2</v>
      </c>
      <c r="Y259" s="3">
        <f t="shared" ref="Y259:Y322" si="71">S259*$AB$9</f>
        <v>96.381036669564679</v>
      </c>
    </row>
    <row r="260" spans="1:25" x14ac:dyDescent="0.35">
      <c r="A260">
        <v>7</v>
      </c>
      <c r="C260" s="15">
        <f t="shared" ref="C260:C323" si="72">C259+1</f>
        <v>44163</v>
      </c>
      <c r="D260" s="13"/>
      <c r="L260" s="34">
        <f t="shared" si="64"/>
        <v>0.33333333333333331</v>
      </c>
      <c r="M260">
        <f t="shared" si="65"/>
        <v>1.4999999999999999E-2</v>
      </c>
      <c r="N260">
        <v>22.22</v>
      </c>
      <c r="O260">
        <f t="shared" si="66"/>
        <v>4.4999999999999998E-2</v>
      </c>
      <c r="P260">
        <f t="shared" si="67"/>
        <v>-0.03</v>
      </c>
      <c r="Q260" s="32">
        <f t="shared" si="68"/>
        <v>306711.25074412377</v>
      </c>
      <c r="R260" s="28">
        <f t="shared" si="69"/>
        <v>2.3965859178740363</v>
      </c>
      <c r="S260" s="28">
        <f t="shared" si="70"/>
        <v>3855.3526699584068</v>
      </c>
      <c r="T260" s="20"/>
      <c r="U260" s="56"/>
      <c r="V260" s="1">
        <f t="shared" si="61"/>
        <v>4.7931718357480724E-2</v>
      </c>
      <c r="W260" s="1">
        <f t="shared" si="62"/>
        <v>499.95206828164254</v>
      </c>
      <c r="X260" s="1">
        <f t="shared" si="63"/>
        <v>2.3965859178740362E-2</v>
      </c>
      <c r="Y260" s="3">
        <f t="shared" si="71"/>
        <v>96.383816748960172</v>
      </c>
    </row>
    <row r="261" spans="1:25" x14ac:dyDescent="0.35">
      <c r="A261">
        <v>7</v>
      </c>
      <c r="C261" s="15">
        <f t="shared" si="72"/>
        <v>44164</v>
      </c>
      <c r="D261" s="13"/>
      <c r="L261" s="34">
        <f t="shared" si="64"/>
        <v>0.33333333333333331</v>
      </c>
      <c r="M261">
        <f t="shared" si="65"/>
        <v>1.4999999999999999E-2</v>
      </c>
      <c r="N261">
        <v>22.22</v>
      </c>
      <c r="O261">
        <f t="shared" si="66"/>
        <v>4.4999999999999998E-2</v>
      </c>
      <c r="P261">
        <f t="shared" si="67"/>
        <v>-0.03</v>
      </c>
      <c r="Q261" s="32">
        <f t="shared" si="68"/>
        <v>306711.21524176048</v>
      </c>
      <c r="R261" s="28">
        <f t="shared" si="69"/>
        <v>2.3242419148711506</v>
      </c>
      <c r="S261" s="28">
        <f t="shared" si="70"/>
        <v>3855.4605163247111</v>
      </c>
      <c r="T261" s="20"/>
      <c r="U261" s="56"/>
      <c r="V261" s="1">
        <f t="shared" si="61"/>
        <v>4.648483829742301E-2</v>
      </c>
      <c r="W261" s="1">
        <f t="shared" si="62"/>
        <v>499.95351516170257</v>
      </c>
      <c r="X261" s="1">
        <f t="shared" si="63"/>
        <v>2.3242419148711505E-2</v>
      </c>
      <c r="Y261" s="3">
        <f t="shared" si="71"/>
        <v>96.38651290811778</v>
      </c>
    </row>
    <row r="262" spans="1:25" x14ac:dyDescent="0.35">
      <c r="A262">
        <v>7</v>
      </c>
      <c r="C262" s="15">
        <f t="shared" si="72"/>
        <v>44165</v>
      </c>
      <c r="D262" s="13"/>
      <c r="L262" s="34">
        <f t="shared" si="64"/>
        <v>0.33333333333333331</v>
      </c>
      <c r="M262">
        <f t="shared" si="65"/>
        <v>1.4999999999999999E-2</v>
      </c>
      <c r="N262">
        <v>22.22</v>
      </c>
      <c r="O262">
        <f t="shared" si="66"/>
        <v>4.4999999999999998E-2</v>
      </c>
      <c r="P262">
        <f t="shared" si="67"/>
        <v>-0.03</v>
      </c>
      <c r="Q262" s="32">
        <f t="shared" si="68"/>
        <v>306711.18081108527</v>
      </c>
      <c r="R262" s="28">
        <f t="shared" si="69"/>
        <v>2.2540817038951091</v>
      </c>
      <c r="S262" s="28">
        <f t="shared" si="70"/>
        <v>3855.5651072108803</v>
      </c>
      <c r="T262" s="20"/>
      <c r="U262" s="56"/>
      <c r="V262" s="1">
        <f t="shared" si="61"/>
        <v>4.508163407790218E-2</v>
      </c>
      <c r="W262" s="1">
        <f t="shared" si="62"/>
        <v>499.95491836592208</v>
      </c>
      <c r="X262" s="1">
        <f t="shared" si="63"/>
        <v>2.254081703895109E-2</v>
      </c>
      <c r="Y262" s="3">
        <f t="shared" si="71"/>
        <v>96.389127680272011</v>
      </c>
    </row>
    <row r="263" spans="1:25" x14ac:dyDescent="0.35">
      <c r="A263">
        <v>7</v>
      </c>
      <c r="C263" s="15">
        <f t="shared" si="72"/>
        <v>44166</v>
      </c>
      <c r="D263" s="13"/>
      <c r="L263" s="34">
        <f t="shared" si="64"/>
        <v>0.33333333333333331</v>
      </c>
      <c r="M263">
        <f t="shared" si="65"/>
        <v>1.4999999999999999E-2</v>
      </c>
      <c r="N263">
        <v>22.22</v>
      </c>
      <c r="O263">
        <f t="shared" si="66"/>
        <v>4.4999999999999998E-2</v>
      </c>
      <c r="P263">
        <f t="shared" si="67"/>
        <v>-0.03</v>
      </c>
      <c r="Q263" s="32">
        <f t="shared" si="68"/>
        <v>306711.14741974772</v>
      </c>
      <c r="R263" s="28">
        <f t="shared" si="69"/>
        <v>2.1860393647552319</v>
      </c>
      <c r="S263" s="28">
        <f t="shared" si="70"/>
        <v>3855.6665408875556</v>
      </c>
      <c r="T263" s="20"/>
      <c r="U263" s="56"/>
      <c r="V263" s="1">
        <f t="shared" si="61"/>
        <v>4.3720787295104639E-2</v>
      </c>
      <c r="W263" s="1">
        <f t="shared" si="62"/>
        <v>499.95627921270489</v>
      </c>
      <c r="X263" s="1">
        <f t="shared" si="63"/>
        <v>2.186039364755232E-2</v>
      </c>
      <c r="Y263" s="3">
        <f t="shared" si="71"/>
        <v>96.391663522188892</v>
      </c>
    </row>
    <row r="264" spans="1:25" x14ac:dyDescent="0.35">
      <c r="A264">
        <v>7</v>
      </c>
      <c r="C264" s="15">
        <f t="shared" si="72"/>
        <v>44167</v>
      </c>
      <c r="D264" s="13"/>
      <c r="L264" s="34">
        <f t="shared" si="64"/>
        <v>0.33333333333333331</v>
      </c>
      <c r="M264">
        <f t="shared" si="65"/>
        <v>1.4999999999999999E-2</v>
      </c>
      <c r="N264">
        <v>22.22</v>
      </c>
      <c r="O264">
        <f t="shared" si="66"/>
        <v>4.4999999999999998E-2</v>
      </c>
      <c r="P264">
        <f t="shared" si="67"/>
        <v>-0.03</v>
      </c>
      <c r="Q264" s="32">
        <f t="shared" si="68"/>
        <v>306711.11503637396</v>
      </c>
      <c r="R264" s="28">
        <f t="shared" si="69"/>
        <v>2.1200509671210055</v>
      </c>
      <c r="S264" s="28">
        <f t="shared" si="70"/>
        <v>3855.7649126589695</v>
      </c>
      <c r="T264" s="20"/>
      <c r="U264" s="56"/>
      <c r="V264" s="1">
        <f t="shared" si="61"/>
        <v>4.2401019342420111E-2</v>
      </c>
      <c r="W264" s="1">
        <f t="shared" si="62"/>
        <v>499.95759898065756</v>
      </c>
      <c r="X264" s="1">
        <f t="shared" si="63"/>
        <v>2.1200509671210056E-2</v>
      </c>
      <c r="Y264" s="3">
        <f t="shared" si="71"/>
        <v>96.394122816474237</v>
      </c>
    </row>
    <row r="265" spans="1:25" x14ac:dyDescent="0.35">
      <c r="A265">
        <v>7</v>
      </c>
      <c r="C265" s="15">
        <f t="shared" si="72"/>
        <v>44168</v>
      </c>
      <c r="D265" s="13"/>
      <c r="L265" s="34">
        <f t="shared" si="64"/>
        <v>0.33333333333333331</v>
      </c>
      <c r="M265">
        <f t="shared" si="65"/>
        <v>1.4999999999999999E-2</v>
      </c>
      <c r="N265">
        <v>22.22</v>
      </c>
      <c r="O265">
        <f t="shared" si="66"/>
        <v>4.4999999999999998E-2</v>
      </c>
      <c r="P265">
        <f t="shared" si="67"/>
        <v>-0.03</v>
      </c>
      <c r="Q265" s="32">
        <f t="shared" si="68"/>
        <v>306711.08363053709</v>
      </c>
      <c r="R265" s="28">
        <f t="shared" si="69"/>
        <v>2.056054510457205</v>
      </c>
      <c r="S265" s="28">
        <f t="shared" si="70"/>
        <v>3855.8603149524897</v>
      </c>
      <c r="T265" s="20"/>
      <c r="U265" s="56"/>
      <c r="V265" s="1">
        <f t="shared" si="61"/>
        <v>4.1121090209144104E-2</v>
      </c>
      <c r="W265" s="1">
        <f t="shared" si="62"/>
        <v>499.95887890979088</v>
      </c>
      <c r="X265" s="1">
        <f t="shared" si="63"/>
        <v>2.0560545104572052E-2</v>
      </c>
      <c r="Y265" s="3">
        <f t="shared" si="71"/>
        <v>96.396507873812254</v>
      </c>
    </row>
    <row r="266" spans="1:25" x14ac:dyDescent="0.35">
      <c r="A266">
        <v>7</v>
      </c>
      <c r="C266" s="15">
        <f t="shared" si="72"/>
        <v>44169</v>
      </c>
      <c r="D266" s="13"/>
      <c r="L266" s="34">
        <f t="shared" si="64"/>
        <v>0.33333333333333331</v>
      </c>
      <c r="M266">
        <f t="shared" si="65"/>
        <v>1.4999999999999999E-2</v>
      </c>
      <c r="N266">
        <v>22.22</v>
      </c>
      <c r="O266">
        <f t="shared" si="66"/>
        <v>4.4999999999999998E-2</v>
      </c>
      <c r="P266">
        <f t="shared" si="67"/>
        <v>-0.03</v>
      </c>
      <c r="Q266" s="32">
        <f t="shared" si="68"/>
        <v>306711.0531727288</v>
      </c>
      <c r="R266" s="28">
        <f t="shared" si="69"/>
        <v>1.9939898657720523</v>
      </c>
      <c r="S266" s="28">
        <f t="shared" si="70"/>
        <v>3855.9528374054603</v>
      </c>
      <c r="T266" s="20"/>
      <c r="U266" s="56"/>
      <c r="V266" s="1">
        <f t="shared" si="61"/>
        <v>3.987979731544105E-2</v>
      </c>
      <c r="W266" s="1">
        <f t="shared" si="62"/>
        <v>499.96012020268455</v>
      </c>
      <c r="X266" s="1">
        <f t="shared" si="63"/>
        <v>1.9939898657720525E-2</v>
      </c>
      <c r="Y266" s="3">
        <f t="shared" si="71"/>
        <v>96.398820935136513</v>
      </c>
    </row>
    <row r="267" spans="1:25" x14ac:dyDescent="0.35">
      <c r="A267">
        <v>7</v>
      </c>
      <c r="C267" s="15">
        <f t="shared" si="72"/>
        <v>44170</v>
      </c>
      <c r="D267" s="13"/>
      <c r="L267" s="34">
        <f t="shared" si="64"/>
        <v>0.33333333333333331</v>
      </c>
      <c r="M267">
        <f t="shared" si="65"/>
        <v>1.4999999999999999E-2</v>
      </c>
      <c r="N267">
        <v>22.22</v>
      </c>
      <c r="O267">
        <f t="shared" si="66"/>
        <v>4.4999999999999998E-2</v>
      </c>
      <c r="P267">
        <f t="shared" si="67"/>
        <v>-0.03</v>
      </c>
      <c r="Q267" s="32">
        <f t="shared" si="68"/>
        <v>306711.02363433148</v>
      </c>
      <c r="R267" s="28">
        <f t="shared" si="69"/>
        <v>1.9337987191236894</v>
      </c>
      <c r="S267" s="28">
        <f t="shared" si="70"/>
        <v>3856.0425669494202</v>
      </c>
      <c r="T267" s="20"/>
      <c r="U267" s="56"/>
      <c r="V267" s="1">
        <f t="shared" si="61"/>
        <v>3.8675974382473791E-2</v>
      </c>
      <c r="W267" s="1">
        <f t="shared" si="62"/>
        <v>499.9613240256175</v>
      </c>
      <c r="X267" s="1">
        <f t="shared" si="63"/>
        <v>1.9337987191236895E-2</v>
      </c>
      <c r="Y267" s="3">
        <f t="shared" si="71"/>
        <v>96.401064173735506</v>
      </c>
    </row>
    <row r="268" spans="1:25" x14ac:dyDescent="0.35">
      <c r="A268">
        <v>7</v>
      </c>
      <c r="C268" s="15">
        <f t="shared" si="72"/>
        <v>44171</v>
      </c>
      <c r="D268" s="13"/>
      <c r="L268" s="34">
        <f t="shared" si="64"/>
        <v>0.33333333333333331</v>
      </c>
      <c r="M268">
        <f t="shared" si="65"/>
        <v>1.4999999999999999E-2</v>
      </c>
      <c r="N268">
        <v>22.22</v>
      </c>
      <c r="O268">
        <f t="shared" si="66"/>
        <v>4.4999999999999998E-2</v>
      </c>
      <c r="P268">
        <f t="shared" si="67"/>
        <v>-0.03</v>
      </c>
      <c r="Q268" s="32">
        <f t="shared" si="68"/>
        <v>306710.9949875914</v>
      </c>
      <c r="R268" s="28">
        <f t="shared" si="69"/>
        <v>1.8754245168318933</v>
      </c>
      <c r="S268" s="28">
        <f t="shared" si="70"/>
        <v>3856.1295878917808</v>
      </c>
      <c r="T268" s="20"/>
      <c r="U268" s="56"/>
      <c r="V268" s="1">
        <f t="shared" si="61"/>
        <v>3.7508490336637869E-2</v>
      </c>
      <c r="W268" s="1">
        <f t="shared" si="62"/>
        <v>499.96249150966338</v>
      </c>
      <c r="X268" s="1">
        <f t="shared" si="63"/>
        <v>1.8754245168318934E-2</v>
      </c>
      <c r="Y268" s="3">
        <f t="shared" si="71"/>
        <v>96.403239697294524</v>
      </c>
    </row>
    <row r="269" spans="1:25" x14ac:dyDescent="0.35">
      <c r="A269">
        <v>7</v>
      </c>
      <c r="C269" s="15">
        <f t="shared" si="72"/>
        <v>44172</v>
      </c>
      <c r="D269" s="13"/>
      <c r="L269" s="34">
        <f t="shared" si="64"/>
        <v>0.33333333333333331</v>
      </c>
      <c r="M269">
        <f t="shared" si="65"/>
        <v>1.4999999999999999E-2</v>
      </c>
      <c r="N269">
        <v>22.22</v>
      </c>
      <c r="O269">
        <f t="shared" si="66"/>
        <v>4.4999999999999998E-2</v>
      </c>
      <c r="P269">
        <f t="shared" si="67"/>
        <v>-0.03</v>
      </c>
      <c r="Q269" s="32">
        <f t="shared" si="68"/>
        <v>306710.96720559261</v>
      </c>
      <c r="R269" s="28">
        <f t="shared" si="69"/>
        <v>1.8188124123435667</v>
      </c>
      <c r="S269" s="28">
        <f t="shared" si="70"/>
        <v>3856.2139819950385</v>
      </c>
      <c r="T269" s="20"/>
      <c r="U269" s="56"/>
      <c r="V269" s="1">
        <f t="shared" si="61"/>
        <v>3.6376248246871336E-2</v>
      </c>
      <c r="W269" s="1">
        <f t="shared" si="62"/>
        <v>499.96362375175312</v>
      </c>
      <c r="X269" s="1">
        <f t="shared" si="63"/>
        <v>1.8188124123435668E-2</v>
      </c>
      <c r="Y269" s="3">
        <f t="shared" si="71"/>
        <v>96.405349549875964</v>
      </c>
    </row>
    <row r="270" spans="1:25" x14ac:dyDescent="0.35">
      <c r="A270">
        <v>7</v>
      </c>
      <c r="C270" s="15">
        <f t="shared" si="72"/>
        <v>44173</v>
      </c>
      <c r="D270" s="13"/>
      <c r="L270" s="34">
        <f t="shared" si="64"/>
        <v>0.33333333333333331</v>
      </c>
      <c r="M270">
        <f t="shared" si="65"/>
        <v>1.4999999999999999E-2</v>
      </c>
      <c r="N270">
        <v>22.22</v>
      </c>
      <c r="O270">
        <f t="shared" si="66"/>
        <v>4.4999999999999998E-2</v>
      </c>
      <c r="P270">
        <f t="shared" si="67"/>
        <v>-0.03</v>
      </c>
      <c r="Q270" s="32">
        <f t="shared" si="68"/>
        <v>306710.94026223168</v>
      </c>
      <c r="R270" s="28">
        <f t="shared" si="69"/>
        <v>1.7639092147020816</v>
      </c>
      <c r="S270" s="28">
        <f t="shared" si="70"/>
        <v>3856.2958285535938</v>
      </c>
      <c r="T270" s="20"/>
      <c r="U270" s="56"/>
      <c r="V270" s="1">
        <f t="shared" si="61"/>
        <v>3.5278184294041635E-2</v>
      </c>
      <c r="W270" s="1">
        <f t="shared" si="62"/>
        <v>499.96472181570596</v>
      </c>
      <c r="X270" s="1">
        <f t="shared" si="63"/>
        <v>1.7639092147020818E-2</v>
      </c>
      <c r="Y270" s="3">
        <f t="shared" si="71"/>
        <v>96.407395713839847</v>
      </c>
    </row>
    <row r="271" spans="1:25" x14ac:dyDescent="0.35">
      <c r="A271">
        <v>7</v>
      </c>
      <c r="C271" s="15">
        <f t="shared" si="72"/>
        <v>44174</v>
      </c>
      <c r="D271" s="13"/>
      <c r="L271" s="34">
        <f t="shared" si="64"/>
        <v>0.33333333333333331</v>
      </c>
      <c r="M271">
        <f t="shared" si="65"/>
        <v>1.4999999999999999E-2</v>
      </c>
      <c r="N271">
        <v>22.22</v>
      </c>
      <c r="O271">
        <f t="shared" si="66"/>
        <v>4.4999999999999998E-2</v>
      </c>
      <c r="P271">
        <f t="shared" si="67"/>
        <v>-0.03</v>
      </c>
      <c r="Q271" s="32">
        <f t="shared" si="68"/>
        <v>306710.91413219314</v>
      </c>
      <c r="R271" s="28">
        <f t="shared" si="69"/>
        <v>1.7106633385720731</v>
      </c>
      <c r="S271" s="28">
        <f t="shared" si="70"/>
        <v>3856.3752044682556</v>
      </c>
      <c r="T271" s="20"/>
      <c r="U271" s="56"/>
      <c r="V271" s="1">
        <f t="shared" si="61"/>
        <v>3.4213266771441465E-2</v>
      </c>
      <c r="W271" s="1">
        <f t="shared" si="62"/>
        <v>499.96578673322858</v>
      </c>
      <c r="X271" s="1">
        <f t="shared" si="63"/>
        <v>1.7106633385720733E-2</v>
      </c>
      <c r="Y271" s="3">
        <f t="shared" si="71"/>
        <v>96.409380111706398</v>
      </c>
    </row>
    <row r="272" spans="1:25" x14ac:dyDescent="0.35">
      <c r="A272">
        <v>7</v>
      </c>
      <c r="C272" s="15">
        <f t="shared" si="72"/>
        <v>44175</v>
      </c>
      <c r="D272" s="13"/>
      <c r="L272" s="34">
        <f t="shared" si="64"/>
        <v>0.33333333333333331</v>
      </c>
      <c r="M272">
        <f t="shared" si="65"/>
        <v>1.4999999999999999E-2</v>
      </c>
      <c r="N272">
        <v>22.22</v>
      </c>
      <c r="O272">
        <f t="shared" si="66"/>
        <v>4.4999999999999998E-2</v>
      </c>
      <c r="P272">
        <f t="shared" si="67"/>
        <v>-0.03</v>
      </c>
      <c r="Q272" s="32">
        <f t="shared" si="68"/>
        <v>306710.88879092567</v>
      </c>
      <c r="R272" s="28">
        <f t="shared" si="69"/>
        <v>1.6590247557727305</v>
      </c>
      <c r="S272" s="28">
        <f t="shared" si="70"/>
        <v>3856.4521843184912</v>
      </c>
      <c r="T272" s="20"/>
      <c r="U272" s="56"/>
      <c r="V272" s="1">
        <f t="shared" si="61"/>
        <v>3.3180495115454609E-2</v>
      </c>
      <c r="W272" s="1">
        <f t="shared" si="62"/>
        <v>499.96681950488454</v>
      </c>
      <c r="X272" s="1">
        <f t="shared" si="63"/>
        <v>1.6590247557727304E-2</v>
      </c>
      <c r="Y272" s="3">
        <f t="shared" si="71"/>
        <v>96.411304607962279</v>
      </c>
    </row>
    <row r="273" spans="1:25" x14ac:dyDescent="0.35">
      <c r="A273">
        <v>7</v>
      </c>
      <c r="C273" s="15">
        <f t="shared" si="72"/>
        <v>44176</v>
      </c>
      <c r="D273" s="13"/>
      <c r="L273" s="34">
        <f t="shared" si="64"/>
        <v>0.33333333333333331</v>
      </c>
      <c r="M273">
        <f t="shared" si="65"/>
        <v>1.4999999999999999E-2</v>
      </c>
      <c r="N273">
        <v>22.22</v>
      </c>
      <c r="O273">
        <f t="shared" si="66"/>
        <v>4.4999999999999998E-2</v>
      </c>
      <c r="P273">
        <f t="shared" si="67"/>
        <v>-0.03</v>
      </c>
      <c r="Q273" s="32">
        <f t="shared" si="68"/>
        <v>306710.86421461916</v>
      </c>
      <c r="R273" s="28">
        <f t="shared" si="69"/>
        <v>1.6089449482740537</v>
      </c>
      <c r="S273" s="28">
        <f t="shared" si="70"/>
        <v>3856.5268404325011</v>
      </c>
      <c r="T273" s="20"/>
      <c r="U273" s="56"/>
      <c r="V273" s="1">
        <f t="shared" si="61"/>
        <v>3.2178898965481074E-2</v>
      </c>
      <c r="W273" s="1">
        <f t="shared" si="62"/>
        <v>499.96782110103453</v>
      </c>
      <c r="X273" s="1">
        <f t="shared" si="63"/>
        <v>1.6089449482740537E-2</v>
      </c>
      <c r="Y273" s="3">
        <f t="shared" si="71"/>
        <v>96.413171010812533</v>
      </c>
    </row>
    <row r="274" spans="1:25" x14ac:dyDescent="0.35">
      <c r="A274">
        <v>7</v>
      </c>
      <c r="C274" s="15">
        <f t="shared" si="72"/>
        <v>44177</v>
      </c>
      <c r="D274" s="13"/>
      <c r="L274" s="34">
        <f t="shared" si="64"/>
        <v>0.33333333333333331</v>
      </c>
      <c r="M274">
        <f t="shared" si="65"/>
        <v>1.4999999999999999E-2</v>
      </c>
      <c r="N274">
        <v>22.22</v>
      </c>
      <c r="O274">
        <f t="shared" si="66"/>
        <v>4.4999999999999998E-2</v>
      </c>
      <c r="P274">
        <f t="shared" si="67"/>
        <v>-0.03</v>
      </c>
      <c r="Q274" s="32">
        <f t="shared" si="68"/>
        <v>306710.84038018214</v>
      </c>
      <c r="R274" s="28">
        <f t="shared" si="69"/>
        <v>1.5603768626119194</v>
      </c>
      <c r="S274" s="28">
        <f t="shared" si="70"/>
        <v>3856.5992429551734</v>
      </c>
      <c r="T274" s="20"/>
      <c r="U274" s="56"/>
      <c r="V274" s="1">
        <f t="shared" si="61"/>
        <v>3.120753725223839E-2</v>
      </c>
      <c r="W274" s="1">
        <f t="shared" si="62"/>
        <v>499.96879246274779</v>
      </c>
      <c r="X274" s="1">
        <f t="shared" si="63"/>
        <v>1.5603768626119195E-2</v>
      </c>
      <c r="Y274" s="3">
        <f t="shared" si="71"/>
        <v>96.414981073879346</v>
      </c>
    </row>
    <row r="275" spans="1:25" x14ac:dyDescent="0.35">
      <c r="A275">
        <v>7</v>
      </c>
      <c r="C275" s="15">
        <f t="shared" si="72"/>
        <v>44178</v>
      </c>
      <c r="D275" s="13"/>
      <c r="L275" s="34">
        <f t="shared" si="64"/>
        <v>0.33333333333333331</v>
      </c>
      <c r="M275">
        <f t="shared" si="65"/>
        <v>1.4999999999999999E-2</v>
      </c>
      <c r="N275">
        <v>22.22</v>
      </c>
      <c r="O275">
        <f t="shared" si="66"/>
        <v>4.4999999999999998E-2</v>
      </c>
      <c r="P275">
        <f t="shared" si="67"/>
        <v>-0.03</v>
      </c>
      <c r="Q275" s="32">
        <f t="shared" si="68"/>
        <v>306710.81726522028</v>
      </c>
      <c r="R275" s="28">
        <f t="shared" si="69"/>
        <v>1.5132748656791311</v>
      </c>
      <c r="S275" s="28">
        <f t="shared" si="70"/>
        <v>3856.669459913991</v>
      </c>
      <c r="T275" s="20"/>
      <c r="U275" s="56"/>
      <c r="V275" s="1">
        <f t="shared" si="61"/>
        <v>3.0265497313582621E-2</v>
      </c>
      <c r="W275" s="1">
        <f t="shared" si="62"/>
        <v>499.96973450268644</v>
      </c>
      <c r="X275" s="1">
        <f t="shared" si="63"/>
        <v>1.513274865679131E-2</v>
      </c>
      <c r="Y275" s="3">
        <f t="shared" si="71"/>
        <v>96.416736497849783</v>
      </c>
    </row>
    <row r="276" spans="1:25" x14ac:dyDescent="0.35">
      <c r="A276">
        <v>7</v>
      </c>
      <c r="C276" s="15">
        <f t="shared" si="72"/>
        <v>44179</v>
      </c>
      <c r="D276" s="13"/>
      <c r="L276" s="34">
        <f t="shared" si="64"/>
        <v>0.33333333333333331</v>
      </c>
      <c r="M276">
        <f t="shared" si="65"/>
        <v>1.4999999999999999E-2</v>
      </c>
      <c r="N276">
        <v>22.22</v>
      </c>
      <c r="O276">
        <f t="shared" si="66"/>
        <v>4.4999999999999998E-2</v>
      </c>
      <c r="P276">
        <f t="shared" si="67"/>
        <v>-0.03</v>
      </c>
      <c r="Q276" s="32">
        <f t="shared" si="68"/>
        <v>306710.79484801512</v>
      </c>
      <c r="R276" s="28">
        <f t="shared" si="69"/>
        <v>1.467594701850919</v>
      </c>
      <c r="S276" s="28">
        <f t="shared" si="70"/>
        <v>3856.7375572829465</v>
      </c>
      <c r="T276" s="20"/>
      <c r="U276" s="56"/>
      <c r="V276" s="1">
        <f t="shared" si="61"/>
        <v>2.9351894037018381E-2</v>
      </c>
      <c r="W276" s="1">
        <f t="shared" si="62"/>
        <v>499.97064810596299</v>
      </c>
      <c r="X276" s="1">
        <f t="shared" si="63"/>
        <v>1.4675947018509191E-2</v>
      </c>
      <c r="Y276" s="3">
        <f t="shared" si="71"/>
        <v>96.41843893207367</v>
      </c>
    </row>
    <row r="277" spans="1:25" x14ac:dyDescent="0.35">
      <c r="A277">
        <v>7</v>
      </c>
      <c r="C277" s="15">
        <f t="shared" si="72"/>
        <v>44180</v>
      </c>
      <c r="D277" s="13"/>
      <c r="L277" s="34">
        <f t="shared" si="64"/>
        <v>0.33333333333333331</v>
      </c>
      <c r="M277">
        <f t="shared" si="65"/>
        <v>1.4999999999999999E-2</v>
      </c>
      <c r="N277">
        <v>22.22</v>
      </c>
      <c r="O277">
        <f t="shared" si="66"/>
        <v>4.4999999999999998E-2</v>
      </c>
      <c r="P277">
        <f t="shared" si="67"/>
        <v>-0.03</v>
      </c>
      <c r="Q277" s="32">
        <f t="shared" si="68"/>
        <v>306710.77310750401</v>
      </c>
      <c r="R277" s="28">
        <f t="shared" si="69"/>
        <v>1.4232934514046136</v>
      </c>
      <c r="S277" s="28">
        <f t="shared" si="70"/>
        <v>3856.8035990445296</v>
      </c>
      <c r="T277" s="20"/>
      <c r="U277" s="56"/>
      <c r="V277" s="1">
        <f t="shared" si="61"/>
        <v>2.8465869028092273E-2</v>
      </c>
      <c r="W277" s="1">
        <f t="shared" si="62"/>
        <v>499.97153413097192</v>
      </c>
      <c r="X277" s="1">
        <f t="shared" si="63"/>
        <v>1.4232934514046136E-2</v>
      </c>
      <c r="Y277" s="3">
        <f t="shared" si="71"/>
        <v>96.420089976113246</v>
      </c>
    </row>
    <row r="278" spans="1:25" x14ac:dyDescent="0.35">
      <c r="A278">
        <v>7</v>
      </c>
      <c r="C278" s="15">
        <f t="shared" si="72"/>
        <v>44181</v>
      </c>
      <c r="D278" s="13"/>
      <c r="L278" s="34">
        <f t="shared" si="64"/>
        <v>0.33333333333333331</v>
      </c>
      <c r="M278">
        <f t="shared" si="65"/>
        <v>1.4999999999999999E-2</v>
      </c>
      <c r="N278">
        <v>22.22</v>
      </c>
      <c r="O278">
        <f t="shared" si="66"/>
        <v>4.4999999999999998E-2</v>
      </c>
      <c r="P278">
        <f t="shared" si="67"/>
        <v>-0.03</v>
      </c>
      <c r="Q278" s="32">
        <f t="shared" si="68"/>
        <v>306710.75202325988</v>
      </c>
      <c r="R278" s="28">
        <f t="shared" si="69"/>
        <v>1.3803294901944281</v>
      </c>
      <c r="S278" s="28">
        <f t="shared" si="70"/>
        <v>3856.8676472498428</v>
      </c>
      <c r="T278" s="20"/>
      <c r="U278" s="56"/>
      <c r="V278" s="1">
        <f t="shared" si="61"/>
        <v>2.7606589803888561E-2</v>
      </c>
      <c r="W278" s="1">
        <f t="shared" si="62"/>
        <v>499.9723934101961</v>
      </c>
      <c r="X278" s="1">
        <f t="shared" si="63"/>
        <v>1.380329490194428E-2</v>
      </c>
      <c r="Y278" s="3">
        <f t="shared" si="71"/>
        <v>96.421691181246075</v>
      </c>
    </row>
    <row r="279" spans="1:25" x14ac:dyDescent="0.35">
      <c r="A279">
        <v>7</v>
      </c>
      <c r="C279" s="15">
        <f t="shared" si="72"/>
        <v>44182</v>
      </c>
      <c r="D279" s="13"/>
      <c r="L279" s="34">
        <f t="shared" si="64"/>
        <v>0.33333333333333331</v>
      </c>
      <c r="M279">
        <f t="shared" si="65"/>
        <v>1.4999999999999999E-2</v>
      </c>
      <c r="N279">
        <v>22.22</v>
      </c>
      <c r="O279">
        <f t="shared" si="66"/>
        <v>4.4999999999999998E-2</v>
      </c>
      <c r="P279">
        <f t="shared" si="67"/>
        <v>-0.03</v>
      </c>
      <c r="Q279" s="32">
        <f t="shared" si="68"/>
        <v>306710.73157547246</v>
      </c>
      <c r="R279" s="28">
        <f t="shared" si="69"/>
        <v>1.3386624505434648</v>
      </c>
      <c r="S279" s="28">
        <f t="shared" si="70"/>
        <v>3856.9297620769016</v>
      </c>
      <c r="T279" s="20"/>
      <c r="U279" s="56"/>
      <c r="V279" s="1">
        <f t="shared" si="61"/>
        <v>2.6773249010869297E-2</v>
      </c>
      <c r="W279" s="1">
        <f t="shared" si="62"/>
        <v>499.97322675098911</v>
      </c>
      <c r="X279" s="1">
        <f t="shared" si="63"/>
        <v>1.3386624505434649E-2</v>
      </c>
      <c r="Y279" s="3">
        <f t="shared" si="71"/>
        <v>96.423244051922552</v>
      </c>
    </row>
    <row r="280" spans="1:25" x14ac:dyDescent="0.35">
      <c r="A280">
        <v>7</v>
      </c>
      <c r="C280" s="15">
        <f t="shared" si="72"/>
        <v>44183</v>
      </c>
      <c r="D280" s="13"/>
      <c r="L280" s="34">
        <f t="shared" si="64"/>
        <v>0.33333333333333331</v>
      </c>
      <c r="M280">
        <f t="shared" si="65"/>
        <v>1.4999999999999999E-2</v>
      </c>
      <c r="N280">
        <v>22.22</v>
      </c>
      <c r="O280">
        <f t="shared" si="66"/>
        <v>4.4999999999999998E-2</v>
      </c>
      <c r="P280">
        <f t="shared" si="67"/>
        <v>-0.03</v>
      </c>
      <c r="Q280" s="32">
        <f t="shared" si="68"/>
        <v>306710.71174492943</v>
      </c>
      <c r="R280" s="28">
        <f t="shared" si="69"/>
        <v>1.2982531833162063</v>
      </c>
      <c r="S280" s="28">
        <f t="shared" si="70"/>
        <v>3856.9900018871763</v>
      </c>
      <c r="T280" s="20"/>
      <c r="U280" s="56"/>
      <c r="V280" s="1">
        <f t="shared" si="61"/>
        <v>2.5965063666324128E-2</v>
      </c>
      <c r="W280" s="1">
        <f t="shared" si="62"/>
        <v>499.97403493633368</v>
      </c>
      <c r="X280" s="1">
        <f t="shared" si="63"/>
        <v>1.2982531833162064E-2</v>
      </c>
      <c r="Y280" s="3">
        <f t="shared" si="71"/>
        <v>96.424750047179415</v>
      </c>
    </row>
    <row r="281" spans="1:25" x14ac:dyDescent="0.35">
      <c r="A281">
        <v>7</v>
      </c>
      <c r="C281" s="15">
        <f t="shared" si="72"/>
        <v>44184</v>
      </c>
      <c r="D281" s="13"/>
      <c r="L281" s="34">
        <f t="shared" si="64"/>
        <v>0.33333333333333331</v>
      </c>
      <c r="M281">
        <f t="shared" si="65"/>
        <v>1.4999999999999999E-2</v>
      </c>
      <c r="N281">
        <v>22.22</v>
      </c>
      <c r="O281">
        <f t="shared" si="66"/>
        <v>4.4999999999999998E-2</v>
      </c>
      <c r="P281">
        <f t="shared" si="67"/>
        <v>-0.03</v>
      </c>
      <c r="Q281" s="32">
        <f t="shared" si="68"/>
        <v>306710.69251299836</v>
      </c>
      <c r="R281" s="28">
        <f t="shared" si="69"/>
        <v>1.2590637211358591</v>
      </c>
      <c r="S281" s="28">
        <f t="shared" si="70"/>
        <v>3857.0484232804256</v>
      </c>
      <c r="T281" s="20"/>
      <c r="U281" s="56"/>
      <c r="V281" s="1">
        <f t="shared" si="61"/>
        <v>2.5181274422717181E-2</v>
      </c>
      <c r="W281" s="1">
        <f t="shared" si="62"/>
        <v>499.97481872557728</v>
      </c>
      <c r="X281" s="1">
        <f t="shared" si="63"/>
        <v>1.259063721135859E-2</v>
      </c>
      <c r="Y281" s="3">
        <f t="shared" si="71"/>
        <v>96.42621058201064</v>
      </c>
    </row>
    <row r="282" spans="1:25" x14ac:dyDescent="0.35">
      <c r="A282">
        <v>7</v>
      </c>
      <c r="C282" s="15">
        <f t="shared" si="72"/>
        <v>44185</v>
      </c>
      <c r="D282" s="13"/>
      <c r="L282" s="34">
        <f t="shared" si="64"/>
        <v>0.33333333333333331</v>
      </c>
      <c r="M282">
        <f t="shared" si="65"/>
        <v>1.4999999999999999E-2</v>
      </c>
      <c r="N282">
        <v>22.22</v>
      </c>
      <c r="O282">
        <f t="shared" si="66"/>
        <v>4.4999999999999998E-2</v>
      </c>
      <c r="P282">
        <f t="shared" si="67"/>
        <v>-0.03</v>
      </c>
      <c r="Q282" s="32">
        <f t="shared" si="68"/>
        <v>306710.67386160931</v>
      </c>
      <c r="R282" s="28">
        <f t="shared" si="69"/>
        <v>1.221057242711991</v>
      </c>
      <c r="S282" s="28">
        <f t="shared" si="70"/>
        <v>3857.1050811478767</v>
      </c>
      <c r="T282" s="20"/>
      <c r="U282" s="56"/>
      <c r="V282" s="1">
        <f t="shared" si="61"/>
        <v>2.442114485423982E-2</v>
      </c>
      <c r="W282" s="1">
        <f t="shared" si="62"/>
        <v>499.97557885514578</v>
      </c>
      <c r="X282" s="1">
        <f t="shared" si="63"/>
        <v>1.221057242711991E-2</v>
      </c>
      <c r="Y282" s="3">
        <f t="shared" si="71"/>
        <v>96.427627028696918</v>
      </c>
    </row>
    <row r="283" spans="1:25" x14ac:dyDescent="0.35">
      <c r="A283">
        <v>7</v>
      </c>
      <c r="C283" s="15">
        <f t="shared" si="72"/>
        <v>44186</v>
      </c>
      <c r="D283" s="13"/>
      <c r="L283" s="34">
        <f t="shared" si="64"/>
        <v>0.33333333333333331</v>
      </c>
      <c r="M283">
        <f t="shared" si="65"/>
        <v>1.4999999999999999E-2</v>
      </c>
      <c r="N283">
        <v>22.22</v>
      </c>
      <c r="O283">
        <f t="shared" si="66"/>
        <v>4.4999999999999998E-2</v>
      </c>
      <c r="P283">
        <f t="shared" si="67"/>
        <v>-0.03</v>
      </c>
      <c r="Q283" s="32">
        <f t="shared" si="68"/>
        <v>306710.65577323787</v>
      </c>
      <c r="R283" s="28">
        <f t="shared" si="69"/>
        <v>1.1841980382449528</v>
      </c>
      <c r="S283" s="28">
        <f t="shared" si="70"/>
        <v>3857.1600287237989</v>
      </c>
      <c r="T283" s="20"/>
      <c r="U283" s="56"/>
      <c r="V283" s="1">
        <f t="shared" si="61"/>
        <v>2.3683960764899058E-2</v>
      </c>
      <c r="W283" s="1">
        <f t="shared" si="62"/>
        <v>499.97631603923509</v>
      </c>
      <c r="X283" s="1">
        <f t="shared" si="63"/>
        <v>1.1841980382449529E-2</v>
      </c>
      <c r="Y283" s="3">
        <f t="shared" si="71"/>
        <v>96.429000718094983</v>
      </c>
    </row>
    <row r="284" spans="1:25" x14ac:dyDescent="0.35">
      <c r="A284">
        <v>7</v>
      </c>
      <c r="C284" s="15">
        <f t="shared" si="72"/>
        <v>44187</v>
      </c>
      <c r="D284" s="13"/>
      <c r="L284" s="34">
        <f t="shared" si="64"/>
        <v>0.33333333333333331</v>
      </c>
      <c r="M284">
        <f t="shared" si="65"/>
        <v>1.4999999999999999E-2</v>
      </c>
      <c r="N284">
        <v>22.22</v>
      </c>
      <c r="O284">
        <f t="shared" si="66"/>
        <v>4.4999999999999998E-2</v>
      </c>
      <c r="P284">
        <f t="shared" si="67"/>
        <v>-0.03</v>
      </c>
      <c r="Q284" s="32">
        <f t="shared" si="68"/>
        <v>306710.63823088852</v>
      </c>
      <c r="R284" s="28">
        <f t="shared" si="69"/>
        <v>1.148451475874579</v>
      </c>
      <c r="S284" s="28">
        <f t="shared" si="70"/>
        <v>3857.2133176355201</v>
      </c>
      <c r="T284" s="20"/>
      <c r="U284" s="56"/>
      <c r="V284" s="1">
        <f t="shared" si="61"/>
        <v>2.2969029517491579E-2</v>
      </c>
      <c r="W284" s="1">
        <f t="shared" si="62"/>
        <v>499.97703097048253</v>
      </c>
      <c r="X284" s="1">
        <f t="shared" si="63"/>
        <v>1.148451475874579E-2</v>
      </c>
      <c r="Y284" s="3">
        <f t="shared" si="71"/>
        <v>96.430332940888007</v>
      </c>
    </row>
    <row r="285" spans="1:25" x14ac:dyDescent="0.35">
      <c r="A285">
        <v>7</v>
      </c>
      <c r="C285" s="15">
        <f t="shared" si="72"/>
        <v>44188</v>
      </c>
      <c r="D285" s="13"/>
      <c r="L285" s="34">
        <f t="shared" si="64"/>
        <v>0.33333333333333331</v>
      </c>
      <c r="M285">
        <f t="shared" si="65"/>
        <v>1.4999999999999999E-2</v>
      </c>
      <c r="N285">
        <v>22.22</v>
      </c>
      <c r="O285">
        <f t="shared" si="66"/>
        <v>4.4999999999999998E-2</v>
      </c>
      <c r="P285">
        <f t="shared" si="67"/>
        <v>-0.03</v>
      </c>
      <c r="Q285" s="32">
        <f t="shared" si="68"/>
        <v>306710.62121807883</v>
      </c>
      <c r="R285" s="28">
        <f t="shared" si="69"/>
        <v>1.1137839691416469</v>
      </c>
      <c r="S285" s="28">
        <f t="shared" si="70"/>
        <v>3857.2649979519342</v>
      </c>
      <c r="T285" s="20"/>
      <c r="U285" s="56"/>
      <c r="V285" s="1">
        <f t="shared" si="61"/>
        <v>2.2275679382832939E-2</v>
      </c>
      <c r="W285" s="1">
        <f t="shared" si="62"/>
        <v>499.97772432061714</v>
      </c>
      <c r="X285" s="1">
        <f t="shared" si="63"/>
        <v>1.1137839691416469E-2</v>
      </c>
      <c r="Y285" s="3">
        <f t="shared" si="71"/>
        <v>96.431624948798358</v>
      </c>
    </row>
    <row r="286" spans="1:25" x14ac:dyDescent="0.35">
      <c r="A286">
        <v>7</v>
      </c>
      <c r="C286" s="15">
        <f t="shared" si="72"/>
        <v>44189</v>
      </c>
      <c r="D286" s="13"/>
      <c r="L286" s="34">
        <f t="shared" si="64"/>
        <v>0.33333333333333331</v>
      </c>
      <c r="M286">
        <f t="shared" si="65"/>
        <v>1.4999999999999999E-2</v>
      </c>
      <c r="N286">
        <v>22.22</v>
      </c>
      <c r="O286">
        <f t="shared" si="66"/>
        <v>4.4999999999999998E-2</v>
      </c>
      <c r="P286">
        <f t="shared" si="67"/>
        <v>-0.03</v>
      </c>
      <c r="Q286" s="32">
        <f t="shared" si="68"/>
        <v>306710.60471882392</v>
      </c>
      <c r="R286" s="28">
        <f t="shared" si="69"/>
        <v>1.0801629454315265</v>
      </c>
      <c r="S286" s="28">
        <f t="shared" si="70"/>
        <v>3857.3151182305455</v>
      </c>
      <c r="T286" s="20"/>
      <c r="U286" s="56"/>
      <c r="V286" s="1">
        <f t="shared" si="61"/>
        <v>2.1603258908630529E-2</v>
      </c>
      <c r="W286" s="1">
        <f t="shared" si="62"/>
        <v>499.97839674109139</v>
      </c>
      <c r="X286" s="1">
        <f t="shared" si="63"/>
        <v>1.0801629454315264E-2</v>
      </c>
      <c r="Y286" s="3">
        <f t="shared" si="71"/>
        <v>96.432877955763644</v>
      </c>
    </row>
    <row r="287" spans="1:25" x14ac:dyDescent="0.35">
      <c r="A287">
        <v>7</v>
      </c>
      <c r="C287" s="15">
        <f t="shared" si="72"/>
        <v>44190</v>
      </c>
      <c r="D287" s="13"/>
      <c r="L287" s="34">
        <f t="shared" si="64"/>
        <v>0.33333333333333331</v>
      </c>
      <c r="M287">
        <f t="shared" si="65"/>
        <v>1.4999999999999999E-2</v>
      </c>
      <c r="N287">
        <v>22.22</v>
      </c>
      <c r="O287">
        <f t="shared" si="66"/>
        <v>4.4999999999999998E-2</v>
      </c>
      <c r="P287">
        <f t="shared" si="67"/>
        <v>-0.03</v>
      </c>
      <c r="Q287" s="32">
        <f t="shared" si="68"/>
        <v>306710.58871762146</v>
      </c>
      <c r="R287" s="28">
        <f t="shared" si="69"/>
        <v>1.0475568153703725</v>
      </c>
      <c r="S287" s="28">
        <f t="shared" si="70"/>
        <v>3857.3637255630902</v>
      </c>
      <c r="T287" s="20"/>
      <c r="U287" s="56"/>
      <c r="V287" s="1">
        <f t="shared" si="61"/>
        <v>2.0951136307407449E-2</v>
      </c>
      <c r="W287" s="1">
        <f t="shared" si="62"/>
        <v>499.97904886369258</v>
      </c>
      <c r="X287" s="1">
        <f t="shared" si="63"/>
        <v>1.0475568153703724E-2</v>
      </c>
      <c r="Y287" s="3">
        <f t="shared" si="71"/>
        <v>96.434093139077262</v>
      </c>
    </row>
    <row r="288" spans="1:25" x14ac:dyDescent="0.35">
      <c r="A288">
        <v>7</v>
      </c>
      <c r="C288" s="15">
        <f t="shared" si="72"/>
        <v>44191</v>
      </c>
      <c r="D288" s="13"/>
      <c r="L288" s="34">
        <f t="shared" si="64"/>
        <v>0.33333333333333331</v>
      </c>
      <c r="M288">
        <f t="shared" si="65"/>
        <v>1.4999999999999999E-2</v>
      </c>
      <c r="N288">
        <v>22.22</v>
      </c>
      <c r="O288">
        <f t="shared" si="66"/>
        <v>4.4999999999999998E-2</v>
      </c>
      <c r="P288">
        <f t="shared" si="67"/>
        <v>-0.03</v>
      </c>
      <c r="Q288" s="32">
        <f t="shared" si="68"/>
        <v>306710.573199437</v>
      </c>
      <c r="R288" s="28">
        <f t="shared" si="69"/>
        <v>1.0159349431451064</v>
      </c>
      <c r="S288" s="28">
        <f t="shared" si="70"/>
        <v>3857.4108656197818</v>
      </c>
      <c r="T288" s="20"/>
      <c r="U288" s="56"/>
      <c r="V288" s="1">
        <f t="shared" si="61"/>
        <v>2.0318698862902128E-2</v>
      </c>
      <c r="W288" s="1">
        <f t="shared" si="62"/>
        <v>499.97968130113708</v>
      </c>
      <c r="X288" s="1">
        <f t="shared" si="63"/>
        <v>1.0159349431451064E-2</v>
      </c>
      <c r="Y288" s="3">
        <f t="shared" si="71"/>
        <v>96.435271640494548</v>
      </c>
    </row>
    <row r="289" spans="1:25" x14ac:dyDescent="0.35">
      <c r="A289">
        <v>7</v>
      </c>
      <c r="C289" s="15">
        <f t="shared" si="72"/>
        <v>44192</v>
      </c>
      <c r="D289" s="13"/>
      <c r="L289" s="34">
        <f t="shared" si="64"/>
        <v>0.33333333333333331</v>
      </c>
      <c r="M289">
        <f t="shared" si="65"/>
        <v>1.4999999999999999E-2</v>
      </c>
      <c r="N289">
        <v>22.22</v>
      </c>
      <c r="O289">
        <f t="shared" si="66"/>
        <v>4.4999999999999998E-2</v>
      </c>
      <c r="P289">
        <f t="shared" si="67"/>
        <v>-0.03</v>
      </c>
      <c r="Q289" s="32">
        <f t="shared" si="68"/>
        <v>306710.55814968998</v>
      </c>
      <c r="R289" s="28">
        <f t="shared" si="69"/>
        <v>0.9852676177193046</v>
      </c>
      <c r="S289" s="28">
        <f t="shared" si="70"/>
        <v>3857.4565826922235</v>
      </c>
      <c r="T289" s="20"/>
      <c r="U289" s="56"/>
      <c r="V289" s="1">
        <f t="shared" si="61"/>
        <v>1.9705352354386092E-2</v>
      </c>
      <c r="W289" s="1">
        <f t="shared" si="62"/>
        <v>499.98029464764562</v>
      </c>
      <c r="X289" s="1">
        <f t="shared" si="63"/>
        <v>9.8526761771930461E-3</v>
      </c>
      <c r="Y289" s="3">
        <f t="shared" si="71"/>
        <v>96.43641456730559</v>
      </c>
    </row>
    <row r="290" spans="1:25" x14ac:dyDescent="0.35">
      <c r="A290">
        <v>7</v>
      </c>
      <c r="C290" s="15">
        <f t="shared" si="72"/>
        <v>44193</v>
      </c>
      <c r="D290" s="13"/>
      <c r="L290" s="34">
        <f t="shared" si="64"/>
        <v>0.33333333333333331</v>
      </c>
      <c r="M290">
        <f t="shared" si="65"/>
        <v>1.4999999999999999E-2</v>
      </c>
      <c r="N290">
        <v>22.22</v>
      </c>
      <c r="O290">
        <f t="shared" si="66"/>
        <v>4.4999999999999998E-2</v>
      </c>
      <c r="P290">
        <f t="shared" si="67"/>
        <v>-0.03</v>
      </c>
      <c r="Q290" s="32">
        <f t="shared" si="68"/>
        <v>306710.54355423996</v>
      </c>
      <c r="R290" s="28">
        <f t="shared" si="69"/>
        <v>0.95552602491795136</v>
      </c>
      <c r="S290" s="28">
        <f t="shared" si="70"/>
        <v>3857.5009197350209</v>
      </c>
      <c r="T290" s="20"/>
      <c r="U290" s="56"/>
      <c r="V290" s="1">
        <f t="shared" si="61"/>
        <v>1.9110520498359027E-2</v>
      </c>
      <c r="W290" s="1">
        <f t="shared" si="62"/>
        <v>499.98088947950163</v>
      </c>
      <c r="X290" s="1">
        <f t="shared" si="63"/>
        <v>9.5552602491795133E-3</v>
      </c>
      <c r="Y290" s="3">
        <f t="shared" si="71"/>
        <v>96.437522993375524</v>
      </c>
    </row>
    <row r="291" spans="1:25" x14ac:dyDescent="0.35">
      <c r="A291">
        <v>7</v>
      </c>
      <c r="C291" s="15">
        <f t="shared" si="72"/>
        <v>44194</v>
      </c>
      <c r="D291" s="13"/>
      <c r="L291" s="34">
        <f t="shared" si="64"/>
        <v>0.33333333333333331</v>
      </c>
      <c r="M291">
        <f t="shared" si="65"/>
        <v>1.4999999999999999E-2</v>
      </c>
      <c r="N291">
        <v>22.22</v>
      </c>
      <c r="O291">
        <f t="shared" si="66"/>
        <v>4.4999999999999998E-2</v>
      </c>
      <c r="P291">
        <f t="shared" si="67"/>
        <v>-0.03</v>
      </c>
      <c r="Q291" s="32">
        <f t="shared" si="68"/>
        <v>306710.52939937339</v>
      </c>
      <c r="R291" s="28">
        <f t="shared" si="69"/>
        <v>0.92668222035482761</v>
      </c>
      <c r="S291" s="28">
        <f t="shared" si="70"/>
        <v>3857.5439184061424</v>
      </c>
      <c r="T291" s="20"/>
      <c r="U291" s="56"/>
      <c r="V291" s="1">
        <f t="shared" si="61"/>
        <v>1.8533644407096553E-2</v>
      </c>
      <c r="W291" s="1">
        <f t="shared" si="62"/>
        <v>499.98146635559289</v>
      </c>
      <c r="X291" s="1">
        <f t="shared" si="63"/>
        <v>9.2668222035482764E-3</v>
      </c>
      <c r="Y291" s="3">
        <f t="shared" si="71"/>
        <v>96.438597960153572</v>
      </c>
    </row>
    <row r="292" spans="1:25" x14ac:dyDescent="0.35">
      <c r="A292">
        <v>7</v>
      </c>
      <c r="C292" s="15">
        <f t="shared" si="72"/>
        <v>44195</v>
      </c>
      <c r="D292" s="13"/>
      <c r="L292" s="34">
        <f t="shared" si="64"/>
        <v>0.33333333333333331</v>
      </c>
      <c r="M292">
        <f t="shared" si="65"/>
        <v>1.4999999999999999E-2</v>
      </c>
      <c r="N292">
        <v>22.22</v>
      </c>
      <c r="O292">
        <f t="shared" si="66"/>
        <v>4.4999999999999998E-2</v>
      </c>
      <c r="P292">
        <f t="shared" si="67"/>
        <v>-0.03</v>
      </c>
      <c r="Q292" s="32">
        <f t="shared" si="68"/>
        <v>306710.51567179064</v>
      </c>
      <c r="R292" s="28">
        <f t="shared" si="69"/>
        <v>0.89870910317710206</v>
      </c>
      <c r="S292" s="28">
        <f t="shared" si="70"/>
        <v>3857.5856191060584</v>
      </c>
      <c r="T292" s="20"/>
      <c r="U292" s="56"/>
      <c r="V292" s="1">
        <f t="shared" si="61"/>
        <v>1.7974182063542041E-2</v>
      </c>
      <c r="W292" s="1">
        <f t="shared" si="62"/>
        <v>499.98202581793646</v>
      </c>
      <c r="X292" s="1">
        <f t="shared" si="63"/>
        <v>8.9870910317710207E-3</v>
      </c>
      <c r="Y292" s="3">
        <f t="shared" si="71"/>
        <v>96.439640477651466</v>
      </c>
    </row>
    <row r="293" spans="1:25" x14ac:dyDescent="0.35">
      <c r="A293">
        <v>7</v>
      </c>
      <c r="C293" s="15">
        <f t="shared" si="72"/>
        <v>44196</v>
      </c>
      <c r="D293" s="13"/>
      <c r="L293" s="34">
        <f t="shared" si="64"/>
        <v>0.33333333333333331</v>
      </c>
      <c r="M293">
        <f t="shared" si="65"/>
        <v>1.4999999999999999E-2</v>
      </c>
      <c r="N293">
        <v>22.22</v>
      </c>
      <c r="O293">
        <f t="shared" si="66"/>
        <v>4.4999999999999998E-2</v>
      </c>
      <c r="P293">
        <f t="shared" si="67"/>
        <v>-0.03</v>
      </c>
      <c r="Q293" s="32">
        <f t="shared" si="68"/>
        <v>306710.50235859357</v>
      </c>
      <c r="R293" s="28">
        <f t="shared" si="69"/>
        <v>0.87158039060245807</v>
      </c>
      <c r="S293" s="28">
        <f t="shared" si="70"/>
        <v>3857.6260610157015</v>
      </c>
      <c r="T293" s="20"/>
      <c r="U293" s="56"/>
      <c r="V293" s="1">
        <f t="shared" si="61"/>
        <v>1.7431607812049162E-2</v>
      </c>
      <c r="W293" s="1">
        <f t="shared" si="62"/>
        <v>499.98256839218794</v>
      </c>
      <c r="X293" s="1">
        <f t="shared" si="63"/>
        <v>8.7158039060245811E-3</v>
      </c>
      <c r="Y293" s="3">
        <f t="shared" si="71"/>
        <v>96.440651525392539</v>
      </c>
    </row>
    <row r="294" spans="1:25" x14ac:dyDescent="0.35">
      <c r="A294">
        <v>7</v>
      </c>
      <c r="C294" s="15">
        <f t="shared" si="72"/>
        <v>44197</v>
      </c>
      <c r="D294" s="13"/>
      <c r="L294" s="34">
        <f t="shared" si="64"/>
        <v>0.33333333333333331</v>
      </c>
      <c r="M294">
        <f t="shared" si="65"/>
        <v>1.4999999999999999E-2</v>
      </c>
      <c r="N294">
        <v>22.22</v>
      </c>
      <c r="O294">
        <f t="shared" si="66"/>
        <v>4.4999999999999998E-2</v>
      </c>
      <c r="P294">
        <f t="shared" si="67"/>
        <v>-0.03</v>
      </c>
      <c r="Q294" s="32">
        <f t="shared" si="68"/>
        <v>306710.48944727337</v>
      </c>
      <c r="R294" s="28">
        <f t="shared" si="69"/>
        <v>0.84527059322483256</v>
      </c>
      <c r="S294" s="28">
        <f t="shared" si="70"/>
        <v>3857.6652821332787</v>
      </c>
      <c r="T294" s="20"/>
      <c r="U294" s="56"/>
      <c r="V294" s="1">
        <f t="shared" si="61"/>
        <v>1.690541186449665E-2</v>
      </c>
      <c r="W294" s="1">
        <f t="shared" si="62"/>
        <v>499.98309458813549</v>
      </c>
      <c r="X294" s="1">
        <f t="shared" si="63"/>
        <v>8.452705932248325E-3</v>
      </c>
      <c r="Y294" s="3">
        <f t="shared" si="71"/>
        <v>96.441632053331972</v>
      </c>
    </row>
    <row r="295" spans="1:25" x14ac:dyDescent="0.35">
      <c r="A295">
        <v>7</v>
      </c>
      <c r="C295" s="15">
        <f t="shared" si="72"/>
        <v>44198</v>
      </c>
      <c r="D295" s="13"/>
      <c r="L295" s="34">
        <f t="shared" si="64"/>
        <v>0.33333333333333331</v>
      </c>
      <c r="M295">
        <f t="shared" si="65"/>
        <v>1.4999999999999999E-2</v>
      </c>
      <c r="N295">
        <v>22.22</v>
      </c>
      <c r="O295">
        <f t="shared" si="66"/>
        <v>4.4999999999999998E-2</v>
      </c>
      <c r="P295">
        <f t="shared" si="67"/>
        <v>-0.03</v>
      </c>
      <c r="Q295" s="32">
        <f t="shared" si="68"/>
        <v>306710.47692569881</v>
      </c>
      <c r="R295" s="28">
        <f t="shared" si="69"/>
        <v>0.8197549910655676</v>
      </c>
      <c r="S295" s="28">
        <f t="shared" si="70"/>
        <v>3857.7033193099737</v>
      </c>
      <c r="T295" s="20"/>
      <c r="U295" s="56"/>
      <c r="V295" s="1">
        <f t="shared" si="61"/>
        <v>1.6395099821311352E-2</v>
      </c>
      <c r="W295" s="1">
        <f t="shared" si="62"/>
        <v>499.9836049001787</v>
      </c>
      <c r="X295" s="1">
        <f t="shared" si="63"/>
        <v>8.197549910655676E-3</v>
      </c>
      <c r="Y295" s="3">
        <f t="shared" si="71"/>
        <v>96.442582982749343</v>
      </c>
    </row>
    <row r="296" spans="1:25" x14ac:dyDescent="0.35">
      <c r="A296">
        <v>7</v>
      </c>
      <c r="C296" s="15">
        <f t="shared" si="72"/>
        <v>44199</v>
      </c>
      <c r="D296" s="13"/>
      <c r="L296" s="34">
        <f t="shared" si="64"/>
        <v>0.33333333333333331</v>
      </c>
      <c r="M296">
        <f t="shared" si="65"/>
        <v>1.4999999999999999E-2</v>
      </c>
      <c r="N296">
        <v>22.22</v>
      </c>
      <c r="O296">
        <f t="shared" si="66"/>
        <v>4.4999999999999998E-2</v>
      </c>
      <c r="P296">
        <f t="shared" si="67"/>
        <v>-0.03</v>
      </c>
      <c r="Q296" s="32">
        <f t="shared" si="68"/>
        <v>306710.46478210494</v>
      </c>
      <c r="R296" s="28">
        <f t="shared" si="69"/>
        <v>0.79500961034747308</v>
      </c>
      <c r="S296" s="28">
        <f t="shared" si="70"/>
        <v>3857.7402082845715</v>
      </c>
      <c r="T296" s="20"/>
      <c r="U296" s="56"/>
      <c r="V296" s="1">
        <f t="shared" si="61"/>
        <v>1.5900192206949462E-2</v>
      </c>
      <c r="W296" s="1">
        <f t="shared" si="62"/>
        <v>499.98409980779303</v>
      </c>
      <c r="X296" s="1">
        <f t="shared" si="63"/>
        <v>7.9500961034747308E-3</v>
      </c>
      <c r="Y296" s="3">
        <f t="shared" si="71"/>
        <v>96.443505207114299</v>
      </c>
    </row>
    <row r="297" spans="1:25" x14ac:dyDescent="0.35">
      <c r="A297">
        <v>7</v>
      </c>
      <c r="C297" s="15">
        <f t="shared" si="72"/>
        <v>44200</v>
      </c>
      <c r="D297" s="13"/>
      <c r="L297" s="34">
        <f t="shared" si="64"/>
        <v>0.33333333333333331</v>
      </c>
      <c r="M297">
        <f t="shared" si="65"/>
        <v>1.4999999999999999E-2</v>
      </c>
      <c r="N297">
        <v>22.22</v>
      </c>
      <c r="O297">
        <f t="shared" si="66"/>
        <v>4.4999999999999998E-2</v>
      </c>
      <c r="P297">
        <f t="shared" si="67"/>
        <v>-0.03</v>
      </c>
      <c r="Q297" s="32">
        <f t="shared" si="68"/>
        <v>306710.45300508186</v>
      </c>
      <c r="R297" s="28">
        <f t="shared" si="69"/>
        <v>0.77101120096998077</v>
      </c>
      <c r="S297" s="28">
        <f t="shared" si="70"/>
        <v>3857.775983717037</v>
      </c>
      <c r="T297" s="20"/>
      <c r="U297" s="56"/>
      <c r="V297" s="1">
        <f t="shared" si="61"/>
        <v>1.5420224019399615E-2</v>
      </c>
      <c r="W297" s="1">
        <f t="shared" si="62"/>
        <v>499.98457977598059</v>
      </c>
      <c r="X297" s="1">
        <f t="shared" si="63"/>
        <v>7.7101120096998077E-3</v>
      </c>
      <c r="Y297" s="3">
        <f t="shared" si="71"/>
        <v>96.444399592925933</v>
      </c>
    </row>
    <row r="298" spans="1:25" x14ac:dyDescent="0.35">
      <c r="A298">
        <v>7</v>
      </c>
      <c r="C298" s="15">
        <f t="shared" si="72"/>
        <v>44201</v>
      </c>
      <c r="D298" s="13"/>
      <c r="L298" s="34">
        <f t="shared" si="64"/>
        <v>0.33333333333333331</v>
      </c>
      <c r="M298">
        <f t="shared" si="65"/>
        <v>1.4999999999999999E-2</v>
      </c>
      <c r="N298">
        <v>22.22</v>
      </c>
      <c r="O298">
        <f t="shared" si="66"/>
        <v>4.4999999999999998E-2</v>
      </c>
      <c r="P298">
        <f t="shared" si="67"/>
        <v>-0.03</v>
      </c>
      <c r="Q298" s="32">
        <f t="shared" si="68"/>
        <v>306710.4415835641</v>
      </c>
      <c r="R298" s="28">
        <f t="shared" si="69"/>
        <v>0.74773721466422616</v>
      </c>
      <c r="S298" s="28">
        <f t="shared" si="70"/>
        <v>3857.8106792210806</v>
      </c>
      <c r="T298" s="20"/>
      <c r="U298" s="56"/>
      <c r="V298" s="1">
        <f t="shared" si="61"/>
        <v>1.4954744293284524E-2</v>
      </c>
      <c r="W298" s="1">
        <f t="shared" si="62"/>
        <v>499.98504525570672</v>
      </c>
      <c r="X298" s="1">
        <f t="shared" si="63"/>
        <v>7.4773721466422621E-3</v>
      </c>
      <c r="Y298" s="3">
        <f t="shared" si="71"/>
        <v>96.445266980527023</v>
      </c>
    </row>
    <row r="299" spans="1:25" x14ac:dyDescent="0.35">
      <c r="A299">
        <v>7</v>
      </c>
      <c r="C299" s="15">
        <f t="shared" si="72"/>
        <v>44202</v>
      </c>
      <c r="D299" s="13"/>
      <c r="L299" s="34">
        <f t="shared" si="64"/>
        <v>0.33333333333333331</v>
      </c>
      <c r="M299">
        <f t="shared" si="65"/>
        <v>1.4999999999999999E-2</v>
      </c>
      <c r="N299">
        <v>22.22</v>
      </c>
      <c r="O299">
        <f t="shared" si="66"/>
        <v>4.4999999999999998E-2</v>
      </c>
      <c r="P299">
        <f t="shared" si="67"/>
        <v>-0.03</v>
      </c>
      <c r="Q299" s="32">
        <f t="shared" si="68"/>
        <v>306710.43050682027</v>
      </c>
      <c r="R299" s="28">
        <f t="shared" si="69"/>
        <v>0.72516578380753516</v>
      </c>
      <c r="S299" s="28">
        <f t="shared" si="70"/>
        <v>3857.8443273957405</v>
      </c>
      <c r="T299" s="20"/>
      <c r="U299" s="56"/>
      <c r="V299" s="1">
        <f t="shared" si="61"/>
        <v>1.4503315676150704E-2</v>
      </c>
      <c r="W299" s="1">
        <f t="shared" si="62"/>
        <v>499.98549668432383</v>
      </c>
      <c r="X299" s="1">
        <f t="shared" si="63"/>
        <v>7.2516578380753521E-3</v>
      </c>
      <c r="Y299" s="3">
        <f t="shared" si="71"/>
        <v>96.446108184893518</v>
      </c>
    </row>
    <row r="300" spans="1:25" x14ac:dyDescent="0.35">
      <c r="A300">
        <v>7</v>
      </c>
      <c r="C300" s="15">
        <f t="shared" si="72"/>
        <v>44203</v>
      </c>
      <c r="D300" s="13"/>
      <c r="L300" s="34">
        <f t="shared" si="64"/>
        <v>0.33333333333333331</v>
      </c>
      <c r="M300">
        <f t="shared" si="65"/>
        <v>1.4999999999999999E-2</v>
      </c>
      <c r="N300">
        <v>22.22</v>
      </c>
      <c r="O300">
        <f t="shared" si="66"/>
        <v>4.4999999999999998E-2</v>
      </c>
      <c r="P300">
        <f t="shared" si="67"/>
        <v>-0.03</v>
      </c>
      <c r="Q300" s="32">
        <f t="shared" si="68"/>
        <v>306710.41976444295</v>
      </c>
      <c r="R300" s="28">
        <f t="shared" si="69"/>
        <v>0.70327570087741087</v>
      </c>
      <c r="S300" s="28">
        <f t="shared" si="70"/>
        <v>3857.876959856012</v>
      </c>
      <c r="T300" s="20"/>
      <c r="U300" s="56"/>
      <c r="V300" s="1">
        <f t="shared" si="61"/>
        <v>1.4065514017548218E-2</v>
      </c>
      <c r="W300" s="1">
        <f t="shared" si="62"/>
        <v>499.98593448598245</v>
      </c>
      <c r="X300" s="1">
        <f t="shared" si="63"/>
        <v>7.0327570087741088E-3</v>
      </c>
      <c r="Y300" s="3">
        <f t="shared" si="71"/>
        <v>96.446923996400301</v>
      </c>
    </row>
    <row r="301" spans="1:25" x14ac:dyDescent="0.35">
      <c r="A301">
        <v>7</v>
      </c>
      <c r="C301" s="15">
        <f t="shared" si="72"/>
        <v>44204</v>
      </c>
      <c r="D301" s="13"/>
      <c r="L301" s="34">
        <f t="shared" si="64"/>
        <v>0.33333333333333331</v>
      </c>
      <c r="M301">
        <f t="shared" si="65"/>
        <v>1.4999999999999999E-2</v>
      </c>
      <c r="N301">
        <v>22.22</v>
      </c>
      <c r="O301">
        <f t="shared" si="66"/>
        <v>4.4999999999999998E-2</v>
      </c>
      <c r="P301">
        <f t="shared" si="67"/>
        <v>-0.03</v>
      </c>
      <c r="Q301" s="32">
        <f t="shared" si="68"/>
        <v>306710.40934633877</v>
      </c>
      <c r="R301" s="28">
        <f t="shared" si="69"/>
        <v>0.68204639852571769</v>
      </c>
      <c r="S301" s="28">
        <f t="shared" si="70"/>
        <v>3857.9086072625514</v>
      </c>
      <c r="T301" s="20"/>
      <c r="U301" s="56"/>
      <c r="V301" s="1">
        <f t="shared" si="61"/>
        <v>1.3640927970514354E-2</v>
      </c>
      <c r="W301" s="1">
        <f t="shared" si="62"/>
        <v>499.98635907202947</v>
      </c>
      <c r="X301" s="1">
        <f t="shared" si="63"/>
        <v>6.8204639852571768E-3</v>
      </c>
      <c r="Y301" s="3">
        <f t="shared" si="71"/>
        <v>96.447715181563794</v>
      </c>
    </row>
    <row r="302" spans="1:25" x14ac:dyDescent="0.35">
      <c r="A302">
        <v>7</v>
      </c>
      <c r="C302" s="15">
        <f t="shared" si="72"/>
        <v>44205</v>
      </c>
      <c r="D302" s="13"/>
      <c r="L302" s="34">
        <f t="shared" si="64"/>
        <v>0.33333333333333331</v>
      </c>
      <c r="M302">
        <f t="shared" si="65"/>
        <v>1.4999999999999999E-2</v>
      </c>
      <c r="N302">
        <v>22.22</v>
      </c>
      <c r="O302">
        <f t="shared" si="66"/>
        <v>4.4999999999999998E-2</v>
      </c>
      <c r="P302">
        <f t="shared" si="67"/>
        <v>-0.03</v>
      </c>
      <c r="Q302" s="32">
        <f t="shared" si="68"/>
        <v>306710.39924271911</v>
      </c>
      <c r="R302" s="28">
        <f t="shared" si="69"/>
        <v>0.66145793025434141</v>
      </c>
      <c r="S302" s="28">
        <f t="shared" si="70"/>
        <v>3857.9392993504853</v>
      </c>
      <c r="T302" s="20"/>
      <c r="U302" s="56"/>
      <c r="V302" s="1">
        <f t="shared" si="61"/>
        <v>1.3229158605086829E-2</v>
      </c>
      <c r="W302" s="1">
        <f t="shared" si="62"/>
        <v>499.9867708413949</v>
      </c>
      <c r="X302" s="1">
        <f t="shared" si="63"/>
        <v>6.6145793025434146E-3</v>
      </c>
      <c r="Y302" s="3">
        <f t="shared" si="71"/>
        <v>96.448482483762135</v>
      </c>
    </row>
    <row r="303" spans="1:25" x14ac:dyDescent="0.35">
      <c r="A303">
        <v>7</v>
      </c>
      <c r="C303" s="15">
        <f t="shared" si="72"/>
        <v>44206</v>
      </c>
      <c r="D303" s="13"/>
      <c r="L303" s="34">
        <f t="shared" si="64"/>
        <v>0.33333333333333331</v>
      </c>
      <c r="M303">
        <f t="shared" si="65"/>
        <v>1.4999999999999999E-2</v>
      </c>
      <c r="N303">
        <v>22.22</v>
      </c>
      <c r="O303">
        <f t="shared" si="66"/>
        <v>4.4999999999999998E-2</v>
      </c>
      <c r="P303">
        <f t="shared" si="67"/>
        <v>-0.03</v>
      </c>
      <c r="Q303" s="32">
        <f t="shared" si="68"/>
        <v>306710.38944409083</v>
      </c>
      <c r="R303" s="28">
        <f t="shared" si="69"/>
        <v>0.64149095167416958</v>
      </c>
      <c r="S303" s="28">
        <f t="shared" si="70"/>
        <v>3857.9690649573467</v>
      </c>
      <c r="T303" s="20"/>
      <c r="U303" s="56"/>
      <c r="V303" s="1">
        <f t="shared" si="61"/>
        <v>1.2829819033483392E-2</v>
      </c>
      <c r="W303" s="1">
        <f t="shared" si="62"/>
        <v>499.98717018096653</v>
      </c>
      <c r="X303" s="1">
        <f t="shared" si="63"/>
        <v>6.4149095167416962E-3</v>
      </c>
      <c r="Y303" s="3">
        <f t="shared" si="71"/>
        <v>96.449226623933669</v>
      </c>
    </row>
    <row r="304" spans="1:25" x14ac:dyDescent="0.35">
      <c r="A304">
        <v>7</v>
      </c>
      <c r="C304" s="15">
        <f t="shared" si="72"/>
        <v>44207</v>
      </c>
      <c r="D304" s="13"/>
      <c r="L304" s="34">
        <f t="shared" si="64"/>
        <v>0.33333333333333331</v>
      </c>
      <c r="M304">
        <f t="shared" si="65"/>
        <v>1.4999999999999999E-2</v>
      </c>
      <c r="N304">
        <v>22.22</v>
      </c>
      <c r="O304">
        <f t="shared" si="66"/>
        <v>4.4999999999999998E-2</v>
      </c>
      <c r="P304">
        <f t="shared" si="67"/>
        <v>-0.03</v>
      </c>
      <c r="Q304" s="32">
        <f t="shared" si="68"/>
        <v>306710.37994124735</v>
      </c>
      <c r="R304" s="28">
        <f t="shared" si="69"/>
        <v>0.62212670232978518</v>
      </c>
      <c r="S304" s="28">
        <f t="shared" si="70"/>
        <v>3857.997932050172</v>
      </c>
      <c r="T304" s="20"/>
      <c r="U304" s="56"/>
      <c r="V304" s="1">
        <f t="shared" si="61"/>
        <v>1.2442534046595705E-2</v>
      </c>
      <c r="W304" s="1">
        <f t="shared" si="62"/>
        <v>499.98755746595339</v>
      </c>
      <c r="X304" s="1">
        <f t="shared" si="63"/>
        <v>6.2212670232978523E-3</v>
      </c>
      <c r="Y304" s="3">
        <f t="shared" si="71"/>
        <v>96.44994830125431</v>
      </c>
    </row>
    <row r="305" spans="1:25" x14ac:dyDescent="0.35">
      <c r="A305">
        <v>7</v>
      </c>
      <c r="C305" s="15">
        <f t="shared" si="72"/>
        <v>44208</v>
      </c>
      <c r="D305" s="13"/>
      <c r="L305" s="34">
        <f t="shared" si="64"/>
        <v>0.33333333333333331</v>
      </c>
      <c r="M305">
        <f t="shared" si="65"/>
        <v>1.4999999999999999E-2</v>
      </c>
      <c r="N305">
        <v>22.22</v>
      </c>
      <c r="O305">
        <f t="shared" si="66"/>
        <v>4.4999999999999998E-2</v>
      </c>
      <c r="P305">
        <f t="shared" si="67"/>
        <v>-0.03</v>
      </c>
      <c r="Q305" s="32">
        <f t="shared" si="68"/>
        <v>306710.37072526</v>
      </c>
      <c r="R305" s="28">
        <f t="shared" si="69"/>
        <v>0.60334698807279608</v>
      </c>
      <c r="S305" s="28">
        <f t="shared" si="70"/>
        <v>3858.0259277517771</v>
      </c>
      <c r="T305" s="20"/>
      <c r="U305" s="56"/>
      <c r="V305" s="1">
        <f t="shared" si="61"/>
        <v>1.2066939761455921E-2</v>
      </c>
      <c r="W305" s="1">
        <f t="shared" si="62"/>
        <v>499.98793306023856</v>
      </c>
      <c r="X305" s="1">
        <f t="shared" si="63"/>
        <v>6.0334698807279607E-3</v>
      </c>
      <c r="Y305" s="3">
        <f t="shared" si="71"/>
        <v>96.450648193794436</v>
      </c>
    </row>
    <row r="306" spans="1:25" x14ac:dyDescent="0.35">
      <c r="A306">
        <v>7</v>
      </c>
      <c r="C306" s="15">
        <f t="shared" si="72"/>
        <v>44209</v>
      </c>
      <c r="D306" s="13"/>
      <c r="L306" s="34">
        <f t="shared" si="64"/>
        <v>0.33333333333333331</v>
      </c>
      <c r="M306">
        <f t="shared" si="65"/>
        <v>1.4999999999999999E-2</v>
      </c>
      <c r="N306">
        <v>22.22</v>
      </c>
      <c r="O306">
        <f t="shared" si="66"/>
        <v>4.4999999999999998E-2</v>
      </c>
      <c r="P306">
        <f t="shared" si="67"/>
        <v>-0.03</v>
      </c>
      <c r="Q306" s="32">
        <f t="shared" si="68"/>
        <v>306710.36178746965</v>
      </c>
      <c r="R306" s="28">
        <f t="shared" si="69"/>
        <v>0.58513416396724105</v>
      </c>
      <c r="S306" s="28">
        <f t="shared" si="70"/>
        <v>3858.0530783662402</v>
      </c>
      <c r="T306" s="20"/>
      <c r="U306" s="56"/>
      <c r="V306" s="1">
        <f t="shared" si="61"/>
        <v>1.1702683279344822E-2</v>
      </c>
      <c r="W306" s="1">
        <f t="shared" si="62"/>
        <v>499.98829731672066</v>
      </c>
      <c r="X306" s="1">
        <f t="shared" si="63"/>
        <v>5.8513416396724109E-3</v>
      </c>
      <c r="Y306" s="3">
        <f t="shared" si="71"/>
        <v>96.451326959156006</v>
      </c>
    </row>
    <row r="307" spans="1:25" x14ac:dyDescent="0.35">
      <c r="A307">
        <v>7</v>
      </c>
      <c r="C307" s="15">
        <f t="shared" si="72"/>
        <v>44210</v>
      </c>
      <c r="D307" s="13"/>
      <c r="L307" s="34">
        <f t="shared" si="64"/>
        <v>0.33333333333333331</v>
      </c>
      <c r="M307">
        <f t="shared" si="65"/>
        <v>1.4999999999999999E-2</v>
      </c>
      <c r="N307">
        <v>22.22</v>
      </c>
      <c r="O307">
        <f t="shared" si="66"/>
        <v>4.4999999999999998E-2</v>
      </c>
      <c r="P307">
        <f t="shared" si="67"/>
        <v>-0.03</v>
      </c>
      <c r="Q307" s="32">
        <f t="shared" si="68"/>
        <v>306710.3531194785</v>
      </c>
      <c r="R307" s="28">
        <f t="shared" si="69"/>
        <v>0.56747111771101055</v>
      </c>
      <c r="S307" s="28">
        <f t="shared" si="70"/>
        <v>3858.0794094036187</v>
      </c>
      <c r="T307" s="20"/>
      <c r="U307" s="56"/>
      <c r="V307" s="1">
        <f t="shared" si="61"/>
        <v>1.1349422354220212E-2</v>
      </c>
      <c r="W307" s="1">
        <f t="shared" si="62"/>
        <v>499.98865057764579</v>
      </c>
      <c r="X307" s="1">
        <f t="shared" si="63"/>
        <v>5.6747111771101059E-3</v>
      </c>
      <c r="Y307" s="3">
        <f t="shared" si="71"/>
        <v>96.451985235090476</v>
      </c>
    </row>
    <row r="308" spans="1:25" x14ac:dyDescent="0.35">
      <c r="A308">
        <v>7</v>
      </c>
      <c r="C308" s="15">
        <f t="shared" si="72"/>
        <v>44211</v>
      </c>
      <c r="D308" s="13"/>
      <c r="L308" s="34">
        <f t="shared" si="64"/>
        <v>0.33333333333333331</v>
      </c>
      <c r="M308">
        <f t="shared" si="65"/>
        <v>1.4999999999999999E-2</v>
      </c>
      <c r="N308">
        <v>22.22</v>
      </c>
      <c r="O308">
        <f t="shared" si="66"/>
        <v>4.4999999999999998E-2</v>
      </c>
      <c r="P308">
        <f t="shared" si="67"/>
        <v>-0.03</v>
      </c>
      <c r="Q308" s="32">
        <f t="shared" si="68"/>
        <v>306710.34471314237</v>
      </c>
      <c r="R308" s="28">
        <f t="shared" si="69"/>
        <v>0.5503412535577058</v>
      </c>
      <c r="S308" s="28">
        <f t="shared" si="70"/>
        <v>3858.1049456039159</v>
      </c>
      <c r="T308" s="20"/>
      <c r="U308" s="56"/>
      <c r="V308" s="1">
        <f t="shared" si="61"/>
        <v>1.1006825071154117E-2</v>
      </c>
      <c r="W308" s="1">
        <f t="shared" si="62"/>
        <v>499.98899317492885</v>
      </c>
      <c r="X308" s="1">
        <f t="shared" si="63"/>
        <v>5.5034125355770585E-3</v>
      </c>
      <c r="Y308" s="3">
        <f t="shared" si="71"/>
        <v>96.452623640097897</v>
      </c>
    </row>
    <row r="309" spans="1:25" x14ac:dyDescent="0.35">
      <c r="A309">
        <v>7</v>
      </c>
      <c r="C309" s="15">
        <f t="shared" si="72"/>
        <v>44212</v>
      </c>
      <c r="D309" s="13"/>
      <c r="L309" s="34">
        <f t="shared" si="64"/>
        <v>0.33333333333333331</v>
      </c>
      <c r="M309">
        <f t="shared" si="65"/>
        <v>1.4999999999999999E-2</v>
      </c>
      <c r="N309">
        <v>22.22</v>
      </c>
      <c r="O309">
        <f t="shared" si="66"/>
        <v>4.4999999999999998E-2</v>
      </c>
      <c r="P309">
        <f t="shared" si="67"/>
        <v>-0.03</v>
      </c>
      <c r="Q309" s="32">
        <f t="shared" si="68"/>
        <v>306710.33656056278</v>
      </c>
      <c r="R309" s="28">
        <f t="shared" si="69"/>
        <v>0.53372847672383128</v>
      </c>
      <c r="S309" s="28">
        <f t="shared" si="70"/>
        <v>3858.1297109603261</v>
      </c>
      <c r="T309" s="20"/>
      <c r="U309" s="56"/>
      <c r="V309" s="1">
        <f t="shared" si="61"/>
        <v>1.0674569534476626E-2</v>
      </c>
      <c r="W309" s="1">
        <f t="shared" si="62"/>
        <v>499.9893254304655</v>
      </c>
      <c r="X309" s="1">
        <f t="shared" si="63"/>
        <v>5.3372847672383131E-3</v>
      </c>
      <c r="Y309" s="3">
        <f t="shared" si="71"/>
        <v>96.45324277400816</v>
      </c>
    </row>
    <row r="310" spans="1:25" x14ac:dyDescent="0.35">
      <c r="A310">
        <v>7</v>
      </c>
      <c r="C310" s="15">
        <f t="shared" si="72"/>
        <v>44213</v>
      </c>
      <c r="D310" s="13"/>
      <c r="L310" s="34">
        <f t="shared" si="64"/>
        <v>0.33333333333333331</v>
      </c>
      <c r="M310">
        <f t="shared" si="65"/>
        <v>1.4999999999999999E-2</v>
      </c>
      <c r="N310">
        <v>22.22</v>
      </c>
      <c r="O310">
        <f t="shared" si="66"/>
        <v>4.4999999999999998E-2</v>
      </c>
      <c r="P310">
        <f t="shared" si="67"/>
        <v>-0.03</v>
      </c>
      <c r="Q310" s="32">
        <f t="shared" si="68"/>
        <v>306710.32865407976</v>
      </c>
      <c r="R310" s="28">
        <f t="shared" si="69"/>
        <v>0.51761717826666997</v>
      </c>
      <c r="S310" s="28">
        <f t="shared" si="70"/>
        <v>3858.1537287417787</v>
      </c>
      <c r="T310" s="20"/>
      <c r="U310" s="56"/>
      <c r="V310" s="1">
        <f t="shared" si="61"/>
        <v>1.03523435653334E-2</v>
      </c>
      <c r="W310" s="1">
        <f t="shared" si="62"/>
        <v>499.98964765643467</v>
      </c>
      <c r="X310" s="1">
        <f t="shared" si="63"/>
        <v>5.1761717826666999E-3</v>
      </c>
      <c r="Y310" s="3">
        <f t="shared" si="71"/>
        <v>96.453843218544478</v>
      </c>
    </row>
    <row r="311" spans="1:25" x14ac:dyDescent="0.35">
      <c r="A311">
        <v>7</v>
      </c>
      <c r="C311" s="15">
        <f t="shared" si="72"/>
        <v>44214</v>
      </c>
      <c r="D311" s="13"/>
      <c r="L311" s="34">
        <f t="shared" si="64"/>
        <v>0.33333333333333331</v>
      </c>
      <c r="M311">
        <f t="shared" si="65"/>
        <v>1.4999999999999999E-2</v>
      </c>
      <c r="N311">
        <v>22.22</v>
      </c>
      <c r="O311">
        <f t="shared" si="66"/>
        <v>4.4999999999999998E-2</v>
      </c>
      <c r="P311">
        <f t="shared" si="67"/>
        <v>-0.03</v>
      </c>
      <c r="Q311" s="32">
        <f t="shared" si="68"/>
        <v>306710.32098626456</v>
      </c>
      <c r="R311" s="28">
        <f t="shared" si="69"/>
        <v>0.50199222041863334</v>
      </c>
      <c r="S311" s="28">
        <f t="shared" si="70"/>
        <v>3858.1770215148008</v>
      </c>
      <c r="T311" s="20"/>
      <c r="U311" s="56"/>
      <c r="V311" s="1">
        <f t="shared" si="61"/>
        <v>1.0039844408372666E-2</v>
      </c>
      <c r="W311" s="1">
        <f t="shared" si="62"/>
        <v>499.98996015559163</v>
      </c>
      <c r="X311" s="1">
        <f t="shared" si="63"/>
        <v>5.0199222041863332E-3</v>
      </c>
      <c r="Y311" s="3">
        <f t="shared" si="71"/>
        <v>96.454425537870023</v>
      </c>
    </row>
    <row r="312" spans="1:25" x14ac:dyDescent="0.35">
      <c r="A312">
        <v>7</v>
      </c>
      <c r="C312" s="15">
        <f t="shared" si="72"/>
        <v>44215</v>
      </c>
      <c r="D312" s="13"/>
      <c r="L312" s="34">
        <f t="shared" si="64"/>
        <v>0.33333333333333331</v>
      </c>
      <c r="M312">
        <f t="shared" si="65"/>
        <v>1.4999999999999999E-2</v>
      </c>
      <c r="N312">
        <v>22.22</v>
      </c>
      <c r="O312">
        <f t="shared" si="66"/>
        <v>4.4999999999999998E-2</v>
      </c>
      <c r="P312">
        <f t="shared" si="67"/>
        <v>-0.03</v>
      </c>
      <c r="Q312" s="32">
        <f t="shared" si="68"/>
        <v>306710.31354991271</v>
      </c>
      <c r="R312" s="28">
        <f t="shared" si="69"/>
        <v>0.48683892236430792</v>
      </c>
      <c r="S312" s="28">
        <f t="shared" si="70"/>
        <v>3858.1996111647195</v>
      </c>
      <c r="T312" s="20"/>
      <c r="U312" s="56"/>
      <c r="V312" s="1">
        <f t="shared" si="61"/>
        <v>9.7367784472861593E-3</v>
      </c>
      <c r="W312" s="1">
        <f t="shared" si="62"/>
        <v>499.99026322155271</v>
      </c>
      <c r="X312" s="1">
        <f t="shared" si="63"/>
        <v>4.8683892236430796E-3</v>
      </c>
      <c r="Y312" s="3">
        <f t="shared" si="71"/>
        <v>96.454990279117993</v>
      </c>
    </row>
    <row r="313" spans="1:25" x14ac:dyDescent="0.35">
      <c r="A313">
        <v>7</v>
      </c>
      <c r="C313" s="15">
        <f t="shared" si="72"/>
        <v>44216</v>
      </c>
      <c r="D313" s="13"/>
      <c r="L313" s="34">
        <f t="shared" si="64"/>
        <v>0.33333333333333331</v>
      </c>
      <c r="M313">
        <f t="shared" si="65"/>
        <v>1.4999999999999999E-2</v>
      </c>
      <c r="N313">
        <v>22.22</v>
      </c>
      <c r="O313">
        <f t="shared" si="66"/>
        <v>4.4999999999999998E-2</v>
      </c>
      <c r="P313">
        <f t="shared" si="67"/>
        <v>-0.03</v>
      </c>
      <c r="Q313" s="32">
        <f t="shared" si="68"/>
        <v>306710.30633803713</v>
      </c>
      <c r="R313" s="28">
        <f t="shared" si="69"/>
        <v>0.47214304644683464</v>
      </c>
      <c r="S313" s="28">
        <f t="shared" si="70"/>
        <v>3858.2215189162257</v>
      </c>
      <c r="T313" s="20"/>
      <c r="U313" s="56"/>
      <c r="V313" s="1">
        <f t="shared" si="61"/>
        <v>9.4428609289366923E-3</v>
      </c>
      <c r="W313" s="1">
        <f t="shared" si="62"/>
        <v>499.99055713907109</v>
      </c>
      <c r="X313" s="1">
        <f t="shared" si="63"/>
        <v>4.7214304644683461E-3</v>
      </c>
      <c r="Y313" s="3">
        <f t="shared" si="71"/>
        <v>96.455537972905645</v>
      </c>
    </row>
    <row r="314" spans="1:25" x14ac:dyDescent="0.35">
      <c r="A314">
        <v>7</v>
      </c>
      <c r="C314" s="15">
        <f t="shared" si="72"/>
        <v>44217</v>
      </c>
      <c r="D314" s="13"/>
      <c r="L314" s="34">
        <f t="shared" si="64"/>
        <v>0.33333333333333331</v>
      </c>
      <c r="M314">
        <f t="shared" si="65"/>
        <v>1.4999999999999999E-2</v>
      </c>
      <c r="N314">
        <v>22.22</v>
      </c>
      <c r="O314">
        <f t="shared" si="66"/>
        <v>4.4999999999999998E-2</v>
      </c>
      <c r="P314">
        <f t="shared" si="67"/>
        <v>-0.03</v>
      </c>
      <c r="Q314" s="32">
        <f t="shared" si="68"/>
        <v>306710.2993438617</v>
      </c>
      <c r="R314" s="28">
        <f t="shared" si="69"/>
        <v>0.45789078479066181</v>
      </c>
      <c r="S314" s="28">
        <f t="shared" si="70"/>
        <v>3858.2427653533159</v>
      </c>
      <c r="T314" s="20"/>
      <c r="U314" s="56"/>
      <c r="V314" s="1">
        <f t="shared" si="61"/>
        <v>9.1578156958132366E-3</v>
      </c>
      <c r="W314" s="1">
        <f t="shared" si="62"/>
        <v>499.9908421843042</v>
      </c>
      <c r="X314" s="1">
        <f t="shared" si="63"/>
        <v>4.5789078479066183E-3</v>
      </c>
      <c r="Y314" s="3">
        <f t="shared" si="71"/>
        <v>96.456069133832898</v>
      </c>
    </row>
    <row r="315" spans="1:25" x14ac:dyDescent="0.35">
      <c r="A315">
        <v>7</v>
      </c>
      <c r="C315" s="15">
        <f t="shared" si="72"/>
        <v>44218</v>
      </c>
      <c r="D315" s="13"/>
      <c r="L315" s="34">
        <f t="shared" si="64"/>
        <v>0.33333333333333331</v>
      </c>
      <c r="M315">
        <f t="shared" si="65"/>
        <v>1.4999999999999999E-2</v>
      </c>
      <c r="N315">
        <v>22.22</v>
      </c>
      <c r="O315">
        <f t="shared" si="66"/>
        <v>4.4999999999999998E-2</v>
      </c>
      <c r="P315">
        <f t="shared" si="67"/>
        <v>-0.03</v>
      </c>
      <c r="Q315" s="32">
        <f t="shared" si="68"/>
        <v>306710.29256081482</v>
      </c>
      <c r="R315" s="28">
        <f t="shared" si="69"/>
        <v>0.44406874632810323</v>
      </c>
      <c r="S315" s="28">
        <f t="shared" si="70"/>
        <v>3858.2633704386317</v>
      </c>
      <c r="T315" s="20"/>
      <c r="U315" s="56"/>
      <c r="V315" s="1">
        <f t="shared" si="61"/>
        <v>8.8813749265620641E-3</v>
      </c>
      <c r="W315" s="1">
        <f t="shared" si="62"/>
        <v>499.99111862507345</v>
      </c>
      <c r="X315" s="1">
        <f t="shared" si="63"/>
        <v>4.440687463281032E-3</v>
      </c>
      <c r="Y315" s="3">
        <f t="shared" si="71"/>
        <v>96.456584260965798</v>
      </c>
    </row>
    <row r="316" spans="1:25" x14ac:dyDescent="0.35">
      <c r="A316">
        <v>7</v>
      </c>
      <c r="C316" s="15">
        <f t="shared" si="72"/>
        <v>44219</v>
      </c>
      <c r="D316" s="13"/>
      <c r="L316" s="34">
        <f t="shared" si="64"/>
        <v>0.33333333333333331</v>
      </c>
      <c r="M316">
        <f t="shared" si="65"/>
        <v>1.4999999999999999E-2</v>
      </c>
      <c r="N316">
        <v>22.22</v>
      </c>
      <c r="O316">
        <f t="shared" si="66"/>
        <v>4.4999999999999998E-2</v>
      </c>
      <c r="P316">
        <f t="shared" si="67"/>
        <v>-0.03</v>
      </c>
      <c r="Q316" s="32">
        <f t="shared" si="68"/>
        <v>306710.28598252335</v>
      </c>
      <c r="R316" s="28">
        <f t="shared" si="69"/>
        <v>0.43066394421751203</v>
      </c>
      <c r="S316" s="28">
        <f t="shared" si="70"/>
        <v>3858.2833535322166</v>
      </c>
      <c r="T316" s="20"/>
      <c r="U316" s="56"/>
      <c r="V316" s="1">
        <f t="shared" si="61"/>
        <v>8.6132788843502409E-3</v>
      </c>
      <c r="W316" s="1">
        <f t="shared" si="62"/>
        <v>499.99138672111565</v>
      </c>
      <c r="X316" s="1">
        <f t="shared" si="63"/>
        <v>4.3066394421751204E-3</v>
      </c>
      <c r="Y316" s="3">
        <f t="shared" si="71"/>
        <v>96.457083838305422</v>
      </c>
    </row>
    <row r="317" spans="1:25" x14ac:dyDescent="0.35">
      <c r="A317">
        <v>7</v>
      </c>
      <c r="C317" s="15">
        <f t="shared" si="72"/>
        <v>44220</v>
      </c>
      <c r="D317" s="13"/>
      <c r="L317" s="34">
        <f t="shared" si="64"/>
        <v>0.33333333333333331</v>
      </c>
      <c r="M317">
        <f t="shared" si="65"/>
        <v>1.4999999999999999E-2</v>
      </c>
      <c r="N317">
        <v>22.22</v>
      </c>
      <c r="O317">
        <f t="shared" si="66"/>
        <v>4.4999999999999998E-2</v>
      </c>
      <c r="P317">
        <f t="shared" si="67"/>
        <v>-0.03</v>
      </c>
      <c r="Q317" s="32">
        <f t="shared" si="68"/>
        <v>306710.27960280643</v>
      </c>
      <c r="R317" s="28">
        <f t="shared" si="69"/>
        <v>0.41766378364124929</v>
      </c>
      <c r="S317" s="28">
        <f t="shared" si="70"/>
        <v>3858.3027334097064</v>
      </c>
      <c r="T317" s="20"/>
      <c r="U317" s="56"/>
      <c r="V317" s="1">
        <f t="shared" si="61"/>
        <v>8.3532756728249852E-3</v>
      </c>
      <c r="W317" s="1">
        <f t="shared" si="62"/>
        <v>499.99164672432715</v>
      </c>
      <c r="X317" s="1">
        <f t="shared" si="63"/>
        <v>4.1766378364124926E-3</v>
      </c>
      <c r="Y317" s="3">
        <f t="shared" si="71"/>
        <v>96.457568335242669</v>
      </c>
    </row>
    <row r="318" spans="1:25" x14ac:dyDescent="0.35">
      <c r="A318">
        <v>7</v>
      </c>
      <c r="C318" s="15">
        <f t="shared" si="72"/>
        <v>44221</v>
      </c>
      <c r="D318" s="13"/>
      <c r="L318" s="34">
        <f t="shared" si="64"/>
        <v>0.33333333333333331</v>
      </c>
      <c r="M318">
        <f t="shared" si="65"/>
        <v>1.4999999999999999E-2</v>
      </c>
      <c r="N318">
        <v>22.22</v>
      </c>
      <c r="O318">
        <f t="shared" si="66"/>
        <v>4.4999999999999998E-2</v>
      </c>
      <c r="P318">
        <f t="shared" si="67"/>
        <v>-0.03</v>
      </c>
      <c r="Q318" s="32">
        <f t="shared" si="68"/>
        <v>306710.27341566986</v>
      </c>
      <c r="R318" s="28">
        <f t="shared" si="69"/>
        <v>0.40505604997198297</v>
      </c>
      <c r="S318" s="28">
        <f t="shared" si="70"/>
        <v>3858.3215282799702</v>
      </c>
      <c r="T318" s="20"/>
      <c r="U318" s="56"/>
      <c r="V318" s="1">
        <f t="shared" si="61"/>
        <v>8.1011209994396594E-3</v>
      </c>
      <c r="W318" s="1">
        <f t="shared" si="62"/>
        <v>499.99189887900059</v>
      </c>
      <c r="X318" s="1">
        <f t="shared" si="63"/>
        <v>4.0505604997198297E-3</v>
      </c>
      <c r="Y318" s="3">
        <f t="shared" si="71"/>
        <v>96.458038206999262</v>
      </c>
    </row>
    <row r="319" spans="1:25" x14ac:dyDescent="0.35">
      <c r="A319">
        <v>7</v>
      </c>
      <c r="C319" s="15">
        <f t="shared" si="72"/>
        <v>44222</v>
      </c>
      <c r="D319" s="13"/>
      <c r="L319" s="34">
        <f t="shared" si="64"/>
        <v>0.33333333333333331</v>
      </c>
      <c r="M319">
        <f t="shared" si="65"/>
        <v>1.4999999999999999E-2</v>
      </c>
      <c r="N319">
        <v>22.22</v>
      </c>
      <c r="O319">
        <f t="shared" si="66"/>
        <v>4.4999999999999998E-2</v>
      </c>
      <c r="P319">
        <f t="shared" si="67"/>
        <v>-0.03</v>
      </c>
      <c r="Q319" s="32">
        <f t="shared" si="68"/>
        <v>306710.2674153003</v>
      </c>
      <c r="R319" s="28">
        <f t="shared" si="69"/>
        <v>0.3928288972961993</v>
      </c>
      <c r="S319" s="28">
        <f t="shared" si="70"/>
        <v>3858.3397558022189</v>
      </c>
      <c r="T319" s="20"/>
      <c r="U319" s="56"/>
      <c r="V319" s="1">
        <f t="shared" si="61"/>
        <v>7.8565779459239867E-3</v>
      </c>
      <c r="W319" s="1">
        <f t="shared" si="62"/>
        <v>499.99214342205408</v>
      </c>
      <c r="X319" s="1">
        <f t="shared" si="63"/>
        <v>3.9282889729619934E-3</v>
      </c>
      <c r="Y319" s="3">
        <f t="shared" si="71"/>
        <v>96.458493895055483</v>
      </c>
    </row>
    <row r="320" spans="1:25" x14ac:dyDescent="0.35">
      <c r="A320">
        <v>7</v>
      </c>
      <c r="C320" s="15">
        <f t="shared" si="72"/>
        <v>44223</v>
      </c>
      <c r="D320" s="13"/>
      <c r="L320" s="34">
        <f t="shared" si="64"/>
        <v>0.33333333333333331</v>
      </c>
      <c r="M320">
        <f t="shared" si="65"/>
        <v>1.4999999999999999E-2</v>
      </c>
      <c r="N320">
        <v>22.22</v>
      </c>
      <c r="O320">
        <f t="shared" si="66"/>
        <v>4.4999999999999998E-2</v>
      </c>
      <c r="P320">
        <f t="shared" si="67"/>
        <v>-0.03</v>
      </c>
      <c r="Q320" s="32">
        <f t="shared" si="68"/>
        <v>306710.26159605995</v>
      </c>
      <c r="R320" s="28">
        <f t="shared" si="69"/>
        <v>0.38097083728414316</v>
      </c>
      <c r="S320" s="28">
        <f t="shared" si="70"/>
        <v>3858.357433102597</v>
      </c>
      <c r="T320" s="20"/>
      <c r="U320" s="56"/>
      <c r="V320" s="1">
        <f t="shared" si="61"/>
        <v>7.6194167456828631E-3</v>
      </c>
      <c r="W320" s="1">
        <f t="shared" si="62"/>
        <v>499.99238058325432</v>
      </c>
      <c r="X320" s="1">
        <f t="shared" si="63"/>
        <v>3.8097083728414315E-3</v>
      </c>
      <c r="Y320" s="3">
        <f t="shared" si="71"/>
        <v>96.458935827564929</v>
      </c>
    </row>
    <row r="321" spans="1:25" x14ac:dyDescent="0.35">
      <c r="A321">
        <v>7</v>
      </c>
      <c r="C321" s="15">
        <f t="shared" si="72"/>
        <v>44224</v>
      </c>
      <c r="D321" s="13"/>
      <c r="L321" s="34">
        <f t="shared" si="64"/>
        <v>0.33333333333333331</v>
      </c>
      <c r="M321">
        <f t="shared" si="65"/>
        <v>1.4999999999999999E-2</v>
      </c>
      <c r="N321">
        <v>22.22</v>
      </c>
      <c r="O321">
        <f t="shared" si="66"/>
        <v>4.4999999999999998E-2</v>
      </c>
      <c r="P321">
        <f t="shared" si="67"/>
        <v>-0.03</v>
      </c>
      <c r="Q321" s="32">
        <f t="shared" si="68"/>
        <v>306710.25595248118</v>
      </c>
      <c r="R321" s="28">
        <f t="shared" si="69"/>
        <v>0.36947072839573081</v>
      </c>
      <c r="S321" s="28">
        <f t="shared" si="70"/>
        <v>3858.3745767902747</v>
      </c>
      <c r="T321" s="20"/>
      <c r="U321" s="56"/>
      <c r="V321" s="1">
        <f t="shared" si="61"/>
        <v>7.3894145679146159E-3</v>
      </c>
      <c r="W321" s="1">
        <f t="shared" si="62"/>
        <v>499.99261058543209</v>
      </c>
      <c r="X321" s="1">
        <f t="shared" si="63"/>
        <v>3.694707283957308E-3</v>
      </c>
      <c r="Y321" s="3">
        <f t="shared" si="71"/>
        <v>96.459364419756866</v>
      </c>
    </row>
    <row r="322" spans="1:25" x14ac:dyDescent="0.35">
      <c r="A322">
        <v>7</v>
      </c>
      <c r="C322" s="15">
        <f t="shared" si="72"/>
        <v>44225</v>
      </c>
      <c r="D322" s="13"/>
      <c r="L322" s="34">
        <f t="shared" si="64"/>
        <v>0.33333333333333331</v>
      </c>
      <c r="M322">
        <f t="shared" si="65"/>
        <v>1.4999999999999999E-2</v>
      </c>
      <c r="N322">
        <v>22.22</v>
      </c>
      <c r="O322">
        <f t="shared" si="66"/>
        <v>4.4999999999999998E-2</v>
      </c>
      <c r="P322">
        <f t="shared" si="67"/>
        <v>-0.03</v>
      </c>
      <c r="Q322" s="32">
        <f t="shared" si="68"/>
        <v>306710.25047926139</v>
      </c>
      <c r="R322" s="28">
        <f t="shared" si="69"/>
        <v>0.35831776541229349</v>
      </c>
      <c r="S322" s="28">
        <f t="shared" si="70"/>
        <v>3858.3912029730523</v>
      </c>
      <c r="T322" s="20"/>
      <c r="U322" s="56"/>
      <c r="V322" s="1">
        <f t="shared" ref="V322:V366" si="73">R322*$AB$7</f>
        <v>7.1663553082458699E-3</v>
      </c>
      <c r="W322" s="1">
        <f t="shared" ref="W322:W366" si="74">$AB$10-V322</f>
        <v>499.99283364469176</v>
      </c>
      <c r="X322" s="1">
        <f t="shared" ref="X322:X366" si="75">R322*$AB$8</f>
        <v>3.583177654122935E-3</v>
      </c>
      <c r="Y322" s="3">
        <f t="shared" si="71"/>
        <v>96.459780074326318</v>
      </c>
    </row>
    <row r="323" spans="1:25" x14ac:dyDescent="0.35">
      <c r="A323">
        <v>7</v>
      </c>
      <c r="C323" s="15">
        <f t="shared" si="72"/>
        <v>44226</v>
      </c>
      <c r="D323" s="13"/>
      <c r="L323" s="34">
        <f t="shared" ref="L323:L366" si="76">M323/O323</f>
        <v>0.33333333333333331</v>
      </c>
      <c r="M323">
        <f t="shared" ref="M323:M366" si="77">IF(A323=0,$AE$2,IF(A323=1,$AE$3,IF(A323=2,$AE$4,IF(A323=3,$AE$5,IF(A323=4,$AE$6,IF(A323=5,$AE$7,IF(A323=6,$AE$8,IF(A323=7,$AE$9,""))))))))</f>
        <v>1.4999999999999999E-2</v>
      </c>
      <c r="N323">
        <v>22.22</v>
      </c>
      <c r="O323">
        <f t="shared" ref="O323:O366" si="78">$AB$6</f>
        <v>4.4999999999999998E-2</v>
      </c>
      <c r="P323">
        <f t="shared" ref="P323:P366" si="79">M323-O323</f>
        <v>-0.03</v>
      </c>
      <c r="Q323" s="32">
        <f t="shared" ref="Q323:Q366" si="80">Q322-((Q322/$AB$2)*(M323*R322))</f>
        <v>306710.24517125805</v>
      </c>
      <c r="R323" s="28">
        <f t="shared" ref="R323:R366" si="81">R322+(Q322/$AB$2)*(M323*R322)-(R322*O323)</f>
        <v>0.34750146928431563</v>
      </c>
      <c r="S323" s="28">
        <f t="shared" ref="S323:S366" si="82">S322+(R322*O323)</f>
        <v>3858.4073272724959</v>
      </c>
      <c r="T323" s="20"/>
      <c r="U323" s="56"/>
      <c r="V323" s="1">
        <f t="shared" si="73"/>
        <v>6.9500293856863127E-3</v>
      </c>
      <c r="W323" s="1">
        <f t="shared" si="74"/>
        <v>499.99304997061432</v>
      </c>
      <c r="X323" s="1">
        <f t="shared" si="75"/>
        <v>3.4750146928431563E-3</v>
      </c>
      <c r="Y323" s="3">
        <f t="shared" ref="Y323:Y366" si="83">S323*$AB$9</f>
        <v>96.460183181812397</v>
      </c>
    </row>
    <row r="324" spans="1:25" x14ac:dyDescent="0.35">
      <c r="A324">
        <v>7</v>
      </c>
      <c r="C324" s="15">
        <f t="shared" ref="C324:C366" si="84">C323+1</f>
        <v>44227</v>
      </c>
      <c r="D324" s="13"/>
      <c r="L324" s="34">
        <f t="shared" si="76"/>
        <v>0.33333333333333331</v>
      </c>
      <c r="M324">
        <f t="shared" si="77"/>
        <v>1.4999999999999999E-2</v>
      </c>
      <c r="N324">
        <v>22.22</v>
      </c>
      <c r="O324">
        <f t="shared" si="78"/>
        <v>4.4999999999999998E-2</v>
      </c>
      <c r="P324">
        <f t="shared" si="79"/>
        <v>-0.03</v>
      </c>
      <c r="Q324" s="32">
        <f t="shared" si="80"/>
        <v>306710.24002348393</v>
      </c>
      <c r="R324" s="28">
        <f t="shared" si="81"/>
        <v>0.33701167728563053</v>
      </c>
      <c r="S324" s="28">
        <f t="shared" si="82"/>
        <v>3858.4229648386136</v>
      </c>
      <c r="T324" s="20"/>
      <c r="U324" s="56"/>
      <c r="V324" s="1">
        <f t="shared" si="73"/>
        <v>6.7402335457126105E-3</v>
      </c>
      <c r="W324" s="1">
        <f t="shared" si="74"/>
        <v>499.99325976645429</v>
      </c>
      <c r="X324" s="1">
        <f t="shared" si="75"/>
        <v>3.3701167728563053E-3</v>
      </c>
      <c r="Y324" s="3">
        <f t="shared" si="83"/>
        <v>96.460574120965347</v>
      </c>
    </row>
    <row r="325" spans="1:25" x14ac:dyDescent="0.35">
      <c r="A325">
        <v>7</v>
      </c>
      <c r="C325" s="15">
        <f t="shared" si="84"/>
        <v>44228</v>
      </c>
      <c r="D325" s="13"/>
      <c r="L325" s="34">
        <f t="shared" si="76"/>
        <v>0.33333333333333331</v>
      </c>
      <c r="M325">
        <f t="shared" si="77"/>
        <v>1.4999999999999999E-2</v>
      </c>
      <c r="N325">
        <v>22.22</v>
      </c>
      <c r="O325">
        <f t="shared" si="78"/>
        <v>4.4999999999999998E-2</v>
      </c>
      <c r="P325">
        <f t="shared" si="79"/>
        <v>-0.03</v>
      </c>
      <c r="Q325" s="32">
        <f t="shared" si="80"/>
        <v>306710.23503110226</v>
      </c>
      <c r="R325" s="28">
        <f t="shared" si="81"/>
        <v>0.32683853346482128</v>
      </c>
      <c r="S325" s="28">
        <f t="shared" si="82"/>
        <v>3858.4381303640912</v>
      </c>
      <c r="T325" s="20"/>
      <c r="U325" s="56"/>
      <c r="V325" s="1">
        <f t="shared" si="73"/>
        <v>6.5367706692964255E-3</v>
      </c>
      <c r="W325" s="1">
        <f t="shared" si="74"/>
        <v>499.9934632293307</v>
      </c>
      <c r="X325" s="1">
        <f t="shared" si="75"/>
        <v>3.2683853346482127E-3</v>
      </c>
      <c r="Y325" s="3">
        <f t="shared" si="83"/>
        <v>96.460953259102283</v>
      </c>
    </row>
    <row r="326" spans="1:25" x14ac:dyDescent="0.35">
      <c r="A326">
        <v>7</v>
      </c>
      <c r="C326" s="15">
        <f t="shared" si="84"/>
        <v>44229</v>
      </c>
      <c r="D326" s="13"/>
      <c r="L326" s="34">
        <f t="shared" si="76"/>
        <v>0.33333333333333331</v>
      </c>
      <c r="M326">
        <f t="shared" si="77"/>
        <v>1.4999999999999999E-2</v>
      </c>
      <c r="N326">
        <v>22.22</v>
      </c>
      <c r="O326">
        <f t="shared" si="78"/>
        <v>4.4999999999999998E-2</v>
      </c>
      <c r="P326">
        <f t="shared" si="79"/>
        <v>-0.03</v>
      </c>
      <c r="Q326" s="32">
        <f t="shared" si="80"/>
        <v>306710.23018942232</v>
      </c>
      <c r="R326" s="28">
        <f t="shared" si="81"/>
        <v>0.3169724793848569</v>
      </c>
      <c r="S326" s="28">
        <f t="shared" si="82"/>
        <v>3858.4528380980969</v>
      </c>
      <c r="T326" s="20"/>
      <c r="U326" s="56"/>
      <c r="V326" s="1">
        <f t="shared" si="73"/>
        <v>6.339449587697138E-3</v>
      </c>
      <c r="W326" s="1">
        <f t="shared" si="74"/>
        <v>499.9936605504123</v>
      </c>
      <c r="X326" s="1">
        <f t="shared" si="75"/>
        <v>3.169724793848569E-3</v>
      </c>
      <c r="Y326" s="3">
        <f t="shared" si="83"/>
        <v>96.461320952452425</v>
      </c>
    </row>
    <row r="327" spans="1:25" x14ac:dyDescent="0.35">
      <c r="A327">
        <v>7</v>
      </c>
      <c r="C327" s="15">
        <f t="shared" si="84"/>
        <v>44230</v>
      </c>
      <c r="D327" s="13"/>
      <c r="L327" s="34">
        <f t="shared" si="76"/>
        <v>0.33333333333333331</v>
      </c>
      <c r="M327">
        <f t="shared" si="77"/>
        <v>1.4999999999999999E-2</v>
      </c>
      <c r="N327">
        <v>22.22</v>
      </c>
      <c r="O327">
        <f t="shared" si="78"/>
        <v>4.4999999999999998E-2</v>
      </c>
      <c r="P327">
        <f t="shared" si="79"/>
        <v>-0.03</v>
      </c>
      <c r="Q327" s="32">
        <f t="shared" si="80"/>
        <v>306710.22549389501</v>
      </c>
      <c r="R327" s="28">
        <f t="shared" si="81"/>
        <v>0.307404245142262</v>
      </c>
      <c r="S327" s="28">
        <f t="shared" si="82"/>
        <v>3858.4671018596691</v>
      </c>
      <c r="T327" s="20"/>
      <c r="U327" s="56"/>
      <c r="V327" s="1">
        <f t="shared" si="73"/>
        <v>6.1480849028452403E-3</v>
      </c>
      <c r="W327" s="1">
        <f t="shared" si="74"/>
        <v>499.99385191509714</v>
      </c>
      <c r="X327" s="1">
        <f t="shared" si="75"/>
        <v>3.0740424514226201E-3</v>
      </c>
      <c r="Y327" s="3">
        <f t="shared" si="83"/>
        <v>96.461677546491728</v>
      </c>
    </row>
    <row r="328" spans="1:25" x14ac:dyDescent="0.35">
      <c r="A328">
        <v>7</v>
      </c>
      <c r="C328" s="15">
        <f t="shared" si="84"/>
        <v>44231</v>
      </c>
      <c r="D328" s="13"/>
      <c r="L328" s="34">
        <f t="shared" si="76"/>
        <v>0.33333333333333331</v>
      </c>
      <c r="M328">
        <f t="shared" si="77"/>
        <v>1.4999999999999999E-2</v>
      </c>
      <c r="N328">
        <v>22.22</v>
      </c>
      <c r="O328">
        <f t="shared" si="78"/>
        <v>4.4999999999999998E-2</v>
      </c>
      <c r="P328">
        <f t="shared" si="79"/>
        <v>-0.03</v>
      </c>
      <c r="Q328" s="32">
        <f t="shared" si="80"/>
        <v>306710.22094010847</v>
      </c>
      <c r="R328" s="28">
        <f t="shared" si="81"/>
        <v>0.29812484065738287</v>
      </c>
      <c r="S328" s="28">
        <f t="shared" si="82"/>
        <v>3858.4809350507007</v>
      </c>
      <c r="T328" s="20"/>
      <c r="U328" s="56"/>
      <c r="V328" s="1">
        <f t="shared" si="73"/>
        <v>5.962496813147658E-3</v>
      </c>
      <c r="W328" s="1">
        <f t="shared" si="74"/>
        <v>499.99403750318686</v>
      </c>
      <c r="X328" s="1">
        <f t="shared" si="75"/>
        <v>2.981248406573829E-3</v>
      </c>
      <c r="Y328" s="3">
        <f t="shared" si="83"/>
        <v>96.462023376267524</v>
      </c>
    </row>
    <row r="329" spans="1:25" x14ac:dyDescent="0.35">
      <c r="A329">
        <v>7</v>
      </c>
      <c r="C329" s="15">
        <f t="shared" si="84"/>
        <v>44232</v>
      </c>
      <c r="D329" s="13"/>
      <c r="L329" s="34">
        <f t="shared" si="76"/>
        <v>0.33333333333333331</v>
      </c>
      <c r="M329">
        <f t="shared" si="77"/>
        <v>1.4999999999999999E-2</v>
      </c>
      <c r="N329">
        <v>22.22</v>
      </c>
      <c r="O329">
        <f t="shared" si="78"/>
        <v>4.4999999999999998E-2</v>
      </c>
      <c r="P329">
        <f t="shared" si="79"/>
        <v>-0.03</v>
      </c>
      <c r="Q329" s="32">
        <f t="shared" si="80"/>
        <v>306710.2165237841</v>
      </c>
      <c r="R329" s="28">
        <f t="shared" si="81"/>
        <v>0.28912554722756628</v>
      </c>
      <c r="S329" s="28">
        <f t="shared" si="82"/>
        <v>3858.4943506685304</v>
      </c>
      <c r="T329" s="20"/>
      <c r="U329" s="56"/>
      <c r="V329" s="1">
        <f t="shared" si="73"/>
        <v>5.7825109445513254E-3</v>
      </c>
      <c r="W329" s="1">
        <f t="shared" si="74"/>
        <v>499.99421748905547</v>
      </c>
      <c r="X329" s="1">
        <f t="shared" si="75"/>
        <v>2.8912554722756627E-3</v>
      </c>
      <c r="Y329" s="3">
        <f t="shared" si="83"/>
        <v>96.462358766713265</v>
      </c>
    </row>
    <row r="330" spans="1:25" x14ac:dyDescent="0.35">
      <c r="A330">
        <v>7</v>
      </c>
      <c r="C330" s="15">
        <f t="shared" si="84"/>
        <v>44233</v>
      </c>
      <c r="D330" s="13"/>
      <c r="L330" s="34">
        <f t="shared" si="76"/>
        <v>0.33333333333333331</v>
      </c>
      <c r="M330">
        <f t="shared" si="77"/>
        <v>1.4999999999999999E-2</v>
      </c>
      <c r="N330">
        <v>22.22</v>
      </c>
      <c r="O330">
        <f t="shared" si="78"/>
        <v>4.4999999999999998E-2</v>
      </c>
      <c r="P330">
        <f t="shared" si="79"/>
        <v>-0.03</v>
      </c>
      <c r="Q330" s="32">
        <f t="shared" si="80"/>
        <v>306710.21224077238</v>
      </c>
      <c r="R330" s="28">
        <f t="shared" si="81"/>
        <v>0.28039790933531461</v>
      </c>
      <c r="S330" s="28">
        <f t="shared" si="82"/>
        <v>3858.5073613181557</v>
      </c>
      <c r="T330" s="20"/>
      <c r="U330" s="56"/>
      <c r="V330" s="1">
        <f t="shared" si="73"/>
        <v>5.6079581867062925E-3</v>
      </c>
      <c r="W330" s="1">
        <f t="shared" si="74"/>
        <v>499.99439204181328</v>
      </c>
      <c r="X330" s="1">
        <f t="shared" si="75"/>
        <v>2.8039790933531462E-3</v>
      </c>
      <c r="Y330" s="3">
        <f t="shared" si="83"/>
        <v>96.462684032953902</v>
      </c>
    </row>
    <row r="331" spans="1:25" x14ac:dyDescent="0.35">
      <c r="A331">
        <v>7</v>
      </c>
      <c r="C331" s="15">
        <f t="shared" si="84"/>
        <v>44234</v>
      </c>
      <c r="D331" s="13"/>
      <c r="L331" s="34">
        <f t="shared" si="76"/>
        <v>0.33333333333333331</v>
      </c>
      <c r="M331">
        <f t="shared" si="77"/>
        <v>1.4999999999999999E-2</v>
      </c>
      <c r="N331">
        <v>22.22</v>
      </c>
      <c r="O331">
        <f t="shared" si="78"/>
        <v>4.4999999999999998E-2</v>
      </c>
      <c r="P331">
        <f t="shared" si="79"/>
        <v>-0.03</v>
      </c>
      <c r="Q331" s="32">
        <f t="shared" si="80"/>
        <v>306710.20808704908</v>
      </c>
      <c r="R331" s="28">
        <f t="shared" si="81"/>
        <v>0.27193372670372118</v>
      </c>
      <c r="S331" s="28">
        <f t="shared" si="82"/>
        <v>3858.519979224076</v>
      </c>
      <c r="T331" s="20"/>
      <c r="U331" s="56"/>
      <c r="V331" s="1">
        <f t="shared" si="73"/>
        <v>5.4386745340744237E-3</v>
      </c>
      <c r="W331" s="1">
        <f t="shared" si="74"/>
        <v>499.99456132546595</v>
      </c>
      <c r="X331" s="1">
        <f t="shared" si="75"/>
        <v>2.7193372670372118E-3</v>
      </c>
      <c r="Y331" s="3">
        <f t="shared" si="83"/>
        <v>96.462999480601908</v>
      </c>
    </row>
    <row r="332" spans="1:25" x14ac:dyDescent="0.35">
      <c r="A332">
        <v>7</v>
      </c>
      <c r="C332" s="15">
        <f t="shared" si="84"/>
        <v>44235</v>
      </c>
      <c r="D332" s="13"/>
      <c r="L332" s="34">
        <f t="shared" si="76"/>
        <v>0.33333333333333331</v>
      </c>
      <c r="M332">
        <f t="shared" si="77"/>
        <v>1.4999999999999999E-2</v>
      </c>
      <c r="N332">
        <v>22.22</v>
      </c>
      <c r="O332">
        <f t="shared" si="78"/>
        <v>4.4999999999999998E-2</v>
      </c>
      <c r="P332">
        <f t="shared" si="79"/>
        <v>-0.03</v>
      </c>
      <c r="Q332" s="32">
        <f t="shared" si="80"/>
        <v>306710.20405871148</v>
      </c>
      <c r="R332" s="28">
        <f t="shared" si="81"/>
        <v>0.26372504659172097</v>
      </c>
      <c r="S332" s="28">
        <f t="shared" si="82"/>
        <v>3858.5322162417779</v>
      </c>
      <c r="T332" s="20"/>
      <c r="U332" s="56"/>
      <c r="V332" s="1">
        <f t="shared" si="73"/>
        <v>5.2745009318344192E-3</v>
      </c>
      <c r="W332" s="1">
        <f t="shared" si="74"/>
        <v>499.99472549906818</v>
      </c>
      <c r="X332" s="1">
        <f t="shared" si="75"/>
        <v>2.6372504659172096E-3</v>
      </c>
      <c r="Y332" s="3">
        <f t="shared" si="83"/>
        <v>96.463305406044455</v>
      </c>
    </row>
    <row r="333" spans="1:25" x14ac:dyDescent="0.35">
      <c r="A333">
        <v>7</v>
      </c>
      <c r="C333" s="15">
        <f t="shared" si="84"/>
        <v>44236</v>
      </c>
      <c r="D333" s="13"/>
      <c r="L333" s="34">
        <f t="shared" si="76"/>
        <v>0.33333333333333331</v>
      </c>
      <c r="M333">
        <f t="shared" si="77"/>
        <v>1.4999999999999999E-2</v>
      </c>
      <c r="N333">
        <v>22.22</v>
      </c>
      <c r="O333">
        <f t="shared" si="78"/>
        <v>4.4999999999999998E-2</v>
      </c>
      <c r="P333">
        <f t="shared" si="79"/>
        <v>-0.03</v>
      </c>
      <c r="Q333" s="32">
        <f t="shared" si="80"/>
        <v>306710.20015197463</v>
      </c>
      <c r="R333" s="28">
        <f t="shared" si="81"/>
        <v>0.25576415632191762</v>
      </c>
      <c r="S333" s="28">
        <f t="shared" si="82"/>
        <v>3858.5440838688746</v>
      </c>
      <c r="T333" s="20"/>
      <c r="U333" s="56"/>
      <c r="V333" s="1">
        <f t="shared" si="73"/>
        <v>5.1152831264383528E-3</v>
      </c>
      <c r="W333" s="1">
        <f t="shared" si="74"/>
        <v>499.99488471687357</v>
      </c>
      <c r="X333" s="1">
        <f t="shared" si="75"/>
        <v>2.5576415632191764E-3</v>
      </c>
      <c r="Y333" s="3">
        <f t="shared" si="83"/>
        <v>96.463602096721871</v>
      </c>
    </row>
    <row r="334" spans="1:25" x14ac:dyDescent="0.35">
      <c r="A334">
        <v>7</v>
      </c>
      <c r="C334" s="15">
        <f t="shared" si="84"/>
        <v>44237</v>
      </c>
      <c r="D334" s="13"/>
      <c r="L334" s="34">
        <f t="shared" si="76"/>
        <v>0.33333333333333331</v>
      </c>
      <c r="M334">
        <f t="shared" si="77"/>
        <v>1.4999999999999999E-2</v>
      </c>
      <c r="N334">
        <v>22.22</v>
      </c>
      <c r="O334">
        <f t="shared" si="78"/>
        <v>4.4999999999999998E-2</v>
      </c>
      <c r="P334">
        <f t="shared" si="79"/>
        <v>-0.03</v>
      </c>
      <c r="Q334" s="32">
        <f t="shared" si="80"/>
        <v>306710.1963631679</v>
      </c>
      <c r="R334" s="28">
        <f t="shared" si="81"/>
        <v>0.24804357603396654</v>
      </c>
      <c r="S334" s="28">
        <f t="shared" si="82"/>
        <v>3858.5555932559091</v>
      </c>
      <c r="T334" s="20"/>
      <c r="U334" s="56"/>
      <c r="V334" s="1">
        <f t="shared" si="73"/>
        <v>4.9608715206793308E-3</v>
      </c>
      <c r="W334" s="1">
        <f t="shared" si="74"/>
        <v>499.99503912847933</v>
      </c>
      <c r="X334" s="1">
        <f t="shared" si="75"/>
        <v>2.4804357603396654E-3</v>
      </c>
      <c r="Y334" s="3">
        <f t="shared" si="83"/>
        <v>96.463889831397736</v>
      </c>
    </row>
    <row r="335" spans="1:25" x14ac:dyDescent="0.35">
      <c r="A335">
        <v>7</v>
      </c>
      <c r="C335" s="15">
        <f t="shared" si="84"/>
        <v>44238</v>
      </c>
      <c r="D335" s="13"/>
      <c r="L335" s="34">
        <f t="shared" si="76"/>
        <v>0.33333333333333331</v>
      </c>
      <c r="M335">
        <f t="shared" si="77"/>
        <v>1.4999999999999999E-2</v>
      </c>
      <c r="N335">
        <v>22.22</v>
      </c>
      <c r="O335">
        <f t="shared" si="78"/>
        <v>4.4999999999999998E-2</v>
      </c>
      <c r="P335">
        <f t="shared" si="79"/>
        <v>-0.03</v>
      </c>
      <c r="Q335" s="32">
        <f t="shared" si="80"/>
        <v>306710.19268873136</v>
      </c>
      <c r="R335" s="28">
        <f t="shared" si="81"/>
        <v>0.24055605165670535</v>
      </c>
      <c r="S335" s="28">
        <f t="shared" si="82"/>
        <v>3858.5667552168306</v>
      </c>
      <c r="T335" s="20"/>
      <c r="U335" s="56"/>
      <c r="V335" s="1">
        <f t="shared" si="73"/>
        <v>4.8111210331341072E-3</v>
      </c>
      <c r="W335" s="1">
        <f t="shared" si="74"/>
        <v>499.99518887896687</v>
      </c>
      <c r="X335" s="1">
        <f t="shared" si="75"/>
        <v>2.4055605165670536E-3</v>
      </c>
      <c r="Y335" s="3">
        <f t="shared" si="83"/>
        <v>96.464168880420772</v>
      </c>
    </row>
    <row r="336" spans="1:25" x14ac:dyDescent="0.35">
      <c r="A336">
        <v>7</v>
      </c>
      <c r="C336" s="15">
        <f t="shared" si="84"/>
        <v>44239</v>
      </c>
      <c r="D336" s="13"/>
      <c r="L336" s="34">
        <f t="shared" si="76"/>
        <v>0.33333333333333331</v>
      </c>
      <c r="M336">
        <f t="shared" si="77"/>
        <v>1.4999999999999999E-2</v>
      </c>
      <c r="N336">
        <v>22.22</v>
      </c>
      <c r="O336">
        <f t="shared" si="78"/>
        <v>4.4999999999999998E-2</v>
      </c>
      <c r="P336">
        <f t="shared" si="79"/>
        <v>-0.03</v>
      </c>
      <c r="Q336" s="32">
        <f t="shared" si="80"/>
        <v>306710.18912521261</v>
      </c>
      <c r="R336" s="28">
        <f t="shared" si="81"/>
        <v>0.23329454809242842</v>
      </c>
      <c r="S336" s="28">
        <f t="shared" si="82"/>
        <v>3858.5775802391554</v>
      </c>
      <c r="T336" s="20"/>
      <c r="U336" s="56"/>
      <c r="V336" s="1">
        <f t="shared" si="73"/>
        <v>4.6658909618485685E-3</v>
      </c>
      <c r="W336" s="1">
        <f t="shared" si="74"/>
        <v>499.99533410903814</v>
      </c>
      <c r="X336" s="1">
        <f t="shared" si="75"/>
        <v>2.3329454809242842E-3</v>
      </c>
      <c r="Y336" s="3">
        <f t="shared" si="83"/>
        <v>96.464439505978888</v>
      </c>
    </row>
    <row r="337" spans="1:25" x14ac:dyDescent="0.35">
      <c r="A337">
        <v>7</v>
      </c>
      <c r="C337" s="15">
        <f t="shared" si="84"/>
        <v>44240</v>
      </c>
      <c r="D337" s="13"/>
      <c r="L337" s="34">
        <f t="shared" si="76"/>
        <v>0.33333333333333331</v>
      </c>
      <c r="M337">
        <f t="shared" si="77"/>
        <v>1.4999999999999999E-2</v>
      </c>
      <c r="N337">
        <v>22.22</v>
      </c>
      <c r="O337">
        <f t="shared" si="78"/>
        <v>4.4999999999999998E-2</v>
      </c>
      <c r="P337">
        <f t="shared" si="79"/>
        <v>-0.03</v>
      </c>
      <c r="Q337" s="32">
        <f t="shared" si="80"/>
        <v>306710.18566926342</v>
      </c>
      <c r="R337" s="28">
        <f t="shared" si="81"/>
        <v>0.22625224260690199</v>
      </c>
      <c r="S337" s="28">
        <f t="shared" si="82"/>
        <v>3858.5880784938195</v>
      </c>
      <c r="T337" s="20"/>
      <c r="U337" s="56"/>
      <c r="V337" s="1">
        <f t="shared" si="73"/>
        <v>4.5250448521380396E-3</v>
      </c>
      <c r="W337" s="1">
        <f t="shared" si="74"/>
        <v>499.99547495514787</v>
      </c>
      <c r="X337" s="1">
        <f t="shared" si="75"/>
        <v>2.2625224260690198E-3</v>
      </c>
      <c r="Y337" s="3">
        <f t="shared" si="83"/>
        <v>96.464701962345487</v>
      </c>
    </row>
    <row r="338" spans="1:25" x14ac:dyDescent="0.35">
      <c r="A338">
        <v>7</v>
      </c>
      <c r="C338" s="15">
        <f t="shared" si="84"/>
        <v>44241</v>
      </c>
      <c r="D338" s="13"/>
      <c r="L338" s="34">
        <f t="shared" si="76"/>
        <v>0.33333333333333331</v>
      </c>
      <c r="M338">
        <f t="shared" si="77"/>
        <v>1.4999999999999999E-2</v>
      </c>
      <c r="N338">
        <v>22.22</v>
      </c>
      <c r="O338">
        <f t="shared" si="78"/>
        <v>4.4999999999999998E-2</v>
      </c>
      <c r="P338">
        <f t="shared" si="79"/>
        <v>-0.03</v>
      </c>
      <c r="Q338" s="32">
        <f t="shared" si="80"/>
        <v>306710.18231763667</v>
      </c>
      <c r="R338" s="28">
        <f t="shared" si="81"/>
        <v>0.21942251841890914</v>
      </c>
      <c r="S338" s="28">
        <f t="shared" si="82"/>
        <v>3858.5982598447367</v>
      </c>
      <c r="T338" s="20"/>
      <c r="U338" s="56"/>
      <c r="V338" s="1">
        <f t="shared" si="73"/>
        <v>4.3884503683781833E-3</v>
      </c>
      <c r="W338" s="1">
        <f t="shared" si="74"/>
        <v>499.99561154963163</v>
      </c>
      <c r="X338" s="1">
        <f t="shared" si="75"/>
        <v>2.1942251841890917E-3</v>
      </c>
      <c r="Y338" s="3">
        <f t="shared" si="83"/>
        <v>96.464956496118418</v>
      </c>
    </row>
    <row r="339" spans="1:25" x14ac:dyDescent="0.35">
      <c r="A339">
        <v>7</v>
      </c>
      <c r="C339" s="15">
        <f t="shared" si="84"/>
        <v>44242</v>
      </c>
      <c r="D339" s="13"/>
      <c r="L339" s="34">
        <f t="shared" si="76"/>
        <v>0.33333333333333331</v>
      </c>
      <c r="M339">
        <f t="shared" si="77"/>
        <v>1.4999999999999999E-2</v>
      </c>
      <c r="N339">
        <v>22.22</v>
      </c>
      <c r="O339">
        <f t="shared" si="78"/>
        <v>4.4999999999999998E-2</v>
      </c>
      <c r="P339">
        <f t="shared" si="79"/>
        <v>-0.03</v>
      </c>
      <c r="Q339" s="32">
        <f t="shared" si="80"/>
        <v>306710.17906718329</v>
      </c>
      <c r="R339" s="28">
        <f t="shared" si="81"/>
        <v>0.21279895848330183</v>
      </c>
      <c r="S339" s="28">
        <f t="shared" si="82"/>
        <v>3858.6081338580657</v>
      </c>
      <c r="T339" s="20"/>
      <c r="U339" s="56"/>
      <c r="V339" s="1">
        <f t="shared" si="73"/>
        <v>4.2559791696660364E-3</v>
      </c>
      <c r="W339" s="1">
        <f t="shared" si="74"/>
        <v>499.99574402083033</v>
      </c>
      <c r="X339" s="1">
        <f t="shared" si="75"/>
        <v>2.1279895848330182E-3</v>
      </c>
      <c r="Y339" s="3">
        <f t="shared" si="83"/>
        <v>96.465203346451645</v>
      </c>
    </row>
    <row r="340" spans="1:25" x14ac:dyDescent="0.35">
      <c r="A340">
        <v>7</v>
      </c>
      <c r="C340" s="15">
        <f t="shared" si="84"/>
        <v>44243</v>
      </c>
      <c r="D340" s="13"/>
      <c r="L340" s="34">
        <f t="shared" si="76"/>
        <v>0.33333333333333331</v>
      </c>
      <c r="M340">
        <f t="shared" si="77"/>
        <v>1.4999999999999999E-2</v>
      </c>
      <c r="N340">
        <v>22.22</v>
      </c>
      <c r="O340">
        <f t="shared" si="78"/>
        <v>4.4999999999999998E-2</v>
      </c>
      <c r="P340">
        <f t="shared" si="79"/>
        <v>-0.03</v>
      </c>
      <c r="Q340" s="32">
        <f t="shared" si="80"/>
        <v>306710.17591484915</v>
      </c>
      <c r="R340" s="28">
        <f t="shared" si="81"/>
        <v>0.20637533946171865</v>
      </c>
      <c r="S340" s="28">
        <f t="shared" si="82"/>
        <v>3858.6177098111975</v>
      </c>
      <c r="T340" s="20"/>
      <c r="U340" s="56"/>
      <c r="V340" s="1">
        <f t="shared" si="73"/>
        <v>4.1275067892343736E-3</v>
      </c>
      <c r="W340" s="1">
        <f t="shared" si="74"/>
        <v>499.99587249321075</v>
      </c>
      <c r="X340" s="1">
        <f t="shared" si="75"/>
        <v>2.0637533946171868E-3</v>
      </c>
      <c r="Y340" s="3">
        <f t="shared" si="83"/>
        <v>96.465442745279944</v>
      </c>
    </row>
    <row r="341" spans="1:25" x14ac:dyDescent="0.35">
      <c r="A341">
        <v>7</v>
      </c>
      <c r="C341" s="15">
        <f t="shared" si="84"/>
        <v>44244</v>
      </c>
      <c r="D341" s="13"/>
      <c r="L341" s="34">
        <f t="shared" si="76"/>
        <v>0.33333333333333331</v>
      </c>
      <c r="M341">
        <f t="shared" si="77"/>
        <v>1.4999999999999999E-2</v>
      </c>
      <c r="N341">
        <v>22.22</v>
      </c>
      <c r="O341">
        <f t="shared" si="78"/>
        <v>4.4999999999999998E-2</v>
      </c>
      <c r="P341">
        <f t="shared" si="79"/>
        <v>-0.03</v>
      </c>
      <c r="Q341" s="32">
        <f t="shared" si="80"/>
        <v>306710.17285767244</v>
      </c>
      <c r="R341" s="28">
        <f t="shared" si="81"/>
        <v>0.20014562587530357</v>
      </c>
      <c r="S341" s="28">
        <f t="shared" si="82"/>
        <v>3858.6269967014732</v>
      </c>
      <c r="T341" s="20"/>
      <c r="U341" s="56"/>
      <c r="V341" s="1">
        <f t="shared" si="73"/>
        <v>4.0029125175060718E-3</v>
      </c>
      <c r="W341" s="1">
        <f t="shared" si="74"/>
        <v>499.99599708748252</v>
      </c>
      <c r="X341" s="1">
        <f t="shared" si="75"/>
        <v>2.0014562587530359E-3</v>
      </c>
      <c r="Y341" s="3">
        <f t="shared" si="83"/>
        <v>96.46567491753683</v>
      </c>
    </row>
    <row r="342" spans="1:25" x14ac:dyDescent="0.35">
      <c r="A342">
        <v>7</v>
      </c>
      <c r="C342" s="15">
        <f t="shared" si="84"/>
        <v>44245</v>
      </c>
      <c r="D342" s="13"/>
      <c r="L342" s="34">
        <f t="shared" si="76"/>
        <v>0.33333333333333331</v>
      </c>
      <c r="M342">
        <f t="shared" si="77"/>
        <v>1.4999999999999999E-2</v>
      </c>
      <c r="N342">
        <v>22.22</v>
      </c>
      <c r="O342">
        <f t="shared" si="78"/>
        <v>4.4999999999999998E-2</v>
      </c>
      <c r="P342">
        <f t="shared" si="79"/>
        <v>-0.03</v>
      </c>
      <c r="Q342" s="32">
        <f t="shared" si="80"/>
        <v>306710.16989278072</v>
      </c>
      <c r="R342" s="28">
        <f t="shared" si="81"/>
        <v>0.19410396443393152</v>
      </c>
      <c r="S342" s="28">
        <f t="shared" si="82"/>
        <v>3858.6360032546377</v>
      </c>
      <c r="T342" s="20"/>
      <c r="U342" s="56"/>
      <c r="V342" s="1">
        <f t="shared" si="73"/>
        <v>3.8820792886786306E-3</v>
      </c>
      <c r="W342" s="1">
        <f t="shared" si="74"/>
        <v>499.9961179207113</v>
      </c>
      <c r="X342" s="1">
        <f t="shared" si="75"/>
        <v>1.9410396443393153E-3</v>
      </c>
      <c r="Y342" s="3">
        <f t="shared" si="83"/>
        <v>96.465900081365945</v>
      </c>
    </row>
    <row r="343" spans="1:25" x14ac:dyDescent="0.35">
      <c r="A343">
        <v>7</v>
      </c>
      <c r="C343" s="15">
        <f t="shared" si="84"/>
        <v>44246</v>
      </c>
      <c r="D343" s="13"/>
      <c r="L343" s="34">
        <f t="shared" si="76"/>
        <v>0.33333333333333331</v>
      </c>
      <c r="M343">
        <f t="shared" si="77"/>
        <v>1.4999999999999999E-2</v>
      </c>
      <c r="N343">
        <v>22.22</v>
      </c>
      <c r="O343">
        <f t="shared" si="78"/>
        <v>4.4999999999999998E-2</v>
      </c>
      <c r="P343">
        <f t="shared" si="79"/>
        <v>-0.03</v>
      </c>
      <c r="Q343" s="32">
        <f t="shared" si="80"/>
        <v>306710.16701738822</v>
      </c>
      <c r="R343" s="28">
        <f t="shared" si="81"/>
        <v>0.18824467853661314</v>
      </c>
      <c r="S343" s="28">
        <f t="shared" si="82"/>
        <v>3858.644737933037</v>
      </c>
      <c r="T343" s="20"/>
      <c r="U343" s="56"/>
      <c r="V343" s="1">
        <f t="shared" si="73"/>
        <v>3.7648935707322627E-3</v>
      </c>
      <c r="W343" s="1">
        <f t="shared" si="74"/>
        <v>499.99623510642925</v>
      </c>
      <c r="X343" s="1">
        <f t="shared" si="75"/>
        <v>1.8824467853661314E-3</v>
      </c>
      <c r="Y343" s="3">
        <f t="shared" si="83"/>
        <v>96.466118448325929</v>
      </c>
    </row>
    <row r="344" spans="1:25" x14ac:dyDescent="0.35">
      <c r="A344">
        <v>7</v>
      </c>
      <c r="C344" s="15">
        <f t="shared" si="84"/>
        <v>44247</v>
      </c>
      <c r="D344" s="13"/>
      <c r="L344" s="34">
        <f t="shared" si="76"/>
        <v>0.33333333333333331</v>
      </c>
      <c r="M344">
        <f t="shared" si="77"/>
        <v>1.4999999999999999E-2</v>
      </c>
      <c r="N344">
        <v>22.22</v>
      </c>
      <c r="O344">
        <f t="shared" si="78"/>
        <v>4.4999999999999998E-2</v>
      </c>
      <c r="P344">
        <f t="shared" si="79"/>
        <v>-0.03</v>
      </c>
      <c r="Q344" s="32">
        <f t="shared" si="80"/>
        <v>306710.16422879329</v>
      </c>
      <c r="R344" s="28">
        <f t="shared" si="81"/>
        <v>0.18256226293791122</v>
      </c>
      <c r="S344" s="28">
        <f t="shared" si="82"/>
        <v>3858.6532089435714</v>
      </c>
      <c r="T344" s="20"/>
      <c r="U344" s="56"/>
      <c r="V344" s="1">
        <f t="shared" si="73"/>
        <v>3.6512452587582245E-3</v>
      </c>
      <c r="W344" s="1">
        <f t="shared" si="74"/>
        <v>499.99634875474123</v>
      </c>
      <c r="X344" s="1">
        <f t="shared" si="75"/>
        <v>1.8256226293791122E-3</v>
      </c>
      <c r="Y344" s="3">
        <f t="shared" si="83"/>
        <v>96.466330223589296</v>
      </c>
    </row>
    <row r="345" spans="1:25" x14ac:dyDescent="0.35">
      <c r="A345">
        <v>7</v>
      </c>
      <c r="C345" s="15">
        <f t="shared" si="84"/>
        <v>44248</v>
      </c>
      <c r="D345" s="13"/>
      <c r="L345" s="34">
        <f t="shared" si="76"/>
        <v>0.33333333333333331</v>
      </c>
      <c r="M345">
        <f t="shared" si="77"/>
        <v>1.4999999999999999E-2</v>
      </c>
      <c r="N345">
        <v>22.22</v>
      </c>
      <c r="O345">
        <f t="shared" si="78"/>
        <v>4.4999999999999998E-2</v>
      </c>
      <c r="P345">
        <f t="shared" si="79"/>
        <v>-0.03</v>
      </c>
      <c r="Q345" s="32">
        <f t="shared" si="80"/>
        <v>306710.16152437584</v>
      </c>
      <c r="R345" s="28">
        <f t="shared" si="81"/>
        <v>0.1770513785753576</v>
      </c>
      <c r="S345" s="28">
        <f t="shared" si="82"/>
        <v>3858.6614242454034</v>
      </c>
      <c r="T345" s="20"/>
      <c r="U345" s="56"/>
      <c r="V345" s="1">
        <f t="shared" si="73"/>
        <v>3.5410275715071523E-3</v>
      </c>
      <c r="W345" s="1">
        <f t="shared" si="74"/>
        <v>499.99645897242851</v>
      </c>
      <c r="X345" s="1">
        <f t="shared" si="75"/>
        <v>1.7705137857535762E-3</v>
      </c>
      <c r="Y345" s="3">
        <f t="shared" si="83"/>
        <v>96.466535606135096</v>
      </c>
    </row>
    <row r="346" spans="1:25" x14ac:dyDescent="0.35">
      <c r="A346">
        <v>7</v>
      </c>
      <c r="C346" s="15">
        <f t="shared" si="84"/>
        <v>44249</v>
      </c>
      <c r="D346" s="13"/>
      <c r="L346" s="34">
        <f t="shared" si="76"/>
        <v>0.33333333333333331</v>
      </c>
      <c r="M346">
        <f t="shared" si="77"/>
        <v>1.4999999999999999E-2</v>
      </c>
      <c r="N346">
        <v>22.22</v>
      </c>
      <c r="O346">
        <f t="shared" si="78"/>
        <v>4.4999999999999998E-2</v>
      </c>
      <c r="P346">
        <f t="shared" si="79"/>
        <v>-0.03</v>
      </c>
      <c r="Q346" s="32">
        <f t="shared" si="80"/>
        <v>306710.15890159481</v>
      </c>
      <c r="R346" s="28">
        <f t="shared" si="81"/>
        <v>0.17170684755301077</v>
      </c>
      <c r="S346" s="28">
        <f t="shared" si="82"/>
        <v>3858.6693915574392</v>
      </c>
      <c r="T346" s="20"/>
      <c r="U346" s="56"/>
      <c r="V346" s="1">
        <f t="shared" si="73"/>
        <v>3.4341369510602154E-3</v>
      </c>
      <c r="W346" s="1">
        <f t="shared" si="74"/>
        <v>499.99656586304894</v>
      </c>
      <c r="X346" s="1">
        <f t="shared" si="75"/>
        <v>1.7170684755301077E-3</v>
      </c>
      <c r="Y346" s="3">
        <f t="shared" si="83"/>
        <v>96.46673478893598</v>
      </c>
    </row>
    <row r="347" spans="1:25" x14ac:dyDescent="0.35">
      <c r="A347">
        <v>7</v>
      </c>
      <c r="C347" s="15">
        <f t="shared" si="84"/>
        <v>44250</v>
      </c>
      <c r="D347" s="13"/>
      <c r="L347" s="34">
        <f t="shared" si="76"/>
        <v>0.33333333333333331</v>
      </c>
      <c r="M347">
        <f t="shared" si="77"/>
        <v>1.4999999999999999E-2</v>
      </c>
      <c r="N347">
        <v>22.22</v>
      </c>
      <c r="O347">
        <f t="shared" si="78"/>
        <v>4.4999999999999998E-2</v>
      </c>
      <c r="P347">
        <f t="shared" si="79"/>
        <v>-0.03</v>
      </c>
      <c r="Q347" s="32">
        <f t="shared" si="80"/>
        <v>306710.15635798592</v>
      </c>
      <c r="R347" s="28">
        <f t="shared" si="81"/>
        <v>0.16652364827644067</v>
      </c>
      <c r="S347" s="28">
        <f t="shared" si="82"/>
        <v>3858.6771183655792</v>
      </c>
      <c r="T347" s="20"/>
      <c r="U347" s="56"/>
      <c r="V347" s="1">
        <f t="shared" si="73"/>
        <v>3.3304729655288137E-3</v>
      </c>
      <c r="W347" s="1">
        <f t="shared" si="74"/>
        <v>499.9966695270345</v>
      </c>
      <c r="X347" s="1">
        <f t="shared" si="75"/>
        <v>1.6652364827644069E-3</v>
      </c>
      <c r="Y347" s="3">
        <f t="shared" si="83"/>
        <v>96.466927959139483</v>
      </c>
    </row>
    <row r="348" spans="1:25" x14ac:dyDescent="0.35">
      <c r="A348">
        <v>7</v>
      </c>
      <c r="C348" s="15">
        <f t="shared" si="84"/>
        <v>44251</v>
      </c>
      <c r="D348" s="13"/>
      <c r="L348" s="34">
        <f t="shared" si="76"/>
        <v>0.33333333333333331</v>
      </c>
      <c r="M348">
        <f t="shared" si="77"/>
        <v>1.4999999999999999E-2</v>
      </c>
      <c r="N348">
        <v>22.22</v>
      </c>
      <c r="O348">
        <f t="shared" si="78"/>
        <v>4.4999999999999998E-2</v>
      </c>
      <c r="P348">
        <f t="shared" si="79"/>
        <v>-0.03</v>
      </c>
      <c r="Q348" s="32">
        <f t="shared" si="80"/>
        <v>306710.15389115928</v>
      </c>
      <c r="R348" s="28">
        <f t="shared" si="81"/>
        <v>0.16149691073456982</v>
      </c>
      <c r="S348" s="28">
        <f t="shared" si="82"/>
        <v>3858.6846119297516</v>
      </c>
      <c r="T348" s="20"/>
      <c r="U348" s="56"/>
      <c r="V348" s="1">
        <f t="shared" si="73"/>
        <v>3.2299382146913965E-3</v>
      </c>
      <c r="W348" s="1">
        <f t="shared" si="74"/>
        <v>499.9967700617853</v>
      </c>
      <c r="X348" s="1">
        <f t="shared" si="75"/>
        <v>1.6149691073456983E-3</v>
      </c>
      <c r="Y348" s="3">
        <f t="shared" si="83"/>
        <v>96.467115298243797</v>
      </c>
    </row>
    <row r="349" spans="1:25" x14ac:dyDescent="0.35">
      <c r="A349">
        <v>7</v>
      </c>
      <c r="C349" s="15">
        <f t="shared" si="84"/>
        <v>44252</v>
      </c>
      <c r="D349" s="13"/>
      <c r="L349" s="34">
        <f t="shared" si="76"/>
        <v>0.33333333333333331</v>
      </c>
      <c r="M349">
        <f t="shared" si="77"/>
        <v>1.4999999999999999E-2</v>
      </c>
      <c r="N349">
        <v>22.22</v>
      </c>
      <c r="O349">
        <f t="shared" si="78"/>
        <v>4.4999999999999998E-2</v>
      </c>
      <c r="P349">
        <f t="shared" si="79"/>
        <v>-0.03</v>
      </c>
      <c r="Q349" s="32">
        <f t="shared" si="80"/>
        <v>306710.15149879712</v>
      </c>
      <c r="R349" s="28">
        <f t="shared" si="81"/>
        <v>0.15662191192393762</v>
      </c>
      <c r="S349" s="28">
        <f t="shared" si="82"/>
        <v>3858.6918792907345</v>
      </c>
      <c r="T349" s="20"/>
      <c r="U349" s="56"/>
      <c r="V349" s="1">
        <f t="shared" si="73"/>
        <v>3.1324382384787523E-3</v>
      </c>
      <c r="W349" s="1">
        <f t="shared" si="74"/>
        <v>499.99686756176152</v>
      </c>
      <c r="X349" s="1">
        <f t="shared" si="75"/>
        <v>1.5662191192393762E-3</v>
      </c>
      <c r="Y349" s="3">
        <f t="shared" si="83"/>
        <v>96.467296982268365</v>
      </c>
    </row>
    <row r="350" spans="1:25" x14ac:dyDescent="0.35">
      <c r="A350">
        <v>7</v>
      </c>
      <c r="C350" s="15">
        <f t="shared" si="84"/>
        <v>44253</v>
      </c>
      <c r="D350" s="13"/>
      <c r="L350" s="34">
        <f t="shared" si="76"/>
        <v>0.33333333333333331</v>
      </c>
      <c r="M350">
        <f t="shared" si="77"/>
        <v>1.4999999999999999E-2</v>
      </c>
      <c r="N350">
        <v>22.22</v>
      </c>
      <c r="O350">
        <f t="shared" si="78"/>
        <v>4.4999999999999998E-2</v>
      </c>
      <c r="P350">
        <f t="shared" si="79"/>
        <v>-0.03</v>
      </c>
      <c r="Q350" s="32">
        <f t="shared" si="80"/>
        <v>306710.14917865157</v>
      </c>
      <c r="R350" s="28">
        <f t="shared" si="81"/>
        <v>0.15189407141108899</v>
      </c>
      <c r="S350" s="28">
        <f t="shared" si="82"/>
        <v>3858.698927276771</v>
      </c>
      <c r="T350" s="20"/>
      <c r="U350" s="56"/>
      <c r="V350" s="1">
        <f t="shared" si="73"/>
        <v>3.0378814282217797E-3</v>
      </c>
      <c r="W350" s="1">
        <f t="shared" si="74"/>
        <v>499.99696211857179</v>
      </c>
      <c r="X350" s="1">
        <f t="shared" si="75"/>
        <v>1.5189407141108899E-3</v>
      </c>
      <c r="Y350" s="3">
        <f t="shared" si="83"/>
        <v>96.467473181919274</v>
      </c>
    </row>
    <row r="351" spans="1:25" x14ac:dyDescent="0.35">
      <c r="A351">
        <v>7</v>
      </c>
      <c r="C351" s="15">
        <f t="shared" si="84"/>
        <v>44254</v>
      </c>
      <c r="D351" s="13"/>
      <c r="L351" s="34">
        <f t="shared" si="76"/>
        <v>0.33333333333333331</v>
      </c>
      <c r="M351">
        <f t="shared" si="77"/>
        <v>1.4999999999999999E-2</v>
      </c>
      <c r="N351">
        <v>22.22</v>
      </c>
      <c r="O351">
        <f t="shared" si="78"/>
        <v>4.4999999999999998E-2</v>
      </c>
      <c r="P351">
        <f t="shared" si="79"/>
        <v>-0.03</v>
      </c>
      <c r="Q351" s="32">
        <f t="shared" si="80"/>
        <v>306710.14692854276</v>
      </c>
      <c r="R351" s="28">
        <f t="shared" si="81"/>
        <v>0.1473089470289175</v>
      </c>
      <c r="S351" s="28">
        <f t="shared" si="82"/>
        <v>3858.7057625099847</v>
      </c>
      <c r="T351" s="20"/>
      <c r="U351" s="56"/>
      <c r="V351" s="1">
        <f t="shared" si="73"/>
        <v>2.9461789405783503E-3</v>
      </c>
      <c r="W351" s="1">
        <f t="shared" si="74"/>
        <v>499.99705382105941</v>
      </c>
      <c r="X351" s="1">
        <f t="shared" si="75"/>
        <v>1.4730894702891751E-3</v>
      </c>
      <c r="Y351" s="3">
        <f t="shared" si="83"/>
        <v>96.467644062749628</v>
      </c>
    </row>
    <row r="352" spans="1:25" x14ac:dyDescent="0.35">
      <c r="A352">
        <v>7</v>
      </c>
      <c r="C352" s="15">
        <f t="shared" si="84"/>
        <v>44255</v>
      </c>
      <c r="D352" s="13"/>
      <c r="L352" s="34">
        <f t="shared" si="76"/>
        <v>0.33333333333333331</v>
      </c>
      <c r="M352">
        <f t="shared" si="77"/>
        <v>1.4999999999999999E-2</v>
      </c>
      <c r="N352">
        <v>22.22</v>
      </c>
      <c r="O352">
        <f t="shared" si="78"/>
        <v>4.4999999999999998E-2</v>
      </c>
      <c r="P352">
        <f t="shared" si="79"/>
        <v>-0.03</v>
      </c>
      <c r="Q352" s="32">
        <f t="shared" si="80"/>
        <v>306710.14474635647</v>
      </c>
      <c r="R352" s="28">
        <f t="shared" si="81"/>
        <v>0.14286223070291953</v>
      </c>
      <c r="S352" s="28">
        <f t="shared" si="82"/>
        <v>3858.7123914126009</v>
      </c>
      <c r="T352" s="20"/>
      <c r="U352" s="56"/>
      <c r="V352" s="1">
        <f t="shared" si="73"/>
        <v>2.8572446140583906E-3</v>
      </c>
      <c r="W352" s="1">
        <f t="shared" si="74"/>
        <v>499.99714275538594</v>
      </c>
      <c r="X352" s="1">
        <f t="shared" si="75"/>
        <v>1.4286223070291953E-3</v>
      </c>
      <c r="Y352" s="3">
        <f t="shared" si="83"/>
        <v>96.467809785315026</v>
      </c>
    </row>
    <row r="353" spans="1:25" x14ac:dyDescent="0.35">
      <c r="A353">
        <v>7</v>
      </c>
      <c r="C353" s="15">
        <f t="shared" si="84"/>
        <v>44256</v>
      </c>
      <c r="D353" s="13"/>
      <c r="L353" s="34">
        <f t="shared" si="76"/>
        <v>0.33333333333333331</v>
      </c>
      <c r="M353">
        <f t="shared" si="77"/>
        <v>1.4999999999999999E-2</v>
      </c>
      <c r="N353">
        <v>22.22</v>
      </c>
      <c r="O353">
        <f t="shared" si="78"/>
        <v>4.4999999999999998E-2</v>
      </c>
      <c r="P353">
        <f t="shared" si="79"/>
        <v>-0.03</v>
      </c>
      <c r="Q353" s="32">
        <f t="shared" si="80"/>
        <v>306710.14263004239</v>
      </c>
      <c r="R353" s="28">
        <f t="shared" si="81"/>
        <v>0.13854974440343829</v>
      </c>
      <c r="S353" s="28">
        <f t="shared" si="82"/>
        <v>3858.7188202129828</v>
      </c>
      <c r="T353" s="20"/>
      <c r="U353" s="56"/>
      <c r="V353" s="1">
        <f t="shared" si="73"/>
        <v>2.7709948880687658E-3</v>
      </c>
      <c r="W353" s="1">
        <f t="shared" si="74"/>
        <v>499.99722900511193</v>
      </c>
      <c r="X353" s="1">
        <f t="shared" si="75"/>
        <v>1.3854974440343829E-3</v>
      </c>
      <c r="Y353" s="3">
        <f t="shared" si="83"/>
        <v>96.467970505324573</v>
      </c>
    </row>
    <row r="354" spans="1:25" x14ac:dyDescent="0.35">
      <c r="A354">
        <v>7</v>
      </c>
      <c r="C354" s="15">
        <f t="shared" si="84"/>
        <v>44257</v>
      </c>
      <c r="D354" s="13"/>
      <c r="L354" s="34">
        <f t="shared" si="76"/>
        <v>0.33333333333333331</v>
      </c>
      <c r="M354">
        <f t="shared" si="77"/>
        <v>1.4999999999999999E-2</v>
      </c>
      <c r="N354">
        <v>22.22</v>
      </c>
      <c r="O354">
        <f t="shared" si="78"/>
        <v>4.4999999999999998E-2</v>
      </c>
      <c r="P354">
        <f t="shared" si="79"/>
        <v>-0.03</v>
      </c>
      <c r="Q354" s="32">
        <f t="shared" si="80"/>
        <v>306710.1405776121</v>
      </c>
      <c r="R354" s="28">
        <f t="shared" si="81"/>
        <v>0.13436743622009389</v>
      </c>
      <c r="S354" s="28">
        <f t="shared" si="82"/>
        <v>3858.7250549514811</v>
      </c>
      <c r="T354" s="20"/>
      <c r="U354" s="56"/>
      <c r="V354" s="1">
        <f t="shared" si="73"/>
        <v>2.6873487244018779E-3</v>
      </c>
      <c r="W354" s="1">
        <f t="shared" si="74"/>
        <v>499.99731265127559</v>
      </c>
      <c r="X354" s="1">
        <f t="shared" si="75"/>
        <v>1.3436743622009389E-3</v>
      </c>
      <c r="Y354" s="3">
        <f t="shared" si="83"/>
        <v>96.46812637378703</v>
      </c>
    </row>
    <row r="355" spans="1:25" x14ac:dyDescent="0.35">
      <c r="A355">
        <v>7</v>
      </c>
      <c r="C355" s="15">
        <f t="shared" si="84"/>
        <v>44258</v>
      </c>
      <c r="D355" s="13"/>
      <c r="L355" s="34">
        <f t="shared" si="76"/>
        <v>0.33333333333333331</v>
      </c>
      <c r="M355">
        <f t="shared" si="77"/>
        <v>1.4999999999999999E-2</v>
      </c>
      <c r="N355">
        <v>22.22</v>
      </c>
      <c r="O355">
        <f t="shared" si="78"/>
        <v>4.4999999999999998E-2</v>
      </c>
      <c r="P355">
        <f t="shared" si="79"/>
        <v>-0.03</v>
      </c>
      <c r="Q355" s="32">
        <f t="shared" si="80"/>
        <v>306710.1385871371</v>
      </c>
      <c r="R355" s="28">
        <f t="shared" si="81"/>
        <v>0.13031137655471201</v>
      </c>
      <c r="S355" s="28">
        <f t="shared" si="82"/>
        <v>3858.7311014861111</v>
      </c>
      <c r="T355" s="20"/>
      <c r="U355" s="56"/>
      <c r="V355" s="1">
        <f t="shared" si="73"/>
        <v>2.6062275310942402E-3</v>
      </c>
      <c r="W355" s="1">
        <f t="shared" si="74"/>
        <v>499.99739377246891</v>
      </c>
      <c r="X355" s="1">
        <f t="shared" si="75"/>
        <v>1.3031137655471201E-3</v>
      </c>
      <c r="Y355" s="3">
        <f t="shared" si="83"/>
        <v>96.468277537152787</v>
      </c>
    </row>
    <row r="356" spans="1:25" x14ac:dyDescent="0.35">
      <c r="A356">
        <v>7</v>
      </c>
      <c r="C356" s="15">
        <f t="shared" si="84"/>
        <v>44259</v>
      </c>
      <c r="D356" s="13"/>
      <c r="L356" s="34">
        <f t="shared" si="76"/>
        <v>0.33333333333333331</v>
      </c>
      <c r="M356">
        <f t="shared" si="77"/>
        <v>1.4999999999999999E-2</v>
      </c>
      <c r="N356">
        <v>22.22</v>
      </c>
      <c r="O356">
        <f t="shared" si="78"/>
        <v>4.4999999999999998E-2</v>
      </c>
      <c r="P356">
        <f t="shared" si="79"/>
        <v>-0.03</v>
      </c>
      <c r="Q356" s="32">
        <f t="shared" si="80"/>
        <v>306710.13665674726</v>
      </c>
      <c r="R356" s="28">
        <f t="shared" si="81"/>
        <v>0.12637775442917323</v>
      </c>
      <c r="S356" s="28">
        <f t="shared" si="82"/>
        <v>3858.7369654980562</v>
      </c>
      <c r="T356" s="20"/>
      <c r="U356" s="56"/>
      <c r="V356" s="1">
        <f t="shared" si="73"/>
        <v>2.5275550885834647E-3</v>
      </c>
      <c r="W356" s="1">
        <f t="shared" si="74"/>
        <v>499.99747244491141</v>
      </c>
      <c r="X356" s="1">
        <f t="shared" si="75"/>
        <v>1.2637775442917323E-3</v>
      </c>
      <c r="Y356" s="3">
        <f t="shared" si="83"/>
        <v>96.468424137451407</v>
      </c>
    </row>
    <row r="357" spans="1:25" x14ac:dyDescent="0.35">
      <c r="A357">
        <v>7</v>
      </c>
      <c r="C357" s="15">
        <f t="shared" si="84"/>
        <v>44260</v>
      </c>
      <c r="D357" s="13"/>
      <c r="L357" s="34">
        <f t="shared" si="76"/>
        <v>0.33333333333333331</v>
      </c>
      <c r="M357">
        <f t="shared" si="77"/>
        <v>1.4999999999999999E-2</v>
      </c>
      <c r="N357">
        <v>22.22</v>
      </c>
      <c r="O357">
        <f t="shared" si="78"/>
        <v>4.4999999999999998E-2</v>
      </c>
      <c r="P357">
        <f t="shared" si="79"/>
        <v>-0.03</v>
      </c>
      <c r="Q357" s="32">
        <f t="shared" si="80"/>
        <v>306710.13478462881</v>
      </c>
      <c r="R357" s="28">
        <f t="shared" si="81"/>
        <v>0.12256287390471479</v>
      </c>
      <c r="S357" s="28">
        <f t="shared" si="82"/>
        <v>3858.7426524970056</v>
      </c>
      <c r="T357" s="20"/>
      <c r="U357" s="56"/>
      <c r="V357" s="1">
        <f t="shared" si="73"/>
        <v>2.451257478094296E-3</v>
      </c>
      <c r="W357" s="1">
        <f t="shared" si="74"/>
        <v>499.99754874252193</v>
      </c>
      <c r="X357" s="1">
        <f t="shared" si="75"/>
        <v>1.225628739047148E-3</v>
      </c>
      <c r="Y357" s="3">
        <f t="shared" si="83"/>
        <v>96.468566312425139</v>
      </c>
    </row>
    <row r="358" spans="1:25" x14ac:dyDescent="0.35">
      <c r="A358">
        <v>7</v>
      </c>
      <c r="C358" s="15">
        <f t="shared" si="84"/>
        <v>44261</v>
      </c>
      <c r="D358" s="13"/>
      <c r="L358" s="34">
        <f t="shared" si="76"/>
        <v>0.33333333333333331</v>
      </c>
      <c r="M358">
        <f t="shared" si="77"/>
        <v>1.4999999999999999E-2</v>
      </c>
      <c r="N358">
        <v>22.22</v>
      </c>
      <c r="O358">
        <f t="shared" si="78"/>
        <v>4.4999999999999998E-2</v>
      </c>
      <c r="P358">
        <f t="shared" si="79"/>
        <v>-0.03</v>
      </c>
      <c r="Q358" s="32">
        <f t="shared" si="80"/>
        <v>306710.13296902279</v>
      </c>
      <c r="R358" s="28">
        <f t="shared" si="81"/>
        <v>0.11886315060931997</v>
      </c>
      <c r="S358" s="28">
        <f t="shared" si="82"/>
        <v>3858.7481678263312</v>
      </c>
      <c r="T358" s="20"/>
      <c r="U358" s="56"/>
      <c r="V358" s="1">
        <f t="shared" si="73"/>
        <v>2.3772630121863996E-3</v>
      </c>
      <c r="W358" s="1">
        <f t="shared" si="74"/>
        <v>499.99762273698781</v>
      </c>
      <c r="X358" s="1">
        <f t="shared" si="75"/>
        <v>1.1886315060931998E-3</v>
      </c>
      <c r="Y358" s="3">
        <f t="shared" si="83"/>
        <v>96.46870419565829</v>
      </c>
    </row>
    <row r="359" spans="1:25" x14ac:dyDescent="0.35">
      <c r="A359">
        <v>7</v>
      </c>
      <c r="C359" s="15">
        <f t="shared" si="84"/>
        <v>44262</v>
      </c>
      <c r="D359" s="13"/>
      <c r="L359" s="34">
        <f t="shared" si="76"/>
        <v>0.33333333333333331</v>
      </c>
      <c r="M359">
        <f t="shared" si="77"/>
        <v>1.4999999999999999E-2</v>
      </c>
      <c r="N359">
        <v>22.22</v>
      </c>
      <c r="O359">
        <f t="shared" si="78"/>
        <v>4.4999999999999998E-2</v>
      </c>
      <c r="P359">
        <f t="shared" si="79"/>
        <v>-0.03</v>
      </c>
      <c r="Q359" s="32">
        <f t="shared" si="80"/>
        <v>306710.13120822323</v>
      </c>
      <c r="R359" s="28">
        <f t="shared" si="81"/>
        <v>0.11527510836993257</v>
      </c>
      <c r="S359" s="28">
        <f t="shared" si="82"/>
        <v>3858.7535166681087</v>
      </c>
      <c r="T359" s="20"/>
      <c r="U359" s="56"/>
      <c r="V359" s="1">
        <f t="shared" si="73"/>
        <v>2.3055021673986514E-3</v>
      </c>
      <c r="W359" s="1">
        <f t="shared" si="74"/>
        <v>499.99769449783258</v>
      </c>
      <c r="X359" s="1">
        <f t="shared" si="75"/>
        <v>1.1527510836993257E-3</v>
      </c>
      <c r="Y359" s="3">
        <f t="shared" si="83"/>
        <v>96.468837916702725</v>
      </c>
    </row>
    <row r="360" spans="1:25" x14ac:dyDescent="0.35">
      <c r="A360">
        <v>7</v>
      </c>
      <c r="C360" s="15">
        <f t="shared" si="84"/>
        <v>44263</v>
      </c>
      <c r="D360" s="13"/>
      <c r="L360" s="34">
        <f t="shared" si="76"/>
        <v>0.33333333333333331</v>
      </c>
      <c r="M360">
        <f t="shared" si="77"/>
        <v>1.4999999999999999E-2</v>
      </c>
      <c r="N360">
        <v>22.22</v>
      </c>
      <c r="O360">
        <f t="shared" si="78"/>
        <v>4.4999999999999998E-2</v>
      </c>
      <c r="P360">
        <f t="shared" si="79"/>
        <v>-0.03</v>
      </c>
      <c r="Q360" s="32">
        <f t="shared" si="80"/>
        <v>306710.12950057577</v>
      </c>
      <c r="R360" s="28">
        <f t="shared" si="81"/>
        <v>0.11179537594633215</v>
      </c>
      <c r="S360" s="28">
        <f t="shared" si="82"/>
        <v>3858.7587040479852</v>
      </c>
      <c r="T360" s="20"/>
      <c r="U360" s="56"/>
      <c r="V360" s="1">
        <f t="shared" si="73"/>
        <v>2.2359075189266431E-3</v>
      </c>
      <c r="W360" s="1">
        <f t="shared" si="74"/>
        <v>499.99776409248108</v>
      </c>
      <c r="X360" s="1">
        <f t="shared" si="75"/>
        <v>1.1179537594633215E-3</v>
      </c>
      <c r="Y360" s="3">
        <f t="shared" si="83"/>
        <v>96.468967601199637</v>
      </c>
    </row>
    <row r="361" spans="1:25" x14ac:dyDescent="0.35">
      <c r="A361">
        <v>7</v>
      </c>
      <c r="C361" s="15">
        <f t="shared" si="84"/>
        <v>44264</v>
      </c>
      <c r="D361" s="13"/>
      <c r="L361" s="34">
        <f t="shared" si="76"/>
        <v>0.33333333333333331</v>
      </c>
      <c r="M361">
        <f t="shared" si="77"/>
        <v>1.4999999999999999E-2</v>
      </c>
      <c r="N361">
        <v>22.22</v>
      </c>
      <c r="O361">
        <f t="shared" si="78"/>
        <v>4.4999999999999998E-2</v>
      </c>
      <c r="P361">
        <f t="shared" si="79"/>
        <v>-0.03</v>
      </c>
      <c r="Q361" s="32">
        <f t="shared" si="80"/>
        <v>306710.12784447591</v>
      </c>
      <c r="R361" s="28">
        <f t="shared" si="81"/>
        <v>0.10842068386360133</v>
      </c>
      <c r="S361" s="28">
        <f t="shared" si="82"/>
        <v>3858.763734839903</v>
      </c>
      <c r="T361" s="20"/>
      <c r="U361" s="56"/>
      <c r="V361" s="1">
        <f t="shared" si="73"/>
        <v>2.1684136772720268E-3</v>
      </c>
      <c r="W361" s="1">
        <f t="shared" si="74"/>
        <v>499.99783158632272</v>
      </c>
      <c r="X361" s="1">
        <f t="shared" si="75"/>
        <v>1.0842068386360134E-3</v>
      </c>
      <c r="Y361" s="3">
        <f t="shared" si="83"/>
        <v>96.469093370997584</v>
      </c>
    </row>
    <row r="362" spans="1:25" x14ac:dyDescent="0.35">
      <c r="A362">
        <v>7</v>
      </c>
      <c r="C362" s="15">
        <f t="shared" si="84"/>
        <v>44265</v>
      </c>
      <c r="D362" s="13"/>
      <c r="L362" s="34">
        <f t="shared" si="76"/>
        <v>0.33333333333333331</v>
      </c>
      <c r="M362">
        <f t="shared" si="77"/>
        <v>1.4999999999999999E-2</v>
      </c>
      <c r="N362">
        <v>22.22</v>
      </c>
      <c r="O362">
        <f t="shared" si="78"/>
        <v>4.4999999999999998E-2</v>
      </c>
      <c r="P362">
        <f t="shared" si="79"/>
        <v>-0.03</v>
      </c>
      <c r="Q362" s="32">
        <f t="shared" si="80"/>
        <v>306710.12623836764</v>
      </c>
      <c r="R362" s="28">
        <f t="shared" si="81"/>
        <v>0.10514786134020893</v>
      </c>
      <c r="S362" s="28">
        <f t="shared" si="82"/>
        <v>3858.7686137706769</v>
      </c>
      <c r="T362" s="20"/>
      <c r="U362" s="56"/>
      <c r="V362" s="1">
        <f t="shared" si="73"/>
        <v>2.1029572268041787E-3</v>
      </c>
      <c r="W362" s="1">
        <f t="shared" si="74"/>
        <v>499.99789704277322</v>
      </c>
      <c r="X362" s="1">
        <f t="shared" si="75"/>
        <v>1.0514786134020893E-3</v>
      </c>
      <c r="Y362" s="3">
        <f t="shared" si="83"/>
        <v>96.469215344266928</v>
      </c>
    </row>
    <row r="363" spans="1:25" x14ac:dyDescent="0.35">
      <c r="A363">
        <v>7</v>
      </c>
      <c r="C363" s="15">
        <f t="shared" si="84"/>
        <v>44266</v>
      </c>
      <c r="D363" s="13"/>
      <c r="L363" s="34">
        <f t="shared" si="76"/>
        <v>0.33333333333333331</v>
      </c>
      <c r="M363">
        <f t="shared" si="77"/>
        <v>1.4999999999999999E-2</v>
      </c>
      <c r="N363">
        <v>22.22</v>
      </c>
      <c r="O363">
        <f t="shared" si="78"/>
        <v>4.4999999999999998E-2</v>
      </c>
      <c r="P363">
        <f t="shared" si="79"/>
        <v>-0.03</v>
      </c>
      <c r="Q363" s="32">
        <f t="shared" si="80"/>
        <v>306710.12468074192</v>
      </c>
      <c r="R363" s="28">
        <f t="shared" si="81"/>
        <v>0.10197383330882281</v>
      </c>
      <c r="S363" s="28">
        <f t="shared" si="82"/>
        <v>3858.7733454244371</v>
      </c>
      <c r="T363" s="20"/>
      <c r="U363" s="56"/>
      <c r="V363" s="1">
        <f t="shared" si="73"/>
        <v>2.0394766661764561E-3</v>
      </c>
      <c r="W363" s="1">
        <f t="shared" si="74"/>
        <v>499.9979605233338</v>
      </c>
      <c r="X363" s="1">
        <f t="shared" si="75"/>
        <v>1.0197383330882281E-3</v>
      </c>
      <c r="Y363" s="3">
        <f t="shared" si="83"/>
        <v>96.469333635610937</v>
      </c>
    </row>
    <row r="364" spans="1:25" x14ac:dyDescent="0.35">
      <c r="A364">
        <v>7</v>
      </c>
      <c r="C364" s="15">
        <f t="shared" si="84"/>
        <v>44267</v>
      </c>
      <c r="D364" s="13"/>
      <c r="L364" s="34">
        <f t="shared" si="76"/>
        <v>0.33333333333333331</v>
      </c>
      <c r="M364">
        <f t="shared" si="77"/>
        <v>1.4999999999999999E-2</v>
      </c>
      <c r="N364">
        <v>22.22</v>
      </c>
      <c r="O364">
        <f t="shared" si="78"/>
        <v>4.4999999999999998E-2</v>
      </c>
      <c r="P364">
        <f t="shared" si="79"/>
        <v>-0.03</v>
      </c>
      <c r="Q364" s="32">
        <f t="shared" si="80"/>
        <v>306710.12317013519</v>
      </c>
      <c r="R364" s="28">
        <f t="shared" si="81"/>
        <v>9.8895617527053226E-2</v>
      </c>
      <c r="S364" s="28">
        <f t="shared" si="82"/>
        <v>3858.7779342469362</v>
      </c>
      <c r="T364" s="20"/>
      <c r="U364" s="56"/>
      <c r="V364" s="1">
        <f t="shared" si="73"/>
        <v>1.9779123505410646E-3</v>
      </c>
      <c r="W364" s="1">
        <f t="shared" si="74"/>
        <v>499.99802208764947</v>
      </c>
      <c r="X364" s="1">
        <f t="shared" si="75"/>
        <v>9.8895617527053228E-4</v>
      </c>
      <c r="Y364" s="3">
        <f t="shared" si="83"/>
        <v>96.469448356173416</v>
      </c>
    </row>
    <row r="365" spans="1:25" x14ac:dyDescent="0.35">
      <c r="A365">
        <v>7</v>
      </c>
      <c r="C365" s="15">
        <f t="shared" si="84"/>
        <v>44268</v>
      </c>
      <c r="D365" s="13"/>
      <c r="L365" s="34">
        <f t="shared" si="76"/>
        <v>0.33333333333333331</v>
      </c>
      <c r="M365">
        <f t="shared" si="77"/>
        <v>1.4999999999999999E-2</v>
      </c>
      <c r="N365">
        <v>22.22</v>
      </c>
      <c r="O365">
        <f t="shared" si="78"/>
        <v>4.4999999999999998E-2</v>
      </c>
      <c r="P365">
        <f t="shared" si="79"/>
        <v>-0.03</v>
      </c>
      <c r="Q365" s="32">
        <f t="shared" si="80"/>
        <v>306710.12170512817</v>
      </c>
      <c r="R365" s="28">
        <f t="shared" si="81"/>
        <v>9.591032177541188E-2</v>
      </c>
      <c r="S365" s="28">
        <f t="shared" si="82"/>
        <v>3858.7823845497251</v>
      </c>
      <c r="T365" s="20"/>
      <c r="U365" s="56"/>
      <c r="V365" s="1">
        <f t="shared" si="73"/>
        <v>1.9182064355082378E-3</v>
      </c>
      <c r="W365" s="1">
        <f t="shared" si="74"/>
        <v>499.9980817935645</v>
      </c>
      <c r="X365" s="1">
        <f t="shared" si="75"/>
        <v>9.5910321775411888E-4</v>
      </c>
      <c r="Y365" s="3">
        <f t="shared" si="83"/>
        <v>96.469559613743129</v>
      </c>
    </row>
    <row r="366" spans="1:25" x14ac:dyDescent="0.35">
      <c r="A366">
        <v>7</v>
      </c>
      <c r="C366" s="15">
        <f t="shared" si="84"/>
        <v>44269</v>
      </c>
      <c r="D366" s="13"/>
      <c r="L366" s="34">
        <f t="shared" si="76"/>
        <v>0.33333333333333331</v>
      </c>
      <c r="M366">
        <f t="shared" si="77"/>
        <v>1.4999999999999999E-2</v>
      </c>
      <c r="N366">
        <v>22.22</v>
      </c>
      <c r="O366">
        <f t="shared" si="78"/>
        <v>4.4999999999999998E-2</v>
      </c>
      <c r="P366">
        <f t="shared" si="79"/>
        <v>-0.03</v>
      </c>
      <c r="Q366" s="32">
        <f t="shared" si="80"/>
        <v>306710.1202843443</v>
      </c>
      <c r="R366" s="28">
        <f t="shared" si="81"/>
        <v>9.3015141139854277E-2</v>
      </c>
      <c r="S366" s="28">
        <f t="shared" si="82"/>
        <v>3858.7867005142048</v>
      </c>
      <c r="T366" s="20"/>
      <c r="U366" s="56"/>
      <c r="V366" s="1">
        <f t="shared" si="73"/>
        <v>1.8603028227970855E-3</v>
      </c>
      <c r="W366" s="1">
        <f t="shared" si="74"/>
        <v>499.99813969717718</v>
      </c>
      <c r="X366" s="1">
        <f t="shared" si="75"/>
        <v>9.3015141139854277E-4</v>
      </c>
      <c r="Y366" s="3">
        <f t="shared" si="83"/>
        <v>96.469667512855125</v>
      </c>
    </row>
  </sheetData>
  <conditionalFormatting sqref="C1:D1048576">
    <cfRule type="timePeriod" dxfId="2" priority="1" timePeriod="today">
      <formula>FLOOR(C1,1)=TODAY()</formula>
    </cfRule>
  </conditionalFormatting>
  <hyperlinks>
    <hyperlink ref="B86" r:id="rId1" xr:uid="{8168B548-9307-4FAD-8473-00B012CE6036}"/>
  </hyperlinks>
  <pageMargins left="0.7" right="0.7" top="0.75" bottom="0.75" header="0.3" footer="0.3"/>
  <pageSetup orientation="portrait" horizontalDpi="4294967295" verticalDpi="4294967295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4F33-0327-4D19-B664-984926177286}">
  <dimension ref="A1:AR366"/>
  <sheetViews>
    <sheetView zoomScale="80" zoomScaleNormal="80" workbookViewId="0">
      <pane xSplit="2" topLeftCell="AC1" activePane="topRight" state="frozen"/>
      <selection pane="topRight" activeCell="C123" sqref="C123:AD123"/>
    </sheetView>
  </sheetViews>
  <sheetFormatPr defaultRowHeight="14.5" x14ac:dyDescent="0.35"/>
  <cols>
    <col min="1" max="1" width="10" customWidth="1"/>
    <col min="2" max="2" width="55.90625" customWidth="1"/>
    <col min="3" max="3" width="10.453125" style="16" customWidth="1"/>
    <col min="4" max="5" width="10.453125" style="14" customWidth="1"/>
    <col min="6" max="8" width="10.453125" style="57" customWidth="1"/>
    <col min="9" max="11" width="10.453125" style="66" customWidth="1"/>
    <col min="12" max="12" width="10.453125" style="57" customWidth="1"/>
    <col min="13" max="13" width="10.453125" style="9" customWidth="1"/>
    <col min="14" max="15" width="10.453125" style="4" customWidth="1"/>
    <col min="16" max="16" width="10.453125" style="8" customWidth="1"/>
    <col min="17" max="17" width="10.453125" style="48" customWidth="1"/>
    <col min="18" max="18" width="7.26953125" style="48" customWidth="1"/>
    <col min="19" max="19" width="10.453125" style="8" customWidth="1"/>
    <col min="20" max="20" width="8.7265625" style="34" customWidth="1"/>
    <col min="21" max="24" width="8.7265625" customWidth="1"/>
    <col min="25" max="25" width="16.26953125" style="31" customWidth="1"/>
    <col min="26" max="26" width="21.54296875" style="29" customWidth="1"/>
    <col min="27" max="27" width="11.08984375" style="29" customWidth="1"/>
    <col min="28" max="28" width="11.08984375" style="14" customWidth="1"/>
    <col min="29" max="29" width="10.08984375" customWidth="1"/>
    <col min="30" max="30" width="10.7265625" customWidth="1"/>
    <col min="31" max="31" width="9.08984375" customWidth="1"/>
    <col min="32" max="32" width="10.08984375" customWidth="1"/>
    <col min="33" max="33" width="8.7265625" customWidth="1"/>
    <col min="34" max="34" width="17.36328125" customWidth="1"/>
    <col min="35" max="36" width="8.7265625" customWidth="1"/>
    <col min="37" max="37" width="10.7265625" bestFit="1" customWidth="1"/>
    <col min="41" max="41" width="9.6328125" bestFit="1" customWidth="1"/>
    <col min="42" max="42" width="11.08984375" bestFit="1" customWidth="1"/>
    <col min="43" max="43" width="11.81640625" bestFit="1" customWidth="1"/>
    <col min="44" max="44" width="96.6328125" bestFit="1" customWidth="1"/>
  </cols>
  <sheetData>
    <row r="1" spans="1:44" ht="58" x14ac:dyDescent="0.35">
      <c r="A1" s="25" t="s">
        <v>20</v>
      </c>
      <c r="B1" s="26" t="s">
        <v>37</v>
      </c>
      <c r="C1" s="22" t="s">
        <v>0</v>
      </c>
      <c r="D1" s="23" t="s">
        <v>55</v>
      </c>
      <c r="E1" s="23" t="s">
        <v>47</v>
      </c>
      <c r="F1" s="63" t="s">
        <v>41</v>
      </c>
      <c r="G1" s="63" t="s">
        <v>63</v>
      </c>
      <c r="H1" s="63" t="s">
        <v>64</v>
      </c>
      <c r="I1" s="65" t="s">
        <v>54</v>
      </c>
      <c r="J1" s="65" t="s">
        <v>62</v>
      </c>
      <c r="K1" s="65" t="s">
        <v>61</v>
      </c>
      <c r="L1" s="63" t="s">
        <v>56</v>
      </c>
      <c r="M1" s="45" t="s">
        <v>26</v>
      </c>
      <c r="N1" s="46" t="s">
        <v>25</v>
      </c>
      <c r="O1" s="46" t="s">
        <v>27</v>
      </c>
      <c r="P1" s="46" t="s">
        <v>28</v>
      </c>
      <c r="Q1" s="47" t="s">
        <v>32</v>
      </c>
      <c r="R1" s="47" t="s">
        <v>33</v>
      </c>
      <c r="S1" s="46" t="s">
        <v>34</v>
      </c>
      <c r="T1" s="33" t="s">
        <v>41</v>
      </c>
      <c r="U1" s="21" t="s">
        <v>38</v>
      </c>
      <c r="V1" s="21" t="s">
        <v>1</v>
      </c>
      <c r="W1" s="21" t="s">
        <v>39</v>
      </c>
      <c r="X1" s="21" t="s">
        <v>35</v>
      </c>
      <c r="Y1" s="30" t="s">
        <v>2</v>
      </c>
      <c r="Z1" s="27" t="s">
        <v>3</v>
      </c>
      <c r="AA1" s="27" t="s">
        <v>4</v>
      </c>
      <c r="AB1" s="35" t="s">
        <v>29</v>
      </c>
      <c r="AC1" s="24" t="s">
        <v>16</v>
      </c>
      <c r="AD1" s="24" t="s">
        <v>18</v>
      </c>
      <c r="AE1" s="24" t="s">
        <v>5</v>
      </c>
      <c r="AF1" s="24" t="s">
        <v>6</v>
      </c>
      <c r="AH1" s="21" t="s">
        <v>19</v>
      </c>
      <c r="AI1" s="21" t="s">
        <v>7</v>
      </c>
      <c r="AK1" s="38" t="s">
        <v>40</v>
      </c>
      <c r="AL1" s="38" t="s">
        <v>38</v>
      </c>
      <c r="AM1" s="40" t="s">
        <v>49</v>
      </c>
      <c r="AN1" s="39" t="s">
        <v>41</v>
      </c>
      <c r="AO1" s="39" t="s">
        <v>48</v>
      </c>
    </row>
    <row r="2" spans="1:44" x14ac:dyDescent="0.35">
      <c r="A2">
        <v>0</v>
      </c>
      <c r="C2" s="15">
        <v>43905</v>
      </c>
      <c r="D2" s="13"/>
      <c r="E2" s="37">
        <v>0</v>
      </c>
      <c r="F2" s="64"/>
      <c r="G2" s="64"/>
      <c r="H2" s="64"/>
      <c r="L2" s="64"/>
      <c r="M2" s="9">
        <v>0</v>
      </c>
      <c r="N2" s="5">
        <v>0</v>
      </c>
      <c r="O2" s="8"/>
      <c r="S2" s="8">
        <f>N2*5</f>
        <v>0</v>
      </c>
      <c r="T2" s="34">
        <f>U2/W2</f>
        <v>13.2</v>
      </c>
      <c r="U2">
        <f>IF(A2=0,$AL$2,IF(A2=1,$AL$3,IF(A2=2,$AL$4,IF(A2=3,$AL$5,IF(A2=4,$AL$6,IF(A2=5,$AL$7,IF(A2=6,$AL$8,IF(A2=7,$AL$9,IF(A2=8,$AL$10,"")))))))))</f>
        <v>0.6</v>
      </c>
      <c r="V2">
        <v>22.22</v>
      </c>
      <c r="W2">
        <f>$AI$6</f>
        <v>4.5454545454545456E-2</v>
      </c>
      <c r="X2">
        <f>U2-W2</f>
        <v>0.55454545454545456</v>
      </c>
      <c r="Y2" s="31">
        <f>AI2</f>
        <v>310568</v>
      </c>
      <c r="Z2" s="28">
        <f>AI3</f>
        <v>1</v>
      </c>
      <c r="AA2" s="28">
        <f>AI4</f>
        <v>0</v>
      </c>
      <c r="AB2" s="19"/>
      <c r="AC2" s="1">
        <f t="shared" ref="AC2:AC65" si="0">Z2*$AI$7</f>
        <v>0.02</v>
      </c>
      <c r="AD2" s="1">
        <f t="shared" ref="AD2:AD65" si="1">$AI$10-AC2</f>
        <v>499.98</v>
      </c>
      <c r="AE2" s="1">
        <f t="shared" ref="AE2:AE65" si="2">Z2*$AI$8</f>
        <v>0.01</v>
      </c>
      <c r="AF2" s="3">
        <f>AA2*$AI$9</f>
        <v>0</v>
      </c>
      <c r="AH2" t="s">
        <v>8</v>
      </c>
      <c r="AI2">
        <v>310568</v>
      </c>
      <c r="AK2" s="41">
        <v>0</v>
      </c>
      <c r="AL2" s="42">
        <v>0.6</v>
      </c>
      <c r="AM2" s="43">
        <f>AL2-$AI$6</f>
        <v>0.55454545454545456</v>
      </c>
      <c r="AN2" s="44">
        <f>AL2/$AI$6</f>
        <v>13.2</v>
      </c>
      <c r="AO2" s="43">
        <v>0</v>
      </c>
    </row>
    <row r="3" spans="1:44" x14ac:dyDescent="0.35">
      <c r="A3">
        <v>0</v>
      </c>
      <c r="B3" t="s">
        <v>21</v>
      </c>
      <c r="C3" s="15">
        <f>C2+1</f>
        <v>43906</v>
      </c>
      <c r="D3" s="13"/>
      <c r="E3" s="37">
        <v>0</v>
      </c>
      <c r="F3" s="64"/>
      <c r="G3" s="64"/>
      <c r="H3" s="64"/>
      <c r="L3" s="64"/>
      <c r="M3" s="9">
        <v>0</v>
      </c>
      <c r="N3" s="5">
        <v>0</v>
      </c>
      <c r="O3" s="8"/>
      <c r="Q3" s="17"/>
      <c r="R3" s="17"/>
      <c r="S3" s="8">
        <f t="shared" ref="S3:S68" si="3">N3*5</f>
        <v>0</v>
      </c>
      <c r="T3" s="34">
        <f t="shared" ref="T3:T66" si="4">U3/W3</f>
        <v>13.2</v>
      </c>
      <c r="U3">
        <f t="shared" ref="U3:U66" si="5">IF(A3=0,$AL$2,IF(A3=1,$AL$3,IF(A3=2,$AL$4,IF(A3=3,$AL$5,IF(A3=4,$AL$6,IF(A3=5,$AL$7,IF(A3=6,$AL$8,IF(A3=7,$AL$9,IF(A3=8,$AL$10,"")))))))))</f>
        <v>0.6</v>
      </c>
      <c r="V3">
        <v>22.22</v>
      </c>
      <c r="W3">
        <f t="shared" ref="W3:W66" si="6">$AI$6</f>
        <v>4.5454545454545456E-2</v>
      </c>
      <c r="X3">
        <f t="shared" ref="X3:X66" si="7">U3-W3</f>
        <v>0.55454545454545456</v>
      </c>
      <c r="Y3" s="32">
        <f t="shared" ref="Y3:Y66" si="8">Y2-((Y2/$AI$2)*(U3*Z2))</f>
        <v>310567.40000000002</v>
      </c>
      <c r="Z3" s="28">
        <f t="shared" ref="Z3:Z66" si="9">Z2+(Y2/$AI$2)*(U3*Z2)-(Z2*W3)</f>
        <v>1.5545454545454547</v>
      </c>
      <c r="AA3" s="28">
        <f t="shared" ref="AA3:AA66" si="10">AA2+(Z2*W3)</f>
        <v>4.5454545454545456E-2</v>
      </c>
      <c r="AB3" s="20"/>
      <c r="AC3" s="1">
        <f t="shared" si="0"/>
        <v>3.1090909090909093E-2</v>
      </c>
      <c r="AD3" s="1">
        <f t="shared" si="1"/>
        <v>499.96890909090911</v>
      </c>
      <c r="AE3" s="1">
        <f t="shared" si="2"/>
        <v>1.5545454545454546E-2</v>
      </c>
      <c r="AF3" s="3">
        <f t="shared" ref="AF3:AF66" si="11">AA3*$AI$9</f>
        <v>1.1363636363636365E-3</v>
      </c>
      <c r="AH3" t="s">
        <v>9</v>
      </c>
      <c r="AI3">
        <v>1</v>
      </c>
      <c r="AK3" s="41">
        <v>1</v>
      </c>
      <c r="AL3" s="42">
        <v>0.45</v>
      </c>
      <c r="AM3" s="43">
        <f t="shared" ref="AM3:AM10" si="12">AL3-$AI$6</f>
        <v>0.40454545454545454</v>
      </c>
      <c r="AN3" s="44">
        <f t="shared" ref="AN3:AN10" si="13">AL3/$AI$6</f>
        <v>9.9</v>
      </c>
      <c r="AO3" s="43">
        <f>(AL3-AL2)/AL2</f>
        <v>-0.24999999999999994</v>
      </c>
    </row>
    <row r="4" spans="1:44" x14ac:dyDescent="0.35">
      <c r="A4">
        <v>0</v>
      </c>
      <c r="C4" s="15">
        <f t="shared" ref="C4:C67" si="14">C3+1</f>
        <v>43907</v>
      </c>
      <c r="D4" s="9">
        <v>1</v>
      </c>
      <c r="E4" s="37">
        <f>M4-M3</f>
        <v>2</v>
      </c>
      <c r="F4" s="64"/>
      <c r="G4" s="64"/>
      <c r="H4" s="64"/>
      <c r="I4" s="66">
        <f t="shared" ref="I4:I66" si="15">LN(N4)</f>
        <v>0.69314718055994529</v>
      </c>
      <c r="J4" s="66">
        <f>LN(M4)</f>
        <v>0.69314718055994529</v>
      </c>
      <c r="L4" s="64"/>
      <c r="M4" s="9">
        <v>2</v>
      </c>
      <c r="N4" s="5">
        <v>2</v>
      </c>
      <c r="O4" s="8"/>
      <c r="Q4" s="17"/>
      <c r="R4" s="17"/>
      <c r="S4" s="8">
        <f t="shared" si="3"/>
        <v>10</v>
      </c>
      <c r="T4" s="34">
        <f t="shared" si="4"/>
        <v>13.2</v>
      </c>
      <c r="U4">
        <f t="shared" si="5"/>
        <v>0.6</v>
      </c>
      <c r="V4">
        <v>22.22</v>
      </c>
      <c r="W4">
        <f t="shared" si="6"/>
        <v>4.5454545454545456E-2</v>
      </c>
      <c r="X4">
        <f t="shared" si="7"/>
        <v>0.55454545454545456</v>
      </c>
      <c r="Y4" s="32">
        <f t="shared" si="8"/>
        <v>310566.46727452928</v>
      </c>
      <c r="Z4" s="28">
        <f t="shared" si="9"/>
        <v>2.4166097682710284</v>
      </c>
      <c r="AA4" s="28">
        <f t="shared" si="10"/>
        <v>0.11611570247933885</v>
      </c>
      <c r="AB4" s="20"/>
      <c r="AC4" s="1">
        <f t="shared" si="0"/>
        <v>4.833219536542057E-2</v>
      </c>
      <c r="AD4" s="1">
        <f t="shared" si="1"/>
        <v>499.95166780463455</v>
      </c>
      <c r="AE4" s="1">
        <f t="shared" si="2"/>
        <v>2.4166097682710285E-2</v>
      </c>
      <c r="AF4" s="3">
        <f t="shared" si="11"/>
        <v>2.9028925619834713E-3</v>
      </c>
      <c r="AH4" t="s">
        <v>10</v>
      </c>
      <c r="AI4">
        <v>0</v>
      </c>
      <c r="AK4" s="41">
        <v>2</v>
      </c>
      <c r="AL4" s="42">
        <v>0.108</v>
      </c>
      <c r="AM4" s="43">
        <f t="shared" si="12"/>
        <v>6.2545454545454543E-2</v>
      </c>
      <c r="AN4" s="44">
        <f t="shared" si="13"/>
        <v>2.3759999999999999</v>
      </c>
      <c r="AO4" s="43">
        <f t="shared" ref="AO4:AO7" si="16">(AL4-AL3)/AL3</f>
        <v>-0.76</v>
      </c>
    </row>
    <row r="5" spans="1:44" x14ac:dyDescent="0.35">
      <c r="A5">
        <v>0</v>
      </c>
      <c r="C5" s="15">
        <f t="shared" si="14"/>
        <v>43908</v>
      </c>
      <c r="D5" s="9">
        <v>2</v>
      </c>
      <c r="E5" s="37">
        <f t="shared" ref="E5:E18" si="17">M5-M4</f>
        <v>1</v>
      </c>
      <c r="F5" s="64"/>
      <c r="G5" s="64"/>
      <c r="H5" s="64"/>
      <c r="I5" s="66">
        <f t="shared" si="15"/>
        <v>1.0986122886681098</v>
      </c>
      <c r="J5" s="66">
        <f t="shared" ref="J5:J68" si="18">LN(M5)</f>
        <v>1.0986122886681098</v>
      </c>
      <c r="L5" s="64"/>
      <c r="M5" s="9">
        <v>3</v>
      </c>
      <c r="N5" s="5">
        <v>3</v>
      </c>
      <c r="O5" s="8"/>
      <c r="Q5" s="17">
        <f t="shared" ref="Q5:Q69" si="19">(N5-N4)/N4</f>
        <v>0.5</v>
      </c>
      <c r="R5" s="17"/>
      <c r="S5" s="8">
        <f t="shared" si="3"/>
        <v>15</v>
      </c>
      <c r="T5" s="34">
        <f t="shared" si="4"/>
        <v>13.2</v>
      </c>
      <c r="U5">
        <f t="shared" si="5"/>
        <v>0.6</v>
      </c>
      <c r="V5">
        <v>22.22</v>
      </c>
      <c r="W5">
        <f t="shared" si="6"/>
        <v>4.5454545454545456E-2</v>
      </c>
      <c r="X5">
        <f t="shared" si="7"/>
        <v>0.55454545454545456</v>
      </c>
      <c r="Y5" s="32">
        <f t="shared" si="8"/>
        <v>310565.01731582423</v>
      </c>
      <c r="Z5" s="28">
        <f t="shared" si="9"/>
        <v>3.7567225747563731</v>
      </c>
      <c r="AA5" s="28">
        <f t="shared" si="10"/>
        <v>0.22596160103711288</v>
      </c>
      <c r="AB5" s="20"/>
      <c r="AC5" s="1">
        <f t="shared" si="0"/>
        <v>7.5134451495127458E-2</v>
      </c>
      <c r="AD5" s="1">
        <f t="shared" si="1"/>
        <v>499.9248655485049</v>
      </c>
      <c r="AE5" s="1">
        <f t="shared" si="2"/>
        <v>3.7567225747563729E-2</v>
      </c>
      <c r="AF5" s="3">
        <f t="shared" si="11"/>
        <v>5.6490400259278225E-3</v>
      </c>
      <c r="AH5" t="s">
        <v>11</v>
      </c>
      <c r="AI5" s="18">
        <v>0.6</v>
      </c>
      <c r="AK5" s="41">
        <v>3</v>
      </c>
      <c r="AL5" s="42">
        <v>0.06</v>
      </c>
      <c r="AM5" s="43">
        <f t="shared" si="12"/>
        <v>1.4545454545454542E-2</v>
      </c>
      <c r="AN5" s="44">
        <f t="shared" si="13"/>
        <v>1.3199999999999998</v>
      </c>
      <c r="AO5" s="43">
        <f t="shared" si="16"/>
        <v>-0.44444444444444448</v>
      </c>
    </row>
    <row r="6" spans="1:44" x14ac:dyDescent="0.35">
      <c r="A6">
        <v>0</v>
      </c>
      <c r="C6" s="15">
        <f t="shared" si="14"/>
        <v>43909</v>
      </c>
      <c r="D6" s="9">
        <v>3</v>
      </c>
      <c r="E6" s="37">
        <f t="shared" si="17"/>
        <v>0</v>
      </c>
      <c r="F6" s="64"/>
      <c r="G6" s="64"/>
      <c r="H6" s="64"/>
      <c r="I6" s="66">
        <f t="shared" si="15"/>
        <v>1.0986122886681098</v>
      </c>
      <c r="J6" s="66">
        <f t="shared" si="18"/>
        <v>1.0986122886681098</v>
      </c>
      <c r="L6" s="64"/>
      <c r="M6" s="9">
        <v>3</v>
      </c>
      <c r="N6" s="5">
        <v>3</v>
      </c>
      <c r="O6" s="8"/>
      <c r="Q6" s="17">
        <f t="shared" si="19"/>
        <v>0</v>
      </c>
      <c r="R6" s="17"/>
      <c r="S6" s="8">
        <f t="shared" si="3"/>
        <v>15</v>
      </c>
      <c r="T6" s="34">
        <f t="shared" si="4"/>
        <v>13.2</v>
      </c>
      <c r="U6">
        <f t="shared" si="5"/>
        <v>0.6</v>
      </c>
      <c r="V6">
        <v>22.22</v>
      </c>
      <c r="W6">
        <f t="shared" si="6"/>
        <v>4.5454545454545456E-2</v>
      </c>
      <c r="X6">
        <f t="shared" si="7"/>
        <v>0.55454545454545456</v>
      </c>
      <c r="Y6" s="32">
        <f t="shared" si="8"/>
        <v>310562.76330392703</v>
      </c>
      <c r="Z6" s="28">
        <f t="shared" si="9"/>
        <v>5.8399743549167331</v>
      </c>
      <c r="AA6" s="28">
        <f t="shared" si="10"/>
        <v>0.39672171807149348</v>
      </c>
      <c r="AB6" s="20"/>
      <c r="AC6" s="1">
        <f t="shared" si="0"/>
        <v>0.11679948709833467</v>
      </c>
      <c r="AD6" s="1">
        <f t="shared" si="1"/>
        <v>499.88320051290168</v>
      </c>
      <c r="AE6" s="1">
        <f t="shared" si="2"/>
        <v>5.8399743549167334E-2</v>
      </c>
      <c r="AF6" s="3">
        <f t="shared" si="11"/>
        <v>9.9180429517873384E-3</v>
      </c>
      <c r="AH6" t="s">
        <v>12</v>
      </c>
      <c r="AI6" s="75">
        <f>1/AI11</f>
        <v>4.5454545454545456E-2</v>
      </c>
      <c r="AK6" s="41">
        <v>4</v>
      </c>
      <c r="AL6" s="42">
        <v>0.03</v>
      </c>
      <c r="AM6" s="43">
        <f t="shared" si="12"/>
        <v>-1.5454545454545457E-2</v>
      </c>
      <c r="AN6" s="44">
        <f t="shared" si="13"/>
        <v>0.65999999999999992</v>
      </c>
      <c r="AO6" s="43">
        <f t="shared" si="16"/>
        <v>-0.5</v>
      </c>
    </row>
    <row r="7" spans="1:44" x14ac:dyDescent="0.35">
      <c r="A7">
        <v>0</v>
      </c>
      <c r="C7" s="15">
        <f t="shared" si="14"/>
        <v>43910</v>
      </c>
      <c r="D7" s="9">
        <v>4</v>
      </c>
      <c r="E7" s="37">
        <f t="shared" si="17"/>
        <v>2</v>
      </c>
      <c r="F7" s="64"/>
      <c r="G7" s="64"/>
      <c r="H7" s="64"/>
      <c r="I7" s="66">
        <f t="shared" si="15"/>
        <v>1.6094379124341003</v>
      </c>
      <c r="J7" s="66">
        <f t="shared" si="18"/>
        <v>1.6094379124341003</v>
      </c>
      <c r="L7" s="64"/>
      <c r="M7" s="9">
        <v>5</v>
      </c>
      <c r="N7" s="5">
        <v>5</v>
      </c>
      <c r="O7" s="8"/>
      <c r="Q7" s="17">
        <f t="shared" si="19"/>
        <v>0.66666666666666663</v>
      </c>
      <c r="R7" s="17"/>
      <c r="S7" s="8">
        <f t="shared" si="3"/>
        <v>25</v>
      </c>
      <c r="T7" s="34">
        <f t="shared" si="4"/>
        <v>13.2</v>
      </c>
      <c r="U7">
        <f t="shared" si="5"/>
        <v>0.6</v>
      </c>
      <c r="V7">
        <v>22.22</v>
      </c>
      <c r="W7">
        <f t="shared" si="6"/>
        <v>4.5454545454545456E-2</v>
      </c>
      <c r="X7">
        <f t="shared" si="7"/>
        <v>0.55454545454545456</v>
      </c>
      <c r="Y7" s="32">
        <f t="shared" si="8"/>
        <v>310559.25937839714</v>
      </c>
      <c r="Z7" s="28">
        <f t="shared" si="9"/>
        <v>9.0784465050549468</v>
      </c>
      <c r="AA7" s="28">
        <f t="shared" si="10"/>
        <v>0.66217509784043593</v>
      </c>
      <c r="AB7" s="20"/>
      <c r="AC7" s="1">
        <f t="shared" si="0"/>
        <v>0.18156893010109895</v>
      </c>
      <c r="AD7" s="1">
        <f t="shared" si="1"/>
        <v>499.81843106989891</v>
      </c>
      <c r="AE7" s="1">
        <f t="shared" si="2"/>
        <v>9.0784465050549476E-2</v>
      </c>
      <c r="AF7" s="3">
        <f t="shared" si="11"/>
        <v>1.65543774460109E-2</v>
      </c>
      <c r="AH7" t="s">
        <v>13</v>
      </c>
      <c r="AI7" s="2">
        <v>0.02</v>
      </c>
      <c r="AK7" s="41">
        <v>5</v>
      </c>
      <c r="AL7" s="42">
        <v>0.02</v>
      </c>
      <c r="AM7" s="43">
        <f t="shared" si="12"/>
        <v>-2.5454545454545455E-2</v>
      </c>
      <c r="AN7" s="44">
        <f t="shared" si="13"/>
        <v>0.44</v>
      </c>
      <c r="AO7" s="43">
        <f t="shared" si="16"/>
        <v>-0.33333333333333331</v>
      </c>
    </row>
    <row r="8" spans="1:44" x14ac:dyDescent="0.35">
      <c r="A8">
        <v>0</v>
      </c>
      <c r="C8" s="15">
        <f t="shared" si="14"/>
        <v>43911</v>
      </c>
      <c r="D8" s="9">
        <v>5</v>
      </c>
      <c r="E8" s="37">
        <f t="shared" si="17"/>
        <v>3</v>
      </c>
      <c r="F8" s="64"/>
      <c r="G8" s="64"/>
      <c r="H8" s="64"/>
      <c r="I8" s="66">
        <f t="shared" si="15"/>
        <v>2.0794415416798357</v>
      </c>
      <c r="J8" s="66">
        <f t="shared" si="18"/>
        <v>2.0794415416798357</v>
      </c>
      <c r="L8" s="64"/>
      <c r="M8" s="9">
        <v>8</v>
      </c>
      <c r="N8" s="5">
        <v>8</v>
      </c>
      <c r="O8" s="8"/>
      <c r="Q8" s="17">
        <f t="shared" si="19"/>
        <v>0.6</v>
      </c>
      <c r="R8" s="17"/>
      <c r="S8" s="8">
        <f t="shared" si="3"/>
        <v>40</v>
      </c>
      <c r="T8" s="34">
        <f t="shared" si="4"/>
        <v>13.2</v>
      </c>
      <c r="U8">
        <f t="shared" si="5"/>
        <v>0.6</v>
      </c>
      <c r="V8">
        <v>22.22</v>
      </c>
      <c r="W8">
        <f t="shared" si="6"/>
        <v>4.5454545454545456E-2</v>
      </c>
      <c r="X8">
        <f t="shared" si="7"/>
        <v>0.55454545454545456</v>
      </c>
      <c r="Y8" s="32">
        <f t="shared" si="8"/>
        <v>310553.81246379629</v>
      </c>
      <c r="Z8" s="28">
        <f t="shared" si="9"/>
        <v>14.112704446561645</v>
      </c>
      <c r="AA8" s="28">
        <f t="shared" si="10"/>
        <v>1.0748317571611152</v>
      </c>
      <c r="AB8" s="20"/>
      <c r="AC8" s="1">
        <f t="shared" si="0"/>
        <v>0.28225408893123294</v>
      </c>
      <c r="AD8" s="1">
        <f t="shared" si="1"/>
        <v>499.71774591106879</v>
      </c>
      <c r="AE8" s="1">
        <f t="shared" si="2"/>
        <v>0.14112704446561647</v>
      </c>
      <c r="AF8" s="3">
        <f t="shared" si="11"/>
        <v>2.6870793929027883E-2</v>
      </c>
      <c r="AH8" t="s">
        <v>14</v>
      </c>
      <c r="AI8" s="2">
        <v>0.01</v>
      </c>
      <c r="AK8" s="41">
        <v>6</v>
      </c>
      <c r="AL8" s="50">
        <v>1.4999999999999999E-2</v>
      </c>
      <c r="AM8" s="43">
        <f t="shared" si="12"/>
        <v>-3.0454545454545456E-2</v>
      </c>
      <c r="AN8" s="44">
        <f t="shared" si="13"/>
        <v>0.32999999999999996</v>
      </c>
      <c r="AO8" s="43">
        <f>(AL8-AL7)/AL7</f>
        <v>-0.25000000000000006</v>
      </c>
    </row>
    <row r="9" spans="1:44" x14ac:dyDescent="0.35">
      <c r="A9">
        <v>0</v>
      </c>
      <c r="C9" s="15">
        <f t="shared" si="14"/>
        <v>43912</v>
      </c>
      <c r="D9" s="9">
        <v>6</v>
      </c>
      <c r="E9" s="37">
        <f t="shared" si="17"/>
        <v>2</v>
      </c>
      <c r="F9" s="64"/>
      <c r="G9" s="64"/>
      <c r="H9" s="64"/>
      <c r="I9" s="66">
        <f t="shared" si="15"/>
        <v>2.3025850929940459</v>
      </c>
      <c r="J9" s="66">
        <f t="shared" si="18"/>
        <v>2.3025850929940459</v>
      </c>
      <c r="L9" s="64"/>
      <c r="M9" s="10">
        <v>10</v>
      </c>
      <c r="N9" s="5">
        <v>10</v>
      </c>
      <c r="O9" s="8"/>
      <c r="Q9" s="17">
        <f t="shared" si="19"/>
        <v>0.25</v>
      </c>
      <c r="R9" s="17"/>
      <c r="S9" s="8">
        <f t="shared" si="3"/>
        <v>50</v>
      </c>
      <c r="T9" s="34">
        <f t="shared" si="4"/>
        <v>13.2</v>
      </c>
      <c r="U9">
        <f t="shared" si="5"/>
        <v>0.6</v>
      </c>
      <c r="V9">
        <v>22.22</v>
      </c>
      <c r="W9">
        <f t="shared" si="6"/>
        <v>4.5454545454545456E-2</v>
      </c>
      <c r="X9">
        <f t="shared" si="7"/>
        <v>0.55454545454545456</v>
      </c>
      <c r="Y9" s="32">
        <f t="shared" si="8"/>
        <v>310545.34522795089</v>
      </c>
      <c r="Z9" s="28">
        <f t="shared" si="9"/>
        <v>21.938453726204031</v>
      </c>
      <c r="AA9" s="28">
        <f t="shared" si="10"/>
        <v>1.7163183229139172</v>
      </c>
      <c r="AB9" s="20"/>
      <c r="AC9" s="1">
        <f t="shared" si="0"/>
        <v>0.43876907452408065</v>
      </c>
      <c r="AD9" s="1">
        <f t="shared" si="1"/>
        <v>499.56123092547591</v>
      </c>
      <c r="AE9" s="1">
        <f t="shared" si="2"/>
        <v>0.21938453726204032</v>
      </c>
      <c r="AF9" s="3">
        <f t="shared" si="11"/>
        <v>4.2907958072847932E-2</v>
      </c>
      <c r="AH9" t="s">
        <v>15</v>
      </c>
      <c r="AI9" s="53">
        <v>2.5000000000000001E-2</v>
      </c>
      <c r="AK9" s="49" t="s">
        <v>66</v>
      </c>
      <c r="AL9" s="50">
        <v>0.115</v>
      </c>
      <c r="AM9" s="51">
        <f t="shared" si="12"/>
        <v>6.9545454545454549E-2</v>
      </c>
      <c r="AN9" s="52">
        <f t="shared" si="13"/>
        <v>2.5300000000000002</v>
      </c>
      <c r="AO9" s="43">
        <f>(AL9-AL8)/AL8</f>
        <v>6.666666666666667</v>
      </c>
      <c r="AP9" t="s">
        <v>42</v>
      </c>
      <c r="AQ9" t="s">
        <v>43</v>
      </c>
    </row>
    <row r="10" spans="1:44" x14ac:dyDescent="0.35">
      <c r="A10">
        <v>0</v>
      </c>
      <c r="C10" s="15">
        <f t="shared" si="14"/>
        <v>43913</v>
      </c>
      <c r="D10" s="9">
        <v>7</v>
      </c>
      <c r="E10" s="37">
        <f t="shared" si="17"/>
        <v>0</v>
      </c>
      <c r="F10" s="64"/>
      <c r="G10" s="64"/>
      <c r="H10" s="64"/>
      <c r="I10" s="66">
        <f t="shared" si="15"/>
        <v>2.3025850929940459</v>
      </c>
      <c r="J10" s="66">
        <f t="shared" si="18"/>
        <v>2.3025850929940459</v>
      </c>
      <c r="K10" s="66">
        <f>LN(2)/SLOPE(J4:J10,D4:D10)</f>
        <v>2.3619218439631933</v>
      </c>
      <c r="L10" s="64">
        <f>LN(2)/SLOPE(I4:I10,D4:D10)</f>
        <v>2.3619218439631933</v>
      </c>
      <c r="M10" s="10">
        <v>10</v>
      </c>
      <c r="N10" s="5">
        <v>10</v>
      </c>
      <c r="O10" s="8"/>
      <c r="Q10" s="17">
        <f t="shared" si="19"/>
        <v>0</v>
      </c>
      <c r="R10" s="17"/>
      <c r="S10" s="8">
        <f t="shared" si="3"/>
        <v>50</v>
      </c>
      <c r="T10" s="34">
        <f t="shared" si="4"/>
        <v>13.2</v>
      </c>
      <c r="U10">
        <f t="shared" si="5"/>
        <v>0.6</v>
      </c>
      <c r="V10">
        <v>22.22</v>
      </c>
      <c r="W10">
        <f t="shared" si="6"/>
        <v>4.5454545454545456E-2</v>
      </c>
      <c r="X10">
        <f t="shared" si="7"/>
        <v>0.55454545454545456</v>
      </c>
      <c r="Y10" s="32">
        <f t="shared" si="8"/>
        <v>310532.18311591196</v>
      </c>
      <c r="Z10" s="28">
        <f t="shared" si="9"/>
        <v>34.103363323022457</v>
      </c>
      <c r="AA10" s="28">
        <f t="shared" si="10"/>
        <v>2.7135207650141004</v>
      </c>
      <c r="AB10" s="20"/>
      <c r="AC10" s="1">
        <f t="shared" si="0"/>
        <v>0.68206726646044913</v>
      </c>
      <c r="AD10" s="1">
        <f t="shared" si="1"/>
        <v>499.31793273353958</v>
      </c>
      <c r="AE10" s="1">
        <f t="shared" si="2"/>
        <v>0.34103363323022456</v>
      </c>
      <c r="AF10" s="3">
        <f t="shared" si="11"/>
        <v>6.7838019125352519E-2</v>
      </c>
      <c r="AH10" t="s">
        <v>17</v>
      </c>
      <c r="AI10" s="4">
        <v>500</v>
      </c>
      <c r="AK10" s="59" t="s">
        <v>67</v>
      </c>
      <c r="AL10" s="60"/>
      <c r="AM10" s="61">
        <f t="shared" si="12"/>
        <v>-4.5454545454545456E-2</v>
      </c>
      <c r="AN10" s="62">
        <f t="shared" si="13"/>
        <v>0</v>
      </c>
      <c r="AO10" s="61">
        <f>(AL10-AL9)/AL9</f>
        <v>-1</v>
      </c>
      <c r="AQ10">
        <v>2.5</v>
      </c>
      <c r="AR10" s="36" t="s">
        <v>44</v>
      </c>
    </row>
    <row r="11" spans="1:44" x14ac:dyDescent="0.35">
      <c r="A11">
        <v>1</v>
      </c>
      <c r="B11" t="s">
        <v>22</v>
      </c>
      <c r="C11" s="15">
        <f t="shared" si="14"/>
        <v>43914</v>
      </c>
      <c r="D11" s="9">
        <v>8</v>
      </c>
      <c r="E11" s="37">
        <f t="shared" si="17"/>
        <v>4</v>
      </c>
      <c r="F11" s="64"/>
      <c r="G11" s="64"/>
      <c r="H11" s="64"/>
      <c r="I11" s="66">
        <f t="shared" si="15"/>
        <v>2.6390573296152584</v>
      </c>
      <c r="J11" s="66">
        <f t="shared" si="18"/>
        <v>2.6390573296152584</v>
      </c>
      <c r="K11" s="66">
        <f t="shared" ref="K11:K74" si="20">LN(2)/SLOPE(J5:J11,D5:D11)</f>
        <v>2.5132149210983283</v>
      </c>
      <c r="L11" s="64">
        <f>LN(2)/SLOPE(I5:I11,D5:D11)</f>
        <v>2.5132149210983283</v>
      </c>
      <c r="M11" s="10">
        <v>14</v>
      </c>
      <c r="N11" s="5">
        <v>14</v>
      </c>
      <c r="O11" s="8"/>
      <c r="Q11" s="17">
        <f>(N11-N10)/N10</f>
        <v>0.4</v>
      </c>
      <c r="R11" s="17">
        <f>AVERAGE(Q5:Q11)</f>
        <v>0.34523809523809523</v>
      </c>
      <c r="S11" s="8">
        <f t="shared" si="3"/>
        <v>70</v>
      </c>
      <c r="T11" s="34">
        <f t="shared" si="4"/>
        <v>9.9</v>
      </c>
      <c r="U11">
        <f t="shared" si="5"/>
        <v>0.45</v>
      </c>
      <c r="V11">
        <v>22.22</v>
      </c>
      <c r="W11">
        <f t="shared" si="6"/>
        <v>4.5454545454545456E-2</v>
      </c>
      <c r="X11">
        <f t="shared" si="7"/>
        <v>0.40454545454545454</v>
      </c>
      <c r="Y11" s="32">
        <f t="shared" si="8"/>
        <v>310516.83837228437</v>
      </c>
      <c r="Z11" s="28">
        <f t="shared" si="9"/>
        <v>47.897954072288769</v>
      </c>
      <c r="AA11" s="28">
        <f t="shared" si="10"/>
        <v>4.2636736433333029</v>
      </c>
      <c r="AB11" s="20"/>
      <c r="AC11" s="1">
        <f t="shared" si="0"/>
        <v>0.95795908144577535</v>
      </c>
      <c r="AD11" s="1">
        <f t="shared" si="1"/>
        <v>499.04204091855422</v>
      </c>
      <c r="AE11" s="1">
        <f t="shared" si="2"/>
        <v>0.47897954072288768</v>
      </c>
      <c r="AF11" s="3">
        <f t="shared" si="11"/>
        <v>0.10659184108333258</v>
      </c>
      <c r="AH11" t="s">
        <v>65</v>
      </c>
      <c r="AI11">
        <v>22</v>
      </c>
      <c r="AQ11">
        <f>AL10/AI6</f>
        <v>0</v>
      </c>
    </row>
    <row r="12" spans="1:44" x14ac:dyDescent="0.35">
      <c r="A12">
        <v>1</v>
      </c>
      <c r="C12" s="15">
        <f t="shared" si="14"/>
        <v>43915</v>
      </c>
      <c r="D12" s="9">
        <v>9</v>
      </c>
      <c r="E12" s="37">
        <f t="shared" si="17"/>
        <v>5</v>
      </c>
      <c r="F12" s="64"/>
      <c r="G12" s="64"/>
      <c r="H12" s="64"/>
      <c r="I12" s="66">
        <f t="shared" si="15"/>
        <v>2.9444389791664403</v>
      </c>
      <c r="J12" s="66">
        <f t="shared" si="18"/>
        <v>2.9444389791664403</v>
      </c>
      <c r="K12" s="66">
        <f t="shared" si="20"/>
        <v>2.4819005656396769</v>
      </c>
      <c r="L12" s="64">
        <f t="shared" ref="L12:L74" si="21">LN(2)/SLOPE(I6:I12,D6:D12)</f>
        <v>2.4819005656396769</v>
      </c>
      <c r="M12" s="10">
        <v>19</v>
      </c>
      <c r="N12" s="5">
        <v>19</v>
      </c>
      <c r="O12" s="8"/>
      <c r="Q12" s="17">
        <f t="shared" si="19"/>
        <v>0.35714285714285715</v>
      </c>
      <c r="R12" s="17">
        <f t="shared" ref="R12:R75" si="22">AVERAGE(Q6:Q12)</f>
        <v>0.32482993197278909</v>
      </c>
      <c r="S12" s="8">
        <f t="shared" si="3"/>
        <v>95</v>
      </c>
      <c r="T12" s="34">
        <f t="shared" si="4"/>
        <v>9.9</v>
      </c>
      <c r="U12">
        <f t="shared" si="5"/>
        <v>0.45</v>
      </c>
      <c r="V12">
        <v>22.22</v>
      </c>
      <c r="W12">
        <f t="shared" si="6"/>
        <v>4.5454545454545456E-2</v>
      </c>
      <c r="X12">
        <f t="shared" si="7"/>
        <v>0.40454545454545454</v>
      </c>
      <c r="Y12" s="32">
        <f t="shared" si="8"/>
        <v>310495.28784367756</v>
      </c>
      <c r="Z12" s="28">
        <f t="shared" si="9"/>
        <v>67.271302948549305</v>
      </c>
      <c r="AA12" s="28">
        <f t="shared" si="10"/>
        <v>6.4408533738918834</v>
      </c>
      <c r="AB12" s="20"/>
      <c r="AC12" s="1">
        <f t="shared" si="0"/>
        <v>1.3454260589709861</v>
      </c>
      <c r="AD12" s="1">
        <f t="shared" si="1"/>
        <v>498.65457394102901</v>
      </c>
      <c r="AE12" s="1">
        <f t="shared" si="2"/>
        <v>0.67271302948549305</v>
      </c>
      <c r="AF12" s="3">
        <f t="shared" si="11"/>
        <v>0.1610213343472971</v>
      </c>
      <c r="AQ12">
        <f>0.75*AQ10</f>
        <v>1.875</v>
      </c>
    </row>
    <row r="13" spans="1:44" x14ac:dyDescent="0.35">
      <c r="A13">
        <v>1</v>
      </c>
      <c r="C13" s="15">
        <f t="shared" si="14"/>
        <v>43916</v>
      </c>
      <c r="D13" s="9">
        <v>10</v>
      </c>
      <c r="E13" s="37">
        <f t="shared" si="17"/>
        <v>4</v>
      </c>
      <c r="F13" s="64"/>
      <c r="G13" s="64"/>
      <c r="H13" s="64"/>
      <c r="I13" s="66">
        <f t="shared" si="15"/>
        <v>3.1354942159291497</v>
      </c>
      <c r="J13" s="66">
        <f t="shared" si="18"/>
        <v>3.1354942159291497</v>
      </c>
      <c r="K13" s="66">
        <f t="shared" si="20"/>
        <v>2.9208704571908681</v>
      </c>
      <c r="L13" s="64">
        <f t="shared" si="21"/>
        <v>2.9208704571908681</v>
      </c>
      <c r="M13" s="10">
        <v>23</v>
      </c>
      <c r="N13" s="5">
        <v>23</v>
      </c>
      <c r="O13" s="8"/>
      <c r="Q13" s="17">
        <f t="shared" si="19"/>
        <v>0.21052631578947367</v>
      </c>
      <c r="R13" s="17">
        <f t="shared" si="22"/>
        <v>0.3549051199427139</v>
      </c>
      <c r="S13" s="8">
        <f t="shared" si="3"/>
        <v>115</v>
      </c>
      <c r="T13" s="34">
        <f t="shared" si="4"/>
        <v>9.9</v>
      </c>
      <c r="U13">
        <f t="shared" si="5"/>
        <v>0.45</v>
      </c>
      <c r="V13">
        <v>22.22</v>
      </c>
      <c r="W13">
        <f t="shared" si="6"/>
        <v>4.5454545454545456E-2</v>
      </c>
      <c r="X13">
        <f t="shared" si="7"/>
        <v>0.40454545454545454</v>
      </c>
      <c r="Y13" s="32">
        <f t="shared" si="8"/>
        <v>310465.02284484421</v>
      </c>
      <c r="Z13" s="28">
        <f t="shared" si="9"/>
        <v>94.478515284261263</v>
      </c>
      <c r="AA13" s="28">
        <f t="shared" si="10"/>
        <v>9.4986398715532161</v>
      </c>
      <c r="AB13" s="20"/>
      <c r="AC13" s="1">
        <f t="shared" si="0"/>
        <v>1.8895703056852253</v>
      </c>
      <c r="AD13" s="1">
        <f t="shared" si="1"/>
        <v>498.1104296943148</v>
      </c>
      <c r="AE13" s="1">
        <f t="shared" si="2"/>
        <v>0.94478515284261266</v>
      </c>
      <c r="AF13" s="3">
        <f t="shared" si="11"/>
        <v>0.2374659967888304</v>
      </c>
      <c r="AQ13">
        <f>AQ10*0.95</f>
        <v>2.375</v>
      </c>
    </row>
    <row r="14" spans="1:44" x14ac:dyDescent="0.35">
      <c r="A14">
        <v>1</v>
      </c>
      <c r="C14" s="15">
        <f t="shared" si="14"/>
        <v>43917</v>
      </c>
      <c r="D14" s="9">
        <v>11</v>
      </c>
      <c r="E14" s="37">
        <f t="shared" si="17"/>
        <v>0</v>
      </c>
      <c r="F14" s="64"/>
      <c r="G14" s="64"/>
      <c r="H14" s="64"/>
      <c r="I14" s="66">
        <f t="shared" si="15"/>
        <v>3.1354942159291497</v>
      </c>
      <c r="J14" s="66">
        <f t="shared" si="18"/>
        <v>3.1354942159291497</v>
      </c>
      <c r="K14" s="66">
        <f t="shared" si="20"/>
        <v>3.5443248798904441</v>
      </c>
      <c r="L14" s="64">
        <f t="shared" si="21"/>
        <v>3.5443248798904441</v>
      </c>
      <c r="M14" s="10">
        <v>23</v>
      </c>
      <c r="N14" s="5">
        <v>23</v>
      </c>
      <c r="O14" s="8"/>
      <c r="Q14" s="17">
        <f t="shared" si="19"/>
        <v>0</v>
      </c>
      <c r="R14" s="17">
        <f t="shared" si="22"/>
        <v>0.25966702470461872</v>
      </c>
      <c r="S14" s="8">
        <f t="shared" si="3"/>
        <v>115</v>
      </c>
      <c r="T14" s="34">
        <f t="shared" si="4"/>
        <v>9.9</v>
      </c>
      <c r="U14">
        <f t="shared" si="5"/>
        <v>0.45</v>
      </c>
      <c r="V14">
        <v>22.22</v>
      </c>
      <c r="W14">
        <f t="shared" si="6"/>
        <v>4.5454545454545456E-2</v>
      </c>
      <c r="X14">
        <f t="shared" si="7"/>
        <v>0.40454545454545454</v>
      </c>
      <c r="Y14" s="32">
        <f t="shared" si="8"/>
        <v>310422.52161006554</v>
      </c>
      <c r="Z14" s="28">
        <f t="shared" si="9"/>
        <v>132.68527209543851</v>
      </c>
      <c r="AA14" s="28">
        <f t="shared" si="10"/>
        <v>13.793117839019637</v>
      </c>
      <c r="AB14" s="20"/>
      <c r="AC14" s="1">
        <f t="shared" si="0"/>
        <v>2.65370544190877</v>
      </c>
      <c r="AD14" s="1">
        <f t="shared" si="1"/>
        <v>497.34629455809124</v>
      </c>
      <c r="AE14" s="1">
        <f t="shared" si="2"/>
        <v>1.326852720954385</v>
      </c>
      <c r="AF14" s="3">
        <f t="shared" si="11"/>
        <v>0.34482794597549093</v>
      </c>
    </row>
    <row r="15" spans="1:44" x14ac:dyDescent="0.35">
      <c r="A15">
        <v>1</v>
      </c>
      <c r="C15" s="15">
        <f t="shared" si="14"/>
        <v>43918</v>
      </c>
      <c r="D15" s="9">
        <v>12</v>
      </c>
      <c r="E15" s="37">
        <f t="shared" si="17"/>
        <v>18</v>
      </c>
      <c r="F15" s="64"/>
      <c r="G15" s="64"/>
      <c r="H15" s="64"/>
      <c r="I15" s="66">
        <f t="shared" si="15"/>
        <v>3.713572066704308</v>
      </c>
      <c r="J15" s="66">
        <f t="shared" si="18"/>
        <v>3.713572066704308</v>
      </c>
      <c r="K15" s="66">
        <f t="shared" si="20"/>
        <v>3.0347873932450646</v>
      </c>
      <c r="L15" s="64">
        <f t="shared" si="21"/>
        <v>3.0347873932450646</v>
      </c>
      <c r="M15" s="10">
        <v>41</v>
      </c>
      <c r="N15" s="5">
        <v>41</v>
      </c>
      <c r="O15" s="8"/>
      <c r="Q15" s="17">
        <f t="shared" si="19"/>
        <v>0.78260869565217395</v>
      </c>
      <c r="R15" s="17">
        <f t="shared" si="22"/>
        <v>0.28575398122635781</v>
      </c>
      <c r="S15" s="8">
        <f t="shared" si="3"/>
        <v>205</v>
      </c>
      <c r="T15" s="34">
        <f t="shared" si="4"/>
        <v>9.9</v>
      </c>
      <c r="U15">
        <f t="shared" si="5"/>
        <v>0.45</v>
      </c>
      <c r="V15">
        <v>22.22</v>
      </c>
      <c r="W15">
        <f t="shared" si="6"/>
        <v>4.5454545454545456E-2</v>
      </c>
      <c r="X15">
        <f t="shared" si="7"/>
        <v>0.40454545454545454</v>
      </c>
      <c r="Y15" s="32">
        <f t="shared" si="8"/>
        <v>310362.84120662743</v>
      </c>
      <c r="Z15" s="28">
        <f t="shared" si="9"/>
        <v>186.33452680195606</v>
      </c>
      <c r="AA15" s="28">
        <f t="shared" si="10"/>
        <v>19.824266570630478</v>
      </c>
      <c r="AB15" s="20"/>
      <c r="AC15" s="1">
        <f t="shared" si="0"/>
        <v>3.7266905360391211</v>
      </c>
      <c r="AD15" s="1">
        <f t="shared" si="1"/>
        <v>496.27330946396086</v>
      </c>
      <c r="AE15" s="1">
        <f t="shared" si="2"/>
        <v>1.8633452680195606</v>
      </c>
      <c r="AF15" s="3">
        <f t="shared" si="11"/>
        <v>0.49560666426576194</v>
      </c>
    </row>
    <row r="16" spans="1:44" x14ac:dyDescent="0.35">
      <c r="A16">
        <v>1</v>
      </c>
      <c r="B16" t="s">
        <v>24</v>
      </c>
      <c r="C16" s="15">
        <f t="shared" si="14"/>
        <v>43919</v>
      </c>
      <c r="D16" s="9">
        <v>13</v>
      </c>
      <c r="E16" s="37">
        <f t="shared" si="17"/>
        <v>10</v>
      </c>
      <c r="F16" s="64"/>
      <c r="G16" s="64"/>
      <c r="H16" s="64"/>
      <c r="I16" s="66">
        <f t="shared" si="15"/>
        <v>3.9318256327243257</v>
      </c>
      <c r="J16" s="66">
        <f t="shared" si="18"/>
        <v>3.9318256327243257</v>
      </c>
      <c r="K16" s="66">
        <f t="shared" si="20"/>
        <v>2.6852021442202876</v>
      </c>
      <c r="L16" s="64">
        <f t="shared" si="21"/>
        <v>2.6852021442202876</v>
      </c>
      <c r="M16" s="10">
        <v>51</v>
      </c>
      <c r="N16" s="5">
        <v>51</v>
      </c>
      <c r="O16" s="8"/>
      <c r="Q16" s="17">
        <f t="shared" si="19"/>
        <v>0.24390243902439024</v>
      </c>
      <c r="R16" s="17">
        <f t="shared" si="22"/>
        <v>0.284882901086985</v>
      </c>
      <c r="S16" s="8">
        <f t="shared" si="3"/>
        <v>255</v>
      </c>
      <c r="T16" s="34">
        <f t="shared" si="4"/>
        <v>9.9</v>
      </c>
      <c r="U16">
        <f t="shared" si="5"/>
        <v>0.45</v>
      </c>
      <c r="V16">
        <v>22.22</v>
      </c>
      <c r="W16">
        <f t="shared" si="6"/>
        <v>4.5454545454545456E-2</v>
      </c>
      <c r="X16">
        <f t="shared" si="7"/>
        <v>0.40454545454545454</v>
      </c>
      <c r="Y16" s="32">
        <f t="shared" si="8"/>
        <v>310279.04606057593</v>
      </c>
      <c r="Z16" s="28">
        <f t="shared" si="9"/>
        <v>261.65992163516648</v>
      </c>
      <c r="AA16" s="28">
        <f t="shared" si="10"/>
        <v>28.294017788901208</v>
      </c>
      <c r="AB16" s="20"/>
      <c r="AC16" s="1">
        <f t="shared" si="0"/>
        <v>5.2331984327033298</v>
      </c>
      <c r="AD16" s="1">
        <f t="shared" si="1"/>
        <v>494.76680156729668</v>
      </c>
      <c r="AE16" s="1">
        <f t="shared" si="2"/>
        <v>2.6165992163516649</v>
      </c>
      <c r="AF16" s="3">
        <f t="shared" si="11"/>
        <v>0.70735044472253028</v>
      </c>
      <c r="AH16" s="18"/>
    </row>
    <row r="17" spans="1:37" x14ac:dyDescent="0.35">
      <c r="A17">
        <v>1</v>
      </c>
      <c r="C17" s="15">
        <f t="shared" si="14"/>
        <v>43920</v>
      </c>
      <c r="D17" s="9">
        <v>14</v>
      </c>
      <c r="E17" s="37">
        <f t="shared" si="17"/>
        <v>26</v>
      </c>
      <c r="F17" s="64"/>
      <c r="G17" s="64"/>
      <c r="H17" s="64"/>
      <c r="I17" s="66">
        <f t="shared" si="15"/>
        <v>4.3438054218536841</v>
      </c>
      <c r="J17" s="66">
        <f t="shared" si="18"/>
        <v>4.3438054218536841</v>
      </c>
      <c r="K17" s="66">
        <f t="shared" si="20"/>
        <v>2.531352481681389</v>
      </c>
      <c r="L17" s="64">
        <f t="shared" si="21"/>
        <v>2.531352481681389</v>
      </c>
      <c r="M17" s="10">
        <v>77</v>
      </c>
      <c r="N17" s="5">
        <v>77</v>
      </c>
      <c r="O17" s="8"/>
      <c r="P17" s="8">
        <v>1</v>
      </c>
      <c r="Q17" s="17">
        <f t="shared" si="19"/>
        <v>0.50980392156862742</v>
      </c>
      <c r="R17" s="17">
        <f t="shared" si="22"/>
        <v>0.35771203273964602</v>
      </c>
      <c r="S17" s="8">
        <f t="shared" si="3"/>
        <v>385</v>
      </c>
      <c r="T17" s="34">
        <f t="shared" si="4"/>
        <v>9.9</v>
      </c>
      <c r="U17">
        <f t="shared" si="5"/>
        <v>0.45</v>
      </c>
      <c r="V17">
        <v>22.22</v>
      </c>
      <c r="W17">
        <f t="shared" si="6"/>
        <v>4.5454545454545456E-2</v>
      </c>
      <c r="X17">
        <f t="shared" si="7"/>
        <v>0.40454545454545454</v>
      </c>
      <c r="Y17" s="32">
        <f t="shared" si="8"/>
        <v>310161.40864817426</v>
      </c>
      <c r="Z17" s="28">
        <f t="shared" si="9"/>
        <v>367.40370123523218</v>
      </c>
      <c r="AA17" s="28">
        <f t="shared" si="10"/>
        <v>40.187650590499686</v>
      </c>
      <c r="AB17" s="20"/>
      <c r="AC17" s="1">
        <f t="shared" si="0"/>
        <v>7.3480740247046441</v>
      </c>
      <c r="AD17" s="1">
        <f t="shared" si="1"/>
        <v>492.65192597529534</v>
      </c>
      <c r="AE17" s="1">
        <f t="shared" si="2"/>
        <v>3.6740370123523221</v>
      </c>
      <c r="AF17" s="3">
        <f t="shared" si="11"/>
        <v>1.0046912647624922</v>
      </c>
      <c r="AK17">
        <f>0.1+0.115</f>
        <v>0.21500000000000002</v>
      </c>
    </row>
    <row r="18" spans="1:37" x14ac:dyDescent="0.35">
      <c r="A18">
        <v>1</v>
      </c>
      <c r="C18" s="15">
        <f t="shared" si="14"/>
        <v>43921</v>
      </c>
      <c r="D18" s="9">
        <v>15</v>
      </c>
      <c r="E18" s="37">
        <f t="shared" si="17"/>
        <v>23</v>
      </c>
      <c r="F18" s="64"/>
      <c r="G18" s="64"/>
      <c r="H18" s="64"/>
      <c r="I18" s="66">
        <f t="shared" si="15"/>
        <v>4.5849674786705723</v>
      </c>
      <c r="J18" s="66">
        <f t="shared" si="18"/>
        <v>4.6051701859880918</v>
      </c>
      <c r="K18" s="66">
        <f t="shared" si="20"/>
        <v>2.3682454984733803</v>
      </c>
      <c r="L18" s="64">
        <f>LN(2)/SLOPE(I12:I18,D12:D18)</f>
        <v>2.385890617171853</v>
      </c>
      <c r="M18" s="10">
        <v>100</v>
      </c>
      <c r="N18" s="5">
        <v>98</v>
      </c>
      <c r="O18" s="8"/>
      <c r="P18" s="8">
        <v>2</v>
      </c>
      <c r="Q18" s="17">
        <f t="shared" si="19"/>
        <v>0.27272727272727271</v>
      </c>
      <c r="R18" s="17">
        <f t="shared" si="22"/>
        <v>0.33953021455782789</v>
      </c>
      <c r="S18" s="8">
        <f t="shared" si="3"/>
        <v>490</v>
      </c>
      <c r="T18" s="34">
        <f t="shared" si="4"/>
        <v>9.9</v>
      </c>
      <c r="U18">
        <f t="shared" si="5"/>
        <v>0.45</v>
      </c>
      <c r="V18">
        <v>22.22</v>
      </c>
      <c r="W18">
        <f t="shared" si="6"/>
        <v>4.5454545454545456E-2</v>
      </c>
      <c r="X18">
        <f t="shared" si="7"/>
        <v>0.40454545454545454</v>
      </c>
      <c r="Y18" s="32">
        <f t="shared" si="8"/>
        <v>309996.29343255982</v>
      </c>
      <c r="Z18" s="28">
        <f t="shared" si="9"/>
        <v>515.81874861173048</v>
      </c>
      <c r="AA18" s="28">
        <f t="shared" si="10"/>
        <v>56.887818828464788</v>
      </c>
      <c r="AB18" s="20"/>
      <c r="AC18" s="1">
        <f t="shared" si="0"/>
        <v>10.316374972234611</v>
      </c>
      <c r="AD18" s="1">
        <f t="shared" si="1"/>
        <v>489.6836250277654</v>
      </c>
      <c r="AE18" s="1">
        <f t="shared" si="2"/>
        <v>5.1581874861173054</v>
      </c>
      <c r="AF18" s="3">
        <f t="shared" si="11"/>
        <v>1.4221954707116198</v>
      </c>
      <c r="AH18" s="18"/>
      <c r="AK18">
        <f>AK17/2</f>
        <v>0.10750000000000001</v>
      </c>
    </row>
    <row r="19" spans="1:37" x14ac:dyDescent="0.35">
      <c r="A19">
        <v>2</v>
      </c>
      <c r="B19" t="s">
        <v>23</v>
      </c>
      <c r="C19" s="15">
        <f t="shared" si="14"/>
        <v>43922</v>
      </c>
      <c r="D19" s="9">
        <v>16</v>
      </c>
      <c r="E19" s="37">
        <f>M19-M18</f>
        <v>8</v>
      </c>
      <c r="F19" s="64"/>
      <c r="G19" s="64"/>
      <c r="H19" s="64"/>
      <c r="I19" s="66">
        <f t="shared" si="15"/>
        <v>4.6539603501575231</v>
      </c>
      <c r="J19" s="66">
        <f t="shared" si="18"/>
        <v>4.6821312271242199</v>
      </c>
      <c r="K19" s="66">
        <f t="shared" si="20"/>
        <v>2.364106186084542</v>
      </c>
      <c r="L19" s="64">
        <f t="shared" si="21"/>
        <v>2.4006349342584063</v>
      </c>
      <c r="M19" s="10">
        <v>108</v>
      </c>
      <c r="N19" s="5">
        <v>105</v>
      </c>
      <c r="O19" s="6">
        <v>10</v>
      </c>
      <c r="P19" s="6">
        <v>3</v>
      </c>
      <c r="Q19" s="17">
        <f t="shared" si="19"/>
        <v>7.1428571428571425E-2</v>
      </c>
      <c r="R19" s="17">
        <f t="shared" si="22"/>
        <v>0.2987138880272156</v>
      </c>
      <c r="S19" s="8">
        <f t="shared" si="3"/>
        <v>525</v>
      </c>
      <c r="T19" s="34">
        <f t="shared" si="4"/>
        <v>2.3759999999999999</v>
      </c>
      <c r="U19">
        <f t="shared" si="5"/>
        <v>0.108</v>
      </c>
      <c r="V19">
        <v>22.22</v>
      </c>
      <c r="W19">
        <f t="shared" si="6"/>
        <v>4.5454545454545456E-2</v>
      </c>
      <c r="X19">
        <f t="shared" si="7"/>
        <v>6.2545454545454543E-2</v>
      </c>
      <c r="Y19" s="32">
        <f t="shared" si="8"/>
        <v>309940.68755810888</v>
      </c>
      <c r="Z19" s="28">
        <f t="shared" si="9"/>
        <v>547.97831630761596</v>
      </c>
      <c r="AA19" s="28">
        <f t="shared" si="10"/>
        <v>80.334125583543454</v>
      </c>
      <c r="AB19" s="20"/>
      <c r="AC19" s="1">
        <f t="shared" si="0"/>
        <v>10.95956632615232</v>
      </c>
      <c r="AD19" s="1">
        <f t="shared" si="1"/>
        <v>489.0404336738477</v>
      </c>
      <c r="AE19" s="1">
        <f t="shared" si="2"/>
        <v>5.47978316307616</v>
      </c>
      <c r="AF19" s="3">
        <f t="shared" si="11"/>
        <v>2.0083531395885865</v>
      </c>
    </row>
    <row r="20" spans="1:37" x14ac:dyDescent="0.35">
      <c r="A20">
        <v>2</v>
      </c>
      <c r="C20" s="15">
        <f t="shared" si="14"/>
        <v>43923</v>
      </c>
      <c r="D20" s="9">
        <v>17</v>
      </c>
      <c r="E20" s="37">
        <f t="shared" ref="E20:E83" si="23">M20-M19</f>
        <v>9</v>
      </c>
      <c r="F20" s="74">
        <f>IFERROR(E20/(O20-O19),"")</f>
        <v>4.5</v>
      </c>
      <c r="G20" s="74"/>
      <c r="H20" s="74"/>
      <c r="I20" s="66">
        <f t="shared" si="15"/>
        <v>4.6249728132842707</v>
      </c>
      <c r="J20" s="66">
        <f t="shared" si="18"/>
        <v>4.7621739347977563</v>
      </c>
      <c r="K20" s="66">
        <f t="shared" si="20"/>
        <v>2.5910307448164946</v>
      </c>
      <c r="L20" s="64">
        <f t="shared" si="21"/>
        <v>2.7716565725920224</v>
      </c>
      <c r="M20" s="10">
        <v>117</v>
      </c>
      <c r="N20" s="6">
        <v>102</v>
      </c>
      <c r="O20" s="6">
        <v>12</v>
      </c>
      <c r="P20" s="6">
        <v>3</v>
      </c>
      <c r="Q20" s="17">
        <f t="shared" si="19"/>
        <v>-2.8571428571428571E-2</v>
      </c>
      <c r="R20" s="17">
        <f t="shared" si="22"/>
        <v>0.26455706740422963</v>
      </c>
      <c r="S20" s="8">
        <f t="shared" si="3"/>
        <v>510</v>
      </c>
      <c r="T20" s="34">
        <f t="shared" si="4"/>
        <v>2.3759999999999999</v>
      </c>
      <c r="U20">
        <f t="shared" si="5"/>
        <v>0.108</v>
      </c>
      <c r="V20">
        <v>22.22</v>
      </c>
      <c r="W20">
        <f t="shared" si="6"/>
        <v>4.5454545454545456E-2</v>
      </c>
      <c r="X20">
        <f t="shared" si="7"/>
        <v>6.2545454545454543E-2</v>
      </c>
      <c r="Y20" s="32">
        <f t="shared" si="8"/>
        <v>309881.62544024317</v>
      </c>
      <c r="Z20" s="28">
        <f t="shared" si="9"/>
        <v>582.13232888661764</v>
      </c>
      <c r="AA20" s="28">
        <f t="shared" si="10"/>
        <v>105.24223087025327</v>
      </c>
      <c r="AB20" s="20"/>
      <c r="AC20" s="1">
        <f t="shared" si="0"/>
        <v>11.642646577732354</v>
      </c>
      <c r="AD20" s="1">
        <f t="shared" si="1"/>
        <v>488.35735342226764</v>
      </c>
      <c r="AE20" s="1">
        <f t="shared" si="2"/>
        <v>5.8213232888661768</v>
      </c>
      <c r="AF20" s="3">
        <f t="shared" si="11"/>
        <v>2.6310557717563317</v>
      </c>
    </row>
    <row r="21" spans="1:37" x14ac:dyDescent="0.35">
      <c r="A21">
        <v>2</v>
      </c>
      <c r="C21" s="15">
        <f t="shared" si="14"/>
        <v>43924</v>
      </c>
      <c r="D21" s="9">
        <v>18</v>
      </c>
      <c r="E21" s="37">
        <f t="shared" si="23"/>
        <v>21</v>
      </c>
      <c r="F21" s="74">
        <f t="shared" ref="F21:F84" si="24">IFERROR(E21/(O21-O20),"")</f>
        <v>2.625</v>
      </c>
      <c r="G21" s="74"/>
      <c r="H21" s="74"/>
      <c r="I21" s="66">
        <f t="shared" si="15"/>
        <v>4.7361984483944957</v>
      </c>
      <c r="J21" s="66">
        <f t="shared" si="18"/>
        <v>4.9272536851572051</v>
      </c>
      <c r="K21" s="66">
        <f t="shared" si="20"/>
        <v>3.4411151755029596</v>
      </c>
      <c r="L21" s="64">
        <f t="shared" si="21"/>
        <v>4.0736320601160525</v>
      </c>
      <c r="M21" s="10">
        <v>138</v>
      </c>
      <c r="N21" s="6">
        <v>114</v>
      </c>
      <c r="O21" s="6">
        <v>20</v>
      </c>
      <c r="P21" s="6">
        <v>4</v>
      </c>
      <c r="Q21" s="17">
        <f t="shared" si="19"/>
        <v>0.11764705882352941</v>
      </c>
      <c r="R21" s="17">
        <f t="shared" si="22"/>
        <v>0.28136379009330525</v>
      </c>
      <c r="S21" s="8">
        <f t="shared" si="3"/>
        <v>570</v>
      </c>
      <c r="T21" s="34">
        <f t="shared" si="4"/>
        <v>2.3759999999999999</v>
      </c>
      <c r="U21">
        <f t="shared" si="5"/>
        <v>0.108</v>
      </c>
      <c r="V21">
        <v>22.22</v>
      </c>
      <c r="W21">
        <f t="shared" si="6"/>
        <v>4.5454545454545456E-2</v>
      </c>
      <c r="X21">
        <f t="shared" si="7"/>
        <v>6.2545454545454543E-2</v>
      </c>
      <c r="Y21" s="32">
        <f t="shared" si="8"/>
        <v>309818.89409597061</v>
      </c>
      <c r="Z21" s="28">
        <f t="shared" si="9"/>
        <v>618.4031127552505</v>
      </c>
      <c r="AA21" s="28">
        <f t="shared" si="10"/>
        <v>131.70279127419042</v>
      </c>
      <c r="AB21" s="20"/>
      <c r="AC21" s="1">
        <f t="shared" si="0"/>
        <v>12.368062255105011</v>
      </c>
      <c r="AD21" s="1">
        <f t="shared" si="1"/>
        <v>487.63193774489497</v>
      </c>
      <c r="AE21" s="1">
        <f t="shared" si="2"/>
        <v>6.1840311275525055</v>
      </c>
      <c r="AF21" s="3">
        <f t="shared" si="11"/>
        <v>3.2925697818547608</v>
      </c>
    </row>
    <row r="22" spans="1:37" x14ac:dyDescent="0.35">
      <c r="A22">
        <v>2</v>
      </c>
      <c r="C22" s="15">
        <f t="shared" si="14"/>
        <v>43925</v>
      </c>
      <c r="D22" s="9">
        <v>19</v>
      </c>
      <c r="E22" s="37">
        <f t="shared" si="23"/>
        <v>13</v>
      </c>
      <c r="F22" s="74">
        <f t="shared" si="24"/>
        <v>13</v>
      </c>
      <c r="G22" s="74"/>
      <c r="H22" s="74"/>
      <c r="I22" s="66">
        <f t="shared" si="15"/>
        <v>4.836281906951478</v>
      </c>
      <c r="J22" s="66">
        <f t="shared" si="18"/>
        <v>5.0172798368149243</v>
      </c>
      <c r="K22" s="66">
        <f t="shared" si="20"/>
        <v>4.2373377973230415</v>
      </c>
      <c r="L22" s="64">
        <f t="shared" si="21"/>
        <v>5.4853708994742503</v>
      </c>
      <c r="M22" s="10">
        <v>151</v>
      </c>
      <c r="N22" s="6">
        <v>126</v>
      </c>
      <c r="O22" s="6">
        <v>21</v>
      </c>
      <c r="P22" s="6">
        <v>4</v>
      </c>
      <c r="Q22" s="17">
        <f t="shared" si="19"/>
        <v>0.10526315789473684</v>
      </c>
      <c r="R22" s="17">
        <f t="shared" si="22"/>
        <v>0.1846001418422428</v>
      </c>
      <c r="S22" s="8">
        <f t="shared" si="3"/>
        <v>630</v>
      </c>
      <c r="T22" s="34">
        <f t="shared" si="4"/>
        <v>2.3759999999999999</v>
      </c>
      <c r="U22">
        <f t="shared" si="5"/>
        <v>0.108</v>
      </c>
      <c r="V22">
        <v>22.22</v>
      </c>
      <c r="W22">
        <f t="shared" si="6"/>
        <v>4.5454545454545456E-2</v>
      </c>
      <c r="X22">
        <f t="shared" si="7"/>
        <v>6.2545454545454543E-2</v>
      </c>
      <c r="Y22" s="32">
        <f t="shared" si="8"/>
        <v>309752.267654747</v>
      </c>
      <c r="Z22" s="28">
        <f t="shared" si="9"/>
        <v>656.92032158087636</v>
      </c>
      <c r="AA22" s="28">
        <f t="shared" si="10"/>
        <v>159.81202367215636</v>
      </c>
      <c r="AB22" s="20"/>
      <c r="AC22" s="1">
        <f t="shared" si="0"/>
        <v>13.138406431617527</v>
      </c>
      <c r="AD22" s="1">
        <f t="shared" si="1"/>
        <v>486.86159356838249</v>
      </c>
      <c r="AE22" s="1">
        <f t="shared" si="2"/>
        <v>6.5692032158087637</v>
      </c>
      <c r="AF22" s="3">
        <f t="shared" si="11"/>
        <v>3.9953005918039093</v>
      </c>
    </row>
    <row r="23" spans="1:37" x14ac:dyDescent="0.35">
      <c r="A23">
        <v>2</v>
      </c>
      <c r="C23" s="15">
        <f t="shared" si="14"/>
        <v>43926</v>
      </c>
      <c r="D23" s="9">
        <v>20</v>
      </c>
      <c r="E23" s="37">
        <f t="shared" si="23"/>
        <v>3</v>
      </c>
      <c r="F23" s="74" t="str">
        <f t="shared" si="24"/>
        <v/>
      </c>
      <c r="G23" s="74"/>
      <c r="H23" s="74"/>
      <c r="I23" s="66">
        <f t="shared" si="15"/>
        <v>4.8520302639196169</v>
      </c>
      <c r="J23" s="66">
        <f t="shared" si="18"/>
        <v>5.0369526024136295</v>
      </c>
      <c r="K23" s="66">
        <f t="shared" si="20"/>
        <v>6.1636890183125246</v>
      </c>
      <c r="L23" s="64">
        <f t="shared" si="21"/>
        <v>9.2001609025055764</v>
      </c>
      <c r="M23" s="10">
        <v>154</v>
      </c>
      <c r="N23" s="6">
        <v>128</v>
      </c>
      <c r="O23" s="6">
        <v>21</v>
      </c>
      <c r="P23" s="6">
        <v>5</v>
      </c>
      <c r="Q23" s="17">
        <f t="shared" si="19"/>
        <v>1.5873015873015872E-2</v>
      </c>
      <c r="R23" s="17">
        <f t="shared" si="22"/>
        <v>0.152024509963475</v>
      </c>
      <c r="S23" s="8">
        <f t="shared" si="3"/>
        <v>640</v>
      </c>
      <c r="T23" s="34">
        <f t="shared" si="4"/>
        <v>2.3759999999999999</v>
      </c>
      <c r="U23">
        <f t="shared" si="5"/>
        <v>0.108</v>
      </c>
      <c r="V23">
        <v>22.22</v>
      </c>
      <c r="W23">
        <f t="shared" si="6"/>
        <v>4.5454545454545456E-2</v>
      </c>
      <c r="X23">
        <f t="shared" si="7"/>
        <v>6.2545454545454543E-2</v>
      </c>
      <c r="Y23" s="32">
        <f t="shared" si="8"/>
        <v>309681.50660917233</v>
      </c>
      <c r="Z23" s="28">
        <f t="shared" si="9"/>
        <v>697.82135253825754</v>
      </c>
      <c r="AA23" s="28">
        <f t="shared" si="10"/>
        <v>189.67203828946893</v>
      </c>
      <c r="AB23" s="20"/>
      <c r="AC23" s="1">
        <f t="shared" si="0"/>
        <v>13.956427050765152</v>
      </c>
      <c r="AD23" s="1">
        <f t="shared" si="1"/>
        <v>486.04357294923483</v>
      </c>
      <c r="AE23" s="1">
        <f t="shared" si="2"/>
        <v>6.9782135253825759</v>
      </c>
      <c r="AF23" s="3">
        <f t="shared" si="11"/>
        <v>4.7418009572367232</v>
      </c>
    </row>
    <row r="24" spans="1:37" x14ac:dyDescent="0.35">
      <c r="A24">
        <v>2</v>
      </c>
      <c r="C24" s="15">
        <f t="shared" si="14"/>
        <v>43927</v>
      </c>
      <c r="D24" s="9">
        <v>21</v>
      </c>
      <c r="E24" s="37">
        <f t="shared" si="23"/>
        <v>26</v>
      </c>
      <c r="F24" s="74">
        <f t="shared" si="24"/>
        <v>6.5</v>
      </c>
      <c r="G24" s="74"/>
      <c r="H24" s="74"/>
      <c r="I24" s="66">
        <f t="shared" si="15"/>
        <v>5.0039463059454592</v>
      </c>
      <c r="J24" s="66">
        <f t="shared" si="18"/>
        <v>5.1929568508902104</v>
      </c>
      <c r="K24" s="66">
        <f t="shared" si="20"/>
        <v>7.1141305442031975</v>
      </c>
      <c r="L24" s="64">
        <f t="shared" si="21"/>
        <v>10.409929741072604</v>
      </c>
      <c r="M24" s="10">
        <v>180</v>
      </c>
      <c r="N24" s="6">
        <v>149</v>
      </c>
      <c r="O24" s="6">
        <v>25</v>
      </c>
      <c r="P24" s="6">
        <v>6</v>
      </c>
      <c r="Q24" s="17">
        <f t="shared" si="19"/>
        <v>0.1640625</v>
      </c>
      <c r="R24" s="17">
        <f t="shared" si="22"/>
        <v>0.10263287831081394</v>
      </c>
      <c r="S24" s="8">
        <f t="shared" si="3"/>
        <v>745</v>
      </c>
      <c r="T24" s="34">
        <f t="shared" si="4"/>
        <v>2.3759999999999999</v>
      </c>
      <c r="U24">
        <f t="shared" si="5"/>
        <v>0.108</v>
      </c>
      <c r="V24">
        <v>22.22</v>
      </c>
      <c r="W24">
        <f t="shared" si="6"/>
        <v>4.5454545454545456E-2</v>
      </c>
      <c r="X24">
        <f t="shared" si="7"/>
        <v>6.2545454545454543E-2</v>
      </c>
      <c r="Y24" s="32">
        <f t="shared" si="8"/>
        <v>309606.3570260788</v>
      </c>
      <c r="Z24" s="28">
        <f t="shared" si="9"/>
        <v>741.25178324369506</v>
      </c>
      <c r="AA24" s="28">
        <f t="shared" si="10"/>
        <v>221.39119067757156</v>
      </c>
      <c r="AB24" s="20"/>
      <c r="AC24" s="1">
        <f t="shared" si="0"/>
        <v>14.825035664873901</v>
      </c>
      <c r="AD24" s="1">
        <f t="shared" si="1"/>
        <v>485.17496433512611</v>
      </c>
      <c r="AE24" s="1">
        <f t="shared" si="2"/>
        <v>7.4125178324369507</v>
      </c>
      <c r="AF24" s="3">
        <f t="shared" si="11"/>
        <v>5.5347797669392893</v>
      </c>
    </row>
    <row r="25" spans="1:37" x14ac:dyDescent="0.35">
      <c r="A25">
        <v>2</v>
      </c>
      <c r="C25" s="15">
        <f t="shared" si="14"/>
        <v>43928</v>
      </c>
      <c r="D25" s="9">
        <v>22</v>
      </c>
      <c r="E25" s="37">
        <f t="shared" si="23"/>
        <v>11</v>
      </c>
      <c r="F25" s="74">
        <f t="shared" si="24"/>
        <v>0.6470588235294118</v>
      </c>
      <c r="G25" s="74"/>
      <c r="H25" s="74"/>
      <c r="I25" s="66">
        <f t="shared" si="15"/>
        <v>4.962844630259907</v>
      </c>
      <c r="J25" s="66">
        <f t="shared" si="18"/>
        <v>5.2522734280466299</v>
      </c>
      <c r="K25" s="66">
        <f t="shared" si="20"/>
        <v>7.2372687631238799</v>
      </c>
      <c r="L25" s="64">
        <f t="shared" si="21"/>
        <v>10.779704495324067</v>
      </c>
      <c r="M25" s="10">
        <v>191</v>
      </c>
      <c r="N25" s="6">
        <v>143</v>
      </c>
      <c r="O25" s="6">
        <v>42</v>
      </c>
      <c r="P25" s="6">
        <v>6</v>
      </c>
      <c r="Q25" s="17">
        <f t="shared" si="19"/>
        <v>-4.0268456375838924E-2</v>
      </c>
      <c r="R25" s="17">
        <f t="shared" si="22"/>
        <v>5.7919202724655151E-2</v>
      </c>
      <c r="S25" s="8">
        <f t="shared" si="3"/>
        <v>715</v>
      </c>
      <c r="T25" s="34">
        <f t="shared" si="4"/>
        <v>2.3759999999999999</v>
      </c>
      <c r="U25">
        <f t="shared" si="5"/>
        <v>0.108</v>
      </c>
      <c r="V25">
        <v>22.22</v>
      </c>
      <c r="W25">
        <f t="shared" si="6"/>
        <v>4.5454545454545456E-2</v>
      </c>
      <c r="X25">
        <f t="shared" si="7"/>
        <v>6.2545454545454543E-2</v>
      </c>
      <c r="Y25" s="32">
        <f t="shared" si="8"/>
        <v>309526.54971644317</v>
      </c>
      <c r="Z25" s="28">
        <f t="shared" si="9"/>
        <v>787.36583000458427</v>
      </c>
      <c r="AA25" s="28">
        <f t="shared" si="10"/>
        <v>255.08445355228497</v>
      </c>
      <c r="AB25" s="20">
        <v>29</v>
      </c>
      <c r="AC25" s="1">
        <f t="shared" si="0"/>
        <v>15.747316600091686</v>
      </c>
      <c r="AD25" s="1">
        <f t="shared" si="1"/>
        <v>484.25268339990834</v>
      </c>
      <c r="AE25" s="1">
        <f t="shared" si="2"/>
        <v>7.8736583000458431</v>
      </c>
      <c r="AF25" s="3">
        <f t="shared" si="11"/>
        <v>6.3771113388071248</v>
      </c>
    </row>
    <row r="26" spans="1:37" x14ac:dyDescent="0.35">
      <c r="A26">
        <v>2</v>
      </c>
      <c r="C26" s="15">
        <f t="shared" si="14"/>
        <v>43929</v>
      </c>
      <c r="D26" s="9">
        <v>23</v>
      </c>
      <c r="E26" s="37">
        <f t="shared" si="23"/>
        <v>23</v>
      </c>
      <c r="F26" s="74">
        <f t="shared" si="24"/>
        <v>4.5999999999999996</v>
      </c>
      <c r="G26" s="74">
        <f>AVERAGE(F20:F26)</f>
        <v>5.3120098039215691</v>
      </c>
      <c r="H26" s="74">
        <v>1</v>
      </c>
      <c r="I26" s="66">
        <f t="shared" si="15"/>
        <v>5.0751738152338266</v>
      </c>
      <c r="J26" s="66">
        <f t="shared" si="18"/>
        <v>5.3659760150218512</v>
      </c>
      <c r="K26" s="66">
        <f t="shared" si="20"/>
        <v>7.3595820010274666</v>
      </c>
      <c r="L26" s="64">
        <f t="shared" si="21"/>
        <v>9.8440439722105282</v>
      </c>
      <c r="M26" s="10">
        <v>214</v>
      </c>
      <c r="N26" s="6">
        <v>160</v>
      </c>
      <c r="O26" s="6">
        <v>47</v>
      </c>
      <c r="P26" s="6">
        <v>7</v>
      </c>
      <c r="Q26" s="17">
        <f t="shared" si="19"/>
        <v>0.11888111888111888</v>
      </c>
      <c r="R26" s="17">
        <f t="shared" si="22"/>
        <v>6.4698138075019077E-2</v>
      </c>
      <c r="S26" s="8">
        <f t="shared" si="3"/>
        <v>800</v>
      </c>
      <c r="T26" s="34">
        <f t="shared" si="4"/>
        <v>2.3759999999999999</v>
      </c>
      <c r="U26">
        <f t="shared" si="5"/>
        <v>0.108</v>
      </c>
      <c r="V26">
        <v>22.22</v>
      </c>
      <c r="W26">
        <f t="shared" si="6"/>
        <v>4.5454545454545456E-2</v>
      </c>
      <c r="X26">
        <f t="shared" si="7"/>
        <v>6.2545454545454543E-2</v>
      </c>
      <c r="Y26" s="32">
        <f t="shared" si="8"/>
        <v>309441.79936256766</v>
      </c>
      <c r="Z26" s="28">
        <f t="shared" si="9"/>
        <v>836.32682797077052</v>
      </c>
      <c r="AA26" s="28">
        <f t="shared" si="10"/>
        <v>290.87380946158424</v>
      </c>
      <c r="AB26" s="20">
        <v>35</v>
      </c>
      <c r="AC26" s="1">
        <f t="shared" si="0"/>
        <v>16.726536559415411</v>
      </c>
      <c r="AD26" s="1">
        <f t="shared" si="1"/>
        <v>483.27346344058458</v>
      </c>
      <c r="AE26" s="1">
        <f t="shared" si="2"/>
        <v>8.3632682797077056</v>
      </c>
      <c r="AF26" s="3">
        <f t="shared" si="11"/>
        <v>7.2718452365396065</v>
      </c>
    </row>
    <row r="27" spans="1:37" x14ac:dyDescent="0.35">
      <c r="A27">
        <v>2</v>
      </c>
      <c r="C27" s="15">
        <f t="shared" si="14"/>
        <v>43930</v>
      </c>
      <c r="D27" s="9">
        <v>24</v>
      </c>
      <c r="E27" s="37">
        <f t="shared" si="23"/>
        <v>20</v>
      </c>
      <c r="F27" s="74">
        <f t="shared" si="24"/>
        <v>1.3333333333333333</v>
      </c>
      <c r="G27" s="74">
        <f t="shared" ref="G27:G90" si="25">AVERAGE(F21:F27)</f>
        <v>4.7842320261437914</v>
      </c>
      <c r="H27" s="74">
        <v>1</v>
      </c>
      <c r="I27" s="66">
        <f t="shared" si="15"/>
        <v>5.0937502008067623</v>
      </c>
      <c r="J27" s="66">
        <f t="shared" si="18"/>
        <v>5.4553211153577017</v>
      </c>
      <c r="K27" s="66">
        <f t="shared" si="20"/>
        <v>7.7728386356200181</v>
      </c>
      <c r="L27" s="64">
        <f t="shared" si="21"/>
        <v>11.68281767652622</v>
      </c>
      <c r="M27" s="10">
        <v>234</v>
      </c>
      <c r="N27" s="6">
        <v>163</v>
      </c>
      <c r="O27" s="6">
        <v>62</v>
      </c>
      <c r="P27" s="6">
        <v>9</v>
      </c>
      <c r="Q27" s="17">
        <f t="shared" si="19"/>
        <v>1.8749999999999999E-2</v>
      </c>
      <c r="R27" s="17">
        <f t="shared" si="22"/>
        <v>7.1458342156651727E-2</v>
      </c>
      <c r="S27" s="8">
        <f t="shared" si="3"/>
        <v>815</v>
      </c>
      <c r="T27" s="34">
        <f t="shared" si="4"/>
        <v>2.3759999999999999</v>
      </c>
      <c r="U27">
        <f t="shared" si="5"/>
        <v>0.108</v>
      </c>
      <c r="V27">
        <v>22.22</v>
      </c>
      <c r="W27">
        <f t="shared" si="6"/>
        <v>4.5454545454545456E-2</v>
      </c>
      <c r="X27">
        <f t="shared" si="7"/>
        <v>6.2545454545454543E-2</v>
      </c>
      <c r="Y27" s="32">
        <f t="shared" si="8"/>
        <v>309351.80360100092</v>
      </c>
      <c r="Z27" s="28">
        <f t="shared" si="9"/>
        <v>888.30773372067915</v>
      </c>
      <c r="AA27" s="28">
        <f t="shared" si="10"/>
        <v>328.88866527843743</v>
      </c>
      <c r="AB27" s="20">
        <v>28</v>
      </c>
      <c r="AC27" s="1">
        <f t="shared" si="0"/>
        <v>17.766154674413585</v>
      </c>
      <c r="AD27" s="1">
        <f t="shared" si="1"/>
        <v>482.2338453255864</v>
      </c>
      <c r="AE27" s="1">
        <f t="shared" si="2"/>
        <v>8.8830773372067924</v>
      </c>
      <c r="AF27" s="3">
        <f t="shared" si="11"/>
        <v>8.2222166319609364</v>
      </c>
    </row>
    <row r="28" spans="1:37" x14ac:dyDescent="0.35">
      <c r="A28">
        <v>2</v>
      </c>
      <c r="C28" s="15">
        <f t="shared" si="14"/>
        <v>43931</v>
      </c>
      <c r="D28" s="9">
        <v>25</v>
      </c>
      <c r="E28" s="37">
        <f t="shared" si="23"/>
        <v>15</v>
      </c>
      <c r="F28" s="74">
        <f t="shared" si="24"/>
        <v>2.5</v>
      </c>
      <c r="G28" s="74">
        <f t="shared" si="25"/>
        <v>4.7633986928104575</v>
      </c>
      <c r="H28" s="74">
        <v>1</v>
      </c>
      <c r="I28" s="66">
        <f t="shared" si="15"/>
        <v>5.1239639794032588</v>
      </c>
      <c r="J28" s="66">
        <f t="shared" si="18"/>
        <v>5.5174528964647074</v>
      </c>
      <c r="K28" s="66">
        <f t="shared" si="20"/>
        <v>7.7314709356561844</v>
      </c>
      <c r="L28" s="64">
        <f t="shared" si="21"/>
        <v>13.689733278961386</v>
      </c>
      <c r="M28" s="10">
        <v>249</v>
      </c>
      <c r="N28" s="6">
        <v>168</v>
      </c>
      <c r="O28" s="6">
        <v>68</v>
      </c>
      <c r="P28" s="6">
        <v>13</v>
      </c>
      <c r="Q28" s="17">
        <f t="shared" si="19"/>
        <v>3.0674846625766871E-2</v>
      </c>
      <c r="R28" s="17">
        <f t="shared" si="22"/>
        <v>5.9033740414114209E-2</v>
      </c>
      <c r="S28" s="8">
        <f t="shared" si="3"/>
        <v>840</v>
      </c>
      <c r="T28" s="34">
        <f t="shared" si="4"/>
        <v>2.3759999999999999</v>
      </c>
      <c r="U28">
        <f t="shared" si="5"/>
        <v>0.108</v>
      </c>
      <c r="V28">
        <v>22.22</v>
      </c>
      <c r="W28">
        <f t="shared" si="6"/>
        <v>4.5454545454545456E-2</v>
      </c>
      <c r="X28">
        <f t="shared" si="7"/>
        <v>6.2545454545454543E-2</v>
      </c>
      <c r="Y28" s="32">
        <f t="shared" si="8"/>
        <v>309256.24205971352</v>
      </c>
      <c r="Z28" s="28">
        <f t="shared" si="9"/>
        <v>943.49165074807854</v>
      </c>
      <c r="AA28" s="28">
        <f t="shared" si="10"/>
        <v>369.2662895384683</v>
      </c>
      <c r="AB28" s="20">
        <v>32</v>
      </c>
      <c r="AC28" s="1">
        <f t="shared" si="0"/>
        <v>18.869833014961571</v>
      </c>
      <c r="AD28" s="1">
        <f t="shared" si="1"/>
        <v>481.13016698503844</v>
      </c>
      <c r="AE28" s="1">
        <f t="shared" si="2"/>
        <v>9.4349165074807857</v>
      </c>
      <c r="AF28" s="3">
        <f t="shared" si="11"/>
        <v>9.2316572384617075</v>
      </c>
    </row>
    <row r="29" spans="1:37" x14ac:dyDescent="0.35">
      <c r="A29">
        <v>2</v>
      </c>
      <c r="C29" s="15">
        <f t="shared" si="14"/>
        <v>43932</v>
      </c>
      <c r="D29" s="9">
        <v>26</v>
      </c>
      <c r="E29" s="37">
        <f t="shared" si="23"/>
        <v>21</v>
      </c>
      <c r="F29" s="74" t="str">
        <f t="shared" si="24"/>
        <v/>
      </c>
      <c r="G29" s="74">
        <f t="shared" si="25"/>
        <v>3.1160784313725491</v>
      </c>
      <c r="H29" s="74">
        <v>1</v>
      </c>
      <c r="I29" s="66">
        <f t="shared" si="15"/>
        <v>5.2364419628299492</v>
      </c>
      <c r="J29" s="66">
        <f t="shared" si="18"/>
        <v>5.598421958998375</v>
      </c>
      <c r="K29" s="66">
        <f t="shared" si="20"/>
        <v>7.6516933195934147</v>
      </c>
      <c r="L29" s="64">
        <f t="shared" si="21"/>
        <v>12.733516913365591</v>
      </c>
      <c r="M29" s="9">
        <v>270</v>
      </c>
      <c r="N29" s="6">
        <v>188</v>
      </c>
      <c r="O29" s="6">
        <v>68</v>
      </c>
      <c r="P29" s="8">
        <v>14</v>
      </c>
      <c r="Q29" s="17">
        <f t="shared" si="19"/>
        <v>0.11904761904761904</v>
      </c>
      <c r="R29" s="17">
        <f t="shared" si="22"/>
        <v>6.1002949150240245E-2</v>
      </c>
      <c r="S29" s="8">
        <f t="shared" si="3"/>
        <v>940</v>
      </c>
      <c r="T29" s="34">
        <f t="shared" si="4"/>
        <v>2.3759999999999999</v>
      </c>
      <c r="U29">
        <f t="shared" si="5"/>
        <v>0.108</v>
      </c>
      <c r="V29">
        <v>22.22</v>
      </c>
      <c r="W29">
        <f t="shared" si="6"/>
        <v>4.5454545454545456E-2</v>
      </c>
      <c r="X29">
        <f t="shared" si="7"/>
        <v>6.2545454545454543E-2</v>
      </c>
      <c r="Y29" s="32">
        <f t="shared" si="8"/>
        <v>309154.77534810413</v>
      </c>
      <c r="Z29" s="28">
        <f t="shared" si="9"/>
        <v>1002.0723782325628</v>
      </c>
      <c r="AA29" s="28">
        <f t="shared" si="10"/>
        <v>412.15227366338098</v>
      </c>
      <c r="AB29" s="20">
        <v>21</v>
      </c>
      <c r="AC29" s="1">
        <f t="shared" si="0"/>
        <v>20.041447564651257</v>
      </c>
      <c r="AD29" s="1">
        <f t="shared" si="1"/>
        <v>479.95855243534874</v>
      </c>
      <c r="AE29" s="1">
        <f t="shared" si="2"/>
        <v>10.020723782325629</v>
      </c>
      <c r="AF29" s="3">
        <f t="shared" si="11"/>
        <v>10.303806841584525</v>
      </c>
    </row>
    <row r="30" spans="1:37" x14ac:dyDescent="0.35">
      <c r="A30">
        <v>2</v>
      </c>
      <c r="C30" s="15">
        <f t="shared" si="14"/>
        <v>43933</v>
      </c>
      <c r="D30" s="9">
        <v>27</v>
      </c>
      <c r="E30" s="37">
        <f t="shared" si="23"/>
        <v>37</v>
      </c>
      <c r="F30" s="74" t="str">
        <f t="shared" si="24"/>
        <v/>
      </c>
      <c r="G30" s="74">
        <f t="shared" si="25"/>
        <v>3.1160784313725491</v>
      </c>
      <c r="H30" s="74">
        <v>1</v>
      </c>
      <c r="I30" s="66">
        <f t="shared" si="15"/>
        <v>5.4071717714601188</v>
      </c>
      <c r="J30" s="66">
        <f t="shared" si="18"/>
        <v>5.7268477475871968</v>
      </c>
      <c r="K30" s="66">
        <f t="shared" si="20"/>
        <v>7.9364320571569884</v>
      </c>
      <c r="L30" s="64">
        <f t="shared" si="21"/>
        <v>10.74848414408671</v>
      </c>
      <c r="M30" s="9">
        <v>307</v>
      </c>
      <c r="N30" s="6">
        <v>223</v>
      </c>
      <c r="O30" s="6">
        <v>68</v>
      </c>
      <c r="P30" s="8">
        <v>16</v>
      </c>
      <c r="Q30" s="17">
        <f t="shared" si="19"/>
        <v>0.18617021276595744</v>
      </c>
      <c r="R30" s="17">
        <f t="shared" si="22"/>
        <v>8.533112013494619E-2</v>
      </c>
      <c r="S30" s="8">
        <f t="shared" si="3"/>
        <v>1115</v>
      </c>
      <c r="T30" s="34">
        <f t="shared" si="4"/>
        <v>2.3759999999999999</v>
      </c>
      <c r="U30">
        <f t="shared" si="5"/>
        <v>0.108</v>
      </c>
      <c r="V30">
        <v>22.22</v>
      </c>
      <c r="W30">
        <f t="shared" si="6"/>
        <v>4.5454545454545456E-2</v>
      </c>
      <c r="X30">
        <f t="shared" si="7"/>
        <v>6.2545454545454543E-2</v>
      </c>
      <c r="Y30" s="32">
        <f t="shared" si="8"/>
        <v>309047.04399849533</v>
      </c>
      <c r="Z30" s="28">
        <f t="shared" si="9"/>
        <v>1064.2549833762375</v>
      </c>
      <c r="AA30" s="28">
        <f t="shared" si="10"/>
        <v>457.70101812849748</v>
      </c>
      <c r="AB30" s="20">
        <v>24</v>
      </c>
      <c r="AC30" s="1">
        <f t="shared" si="0"/>
        <v>21.285099667524751</v>
      </c>
      <c r="AD30" s="1">
        <f t="shared" si="1"/>
        <v>478.71490033247522</v>
      </c>
      <c r="AE30" s="1">
        <f t="shared" si="2"/>
        <v>10.642549833762375</v>
      </c>
      <c r="AF30" s="3">
        <f t="shared" si="11"/>
        <v>11.442525453212438</v>
      </c>
    </row>
    <row r="31" spans="1:37" x14ac:dyDescent="0.35">
      <c r="A31">
        <v>2</v>
      </c>
      <c r="C31" s="15">
        <f t="shared" si="14"/>
        <v>43934</v>
      </c>
      <c r="D31" s="9">
        <v>28</v>
      </c>
      <c r="E31" s="37">
        <f t="shared" si="23"/>
        <v>10</v>
      </c>
      <c r="F31" s="74">
        <f t="shared" si="24"/>
        <v>2.5</v>
      </c>
      <c r="G31" s="74">
        <f t="shared" si="25"/>
        <v>2.3160784313725489</v>
      </c>
      <c r="H31" s="74">
        <v>1</v>
      </c>
      <c r="I31" s="66">
        <f t="shared" si="15"/>
        <v>5.4116460518550396</v>
      </c>
      <c r="J31" s="66">
        <f t="shared" si="18"/>
        <v>5.7589017738772803</v>
      </c>
      <c r="K31" s="66">
        <f t="shared" si="20"/>
        <v>8.1385005330225315</v>
      </c>
      <c r="L31" s="64">
        <f t="shared" si="21"/>
        <v>9.0140698136366364</v>
      </c>
      <c r="M31" s="9">
        <v>317</v>
      </c>
      <c r="N31" s="6">
        <v>224</v>
      </c>
      <c r="O31" s="6">
        <v>72</v>
      </c>
      <c r="P31" s="8">
        <v>21</v>
      </c>
      <c r="Q31" s="17">
        <f t="shared" si="19"/>
        <v>4.4843049327354259E-3</v>
      </c>
      <c r="R31" s="17">
        <f t="shared" si="22"/>
        <v>6.253423512533697E-2</v>
      </c>
      <c r="S31" s="8">
        <f t="shared" si="3"/>
        <v>1120</v>
      </c>
      <c r="T31" s="34">
        <f t="shared" si="4"/>
        <v>2.3759999999999999</v>
      </c>
      <c r="U31">
        <f t="shared" si="5"/>
        <v>0.108</v>
      </c>
      <c r="V31">
        <v>22.22</v>
      </c>
      <c r="W31">
        <f t="shared" si="6"/>
        <v>4.5454545454545456E-2</v>
      </c>
      <c r="X31">
        <f t="shared" si="7"/>
        <v>6.2545454545454543E-2</v>
      </c>
      <c r="Y31" s="32">
        <f t="shared" si="8"/>
        <v>308932.66735788621</v>
      </c>
      <c r="Z31" s="28">
        <f t="shared" si="9"/>
        <v>1130.2563974682589</v>
      </c>
      <c r="AA31" s="28">
        <f t="shared" si="10"/>
        <v>506.07624464559922</v>
      </c>
      <c r="AB31" s="20">
        <v>27</v>
      </c>
      <c r="AC31" s="1">
        <f t="shared" si="0"/>
        <v>22.60512794936518</v>
      </c>
      <c r="AD31" s="1">
        <f t="shared" si="1"/>
        <v>477.39487205063483</v>
      </c>
      <c r="AE31" s="1">
        <f t="shared" si="2"/>
        <v>11.30256397468259</v>
      </c>
      <c r="AF31" s="3">
        <f t="shared" si="11"/>
        <v>12.651906116139982</v>
      </c>
    </row>
    <row r="32" spans="1:37" x14ac:dyDescent="0.35">
      <c r="A32">
        <v>2</v>
      </c>
      <c r="C32" s="15">
        <f t="shared" si="14"/>
        <v>43935</v>
      </c>
      <c r="D32" s="9">
        <v>29</v>
      </c>
      <c r="E32" s="37">
        <f t="shared" si="23"/>
        <v>13</v>
      </c>
      <c r="F32" s="74">
        <f t="shared" si="24"/>
        <v>1</v>
      </c>
      <c r="G32" s="74">
        <f t="shared" si="25"/>
        <v>2.3866666666666667</v>
      </c>
      <c r="H32" s="74">
        <v>1</v>
      </c>
      <c r="I32" s="66">
        <f t="shared" si="15"/>
        <v>5.393627546352362</v>
      </c>
      <c r="J32" s="66">
        <f t="shared" si="18"/>
        <v>5.7990926544605257</v>
      </c>
      <c r="K32" s="66">
        <f t="shared" si="20"/>
        <v>9.172486992552205</v>
      </c>
      <c r="L32" s="64">
        <f t="shared" si="21"/>
        <v>10.354528445360954</v>
      </c>
      <c r="M32" s="9">
        <v>330</v>
      </c>
      <c r="N32" s="6">
        <v>220</v>
      </c>
      <c r="O32" s="6">
        <v>85</v>
      </c>
      <c r="P32" s="8">
        <v>25</v>
      </c>
      <c r="Q32" s="17">
        <f t="shared" si="19"/>
        <v>-1.7857142857142856E-2</v>
      </c>
      <c r="R32" s="17">
        <f t="shared" si="22"/>
        <v>6.5735851342293553E-2</v>
      </c>
      <c r="S32" s="8">
        <f t="shared" si="3"/>
        <v>1100</v>
      </c>
      <c r="T32" s="34">
        <f t="shared" si="4"/>
        <v>2.3759999999999999</v>
      </c>
      <c r="U32">
        <f t="shared" si="5"/>
        <v>0.108</v>
      </c>
      <c r="V32">
        <v>22.22</v>
      </c>
      <c r="W32">
        <f t="shared" si="6"/>
        <v>4.5454545454545456E-2</v>
      </c>
      <c r="X32">
        <f t="shared" si="7"/>
        <v>6.2545454545454543E-2</v>
      </c>
      <c r="Y32" s="32">
        <f t="shared" si="8"/>
        <v>308811.24242886528</v>
      </c>
      <c r="Z32" s="28">
        <f t="shared" si="9"/>
        <v>1200.3060356951505</v>
      </c>
      <c r="AA32" s="28">
        <f t="shared" si="10"/>
        <v>557.45153543961101</v>
      </c>
      <c r="AB32" s="20">
        <v>31</v>
      </c>
      <c r="AC32" s="1">
        <f t="shared" si="0"/>
        <v>24.006120713903012</v>
      </c>
      <c r="AD32" s="1">
        <f t="shared" si="1"/>
        <v>475.99387928609701</v>
      </c>
      <c r="AE32" s="1">
        <f t="shared" si="2"/>
        <v>12.003060356951506</v>
      </c>
      <c r="AF32" s="3">
        <f t="shared" si="11"/>
        <v>13.936288385990276</v>
      </c>
    </row>
    <row r="33" spans="1:32" x14ac:dyDescent="0.35">
      <c r="A33">
        <v>2</v>
      </c>
      <c r="C33" s="15">
        <f t="shared" si="14"/>
        <v>43936</v>
      </c>
      <c r="D33" s="9">
        <v>30</v>
      </c>
      <c r="E33" s="37">
        <f t="shared" si="23"/>
        <v>37</v>
      </c>
      <c r="F33" s="74">
        <f t="shared" si="24"/>
        <v>9.25</v>
      </c>
      <c r="G33" s="74">
        <f t="shared" si="25"/>
        <v>3.3166666666666664</v>
      </c>
      <c r="H33" s="74">
        <v>1</v>
      </c>
      <c r="I33" s="66">
        <f t="shared" si="15"/>
        <v>5.5333894887275203</v>
      </c>
      <c r="J33" s="66">
        <f t="shared" si="18"/>
        <v>5.9053618480545707</v>
      </c>
      <c r="K33" s="66">
        <f t="shared" si="20"/>
        <v>9.3583557135013447</v>
      </c>
      <c r="L33" s="64">
        <f t="shared" si="21"/>
        <v>9.5444342239779498</v>
      </c>
      <c r="M33" s="9">
        <v>367</v>
      </c>
      <c r="N33" s="6">
        <v>253</v>
      </c>
      <c r="O33" s="6">
        <v>89</v>
      </c>
      <c r="P33" s="8">
        <v>25</v>
      </c>
      <c r="Q33" s="17">
        <f t="shared" si="19"/>
        <v>0.15</v>
      </c>
      <c r="R33" s="17">
        <f t="shared" si="22"/>
        <v>7.0181405787847997E-2</v>
      </c>
      <c r="S33" s="8">
        <f t="shared" si="3"/>
        <v>1265</v>
      </c>
      <c r="T33" s="34">
        <f t="shared" si="4"/>
        <v>2.3759999999999999</v>
      </c>
      <c r="U33">
        <f t="shared" si="5"/>
        <v>0.108</v>
      </c>
      <c r="V33">
        <v>22.22</v>
      </c>
      <c r="W33">
        <f t="shared" si="6"/>
        <v>4.5454545454545456E-2</v>
      </c>
      <c r="X33">
        <f t="shared" si="7"/>
        <v>6.2545454545454543E-2</v>
      </c>
      <c r="Y33" s="32">
        <f t="shared" si="8"/>
        <v>308682.3426587563</v>
      </c>
      <c r="Z33" s="28">
        <f t="shared" si="9"/>
        <v>1274.6464405452791</v>
      </c>
      <c r="AA33" s="28">
        <f t="shared" si="10"/>
        <v>612.01090069848146</v>
      </c>
      <c r="AB33" s="20">
        <v>28</v>
      </c>
      <c r="AC33" s="1">
        <f t="shared" si="0"/>
        <v>25.492928810905582</v>
      </c>
      <c r="AD33" s="1">
        <f t="shared" si="1"/>
        <v>474.5070711890944</v>
      </c>
      <c r="AE33" s="1">
        <f t="shared" si="2"/>
        <v>12.746464405452791</v>
      </c>
      <c r="AF33" s="3">
        <f t="shared" si="11"/>
        <v>15.300272517462037</v>
      </c>
    </row>
    <row r="34" spans="1:32" x14ac:dyDescent="0.35">
      <c r="A34">
        <v>2</v>
      </c>
      <c r="C34" s="15">
        <f t="shared" si="14"/>
        <v>43937</v>
      </c>
      <c r="D34" s="9">
        <v>31</v>
      </c>
      <c r="E34" s="37">
        <f t="shared" si="23"/>
        <v>34</v>
      </c>
      <c r="F34" s="74">
        <f t="shared" si="24"/>
        <v>2.8333333333333335</v>
      </c>
      <c r="G34" s="74">
        <f t="shared" si="25"/>
        <v>3.6166666666666663</v>
      </c>
      <c r="H34" s="74">
        <v>1</v>
      </c>
      <c r="I34" s="66">
        <f t="shared" si="15"/>
        <v>5.6058020662959978</v>
      </c>
      <c r="J34" s="66">
        <f t="shared" si="18"/>
        <v>5.9939614273065693</v>
      </c>
      <c r="K34" s="66">
        <f t="shared" si="20"/>
        <v>9.1735960626293771</v>
      </c>
      <c r="L34" s="64">
        <f t="shared" si="21"/>
        <v>9.5801646302698433</v>
      </c>
      <c r="M34" s="9">
        <v>401</v>
      </c>
      <c r="N34" s="6">
        <v>272</v>
      </c>
      <c r="O34" s="6">
        <v>101</v>
      </c>
      <c r="P34" s="8">
        <v>28</v>
      </c>
      <c r="Q34" s="17">
        <f t="shared" si="19"/>
        <v>7.5098814229249009E-2</v>
      </c>
      <c r="R34" s="17">
        <f t="shared" si="22"/>
        <v>7.8231236392026421E-2</v>
      </c>
      <c r="S34" s="8">
        <f t="shared" si="3"/>
        <v>1360</v>
      </c>
      <c r="T34" s="34">
        <f t="shared" si="4"/>
        <v>2.3759999999999999</v>
      </c>
      <c r="U34">
        <f t="shared" si="5"/>
        <v>0.108</v>
      </c>
      <c r="V34">
        <v>22.22</v>
      </c>
      <c r="W34">
        <f t="shared" si="6"/>
        <v>4.5454545454545456E-2</v>
      </c>
      <c r="X34">
        <f t="shared" si="7"/>
        <v>6.2545454545454543E-2</v>
      </c>
      <c r="Y34" s="32">
        <f t="shared" si="8"/>
        <v>308545.51667627407</v>
      </c>
      <c r="Z34" s="28">
        <f t="shared" si="9"/>
        <v>1353.5339484572958</v>
      </c>
      <c r="AA34" s="28">
        <f t="shared" si="10"/>
        <v>669.94937526872138</v>
      </c>
      <c r="AB34" s="20">
        <v>35</v>
      </c>
      <c r="AC34" s="1">
        <f t="shared" si="0"/>
        <v>27.070678969145916</v>
      </c>
      <c r="AD34" s="1">
        <f t="shared" si="1"/>
        <v>472.92932103085411</v>
      </c>
      <c r="AE34" s="1">
        <f t="shared" si="2"/>
        <v>13.535339484572958</v>
      </c>
      <c r="AF34" s="3">
        <f t="shared" si="11"/>
        <v>16.748734381718034</v>
      </c>
    </row>
    <row r="35" spans="1:32" x14ac:dyDescent="0.35">
      <c r="A35">
        <v>3</v>
      </c>
      <c r="B35" t="s">
        <v>30</v>
      </c>
      <c r="C35" s="15">
        <f t="shared" si="14"/>
        <v>43938</v>
      </c>
      <c r="D35" s="9">
        <v>32</v>
      </c>
      <c r="E35" s="37">
        <f t="shared" si="23"/>
        <v>6</v>
      </c>
      <c r="F35" s="74">
        <f t="shared" si="24"/>
        <v>1</v>
      </c>
      <c r="G35" s="74">
        <f t="shared" si="25"/>
        <v>3.3166666666666673</v>
      </c>
      <c r="H35" s="74">
        <v>1</v>
      </c>
      <c r="I35" s="66">
        <f>LN(N35)</f>
        <v>5.6058020662959978</v>
      </c>
      <c r="J35" s="66">
        <f t="shared" si="18"/>
        <v>6.0088131854425946</v>
      </c>
      <c r="K35" s="66">
        <f t="shared" si="20"/>
        <v>10.151428325117724</v>
      </c>
      <c r="L35" s="64">
        <f t="shared" si="21"/>
        <v>11.928159232452693</v>
      </c>
      <c r="M35" s="9">
        <v>407</v>
      </c>
      <c r="N35" s="6">
        <v>272</v>
      </c>
      <c r="O35" s="6">
        <v>107</v>
      </c>
      <c r="P35" s="6">
        <v>28</v>
      </c>
      <c r="Q35" s="17">
        <f t="shared" si="19"/>
        <v>0</v>
      </c>
      <c r="R35" s="17">
        <f t="shared" si="22"/>
        <v>7.3849115445488306E-2</v>
      </c>
      <c r="S35" s="8">
        <f t="shared" si="3"/>
        <v>1360</v>
      </c>
      <c r="T35" s="34">
        <f t="shared" si="4"/>
        <v>1.3199999999999998</v>
      </c>
      <c r="U35">
        <f t="shared" si="5"/>
        <v>0.06</v>
      </c>
      <c r="V35">
        <v>22.22</v>
      </c>
      <c r="W35">
        <f t="shared" si="6"/>
        <v>4.5454545454545456E-2</v>
      </c>
      <c r="X35">
        <f t="shared" si="7"/>
        <v>1.4545454545454542E-2</v>
      </c>
      <c r="Y35" s="32">
        <f t="shared" si="8"/>
        <v>308464.83350901946</v>
      </c>
      <c r="Z35" s="28">
        <f t="shared" si="9"/>
        <v>1372.69284532751</v>
      </c>
      <c r="AA35" s="28">
        <f t="shared" si="10"/>
        <v>731.47364565314388</v>
      </c>
      <c r="AB35" s="20">
        <v>31</v>
      </c>
      <c r="AC35" s="1">
        <f t="shared" si="0"/>
        <v>27.4538569065502</v>
      </c>
      <c r="AD35" s="1">
        <f t="shared" si="1"/>
        <v>472.54614309344981</v>
      </c>
      <c r="AE35" s="1">
        <f t="shared" si="2"/>
        <v>13.7269284532751</v>
      </c>
      <c r="AF35" s="3">
        <f t="shared" si="11"/>
        <v>18.286841141328598</v>
      </c>
    </row>
    <row r="36" spans="1:32" x14ac:dyDescent="0.35">
      <c r="A36">
        <v>3</v>
      </c>
      <c r="C36" s="15">
        <f t="shared" si="14"/>
        <v>43939</v>
      </c>
      <c r="D36" s="9">
        <v>33</v>
      </c>
      <c r="E36" s="37">
        <f t="shared" si="23"/>
        <v>12</v>
      </c>
      <c r="F36" s="74" t="str">
        <f t="shared" si="24"/>
        <v/>
      </c>
      <c r="G36" s="74">
        <f t="shared" si="25"/>
        <v>3.3166666666666673</v>
      </c>
      <c r="H36" s="74">
        <v>1</v>
      </c>
      <c r="I36" s="66">
        <f t="shared" si="15"/>
        <v>5.6489742381612063</v>
      </c>
      <c r="J36" s="66">
        <f t="shared" si="18"/>
        <v>6.0378709199221374</v>
      </c>
      <c r="K36" s="66">
        <f t="shared" si="20"/>
        <v>11.923199848489757</v>
      </c>
      <c r="L36" s="64">
        <f>LN(2)/SLOPE(I30:I36,D30:D36)</f>
        <v>14.637762749696707</v>
      </c>
      <c r="M36" s="10">
        <v>419</v>
      </c>
      <c r="N36" s="6">
        <v>284</v>
      </c>
      <c r="O36" s="6">
        <v>107</v>
      </c>
      <c r="P36" s="6">
        <v>28</v>
      </c>
      <c r="Q36" s="17">
        <f t="shared" si="19"/>
        <v>4.4117647058823532E-2</v>
      </c>
      <c r="R36" s="17">
        <f t="shared" si="22"/>
        <v>6.3144833732803232E-2</v>
      </c>
      <c r="S36" s="8">
        <f t="shared" si="3"/>
        <v>1420</v>
      </c>
      <c r="T36" s="34">
        <f t="shared" si="4"/>
        <v>1.3199999999999998</v>
      </c>
      <c r="U36">
        <f t="shared" si="5"/>
        <v>0.06</v>
      </c>
      <c r="V36">
        <v>22.22</v>
      </c>
      <c r="W36">
        <f t="shared" si="6"/>
        <v>4.5454545454545456E-2</v>
      </c>
      <c r="X36">
        <f t="shared" si="7"/>
        <v>1.4545454545454542E-2</v>
      </c>
      <c r="Y36" s="32">
        <f t="shared" si="8"/>
        <v>308383.02969085542</v>
      </c>
      <c r="Z36" s="28">
        <f t="shared" si="9"/>
        <v>1392.1015341585096</v>
      </c>
      <c r="AA36" s="28">
        <f t="shared" si="10"/>
        <v>793.86877498621254</v>
      </c>
      <c r="AB36" s="20">
        <v>29</v>
      </c>
      <c r="AC36" s="1">
        <f t="shared" si="0"/>
        <v>27.842030683170194</v>
      </c>
      <c r="AD36" s="1">
        <f t="shared" si="1"/>
        <v>472.15796931682979</v>
      </c>
      <c r="AE36" s="1">
        <f t="shared" si="2"/>
        <v>13.921015341585097</v>
      </c>
      <c r="AF36" s="3">
        <f t="shared" si="11"/>
        <v>19.846719374655315</v>
      </c>
    </row>
    <row r="37" spans="1:32" x14ac:dyDescent="0.35">
      <c r="A37">
        <v>3</v>
      </c>
      <c r="C37" s="15">
        <f t="shared" si="14"/>
        <v>43940</v>
      </c>
      <c r="D37" s="9">
        <v>34</v>
      </c>
      <c r="E37" s="37">
        <f t="shared" si="23"/>
        <v>11</v>
      </c>
      <c r="F37" s="74" t="str">
        <f t="shared" si="24"/>
        <v/>
      </c>
      <c r="G37" s="74">
        <f t="shared" si="25"/>
        <v>3.3166666666666673</v>
      </c>
      <c r="H37" s="74">
        <v>1</v>
      </c>
      <c r="I37" s="66">
        <f t="shared" si="15"/>
        <v>5.6733232671714928</v>
      </c>
      <c r="J37" s="66">
        <f t="shared" si="18"/>
        <v>6.0637852086876078</v>
      </c>
      <c r="K37" s="66">
        <f t="shared" si="20"/>
        <v>12.976307962195966</v>
      </c>
      <c r="L37" s="64">
        <f>LN(2)/SLOPE(I31:I37,D31:D37)</f>
        <v>14.185796044531891</v>
      </c>
      <c r="M37" s="9">
        <v>430</v>
      </c>
      <c r="N37" s="6">
        <v>291</v>
      </c>
      <c r="O37" s="11">
        <v>107</v>
      </c>
      <c r="P37" s="11">
        <v>32</v>
      </c>
      <c r="Q37" s="17">
        <f t="shared" si="19"/>
        <v>2.464788732394366E-2</v>
      </c>
      <c r="R37" s="17">
        <f t="shared" si="22"/>
        <v>4.007021581251554E-2</v>
      </c>
      <c r="S37" s="8">
        <f t="shared" si="3"/>
        <v>1455</v>
      </c>
      <c r="T37" s="34">
        <f t="shared" si="4"/>
        <v>1.3199999999999998</v>
      </c>
      <c r="U37">
        <f t="shared" si="5"/>
        <v>0.06</v>
      </c>
      <c r="V37">
        <v>22.22</v>
      </c>
      <c r="W37">
        <f t="shared" si="6"/>
        <v>4.5454545454545456E-2</v>
      </c>
      <c r="X37">
        <f t="shared" si="7"/>
        <v>1.4545454545454542E-2</v>
      </c>
      <c r="Y37" s="32">
        <f t="shared" si="8"/>
        <v>308300.0912383282</v>
      </c>
      <c r="Z37" s="28">
        <f t="shared" si="9"/>
        <v>1411.7626442239525</v>
      </c>
      <c r="AA37" s="28">
        <f t="shared" si="10"/>
        <v>857.14611744796298</v>
      </c>
      <c r="AB37" s="20">
        <v>30</v>
      </c>
      <c r="AC37" s="1">
        <f t="shared" si="0"/>
        <v>28.235252884479053</v>
      </c>
      <c r="AD37" s="1">
        <f t="shared" si="1"/>
        <v>471.76474711552095</v>
      </c>
      <c r="AE37" s="1">
        <f t="shared" si="2"/>
        <v>14.117626442239526</v>
      </c>
      <c r="AF37" s="3">
        <f t="shared" si="11"/>
        <v>21.428652936199075</v>
      </c>
    </row>
    <row r="38" spans="1:32" x14ac:dyDescent="0.35">
      <c r="A38">
        <v>3</v>
      </c>
      <c r="C38" s="15">
        <f t="shared" si="14"/>
        <v>43941</v>
      </c>
      <c r="D38" s="9">
        <v>35</v>
      </c>
      <c r="E38" s="37">
        <f t="shared" si="23"/>
        <v>15</v>
      </c>
      <c r="F38" s="74">
        <f t="shared" si="24"/>
        <v>0.88235294117647056</v>
      </c>
      <c r="G38" s="74">
        <f t="shared" si="25"/>
        <v>2.9931372549019608</v>
      </c>
      <c r="H38" s="74">
        <v>1</v>
      </c>
      <c r="I38" s="66">
        <f t="shared" si="15"/>
        <v>5.6524891802686508</v>
      </c>
      <c r="J38" s="66">
        <f t="shared" si="18"/>
        <v>6.0980742821662401</v>
      </c>
      <c r="K38" s="66">
        <f t="shared" si="20"/>
        <v>15.431425719506393</v>
      </c>
      <c r="L38" s="64">
        <f t="shared" si="21"/>
        <v>17.649769309748848</v>
      </c>
      <c r="M38" s="9">
        <v>445</v>
      </c>
      <c r="N38" s="6">
        <v>285</v>
      </c>
      <c r="O38" s="11">
        <v>124</v>
      </c>
      <c r="P38" s="11">
        <v>36</v>
      </c>
      <c r="Q38" s="17">
        <f t="shared" si="19"/>
        <v>-2.0618556701030927E-2</v>
      </c>
      <c r="R38" s="17">
        <f t="shared" si="22"/>
        <v>3.6484092721977494E-2</v>
      </c>
      <c r="S38" s="8">
        <f t="shared" si="3"/>
        <v>1425</v>
      </c>
      <c r="T38" s="34">
        <f t="shared" si="4"/>
        <v>1.3199999999999998</v>
      </c>
      <c r="U38">
        <f t="shared" si="5"/>
        <v>0.06</v>
      </c>
      <c r="V38">
        <v>22.22</v>
      </c>
      <c r="W38">
        <f t="shared" si="6"/>
        <v>4.5454545454545456E-2</v>
      </c>
      <c r="X38">
        <f t="shared" si="7"/>
        <v>1.4545454545454542E-2</v>
      </c>
      <c r="Y38" s="32">
        <f t="shared" si="8"/>
        <v>308216.00403964298</v>
      </c>
      <c r="Z38" s="28">
        <f t="shared" si="9"/>
        <v>1431.6788136262498</v>
      </c>
      <c r="AA38" s="28">
        <f t="shared" si="10"/>
        <v>921.31714673086992</v>
      </c>
      <c r="AB38" s="20">
        <v>29</v>
      </c>
      <c r="AC38" s="1">
        <f t="shared" si="0"/>
        <v>28.633576272524998</v>
      </c>
      <c r="AD38" s="1">
        <f t="shared" si="1"/>
        <v>471.36642372747502</v>
      </c>
      <c r="AE38" s="1">
        <f t="shared" si="2"/>
        <v>14.316788136262499</v>
      </c>
      <c r="AF38" s="3">
        <f t="shared" si="11"/>
        <v>23.032928668271751</v>
      </c>
    </row>
    <row r="39" spans="1:32" x14ac:dyDescent="0.35">
      <c r="A39">
        <v>3</v>
      </c>
      <c r="C39" s="15">
        <f t="shared" si="14"/>
        <v>43942</v>
      </c>
      <c r="D39" s="9">
        <v>36</v>
      </c>
      <c r="E39" s="37">
        <f t="shared" si="23"/>
        <v>13</v>
      </c>
      <c r="F39" s="74">
        <f t="shared" si="24"/>
        <v>1.3</v>
      </c>
      <c r="G39" s="74">
        <f t="shared" si="25"/>
        <v>3.0531372549019613</v>
      </c>
      <c r="H39" s="74">
        <v>1</v>
      </c>
      <c r="I39" s="66">
        <f t="shared" si="15"/>
        <v>5.6559918108198524</v>
      </c>
      <c r="J39" s="66">
        <f t="shared" si="18"/>
        <v>6.1268691841141854</v>
      </c>
      <c r="K39" s="66">
        <f t="shared" si="20"/>
        <v>20.920241528721238</v>
      </c>
      <c r="L39" s="64">
        <f t="shared" si="21"/>
        <v>36.708971314738292</v>
      </c>
      <c r="M39" s="9">
        <v>458</v>
      </c>
      <c r="N39" s="6">
        <v>286</v>
      </c>
      <c r="O39" s="11">
        <v>134</v>
      </c>
      <c r="P39" s="11">
        <v>38</v>
      </c>
      <c r="Q39" s="17">
        <f t="shared" si="19"/>
        <v>3.5087719298245615E-3</v>
      </c>
      <c r="R39" s="17">
        <f t="shared" si="22"/>
        <v>3.9536366262972841E-2</v>
      </c>
      <c r="S39" s="8">
        <f t="shared" si="3"/>
        <v>1430</v>
      </c>
      <c r="T39" s="34">
        <f t="shared" si="4"/>
        <v>1.3199999999999998</v>
      </c>
      <c r="U39">
        <f t="shared" si="5"/>
        <v>0.06</v>
      </c>
      <c r="V39">
        <v>22.22</v>
      </c>
      <c r="W39">
        <f t="shared" si="6"/>
        <v>4.5454545454545456E-2</v>
      </c>
      <c r="X39">
        <f t="shared" si="7"/>
        <v>1.4545454545454542E-2</v>
      </c>
      <c r="Y39" s="32">
        <f t="shared" si="8"/>
        <v>308130.75385488395</v>
      </c>
      <c r="Z39" s="28">
        <f t="shared" si="9"/>
        <v>1451.8526886750071</v>
      </c>
      <c r="AA39" s="28">
        <f t="shared" si="10"/>
        <v>986.39345644115406</v>
      </c>
      <c r="AB39" s="20">
        <v>29</v>
      </c>
      <c r="AC39" s="1">
        <f t="shared" si="0"/>
        <v>29.037053773500144</v>
      </c>
      <c r="AD39" s="1">
        <f t="shared" si="1"/>
        <v>470.96294622649987</v>
      </c>
      <c r="AE39" s="1">
        <f t="shared" si="2"/>
        <v>14.518526886750072</v>
      </c>
      <c r="AF39" s="3">
        <f t="shared" si="11"/>
        <v>24.659836411028852</v>
      </c>
    </row>
    <row r="40" spans="1:32" x14ac:dyDescent="0.35">
      <c r="A40">
        <v>3</v>
      </c>
      <c r="C40" s="15">
        <f t="shared" si="14"/>
        <v>43943</v>
      </c>
      <c r="D40" s="9">
        <v>37</v>
      </c>
      <c r="E40" s="37">
        <f t="shared" si="23"/>
        <v>12</v>
      </c>
      <c r="F40" s="74">
        <f t="shared" si="24"/>
        <v>1.3333333333333333</v>
      </c>
      <c r="G40" s="74">
        <f t="shared" si="25"/>
        <v>1.4698039215686274</v>
      </c>
      <c r="H40" s="74">
        <v>1</v>
      </c>
      <c r="I40" s="66">
        <f t="shared" si="15"/>
        <v>5.6629604801359461</v>
      </c>
      <c r="J40" s="66">
        <f t="shared" si="18"/>
        <v>6.1527326947041043</v>
      </c>
      <c r="K40" s="66">
        <f t="shared" si="20"/>
        <v>25.119581315010677</v>
      </c>
      <c r="L40" s="64">
        <f t="shared" si="21"/>
        <v>70.480241586315245</v>
      </c>
      <c r="M40" s="9">
        <v>470</v>
      </c>
      <c r="N40" s="7">
        <v>288</v>
      </c>
      <c r="O40" s="12">
        <v>143</v>
      </c>
      <c r="P40" s="12">
        <v>39</v>
      </c>
      <c r="Q40" s="17">
        <f t="shared" si="19"/>
        <v>6.993006993006993E-3</v>
      </c>
      <c r="R40" s="17">
        <f t="shared" si="22"/>
        <v>1.9106795833402405E-2</v>
      </c>
      <c r="S40" s="8">
        <f t="shared" si="3"/>
        <v>1440</v>
      </c>
      <c r="T40" s="34">
        <f t="shared" si="4"/>
        <v>1.3199999999999998</v>
      </c>
      <c r="U40">
        <f t="shared" si="5"/>
        <v>0.06</v>
      </c>
      <c r="V40">
        <v>22.22</v>
      </c>
      <c r="W40">
        <f t="shared" si="6"/>
        <v>4.5454545454545456E-2</v>
      </c>
      <c r="X40">
        <f t="shared" si="7"/>
        <v>1.4545454545454542E-2</v>
      </c>
      <c r="Y40" s="32">
        <f t="shared" si="8"/>
        <v>308044.32631628739</v>
      </c>
      <c r="Z40" s="28">
        <f t="shared" si="9"/>
        <v>1472.2869232408971</v>
      </c>
      <c r="AA40" s="28">
        <f t="shared" si="10"/>
        <v>1052.3867604718362</v>
      </c>
      <c r="AB40" s="20">
        <v>24</v>
      </c>
      <c r="AC40" s="1">
        <f t="shared" si="0"/>
        <v>29.445738464817943</v>
      </c>
      <c r="AD40" s="1">
        <f t="shared" si="1"/>
        <v>470.55426153518204</v>
      </c>
      <c r="AE40" s="1">
        <f t="shared" si="2"/>
        <v>14.722869232408971</v>
      </c>
      <c r="AF40" s="3">
        <f t="shared" si="11"/>
        <v>26.309669011795904</v>
      </c>
    </row>
    <row r="41" spans="1:32" x14ac:dyDescent="0.35">
      <c r="A41">
        <v>3</v>
      </c>
      <c r="C41" s="15">
        <f t="shared" si="14"/>
        <v>43944</v>
      </c>
      <c r="D41" s="9">
        <v>38</v>
      </c>
      <c r="E41" s="37">
        <f t="shared" si="23"/>
        <v>11</v>
      </c>
      <c r="F41" s="74">
        <f t="shared" si="24"/>
        <v>1.8333333333333333</v>
      </c>
      <c r="G41" s="74">
        <f t="shared" si="25"/>
        <v>1.2698039215686274</v>
      </c>
      <c r="H41" s="74">
        <v>1</v>
      </c>
      <c r="I41" s="66">
        <f t="shared" si="15"/>
        <v>5.6767538022682817</v>
      </c>
      <c r="J41" s="66">
        <f t="shared" si="18"/>
        <v>6.1758672701057611</v>
      </c>
      <c r="K41" s="66">
        <f t="shared" si="20"/>
        <v>24.444407796744478</v>
      </c>
      <c r="L41" s="64">
        <f t="shared" si="21"/>
        <v>86.838693327354505</v>
      </c>
      <c r="M41" s="9">
        <v>481</v>
      </c>
      <c r="N41" s="6">
        <v>292</v>
      </c>
      <c r="O41" s="11">
        <v>149</v>
      </c>
      <c r="P41" s="11">
        <v>40</v>
      </c>
      <c r="Q41" s="17">
        <f t="shared" si="19"/>
        <v>1.3888888888888888E-2</v>
      </c>
      <c r="R41" s="17">
        <f t="shared" si="22"/>
        <v>1.036252078477953E-2</v>
      </c>
      <c r="S41" s="8">
        <f t="shared" si="3"/>
        <v>1460</v>
      </c>
      <c r="T41" s="34">
        <f t="shared" si="4"/>
        <v>1.3199999999999998</v>
      </c>
      <c r="U41">
        <f t="shared" si="5"/>
        <v>0.06</v>
      </c>
      <c r="V41">
        <v>22.22</v>
      </c>
      <c r="W41">
        <f t="shared" si="6"/>
        <v>4.5454545454545456E-2</v>
      </c>
      <c r="X41">
        <f t="shared" si="7"/>
        <v>1.4545454545454542E-2</v>
      </c>
      <c r="Y41" s="32">
        <f t="shared" si="8"/>
        <v>307956.7069285693</v>
      </c>
      <c r="Z41" s="28">
        <f t="shared" si="9"/>
        <v>1492.9841780844315</v>
      </c>
      <c r="AA41" s="28">
        <f t="shared" si="10"/>
        <v>1119.3088933464223</v>
      </c>
      <c r="AB41" s="20">
        <v>31</v>
      </c>
      <c r="AC41" s="1">
        <f t="shared" si="0"/>
        <v>29.85968356168863</v>
      </c>
      <c r="AD41" s="1">
        <f t="shared" si="1"/>
        <v>470.14031643831134</v>
      </c>
      <c r="AE41" s="1">
        <f t="shared" si="2"/>
        <v>14.929841780844315</v>
      </c>
      <c r="AF41" s="3">
        <f t="shared" si="11"/>
        <v>27.982722333660561</v>
      </c>
    </row>
    <row r="42" spans="1:32" x14ac:dyDescent="0.35">
      <c r="A42">
        <v>3</v>
      </c>
      <c r="C42" s="15">
        <f t="shared" si="14"/>
        <v>43945</v>
      </c>
      <c r="D42" s="9">
        <v>39</v>
      </c>
      <c r="E42" s="37">
        <f t="shared" si="23"/>
        <v>13</v>
      </c>
      <c r="F42" s="74">
        <f t="shared" si="24"/>
        <v>0.76470588235294112</v>
      </c>
      <c r="G42" s="74">
        <f t="shared" si="25"/>
        <v>1.2227450980392156</v>
      </c>
      <c r="H42" s="74">
        <v>1</v>
      </c>
      <c r="I42" s="66">
        <f t="shared" si="15"/>
        <v>5.6629604801359461</v>
      </c>
      <c r="J42" s="66">
        <f t="shared" si="18"/>
        <v>6.2025355171879228</v>
      </c>
      <c r="K42" s="66">
        <f t="shared" si="20"/>
        <v>25.113497700949615</v>
      </c>
      <c r="L42" s="64">
        <f t="shared" si="21"/>
        <v>327.33618316919211</v>
      </c>
      <c r="M42" s="9">
        <v>494</v>
      </c>
      <c r="N42" s="6">
        <v>288</v>
      </c>
      <c r="O42" s="11">
        <v>166</v>
      </c>
      <c r="P42" s="11">
        <v>40</v>
      </c>
      <c r="Q42" s="17">
        <f t="shared" si="19"/>
        <v>-1.3698630136986301E-2</v>
      </c>
      <c r="R42" s="17">
        <f t="shared" si="22"/>
        <v>8.4055736223529152E-3</v>
      </c>
      <c r="S42" s="8">
        <f t="shared" si="3"/>
        <v>1440</v>
      </c>
      <c r="T42" s="34">
        <f t="shared" si="4"/>
        <v>1.3199999999999998</v>
      </c>
      <c r="U42">
        <f t="shared" si="5"/>
        <v>0.06</v>
      </c>
      <c r="V42">
        <v>22.22</v>
      </c>
      <c r="W42">
        <f t="shared" si="6"/>
        <v>4.5454545454545456E-2</v>
      </c>
      <c r="X42">
        <f t="shared" si="7"/>
        <v>1.4545454545454542E-2</v>
      </c>
      <c r="Y42" s="32">
        <f t="shared" si="8"/>
        <v>307867.88106930896</v>
      </c>
      <c r="Z42" s="28">
        <f t="shared" si="9"/>
        <v>1513.9471201590995</v>
      </c>
      <c r="AA42" s="28">
        <f t="shared" si="10"/>
        <v>1187.1718105320783</v>
      </c>
      <c r="AB42" s="20">
        <v>34</v>
      </c>
      <c r="AC42" s="1">
        <f t="shared" si="0"/>
        <v>30.27894240318199</v>
      </c>
      <c r="AD42" s="1">
        <f t="shared" si="1"/>
        <v>469.72105759681801</v>
      </c>
      <c r="AE42" s="1">
        <f t="shared" si="2"/>
        <v>15.139471201590995</v>
      </c>
      <c r="AF42" s="3">
        <f t="shared" si="11"/>
        <v>29.67929526330196</v>
      </c>
    </row>
    <row r="43" spans="1:32" x14ac:dyDescent="0.35">
      <c r="A43">
        <v>4</v>
      </c>
      <c r="B43" t="s">
        <v>30</v>
      </c>
      <c r="C43" s="15">
        <f t="shared" si="14"/>
        <v>43946</v>
      </c>
      <c r="D43" s="9">
        <v>40</v>
      </c>
      <c r="E43" s="37">
        <f t="shared" si="23"/>
        <v>3</v>
      </c>
      <c r="F43" s="74" t="str">
        <f t="shared" si="24"/>
        <v/>
      </c>
      <c r="G43" s="74">
        <f t="shared" si="25"/>
        <v>1.2227450980392156</v>
      </c>
      <c r="H43" s="74">
        <v>1</v>
      </c>
      <c r="I43" s="66">
        <f t="shared" si="15"/>
        <v>5.6733232671714928</v>
      </c>
      <c r="J43" s="66">
        <f t="shared" si="18"/>
        <v>6.2085900260966289</v>
      </c>
      <c r="K43" s="66">
        <f t="shared" si="20"/>
        <v>28.032846561377035</v>
      </c>
      <c r="L43" s="64">
        <f t="shared" si="21"/>
        <v>465.37132975374772</v>
      </c>
      <c r="M43" s="9">
        <v>497</v>
      </c>
      <c r="N43" s="6">
        <v>291</v>
      </c>
      <c r="O43" s="8">
        <v>166</v>
      </c>
      <c r="P43" s="8">
        <v>40</v>
      </c>
      <c r="Q43" s="17">
        <f t="shared" si="19"/>
        <v>1.0416666666666666E-2</v>
      </c>
      <c r="R43" s="17">
        <f t="shared" si="22"/>
        <v>3.5911478520447918E-3</v>
      </c>
      <c r="S43" s="8">
        <f t="shared" si="3"/>
        <v>1455</v>
      </c>
      <c r="T43" s="34">
        <f t="shared" si="4"/>
        <v>0.65999999999999992</v>
      </c>
      <c r="U43">
        <f t="shared" si="5"/>
        <v>0.03</v>
      </c>
      <c r="V43">
        <v>22.22</v>
      </c>
      <c r="W43">
        <f t="shared" si="6"/>
        <v>4.5454545454545456E-2</v>
      </c>
      <c r="X43">
        <f t="shared" si="7"/>
        <v>-1.5454545454545457E-2</v>
      </c>
      <c r="Y43" s="32">
        <f t="shared" si="8"/>
        <v>307822.8575293498</v>
      </c>
      <c r="Z43" s="28">
        <f t="shared" si="9"/>
        <v>1490.154881929192</v>
      </c>
      <c r="AA43" s="28">
        <f t="shared" si="10"/>
        <v>1255.9875887211283</v>
      </c>
      <c r="AB43" s="20">
        <v>33</v>
      </c>
      <c r="AC43" s="1">
        <f t="shared" si="0"/>
        <v>29.803097638583839</v>
      </c>
      <c r="AD43" s="1">
        <f t="shared" si="1"/>
        <v>470.19690236141616</v>
      </c>
      <c r="AE43" s="1">
        <f t="shared" si="2"/>
        <v>14.90154881929192</v>
      </c>
      <c r="AF43" s="3">
        <f t="shared" si="11"/>
        <v>31.39968971802821</v>
      </c>
    </row>
    <row r="44" spans="1:32" x14ac:dyDescent="0.35">
      <c r="A44">
        <v>4</v>
      </c>
      <c r="C44" s="15">
        <f t="shared" si="14"/>
        <v>43947</v>
      </c>
      <c r="D44" s="9">
        <v>41</v>
      </c>
      <c r="E44" s="37">
        <f t="shared" si="23"/>
        <v>2</v>
      </c>
      <c r="F44" s="74" t="str">
        <f t="shared" si="24"/>
        <v/>
      </c>
      <c r="G44" s="74">
        <f t="shared" si="25"/>
        <v>1.2227450980392156</v>
      </c>
      <c r="H44" s="74">
        <v>1</v>
      </c>
      <c r="I44" s="66">
        <f t="shared" si="15"/>
        <v>5.6801726090170677</v>
      </c>
      <c r="J44" s="66">
        <f t="shared" si="18"/>
        <v>6.2126060957515188</v>
      </c>
      <c r="K44" s="66">
        <f t="shared" si="20"/>
        <v>34.854038675047441</v>
      </c>
      <c r="L44" s="64">
        <f t="shared" si="21"/>
        <v>164.87633697020152</v>
      </c>
      <c r="M44" s="9">
        <v>499</v>
      </c>
      <c r="N44" s="6">
        <v>293</v>
      </c>
      <c r="O44" s="11">
        <v>166</v>
      </c>
      <c r="P44" s="11">
        <v>40</v>
      </c>
      <c r="Q44" s="17">
        <f t="shared" si="19"/>
        <v>6.8728522336769758E-3</v>
      </c>
      <c r="R44" s="17">
        <f t="shared" si="22"/>
        <v>1.0518571248638365E-3</v>
      </c>
      <c r="S44" s="8">
        <f t="shared" si="3"/>
        <v>1465</v>
      </c>
      <c r="T44" s="34">
        <f t="shared" si="4"/>
        <v>0.65999999999999992</v>
      </c>
      <c r="U44">
        <f t="shared" si="5"/>
        <v>0.03</v>
      </c>
      <c r="V44">
        <v>22.22</v>
      </c>
      <c r="W44">
        <f t="shared" si="6"/>
        <v>4.5454545454545456E-2</v>
      </c>
      <c r="X44">
        <f t="shared" si="7"/>
        <v>-1.5454545454545457E-2</v>
      </c>
      <c r="Y44" s="32">
        <f t="shared" si="8"/>
        <v>307778.54803185648</v>
      </c>
      <c r="Z44" s="28">
        <f t="shared" si="9"/>
        <v>1466.7300666075398</v>
      </c>
      <c r="AA44" s="28">
        <f t="shared" si="10"/>
        <v>1323.7219015360915</v>
      </c>
      <c r="AB44" s="20">
        <v>32</v>
      </c>
      <c r="AC44" s="1">
        <f t="shared" si="0"/>
        <v>29.334601332150797</v>
      </c>
      <c r="AD44" s="1">
        <f t="shared" si="1"/>
        <v>470.66539866784922</v>
      </c>
      <c r="AE44" s="1">
        <f t="shared" si="2"/>
        <v>14.667300666075398</v>
      </c>
      <c r="AF44" s="3">
        <f t="shared" si="11"/>
        <v>33.093047538402288</v>
      </c>
    </row>
    <row r="45" spans="1:32" x14ac:dyDescent="0.35">
      <c r="A45">
        <v>4</v>
      </c>
      <c r="C45" s="15">
        <f t="shared" si="14"/>
        <v>43948</v>
      </c>
      <c r="D45" s="9">
        <v>42</v>
      </c>
      <c r="E45" s="37">
        <f t="shared" si="23"/>
        <v>5</v>
      </c>
      <c r="F45" s="74">
        <f t="shared" si="24"/>
        <v>0.83333333333333337</v>
      </c>
      <c r="G45" s="74">
        <f t="shared" si="25"/>
        <v>1.2129411764705882</v>
      </c>
      <c r="H45" s="74">
        <v>1</v>
      </c>
      <c r="I45" s="66">
        <f t="shared" si="15"/>
        <v>5.6664266881124323</v>
      </c>
      <c r="J45" s="66">
        <f t="shared" si="18"/>
        <v>6.2225762680713688</v>
      </c>
      <c r="K45" s="66">
        <f t="shared" si="20"/>
        <v>44.15042493169053</v>
      </c>
      <c r="L45" s="64">
        <f t="shared" si="21"/>
        <v>311.53505093335963</v>
      </c>
      <c r="M45" s="9">
        <v>504</v>
      </c>
      <c r="N45" s="8">
        <v>289</v>
      </c>
      <c r="O45" s="11">
        <v>172</v>
      </c>
      <c r="P45" s="11">
        <v>43</v>
      </c>
      <c r="Q45" s="17">
        <f t="shared" si="19"/>
        <v>-1.3651877133105802E-2</v>
      </c>
      <c r="R45" s="17">
        <f t="shared" si="22"/>
        <v>2.0470970631388547E-3</v>
      </c>
      <c r="S45" s="8">
        <f t="shared" si="3"/>
        <v>1445</v>
      </c>
      <c r="T45" s="34">
        <f t="shared" si="4"/>
        <v>0.65999999999999992</v>
      </c>
      <c r="U45">
        <f t="shared" si="5"/>
        <v>0.03</v>
      </c>
      <c r="V45">
        <v>22.22</v>
      </c>
      <c r="W45">
        <f t="shared" si="6"/>
        <v>4.5454545454545456E-2</v>
      </c>
      <c r="X45">
        <f t="shared" si="7"/>
        <v>-1.5454545454545457E-2</v>
      </c>
      <c r="Y45" s="32">
        <f t="shared" si="8"/>
        <v>307734.94134505151</v>
      </c>
      <c r="Z45" s="28">
        <f t="shared" si="9"/>
        <v>1443.6672049303752</v>
      </c>
      <c r="AA45" s="28">
        <f t="shared" si="10"/>
        <v>1390.3914500182525</v>
      </c>
      <c r="AB45" s="20">
        <v>29</v>
      </c>
      <c r="AC45" s="1">
        <f t="shared" si="0"/>
        <v>28.873344098607504</v>
      </c>
      <c r="AD45" s="1">
        <f t="shared" si="1"/>
        <v>471.1266559013925</v>
      </c>
      <c r="AE45" s="1">
        <f t="shared" si="2"/>
        <v>14.436672049303752</v>
      </c>
      <c r="AF45" s="3">
        <f t="shared" si="11"/>
        <v>34.759786250456315</v>
      </c>
    </row>
    <row r="46" spans="1:32" x14ac:dyDescent="0.35">
      <c r="A46">
        <v>4</v>
      </c>
      <c r="C46" s="15">
        <f t="shared" si="14"/>
        <v>43949</v>
      </c>
      <c r="D46" s="9">
        <v>43</v>
      </c>
      <c r="E46" s="37">
        <f t="shared" si="23"/>
        <v>3</v>
      </c>
      <c r="F46" s="74">
        <f t="shared" si="24"/>
        <v>0.11538461538461539</v>
      </c>
      <c r="G46" s="74">
        <f t="shared" si="25"/>
        <v>0.97601809954751118</v>
      </c>
      <c r="H46" s="74">
        <v>1</v>
      </c>
      <c r="I46" s="66">
        <f t="shared" si="15"/>
        <v>5.5834963087816991</v>
      </c>
      <c r="J46" s="66">
        <f t="shared" si="18"/>
        <v>6.2285110035911835</v>
      </c>
      <c r="K46" s="66">
        <f t="shared" si="20"/>
        <v>58.666089282827876</v>
      </c>
      <c r="L46" s="64">
        <f t="shared" si="21"/>
        <v>-80.253693941188871</v>
      </c>
      <c r="M46" s="9">
        <v>507</v>
      </c>
      <c r="N46" s="6">
        <v>266</v>
      </c>
      <c r="O46" s="11">
        <v>198</v>
      </c>
      <c r="P46" s="11">
        <v>43</v>
      </c>
      <c r="Q46" s="17">
        <f t="shared" si="19"/>
        <v>-7.9584775086505188E-2</v>
      </c>
      <c r="R46" s="17">
        <f t="shared" si="22"/>
        <v>-9.8234096534796818E-3</v>
      </c>
      <c r="S46" s="8">
        <f t="shared" si="3"/>
        <v>1330</v>
      </c>
      <c r="T46" s="34">
        <f t="shared" si="4"/>
        <v>0.65999999999999992</v>
      </c>
      <c r="U46">
        <f t="shared" si="5"/>
        <v>0.03</v>
      </c>
      <c r="V46">
        <v>22.22</v>
      </c>
      <c r="W46">
        <f t="shared" si="6"/>
        <v>4.5454545454545456E-2</v>
      </c>
      <c r="X46">
        <f t="shared" si="7"/>
        <v>-1.5454545454545457E-2</v>
      </c>
      <c r="Y46" s="32">
        <f t="shared" si="8"/>
        <v>307692.02641086985</v>
      </c>
      <c r="Z46" s="28">
        <f t="shared" si="9"/>
        <v>1420.9609025242939</v>
      </c>
      <c r="AA46" s="28">
        <f t="shared" si="10"/>
        <v>1456.0126866059968</v>
      </c>
      <c r="AB46" s="20">
        <v>30</v>
      </c>
      <c r="AC46" s="1">
        <f t="shared" si="0"/>
        <v>28.419218050485881</v>
      </c>
      <c r="AD46" s="1">
        <f t="shared" si="1"/>
        <v>471.58078194951412</v>
      </c>
      <c r="AE46" s="1">
        <f t="shared" si="2"/>
        <v>14.209609025242941</v>
      </c>
      <c r="AF46" s="3">
        <f t="shared" si="11"/>
        <v>36.400317165149922</v>
      </c>
    </row>
    <row r="47" spans="1:32" x14ac:dyDescent="0.35">
      <c r="A47">
        <v>4</v>
      </c>
      <c r="C47" s="15">
        <f t="shared" si="14"/>
        <v>43950</v>
      </c>
      <c r="D47" s="9">
        <v>44</v>
      </c>
      <c r="E47" s="37">
        <f t="shared" si="23"/>
        <v>9</v>
      </c>
      <c r="F47" s="74">
        <f t="shared" si="24"/>
        <v>0.5625</v>
      </c>
      <c r="G47" s="74">
        <f t="shared" si="25"/>
        <v>0.82185143288084461</v>
      </c>
      <c r="H47" s="74">
        <v>1</v>
      </c>
      <c r="I47" s="66">
        <f t="shared" si="15"/>
        <v>5.5568280616995374</v>
      </c>
      <c r="J47" s="66">
        <f t="shared" si="18"/>
        <v>6.2461067654815627</v>
      </c>
      <c r="K47" s="66">
        <f t="shared" si="20"/>
        <v>70.152615658861052</v>
      </c>
      <c r="L47" s="64">
        <f t="shared" si="21"/>
        <v>-36.925498300686385</v>
      </c>
      <c r="M47" s="9">
        <v>516</v>
      </c>
      <c r="N47" s="6">
        <v>259</v>
      </c>
      <c r="O47" s="11">
        <v>214</v>
      </c>
      <c r="P47" s="11">
        <v>43</v>
      </c>
      <c r="Q47" s="17">
        <f t="shared" si="19"/>
        <v>-2.6315789473684209E-2</v>
      </c>
      <c r="R47" s="17">
        <f t="shared" si="22"/>
        <v>-1.4581809148721281E-2</v>
      </c>
      <c r="S47" s="8">
        <f t="shared" si="3"/>
        <v>1295</v>
      </c>
      <c r="T47" s="34">
        <f t="shared" si="4"/>
        <v>0.65999999999999992</v>
      </c>
      <c r="U47">
        <f t="shared" si="5"/>
        <v>0.03</v>
      </c>
      <c r="V47">
        <v>22.22</v>
      </c>
      <c r="W47">
        <f t="shared" si="6"/>
        <v>4.5454545454545456E-2</v>
      </c>
      <c r="X47">
        <f t="shared" si="7"/>
        <v>-1.5454545454545457E-2</v>
      </c>
      <c r="Y47" s="32">
        <f t="shared" si="8"/>
        <v>307649.79234236811</v>
      </c>
      <c r="Z47" s="28">
        <f t="shared" si="9"/>
        <v>1398.605839093115</v>
      </c>
      <c r="AA47" s="28">
        <f t="shared" si="10"/>
        <v>1520.6018185389194</v>
      </c>
      <c r="AB47" s="20">
        <v>36</v>
      </c>
      <c r="AC47" s="1">
        <f t="shared" si="0"/>
        <v>27.972116781862301</v>
      </c>
      <c r="AD47" s="1">
        <f t="shared" si="1"/>
        <v>472.02788321813767</v>
      </c>
      <c r="AE47" s="1">
        <f t="shared" si="2"/>
        <v>13.98605839093115</v>
      </c>
      <c r="AF47" s="3">
        <f t="shared" si="11"/>
        <v>38.015045463472987</v>
      </c>
    </row>
    <row r="48" spans="1:32" x14ac:dyDescent="0.35">
      <c r="A48">
        <v>4</v>
      </c>
      <c r="B48" t="s">
        <v>45</v>
      </c>
      <c r="C48" s="15">
        <f t="shared" si="14"/>
        <v>43951</v>
      </c>
      <c r="D48" s="9">
        <v>45</v>
      </c>
      <c r="E48" s="37">
        <f t="shared" si="23"/>
        <v>19</v>
      </c>
      <c r="F48" s="74">
        <f t="shared" si="24"/>
        <v>1.9</v>
      </c>
      <c r="G48" s="74">
        <f t="shared" si="25"/>
        <v>0.83518476621417792</v>
      </c>
      <c r="H48" s="74">
        <v>1</v>
      </c>
      <c r="I48" s="66">
        <f t="shared" si="15"/>
        <v>5.5909869805108565</v>
      </c>
      <c r="J48" s="66">
        <f t="shared" si="18"/>
        <v>6.2822667468960063</v>
      </c>
      <c r="K48" s="66">
        <f t="shared" si="20"/>
        <v>58.788958972072464</v>
      </c>
      <c r="L48" s="64">
        <f t="shared" si="21"/>
        <v>-35.572903282938078</v>
      </c>
      <c r="M48" s="9">
        <v>535</v>
      </c>
      <c r="N48" s="6">
        <v>268</v>
      </c>
      <c r="O48" s="11">
        <v>224</v>
      </c>
      <c r="P48" s="8">
        <v>43</v>
      </c>
      <c r="Q48" s="17">
        <f t="shared" si="19"/>
        <v>3.4749034749034749E-2</v>
      </c>
      <c r="R48" s="17">
        <f t="shared" si="22"/>
        <v>-1.1601788311557587E-2</v>
      </c>
      <c r="S48" s="8">
        <f t="shared" si="3"/>
        <v>1340</v>
      </c>
      <c r="T48" s="34">
        <f t="shared" si="4"/>
        <v>0.65999999999999992</v>
      </c>
      <c r="U48">
        <f t="shared" si="5"/>
        <v>0.03</v>
      </c>
      <c r="V48">
        <v>22.22</v>
      </c>
      <c r="W48">
        <f t="shared" si="6"/>
        <v>4.5454545454545456E-2</v>
      </c>
      <c r="X48">
        <f t="shared" si="7"/>
        <v>-1.5454545454545457E-2</v>
      </c>
      <c r="Y48" s="32">
        <f t="shared" si="8"/>
        <v>307608.22842116898</v>
      </c>
      <c r="Z48" s="28">
        <f t="shared" si="9"/>
        <v>1376.5967676062048</v>
      </c>
      <c r="AA48" s="28">
        <f t="shared" si="10"/>
        <v>1584.17481122497</v>
      </c>
      <c r="AB48" s="20">
        <v>33</v>
      </c>
      <c r="AC48" s="1">
        <f t="shared" si="0"/>
        <v>27.531935352124098</v>
      </c>
      <c r="AD48" s="1">
        <f t="shared" si="1"/>
        <v>472.46806464787591</v>
      </c>
      <c r="AE48" s="1">
        <f t="shared" si="2"/>
        <v>13.765967676062049</v>
      </c>
      <c r="AF48" s="3">
        <f t="shared" si="11"/>
        <v>39.604370280624252</v>
      </c>
    </row>
    <row r="49" spans="1:32" x14ac:dyDescent="0.35">
      <c r="A49">
        <v>4</v>
      </c>
      <c r="B49" t="s">
        <v>46</v>
      </c>
      <c r="C49" s="15">
        <f t="shared" si="14"/>
        <v>43952</v>
      </c>
      <c r="D49" s="9">
        <v>46</v>
      </c>
      <c r="E49" s="37">
        <f t="shared" si="23"/>
        <v>8</v>
      </c>
      <c r="F49" s="74">
        <f t="shared" si="24"/>
        <v>0.47058823529411764</v>
      </c>
      <c r="G49" s="74">
        <f t="shared" si="25"/>
        <v>0.77636123680241331</v>
      </c>
      <c r="H49" s="74">
        <v>1</v>
      </c>
      <c r="I49" s="66">
        <f t="shared" si="15"/>
        <v>5.5568280616995374</v>
      </c>
      <c r="J49" s="66">
        <f t="shared" si="18"/>
        <v>6.2971093199339352</v>
      </c>
      <c r="K49" s="66">
        <f t="shared" si="20"/>
        <v>45.302713516680818</v>
      </c>
      <c r="L49" s="64">
        <f t="shared" si="21"/>
        <v>-30.446236734193725</v>
      </c>
      <c r="M49" s="9">
        <v>543</v>
      </c>
      <c r="N49" s="6">
        <v>259</v>
      </c>
      <c r="O49" s="11">
        <v>241</v>
      </c>
      <c r="P49" s="8">
        <v>43</v>
      </c>
      <c r="Q49" s="17">
        <f t="shared" si="19"/>
        <v>-3.3582089552238806E-2</v>
      </c>
      <c r="R49" s="17">
        <f t="shared" si="22"/>
        <v>-1.4442282513736516E-2</v>
      </c>
      <c r="S49" s="8">
        <f t="shared" si="3"/>
        <v>1295</v>
      </c>
      <c r="T49" s="34">
        <f t="shared" si="4"/>
        <v>0.65999999999999992</v>
      </c>
      <c r="U49">
        <f t="shared" si="5"/>
        <v>0.03</v>
      </c>
      <c r="V49">
        <v>22.22</v>
      </c>
      <c r="W49">
        <f t="shared" si="6"/>
        <v>4.5454545454545456E-2</v>
      </c>
      <c r="X49">
        <f t="shared" si="7"/>
        <v>-1.5454545454545457E-2</v>
      </c>
      <c r="Y49" s="32">
        <f t="shared" si="8"/>
        <v>307567.32409494091</v>
      </c>
      <c r="Z49" s="28">
        <f t="shared" si="9"/>
        <v>1354.9285134885713</v>
      </c>
      <c r="AA49" s="28">
        <f t="shared" si="10"/>
        <v>1646.7473915707064</v>
      </c>
      <c r="AB49" s="20">
        <v>32</v>
      </c>
      <c r="AC49" s="1">
        <f t="shared" si="0"/>
        <v>27.098570269771425</v>
      </c>
      <c r="AD49" s="1">
        <f t="shared" si="1"/>
        <v>472.90142973022859</v>
      </c>
      <c r="AE49" s="1">
        <f t="shared" si="2"/>
        <v>13.549285134885713</v>
      </c>
      <c r="AF49" s="3">
        <f t="shared" si="11"/>
        <v>41.168684789267665</v>
      </c>
    </row>
    <row r="50" spans="1:32" x14ac:dyDescent="0.35">
      <c r="A50">
        <v>4</v>
      </c>
      <c r="C50" s="15">
        <f t="shared" si="14"/>
        <v>43953</v>
      </c>
      <c r="D50" s="9">
        <v>47</v>
      </c>
      <c r="E50" s="37">
        <f t="shared" si="23"/>
        <v>6</v>
      </c>
      <c r="F50" s="74" t="str">
        <f t="shared" si="24"/>
        <v/>
      </c>
      <c r="G50" s="74">
        <f t="shared" si="25"/>
        <v>0.77636123680241331</v>
      </c>
      <c r="H50" s="74">
        <v>1</v>
      </c>
      <c r="I50" s="66">
        <f t="shared" si="15"/>
        <v>5.575949103146316</v>
      </c>
      <c r="J50" s="66">
        <f t="shared" si="18"/>
        <v>6.3080984415095305</v>
      </c>
      <c r="K50" s="66">
        <f t="shared" si="20"/>
        <v>39.665165154189538</v>
      </c>
      <c r="L50" s="64">
        <f t="shared" si="21"/>
        <v>-37.01176329680456</v>
      </c>
      <c r="M50" s="9">
        <v>549</v>
      </c>
      <c r="N50" s="6">
        <v>264</v>
      </c>
      <c r="O50" s="11">
        <v>241</v>
      </c>
      <c r="P50" s="8">
        <v>44</v>
      </c>
      <c r="Q50" s="17">
        <f t="shared" si="19"/>
        <v>1.9305019305019305E-2</v>
      </c>
      <c r="R50" s="17">
        <f t="shared" si="22"/>
        <v>-1.3172517851114712E-2</v>
      </c>
      <c r="S50" s="8">
        <f t="shared" si="3"/>
        <v>1320</v>
      </c>
      <c r="T50" s="34">
        <f t="shared" si="4"/>
        <v>0.65999999999999992</v>
      </c>
      <c r="U50">
        <f t="shared" si="5"/>
        <v>0.03</v>
      </c>
      <c r="V50">
        <v>22.22</v>
      </c>
      <c r="W50">
        <f t="shared" si="6"/>
        <v>4.5454545454545456E-2</v>
      </c>
      <c r="X50">
        <f t="shared" si="7"/>
        <v>-1.5454545454545457E-2</v>
      </c>
      <c r="Y50" s="32">
        <f t="shared" si="8"/>
        <v>307527.0689749124</v>
      </c>
      <c r="Z50" s="28">
        <f t="shared" si="9"/>
        <v>1333.5959738130366</v>
      </c>
      <c r="AA50" s="28">
        <f t="shared" si="10"/>
        <v>1708.3350512747325</v>
      </c>
      <c r="AB50" s="20">
        <v>26</v>
      </c>
      <c r="AC50" s="1">
        <f t="shared" si="0"/>
        <v>26.671919476260733</v>
      </c>
      <c r="AD50" s="1">
        <f t="shared" si="1"/>
        <v>473.32808052373929</v>
      </c>
      <c r="AE50" s="1">
        <f t="shared" si="2"/>
        <v>13.335959738130367</v>
      </c>
      <c r="AF50" s="3">
        <f t="shared" si="11"/>
        <v>42.708376281868311</v>
      </c>
    </row>
    <row r="51" spans="1:32" x14ac:dyDescent="0.35">
      <c r="A51">
        <v>4</v>
      </c>
      <c r="C51" s="15">
        <f t="shared" si="14"/>
        <v>43954</v>
      </c>
      <c r="D51" s="9">
        <v>48</v>
      </c>
      <c r="E51" s="37">
        <f t="shared" si="23"/>
        <v>4</v>
      </c>
      <c r="F51" s="74" t="str">
        <f t="shared" si="24"/>
        <v/>
      </c>
      <c r="G51" s="74">
        <f t="shared" si="25"/>
        <v>0.77636123680241331</v>
      </c>
      <c r="H51" s="74">
        <v>1</v>
      </c>
      <c r="I51" s="66">
        <f t="shared" si="15"/>
        <v>5.5909869805108565</v>
      </c>
      <c r="J51" s="66">
        <f t="shared" si="18"/>
        <v>6.315358001522335</v>
      </c>
      <c r="K51" s="66">
        <f t="shared" si="20"/>
        <v>39.728192387268443</v>
      </c>
      <c r="L51" s="64">
        <f t="shared" si="21"/>
        <v>-80.393674406047396</v>
      </c>
      <c r="M51" s="9">
        <v>553</v>
      </c>
      <c r="N51" s="6">
        <v>268</v>
      </c>
      <c r="O51" s="6">
        <v>241</v>
      </c>
      <c r="P51" s="8">
        <v>44</v>
      </c>
      <c r="Q51" s="17">
        <f t="shared" si="19"/>
        <v>1.5151515151515152E-2</v>
      </c>
      <c r="R51" s="17">
        <f t="shared" si="22"/>
        <v>-1.1989851719994971E-2</v>
      </c>
      <c r="S51" s="8">
        <f t="shared" si="3"/>
        <v>1340</v>
      </c>
      <c r="T51" s="34">
        <f t="shared" si="4"/>
        <v>0.65999999999999992</v>
      </c>
      <c r="U51">
        <f t="shared" si="5"/>
        <v>0.03</v>
      </c>
      <c r="V51">
        <v>22.22</v>
      </c>
      <c r="W51">
        <f t="shared" si="6"/>
        <v>4.5454545454545456E-2</v>
      </c>
      <c r="X51">
        <f t="shared" si="7"/>
        <v>-1.5454545454545457E-2</v>
      </c>
      <c r="Y51" s="32">
        <f t="shared" si="8"/>
        <v>307487.452833421</v>
      </c>
      <c r="Z51" s="28">
        <f t="shared" si="9"/>
        <v>1312.5941164947624</v>
      </c>
      <c r="AA51" s="28">
        <f t="shared" si="10"/>
        <v>1768.953050084416</v>
      </c>
      <c r="AB51" s="20">
        <v>27</v>
      </c>
      <c r="AC51" s="1">
        <f t="shared" si="0"/>
        <v>26.251882329895249</v>
      </c>
      <c r="AD51" s="1">
        <f t="shared" si="1"/>
        <v>473.74811767010476</v>
      </c>
      <c r="AE51" s="1">
        <f t="shared" si="2"/>
        <v>13.125941164947625</v>
      </c>
      <c r="AF51" s="3">
        <f t="shared" si="11"/>
        <v>44.223826252110399</v>
      </c>
    </row>
    <row r="52" spans="1:32" x14ac:dyDescent="0.35">
      <c r="A52">
        <v>4</v>
      </c>
      <c r="C52" s="15">
        <f t="shared" si="14"/>
        <v>43955</v>
      </c>
      <c r="D52" s="9">
        <v>49</v>
      </c>
      <c r="E52" s="37">
        <f t="shared" si="23"/>
        <v>7</v>
      </c>
      <c r="F52" s="74">
        <f t="shared" si="24"/>
        <v>0.5</v>
      </c>
      <c r="G52" s="74">
        <f t="shared" si="25"/>
        <v>0.70969457013574666</v>
      </c>
      <c r="H52" s="74">
        <v>1</v>
      </c>
      <c r="I52" s="66">
        <f t="shared" si="15"/>
        <v>5.5606816310155276</v>
      </c>
      <c r="J52" s="66">
        <f t="shared" si="18"/>
        <v>6.3279367837291947</v>
      </c>
      <c r="K52" s="66">
        <f t="shared" si="20"/>
        <v>41.953390171726241</v>
      </c>
      <c r="L52" s="64">
        <f t="shared" si="21"/>
        <v>-1279.875202654988</v>
      </c>
      <c r="M52" s="9">
        <v>560</v>
      </c>
      <c r="N52" s="6">
        <v>260</v>
      </c>
      <c r="O52" s="6">
        <v>255</v>
      </c>
      <c r="P52" s="8">
        <v>45</v>
      </c>
      <c r="Q52" s="17">
        <f t="shared" si="19"/>
        <v>-2.9850746268656716E-2</v>
      </c>
      <c r="R52" s="17">
        <f t="shared" si="22"/>
        <v>-1.4303975882216531E-2</v>
      </c>
      <c r="S52" s="8">
        <f t="shared" si="3"/>
        <v>1300</v>
      </c>
      <c r="T52" s="34">
        <f t="shared" si="4"/>
        <v>0.65999999999999992</v>
      </c>
      <c r="U52">
        <f t="shared" si="5"/>
        <v>0.03</v>
      </c>
      <c r="V52">
        <v>22.22</v>
      </c>
      <c r="W52">
        <f t="shared" si="6"/>
        <v>4.5454545454545456E-2</v>
      </c>
      <c r="X52">
        <f t="shared" si="7"/>
        <v>-1.5454545454545457E-2</v>
      </c>
      <c r="Y52" s="32">
        <f t="shared" si="8"/>
        <v>307448.46560149576</v>
      </c>
      <c r="Z52" s="28">
        <f t="shared" si="9"/>
        <v>1291.9179794884071</v>
      </c>
      <c r="AA52" s="28">
        <f t="shared" si="10"/>
        <v>1828.6164190159961</v>
      </c>
      <c r="AB52" s="20">
        <v>28</v>
      </c>
      <c r="AC52" s="1">
        <f t="shared" si="0"/>
        <v>25.838359589768142</v>
      </c>
      <c r="AD52" s="1">
        <f t="shared" si="1"/>
        <v>474.16164041023188</v>
      </c>
      <c r="AE52" s="1">
        <f t="shared" si="2"/>
        <v>12.919179794884071</v>
      </c>
      <c r="AF52" s="3">
        <f t="shared" si="11"/>
        <v>45.715410475399906</v>
      </c>
    </row>
    <row r="53" spans="1:32" x14ac:dyDescent="0.35">
      <c r="A53">
        <v>4</v>
      </c>
      <c r="C53" s="15">
        <f t="shared" si="14"/>
        <v>43956</v>
      </c>
      <c r="D53" s="9">
        <v>50</v>
      </c>
      <c r="E53" s="37">
        <f t="shared" si="23"/>
        <v>7</v>
      </c>
      <c r="F53" s="74">
        <f t="shared" si="24"/>
        <v>0.41176470588235292</v>
      </c>
      <c r="G53" s="74">
        <f t="shared" si="25"/>
        <v>0.76897058823529407</v>
      </c>
      <c r="H53" s="74">
        <v>1</v>
      </c>
      <c r="I53" s="66">
        <f t="shared" si="15"/>
        <v>5.5174528964647074</v>
      </c>
      <c r="J53" s="66">
        <f t="shared" si="18"/>
        <v>6.3403593037277517</v>
      </c>
      <c r="K53" s="66">
        <f t="shared" si="20"/>
        <v>49.466804181233407</v>
      </c>
      <c r="L53" s="64">
        <f t="shared" si="21"/>
        <v>-134.24046716216571</v>
      </c>
      <c r="M53" s="9">
        <v>567</v>
      </c>
      <c r="N53" s="6">
        <v>249</v>
      </c>
      <c r="O53" s="6">
        <v>272</v>
      </c>
      <c r="P53" s="8">
        <v>46</v>
      </c>
      <c r="Q53" s="17">
        <f t="shared" si="19"/>
        <v>-4.230769230769231E-2</v>
      </c>
      <c r="R53" s="17">
        <f t="shared" si="22"/>
        <v>-8.9786783423861198E-3</v>
      </c>
      <c r="S53" s="8">
        <f t="shared" si="3"/>
        <v>1245</v>
      </c>
      <c r="T53" s="34">
        <f t="shared" si="4"/>
        <v>0.65999999999999992</v>
      </c>
      <c r="U53">
        <f t="shared" si="5"/>
        <v>0.03</v>
      </c>
      <c r="V53">
        <v>22.22</v>
      </c>
      <c r="W53">
        <f t="shared" si="6"/>
        <v>4.5454545454545456E-2</v>
      </c>
      <c r="X53">
        <f t="shared" si="7"/>
        <v>-1.5454545454545457E-2</v>
      </c>
      <c r="Y53" s="32">
        <f t="shared" si="8"/>
        <v>307410.09736647381</v>
      </c>
      <c r="Z53" s="28">
        <f t="shared" si="9"/>
        <v>1271.5626699881693</v>
      </c>
      <c r="AA53" s="28">
        <f t="shared" si="10"/>
        <v>1887.3399635381966</v>
      </c>
      <c r="AB53" s="20">
        <v>31</v>
      </c>
      <c r="AC53" s="1">
        <f t="shared" si="0"/>
        <v>25.431253399763389</v>
      </c>
      <c r="AD53" s="1">
        <f t="shared" si="1"/>
        <v>474.56874660023664</v>
      </c>
      <c r="AE53" s="1">
        <f t="shared" si="2"/>
        <v>12.715626699881694</v>
      </c>
      <c r="AF53" s="3">
        <f t="shared" si="11"/>
        <v>47.183499088454916</v>
      </c>
    </row>
    <row r="54" spans="1:32" x14ac:dyDescent="0.35">
      <c r="A54">
        <v>4</v>
      </c>
      <c r="C54" s="15">
        <f t="shared" si="14"/>
        <v>43957</v>
      </c>
      <c r="D54" s="9">
        <v>51</v>
      </c>
      <c r="E54" s="37">
        <f t="shared" si="23"/>
        <v>8</v>
      </c>
      <c r="F54" s="74">
        <f t="shared" si="24"/>
        <v>0.72727272727272729</v>
      </c>
      <c r="G54" s="74">
        <f t="shared" si="25"/>
        <v>0.80192513368983964</v>
      </c>
      <c r="H54" s="74">
        <v>1</v>
      </c>
      <c r="I54" s="66">
        <f t="shared" si="15"/>
        <v>5.5012582105447274</v>
      </c>
      <c r="J54" s="66">
        <f t="shared" si="18"/>
        <v>6.3543700407973507</v>
      </c>
      <c r="K54" s="66">
        <f t="shared" si="20"/>
        <v>60.152579702269662</v>
      </c>
      <c r="L54" s="64">
        <f t="shared" si="21"/>
        <v>-53.435851599121655</v>
      </c>
      <c r="M54" s="9">
        <v>575</v>
      </c>
      <c r="N54" s="6">
        <v>245</v>
      </c>
      <c r="O54" s="6">
        <v>283</v>
      </c>
      <c r="P54" s="8">
        <v>47</v>
      </c>
      <c r="Q54" s="17">
        <f t="shared" si="19"/>
        <v>-1.6064257028112448E-2</v>
      </c>
      <c r="R54" s="17">
        <f t="shared" si="22"/>
        <v>-7.5141737073044388E-3</v>
      </c>
      <c r="S54" s="8">
        <f t="shared" si="3"/>
        <v>1225</v>
      </c>
      <c r="T54" s="34">
        <f t="shared" si="4"/>
        <v>0.65999999999999992</v>
      </c>
      <c r="U54">
        <f t="shared" si="5"/>
        <v>0.03</v>
      </c>
      <c r="V54">
        <v>22.22</v>
      </c>
      <c r="W54">
        <f t="shared" si="6"/>
        <v>4.5454545454545456E-2</v>
      </c>
      <c r="X54">
        <f t="shared" si="7"/>
        <v>-1.5454545454545457E-2</v>
      </c>
      <c r="Y54" s="32">
        <f t="shared" si="8"/>
        <v>307372.33836964972</v>
      </c>
      <c r="Z54" s="28">
        <f t="shared" si="9"/>
        <v>1251.5233636309631</v>
      </c>
      <c r="AA54" s="28">
        <f t="shared" si="10"/>
        <v>1945.1382667194771</v>
      </c>
      <c r="AB54" s="20">
        <v>30</v>
      </c>
      <c r="AC54" s="1">
        <f t="shared" si="0"/>
        <v>25.030467272619262</v>
      </c>
      <c r="AD54" s="1">
        <f t="shared" si="1"/>
        <v>474.96953272738074</v>
      </c>
      <c r="AE54" s="1">
        <f t="shared" si="2"/>
        <v>12.515233636309631</v>
      </c>
      <c r="AF54" s="3">
        <f t="shared" si="11"/>
        <v>48.628456667986931</v>
      </c>
    </row>
    <row r="55" spans="1:32" x14ac:dyDescent="0.35">
      <c r="A55">
        <v>4</v>
      </c>
      <c r="C55" s="15">
        <f t="shared" si="14"/>
        <v>43958</v>
      </c>
      <c r="D55" s="9">
        <v>52</v>
      </c>
      <c r="E55" s="37">
        <f t="shared" si="23"/>
        <v>7</v>
      </c>
      <c r="F55" s="74">
        <f t="shared" si="24"/>
        <v>0.63636363636363635</v>
      </c>
      <c r="G55" s="74">
        <f t="shared" si="25"/>
        <v>0.54919786096256673</v>
      </c>
      <c r="H55" s="74">
        <v>1</v>
      </c>
      <c r="I55" s="66">
        <f t="shared" si="15"/>
        <v>5.4806389233419912</v>
      </c>
      <c r="J55" s="66">
        <f t="shared" si="18"/>
        <v>6.3664704477314382</v>
      </c>
      <c r="K55" s="66">
        <f t="shared" si="20"/>
        <v>59.602147110145964</v>
      </c>
      <c r="L55" s="64">
        <f t="shared" si="21"/>
        <v>-42.987463167823556</v>
      </c>
      <c r="M55" s="9">
        <v>582</v>
      </c>
      <c r="N55" s="6">
        <v>240</v>
      </c>
      <c r="O55" s="6">
        <v>294</v>
      </c>
      <c r="P55" s="8">
        <v>48</v>
      </c>
      <c r="Q55" s="17">
        <f t="shared" si="19"/>
        <v>-2.0408163265306121E-2</v>
      </c>
      <c r="R55" s="17">
        <f t="shared" si="22"/>
        <v>-1.5393773423638849E-2</v>
      </c>
      <c r="S55" s="8">
        <f t="shared" si="3"/>
        <v>1200</v>
      </c>
      <c r="T55" s="34">
        <f t="shared" si="4"/>
        <v>0.65999999999999992</v>
      </c>
      <c r="U55">
        <f t="shared" si="5"/>
        <v>0.03</v>
      </c>
      <c r="V55">
        <v>22.22</v>
      </c>
      <c r="W55">
        <f t="shared" si="6"/>
        <v>4.5454545454545456E-2</v>
      </c>
      <c r="X55">
        <f t="shared" si="7"/>
        <v>-1.5454545454545457E-2</v>
      </c>
      <c r="Y55" s="32">
        <f t="shared" si="8"/>
        <v>307335.17900395812</v>
      </c>
      <c r="Z55" s="28">
        <f t="shared" si="9"/>
        <v>1231.7953037029613</v>
      </c>
      <c r="AA55" s="28">
        <f t="shared" si="10"/>
        <v>2002.0256923390664</v>
      </c>
      <c r="AB55" s="20">
        <v>26</v>
      </c>
      <c r="AC55" s="1">
        <f t="shared" si="0"/>
        <v>24.635906074059225</v>
      </c>
      <c r="AD55" s="1">
        <f t="shared" si="1"/>
        <v>475.36409392594078</v>
      </c>
      <c r="AE55" s="1">
        <f t="shared" si="2"/>
        <v>12.317953037029612</v>
      </c>
      <c r="AF55" s="3">
        <f t="shared" si="11"/>
        <v>50.050642308476661</v>
      </c>
    </row>
    <row r="56" spans="1:32" x14ac:dyDescent="0.35">
      <c r="A56">
        <v>5</v>
      </c>
      <c r="B56" t="s">
        <v>36</v>
      </c>
      <c r="C56" s="15">
        <f t="shared" si="14"/>
        <v>43959</v>
      </c>
      <c r="D56" s="9">
        <v>53</v>
      </c>
      <c r="E56" s="37">
        <f t="shared" si="23"/>
        <v>1</v>
      </c>
      <c r="F56" s="74">
        <f t="shared" si="24"/>
        <v>7.1428571428571425E-2</v>
      </c>
      <c r="G56" s="74">
        <f t="shared" si="25"/>
        <v>0.46936592818945766</v>
      </c>
      <c r="H56" s="74">
        <v>1</v>
      </c>
      <c r="I56" s="66">
        <f t="shared" si="15"/>
        <v>5.4205349992722862</v>
      </c>
      <c r="J56" s="66">
        <f t="shared" si="18"/>
        <v>6.3681871863504922</v>
      </c>
      <c r="K56" s="66">
        <f t="shared" si="20"/>
        <v>62.824827240239742</v>
      </c>
      <c r="L56" s="64">
        <f t="shared" si="21"/>
        <v>-26.003635031044688</v>
      </c>
      <c r="M56" s="9">
        <v>583</v>
      </c>
      <c r="N56" s="6">
        <v>226</v>
      </c>
      <c r="O56" s="6">
        <v>308</v>
      </c>
      <c r="P56" s="8">
        <v>49</v>
      </c>
      <c r="Q56" s="17">
        <f t="shared" si="19"/>
        <v>-5.8333333333333334E-2</v>
      </c>
      <c r="R56" s="17">
        <f t="shared" si="22"/>
        <v>-1.8929665392366641E-2</v>
      </c>
      <c r="S56" s="8">
        <f t="shared" si="3"/>
        <v>1130</v>
      </c>
      <c r="T56" s="34">
        <f t="shared" si="4"/>
        <v>0.44</v>
      </c>
      <c r="U56">
        <f t="shared" si="5"/>
        <v>0.02</v>
      </c>
      <c r="V56">
        <v>22.22</v>
      </c>
      <c r="W56">
        <f t="shared" si="6"/>
        <v>4.5454545454545456E-2</v>
      </c>
      <c r="X56">
        <f t="shared" si="7"/>
        <v>-2.5454545454545455E-2</v>
      </c>
      <c r="Y56" s="32">
        <f t="shared" si="8"/>
        <v>307310.79954244505</v>
      </c>
      <c r="Z56" s="28">
        <f t="shared" si="9"/>
        <v>1200.1840695931839</v>
      </c>
      <c r="AA56" s="28">
        <f t="shared" si="10"/>
        <v>2058.0163879619281</v>
      </c>
      <c r="AB56" s="20">
        <v>23</v>
      </c>
      <c r="AC56" s="1">
        <f t="shared" si="0"/>
        <v>24.00368139186368</v>
      </c>
      <c r="AD56" s="1">
        <f t="shared" si="1"/>
        <v>475.99631860813633</v>
      </c>
      <c r="AE56" s="1">
        <f t="shared" si="2"/>
        <v>12.00184069593184</v>
      </c>
      <c r="AF56" s="3">
        <f t="shared" si="11"/>
        <v>51.450409699048208</v>
      </c>
    </row>
    <row r="57" spans="1:32" x14ac:dyDescent="0.35">
      <c r="A57">
        <v>5</v>
      </c>
      <c r="C57" s="15">
        <f t="shared" si="14"/>
        <v>43960</v>
      </c>
      <c r="D57" s="9">
        <v>54</v>
      </c>
      <c r="E57" s="37">
        <f t="shared" si="23"/>
        <v>6</v>
      </c>
      <c r="F57" s="74" t="str">
        <f t="shared" si="24"/>
        <v/>
      </c>
      <c r="G57" s="74">
        <f t="shared" si="25"/>
        <v>0.46936592818945766</v>
      </c>
      <c r="H57" s="74">
        <v>1</v>
      </c>
      <c r="I57" s="66">
        <f t="shared" si="15"/>
        <v>5.4467373716663099</v>
      </c>
      <c r="J57" s="66">
        <f t="shared" si="18"/>
        <v>6.3784261836515865</v>
      </c>
      <c r="K57" s="66">
        <f t="shared" si="20"/>
        <v>65.608650437428111</v>
      </c>
      <c r="L57" s="64">
        <f t="shared" si="21"/>
        <v>-25.882461994551409</v>
      </c>
      <c r="M57" s="9">
        <v>589</v>
      </c>
      <c r="N57" s="6">
        <v>232</v>
      </c>
      <c r="O57" s="6">
        <v>308</v>
      </c>
      <c r="P57" s="8">
        <v>49</v>
      </c>
      <c r="Q57" s="17">
        <f t="shared" si="19"/>
        <v>2.6548672566371681E-2</v>
      </c>
      <c r="R57" s="17">
        <f t="shared" si="22"/>
        <v>-1.789485778360202E-2</v>
      </c>
      <c r="S57" s="8">
        <f t="shared" si="3"/>
        <v>1160</v>
      </c>
      <c r="T57" s="34">
        <f t="shared" si="4"/>
        <v>0.44</v>
      </c>
      <c r="U57">
        <f t="shared" si="5"/>
        <v>0.02</v>
      </c>
      <c r="V57">
        <v>22.22</v>
      </c>
      <c r="W57">
        <f t="shared" si="6"/>
        <v>4.5454545454545456E-2</v>
      </c>
      <c r="X57">
        <f t="shared" si="7"/>
        <v>-2.5454545454545455E-2</v>
      </c>
      <c r="Y57" s="32">
        <f t="shared" si="8"/>
        <v>307287.04760882503</v>
      </c>
      <c r="Z57" s="28">
        <f t="shared" si="9"/>
        <v>1169.3821818680378</v>
      </c>
      <c r="AA57" s="28">
        <f t="shared" si="10"/>
        <v>2112.5702093070727</v>
      </c>
      <c r="AB57" s="20">
        <v>16</v>
      </c>
      <c r="AC57" s="1">
        <f t="shared" si="0"/>
        <v>23.387643637360757</v>
      </c>
      <c r="AD57" s="1">
        <f t="shared" si="1"/>
        <v>476.61235636263922</v>
      </c>
      <c r="AE57" s="1">
        <f t="shared" si="2"/>
        <v>11.693821818680378</v>
      </c>
      <c r="AF57" s="3">
        <f t="shared" si="11"/>
        <v>52.814255232676821</v>
      </c>
    </row>
    <row r="58" spans="1:32" x14ac:dyDescent="0.35">
      <c r="A58">
        <v>5</v>
      </c>
      <c r="C58" s="15">
        <f t="shared" si="14"/>
        <v>43961</v>
      </c>
      <c r="D58" s="9">
        <v>55</v>
      </c>
      <c r="E58" s="37">
        <f t="shared" si="23"/>
        <v>3</v>
      </c>
      <c r="F58" s="74" t="str">
        <f t="shared" si="24"/>
        <v/>
      </c>
      <c r="G58" s="74">
        <f t="shared" si="25"/>
        <v>0.46936592818945766</v>
      </c>
      <c r="H58" s="74">
        <v>1</v>
      </c>
      <c r="I58" s="66">
        <f t="shared" si="15"/>
        <v>5.4595855141441589</v>
      </c>
      <c r="J58" s="66">
        <f t="shared" si="18"/>
        <v>6.3835066348840055</v>
      </c>
      <c r="K58" s="66">
        <f t="shared" si="20"/>
        <v>75.617884973347046</v>
      </c>
      <c r="L58" s="64">
        <f t="shared" si="21"/>
        <v>-36.936709417016431</v>
      </c>
      <c r="M58" s="9">
        <v>592</v>
      </c>
      <c r="N58" s="6">
        <v>235</v>
      </c>
      <c r="O58" s="6">
        <v>308</v>
      </c>
      <c r="P58" s="8">
        <v>49</v>
      </c>
      <c r="Q58" s="17">
        <f t="shared" si="19"/>
        <v>1.2931034482758621E-2</v>
      </c>
      <c r="R58" s="17">
        <f t="shared" si="22"/>
        <v>-1.8212069307710094E-2</v>
      </c>
      <c r="S58" s="8">
        <f t="shared" si="3"/>
        <v>1175</v>
      </c>
      <c r="T58" s="34">
        <f t="shared" si="4"/>
        <v>0.44</v>
      </c>
      <c r="U58">
        <f t="shared" si="5"/>
        <v>0.02</v>
      </c>
      <c r="V58">
        <v>22.22</v>
      </c>
      <c r="W58">
        <f t="shared" si="6"/>
        <v>4.5454545454545456E-2</v>
      </c>
      <c r="X58">
        <f t="shared" si="7"/>
        <v>-2.5454545454545455E-2</v>
      </c>
      <c r="Y58" s="32">
        <f t="shared" si="8"/>
        <v>307263.90704069228</v>
      </c>
      <c r="Z58" s="28">
        <f t="shared" si="9"/>
        <v>1139.3690144613317</v>
      </c>
      <c r="AA58" s="28">
        <f t="shared" si="10"/>
        <v>2165.7239448465289</v>
      </c>
      <c r="AB58" s="20">
        <v>18</v>
      </c>
      <c r="AC58" s="1">
        <f t="shared" si="0"/>
        <v>22.787380289226636</v>
      </c>
      <c r="AD58" s="1">
        <f t="shared" si="1"/>
        <v>477.21261971077337</v>
      </c>
      <c r="AE58" s="1">
        <f t="shared" si="2"/>
        <v>11.393690144613318</v>
      </c>
      <c r="AF58" s="3">
        <f t="shared" si="11"/>
        <v>54.143098621163226</v>
      </c>
    </row>
    <row r="59" spans="1:32" x14ac:dyDescent="0.35">
      <c r="A59">
        <v>5</v>
      </c>
      <c r="C59" s="15">
        <f t="shared" si="14"/>
        <v>43962</v>
      </c>
      <c r="D59" s="9">
        <v>56</v>
      </c>
      <c r="E59" s="37">
        <f t="shared" si="23"/>
        <v>6</v>
      </c>
      <c r="F59" s="74">
        <f t="shared" si="24"/>
        <v>1</v>
      </c>
      <c r="G59" s="74">
        <f t="shared" si="25"/>
        <v>0.56936592818945753</v>
      </c>
      <c r="H59" s="74">
        <v>1</v>
      </c>
      <c r="I59" s="66">
        <f t="shared" si="15"/>
        <v>5.4553211153577017</v>
      </c>
      <c r="J59" s="66">
        <f t="shared" si="18"/>
        <v>6.3935907539506314</v>
      </c>
      <c r="K59" s="66">
        <f t="shared" si="20"/>
        <v>84.411293618535026</v>
      </c>
      <c r="L59" s="64">
        <f t="shared" si="21"/>
        <v>-63.917714480534976</v>
      </c>
      <c r="M59" s="9">
        <v>598</v>
      </c>
      <c r="N59" s="8">
        <v>234</v>
      </c>
      <c r="O59" s="8">
        <v>314</v>
      </c>
      <c r="P59" s="8">
        <v>50</v>
      </c>
      <c r="Q59" s="17">
        <f t="shared" si="19"/>
        <v>-4.2553191489361703E-3</v>
      </c>
      <c r="R59" s="17">
        <f t="shared" si="22"/>
        <v>-1.4555579719178586E-2</v>
      </c>
      <c r="S59" s="8">
        <f t="shared" si="3"/>
        <v>1170</v>
      </c>
      <c r="T59" s="34">
        <f t="shared" si="4"/>
        <v>0.44</v>
      </c>
      <c r="U59">
        <f t="shared" si="5"/>
        <v>0.02</v>
      </c>
      <c r="V59">
        <v>22.22</v>
      </c>
      <c r="W59">
        <f t="shared" si="6"/>
        <v>4.5454545454545456E-2</v>
      </c>
      <c r="X59">
        <f t="shared" si="7"/>
        <v>-2.5454545454545455E-2</v>
      </c>
      <c r="Y59" s="32">
        <f t="shared" si="8"/>
        <v>307241.36209240754</v>
      </c>
      <c r="Z59" s="28">
        <f t="shared" si="9"/>
        <v>1110.1244620887214</v>
      </c>
      <c r="AA59" s="28">
        <f t="shared" si="10"/>
        <v>2217.5134455038619</v>
      </c>
      <c r="AB59" s="20">
        <v>16</v>
      </c>
      <c r="AC59" s="1">
        <f t="shared" si="0"/>
        <v>22.20248924177443</v>
      </c>
      <c r="AD59" s="1">
        <f t="shared" si="1"/>
        <v>477.7975107582256</v>
      </c>
      <c r="AE59" s="1">
        <f t="shared" si="2"/>
        <v>11.101244620887215</v>
      </c>
      <c r="AF59" s="3">
        <f t="shared" si="11"/>
        <v>55.437836137596548</v>
      </c>
    </row>
    <row r="60" spans="1:32" x14ac:dyDescent="0.35">
      <c r="A60">
        <v>5</v>
      </c>
      <c r="C60" s="15">
        <f t="shared" si="14"/>
        <v>43963</v>
      </c>
      <c r="D60" s="9">
        <v>57</v>
      </c>
      <c r="E60" s="37">
        <f t="shared" si="23"/>
        <v>7</v>
      </c>
      <c r="F60" s="74">
        <f t="shared" si="24"/>
        <v>0.5</v>
      </c>
      <c r="G60" s="74">
        <f t="shared" si="25"/>
        <v>0.5870129870129871</v>
      </c>
      <c r="H60" s="74">
        <v>1</v>
      </c>
      <c r="I60" s="66">
        <f t="shared" si="15"/>
        <v>5.4249500174814029</v>
      </c>
      <c r="J60" s="66">
        <f t="shared" si="18"/>
        <v>6.4052284580308418</v>
      </c>
      <c r="K60" s="66">
        <f t="shared" si="20"/>
        <v>87.370714823281915</v>
      </c>
      <c r="L60" s="64">
        <f t="shared" si="21"/>
        <v>-80.695799988360619</v>
      </c>
      <c r="M60" s="9">
        <v>605</v>
      </c>
      <c r="N60" s="6">
        <v>227</v>
      </c>
      <c r="O60" s="6">
        <v>328</v>
      </c>
      <c r="P60" s="8">
        <v>50</v>
      </c>
      <c r="Q60" s="17">
        <f t="shared" si="19"/>
        <v>-2.9914529914529916E-2</v>
      </c>
      <c r="R60" s="17">
        <f t="shared" si="22"/>
        <v>-1.2785127948726813E-2</v>
      </c>
      <c r="S60" s="8">
        <f t="shared" si="3"/>
        <v>1135</v>
      </c>
      <c r="T60" s="34">
        <f t="shared" si="4"/>
        <v>0.44</v>
      </c>
      <c r="U60">
        <f t="shared" si="5"/>
        <v>0.02</v>
      </c>
      <c r="V60">
        <v>22.22</v>
      </c>
      <c r="W60">
        <f t="shared" si="6"/>
        <v>4.5454545454545456E-2</v>
      </c>
      <c r="X60">
        <f t="shared" si="7"/>
        <v>-2.5454545454545455E-2</v>
      </c>
      <c r="Y60" s="32">
        <f t="shared" si="8"/>
        <v>307219.39742432686</v>
      </c>
      <c r="Z60" s="28">
        <f t="shared" si="9"/>
        <v>1081.6289273472003</v>
      </c>
      <c r="AA60" s="28">
        <f t="shared" si="10"/>
        <v>2267.9736483260767</v>
      </c>
      <c r="AB60" s="20">
        <v>15</v>
      </c>
      <c r="AC60" s="1">
        <f t="shared" si="0"/>
        <v>21.632578546944007</v>
      </c>
      <c r="AD60" s="1">
        <f t="shared" si="1"/>
        <v>478.36742145305601</v>
      </c>
      <c r="AE60" s="1">
        <f t="shared" si="2"/>
        <v>10.816289273472004</v>
      </c>
      <c r="AF60" s="3">
        <f t="shared" si="11"/>
        <v>56.699341208151921</v>
      </c>
    </row>
    <row r="61" spans="1:32" x14ac:dyDescent="0.35">
      <c r="A61">
        <v>5</v>
      </c>
      <c r="C61" s="15">
        <f t="shared" si="14"/>
        <v>43964</v>
      </c>
      <c r="D61" s="9">
        <v>58</v>
      </c>
      <c r="E61" s="37">
        <f t="shared" si="23"/>
        <v>2</v>
      </c>
      <c r="F61" s="74">
        <f t="shared" si="24"/>
        <v>0.2857142857142857</v>
      </c>
      <c r="G61" s="74">
        <f t="shared" si="25"/>
        <v>0.4987012987012987</v>
      </c>
      <c r="H61" s="74">
        <v>1</v>
      </c>
      <c r="I61" s="66">
        <f t="shared" si="15"/>
        <v>5.4026773818722793</v>
      </c>
      <c r="J61" s="66">
        <f t="shared" si="18"/>
        <v>6.4085287910594984</v>
      </c>
      <c r="K61" s="66">
        <f t="shared" si="20"/>
        <v>90.093435741492442</v>
      </c>
      <c r="L61" s="64">
        <f t="shared" si="21"/>
        <v>-89.65697490801702</v>
      </c>
      <c r="M61" s="9">
        <v>607</v>
      </c>
      <c r="N61" s="6">
        <v>222</v>
      </c>
      <c r="O61" s="6">
        <v>335</v>
      </c>
      <c r="P61" s="8">
        <v>50</v>
      </c>
      <c r="Q61" s="17">
        <f t="shared" si="19"/>
        <v>-2.2026431718061675E-2</v>
      </c>
      <c r="R61" s="17">
        <f t="shared" si="22"/>
        <v>-1.363686719014813E-2</v>
      </c>
      <c r="S61" s="8">
        <f t="shared" si="3"/>
        <v>1110</v>
      </c>
      <c r="T61" s="34">
        <f t="shared" si="4"/>
        <v>0.44</v>
      </c>
      <c r="U61">
        <f t="shared" si="5"/>
        <v>0.02</v>
      </c>
      <c r="V61">
        <v>22.22</v>
      </c>
      <c r="W61">
        <f t="shared" si="6"/>
        <v>4.5454545454545456E-2</v>
      </c>
      <c r="X61">
        <f t="shared" si="7"/>
        <v>-2.5454545454545455E-2</v>
      </c>
      <c r="Y61" s="32">
        <f t="shared" si="8"/>
        <v>307197.99809230963</v>
      </c>
      <c r="Z61" s="28">
        <f t="shared" si="9"/>
        <v>1053.8633081213741</v>
      </c>
      <c r="AA61" s="28">
        <f t="shared" si="10"/>
        <v>2317.1385995691312</v>
      </c>
      <c r="AB61" s="20">
        <v>17</v>
      </c>
      <c r="AC61" s="1">
        <f t="shared" si="0"/>
        <v>21.077266162427481</v>
      </c>
      <c r="AD61" s="1">
        <f t="shared" si="1"/>
        <v>478.92273383757254</v>
      </c>
      <c r="AE61" s="1">
        <f t="shared" si="2"/>
        <v>10.538633081213741</v>
      </c>
      <c r="AF61" s="3">
        <f t="shared" si="11"/>
        <v>57.928464989228281</v>
      </c>
    </row>
    <row r="62" spans="1:32" x14ac:dyDescent="0.35">
      <c r="A62">
        <v>5</v>
      </c>
      <c r="C62" s="15">
        <f t="shared" si="14"/>
        <v>43965</v>
      </c>
      <c r="D62" s="9">
        <v>59</v>
      </c>
      <c r="E62" s="37">
        <f t="shared" si="23"/>
        <v>7</v>
      </c>
      <c r="F62" s="74">
        <f t="shared" si="24"/>
        <v>0.35</v>
      </c>
      <c r="G62" s="74">
        <f t="shared" si="25"/>
        <v>0.44142857142857145</v>
      </c>
      <c r="H62" s="74">
        <v>1</v>
      </c>
      <c r="I62" s="66">
        <f>LN(N62)</f>
        <v>5.3423342519648109</v>
      </c>
      <c r="J62" s="66">
        <f t="shared" si="18"/>
        <v>6.4199949281471422</v>
      </c>
      <c r="K62" s="66">
        <f t="shared" si="20"/>
        <v>81.769957958064509</v>
      </c>
      <c r="L62" s="64">
        <f t="shared" si="21"/>
        <v>-54.310065429367974</v>
      </c>
      <c r="M62" s="9">
        <v>614</v>
      </c>
      <c r="N62" s="6">
        <v>209</v>
      </c>
      <c r="O62" s="6">
        <v>355</v>
      </c>
      <c r="P62" s="8">
        <v>50</v>
      </c>
      <c r="Q62" s="17">
        <f t="shared" si="19"/>
        <v>-5.8558558558558557E-2</v>
      </c>
      <c r="R62" s="17">
        <f t="shared" si="22"/>
        <v>-1.9086923660612765E-2</v>
      </c>
      <c r="S62" s="8">
        <f t="shared" si="3"/>
        <v>1045</v>
      </c>
      <c r="T62" s="34">
        <f t="shared" si="4"/>
        <v>0.44</v>
      </c>
      <c r="U62">
        <f t="shared" si="5"/>
        <v>0.02</v>
      </c>
      <c r="V62">
        <v>22.22</v>
      </c>
      <c r="W62">
        <f t="shared" si="6"/>
        <v>4.5454545454545456E-2</v>
      </c>
      <c r="X62">
        <f t="shared" si="7"/>
        <v>-2.5454545454545455E-2</v>
      </c>
      <c r="Y62" s="32">
        <f t="shared" si="8"/>
        <v>307177.14953749924</v>
      </c>
      <c r="Z62" s="28">
        <f t="shared" si="9"/>
        <v>1026.8089852898941</v>
      </c>
      <c r="AA62" s="28">
        <f t="shared" si="10"/>
        <v>2365.0414772110116</v>
      </c>
      <c r="AB62" s="20">
        <v>18</v>
      </c>
      <c r="AC62" s="1">
        <f t="shared" si="0"/>
        <v>20.536179705797881</v>
      </c>
      <c r="AD62" s="1">
        <f t="shared" si="1"/>
        <v>479.46382029420209</v>
      </c>
      <c r="AE62" s="1">
        <f t="shared" si="2"/>
        <v>10.268089852898941</v>
      </c>
      <c r="AF62" s="3">
        <f t="shared" si="11"/>
        <v>59.126036930275291</v>
      </c>
    </row>
    <row r="63" spans="1:32" x14ac:dyDescent="0.35">
      <c r="A63">
        <v>5</v>
      </c>
      <c r="C63" s="15">
        <f t="shared" si="14"/>
        <v>43966</v>
      </c>
      <c r="D63" s="9">
        <v>60</v>
      </c>
      <c r="E63" s="37">
        <f t="shared" si="23"/>
        <v>2</v>
      </c>
      <c r="F63" s="74">
        <f t="shared" si="24"/>
        <v>0.1111111111111111</v>
      </c>
      <c r="G63" s="74">
        <f t="shared" si="25"/>
        <v>0.44936507936507936</v>
      </c>
      <c r="H63" s="74">
        <v>1</v>
      </c>
      <c r="I63" s="66">
        <f t="shared" si="15"/>
        <v>5.2626901889048856</v>
      </c>
      <c r="J63" s="66">
        <f t="shared" si="18"/>
        <v>6.4232469635335194</v>
      </c>
      <c r="K63" s="66">
        <f t="shared" si="20"/>
        <v>87.275771596715657</v>
      </c>
      <c r="L63" s="64">
        <f t="shared" si="21"/>
        <v>-23.12451213274208</v>
      </c>
      <c r="M63" s="9">
        <v>616</v>
      </c>
      <c r="N63" s="6">
        <v>193</v>
      </c>
      <c r="O63" s="6">
        <v>373</v>
      </c>
      <c r="P63" s="8">
        <v>50</v>
      </c>
      <c r="Q63" s="17">
        <f t="shared" si="19"/>
        <v>-7.6555023923444973E-2</v>
      </c>
      <c r="R63" s="17">
        <f t="shared" si="22"/>
        <v>-2.1690022316343E-2</v>
      </c>
      <c r="S63" s="8">
        <f t="shared" si="3"/>
        <v>965</v>
      </c>
      <c r="T63" s="34">
        <f t="shared" si="4"/>
        <v>0.44</v>
      </c>
      <c r="U63">
        <f t="shared" si="5"/>
        <v>0.02</v>
      </c>
      <c r="V63">
        <v>22.22</v>
      </c>
      <c r="W63">
        <f t="shared" si="6"/>
        <v>4.5454545454545456E-2</v>
      </c>
      <c r="X63">
        <f t="shared" si="7"/>
        <v>-2.5454545454545455E-2</v>
      </c>
      <c r="Y63" s="32">
        <f t="shared" si="8"/>
        <v>307156.83757636859</v>
      </c>
      <c r="Z63" s="28">
        <f t="shared" si="9"/>
        <v>1000.4478107255268</v>
      </c>
      <c r="AA63" s="28">
        <f t="shared" si="10"/>
        <v>2411.714612906007</v>
      </c>
      <c r="AB63" s="20">
        <v>18</v>
      </c>
      <c r="AC63" s="1">
        <f t="shared" si="0"/>
        <v>20.008956214510537</v>
      </c>
      <c r="AD63" s="1">
        <f t="shared" si="1"/>
        <v>479.99104378548947</v>
      </c>
      <c r="AE63" s="1">
        <f t="shared" si="2"/>
        <v>10.004478107255268</v>
      </c>
      <c r="AF63" s="3">
        <f t="shared" si="11"/>
        <v>60.292865322650179</v>
      </c>
    </row>
    <row r="64" spans="1:32" x14ac:dyDescent="0.35">
      <c r="A64">
        <v>6</v>
      </c>
      <c r="C64" s="15">
        <f t="shared" si="14"/>
        <v>43967</v>
      </c>
      <c r="D64" s="9">
        <v>61</v>
      </c>
      <c r="E64" s="37">
        <f t="shared" si="23"/>
        <v>3</v>
      </c>
      <c r="F64" s="74" t="str">
        <f t="shared" si="24"/>
        <v/>
      </c>
      <c r="G64" s="74">
        <f t="shared" si="25"/>
        <v>0.44936507936507936</v>
      </c>
      <c r="H64" s="74">
        <v>1</v>
      </c>
      <c r="I64" s="66">
        <f t="shared" si="15"/>
        <v>5.2626901889048856</v>
      </c>
      <c r="J64" s="66">
        <f t="shared" si="18"/>
        <v>6.4281052726845962</v>
      </c>
      <c r="K64" s="66">
        <f t="shared" si="20"/>
        <v>93.3644713313127</v>
      </c>
      <c r="L64" s="64">
        <f t="shared" si="21"/>
        <v>-18.334393099401112</v>
      </c>
      <c r="M64" s="9">
        <v>619</v>
      </c>
      <c r="N64" s="6">
        <v>193</v>
      </c>
      <c r="O64" s="6">
        <v>373</v>
      </c>
      <c r="P64" s="8">
        <v>50</v>
      </c>
      <c r="Q64" s="17">
        <f t="shared" si="19"/>
        <v>0</v>
      </c>
      <c r="R64" s="17">
        <f t="shared" si="22"/>
        <v>-2.5482689825824665E-2</v>
      </c>
      <c r="S64" s="8">
        <f t="shared" si="3"/>
        <v>965</v>
      </c>
      <c r="T64" s="34">
        <f t="shared" si="4"/>
        <v>0.32999999999999996</v>
      </c>
      <c r="U64">
        <f t="shared" si="5"/>
        <v>1.4999999999999999E-2</v>
      </c>
      <c r="V64">
        <v>22.22</v>
      </c>
      <c r="W64">
        <f t="shared" si="6"/>
        <v>4.5454545454545456E-2</v>
      </c>
      <c r="X64">
        <f t="shared" si="7"/>
        <v>-3.0454545454545456E-2</v>
      </c>
      <c r="Y64" s="32">
        <f t="shared" si="8"/>
        <v>307141.99568736024</v>
      </c>
      <c r="Z64" s="28">
        <f t="shared" si="9"/>
        <v>969.81479924633527</v>
      </c>
      <c r="AA64" s="28">
        <f t="shared" si="10"/>
        <v>2457.1895133935309</v>
      </c>
      <c r="AB64" s="20">
        <v>18</v>
      </c>
      <c r="AC64" s="1">
        <f t="shared" si="0"/>
        <v>19.396295984926706</v>
      </c>
      <c r="AD64" s="1">
        <f t="shared" si="1"/>
        <v>480.60370401507328</v>
      </c>
      <c r="AE64" s="1">
        <f t="shared" si="2"/>
        <v>9.6981479924633529</v>
      </c>
      <c r="AF64" s="3">
        <f t="shared" si="11"/>
        <v>61.429737834838278</v>
      </c>
    </row>
    <row r="65" spans="1:32" x14ac:dyDescent="0.35">
      <c r="A65">
        <v>6</v>
      </c>
      <c r="C65" s="15">
        <f t="shared" si="14"/>
        <v>43968</v>
      </c>
      <c r="D65" s="9">
        <v>62</v>
      </c>
      <c r="E65" s="37">
        <f t="shared" si="23"/>
        <v>0</v>
      </c>
      <c r="F65" s="74" t="str">
        <f t="shared" si="24"/>
        <v/>
      </c>
      <c r="G65" s="74">
        <f t="shared" si="25"/>
        <v>0.44936507936507936</v>
      </c>
      <c r="H65" s="74">
        <v>1</v>
      </c>
      <c r="I65" s="66">
        <f t="shared" si="15"/>
        <v>5.2781146592305168</v>
      </c>
      <c r="J65" s="66">
        <f t="shared" si="18"/>
        <v>6.4281052726845962</v>
      </c>
      <c r="K65" s="66">
        <f t="shared" si="20"/>
        <v>118.33112029447813</v>
      </c>
      <c r="L65" s="64">
        <f t="shared" si="21"/>
        <v>-19.483596250347897</v>
      </c>
      <c r="M65" s="9">
        <v>619</v>
      </c>
      <c r="N65" s="6">
        <v>196</v>
      </c>
      <c r="O65" s="6">
        <v>373</v>
      </c>
      <c r="P65" s="8">
        <v>50</v>
      </c>
      <c r="Q65" s="17">
        <f t="shared" si="19"/>
        <v>1.5544041450777202E-2</v>
      </c>
      <c r="R65" s="17">
        <f t="shared" si="22"/>
        <v>-2.5109403116107726E-2</v>
      </c>
      <c r="S65" s="8">
        <f t="shared" si="3"/>
        <v>980</v>
      </c>
      <c r="T65" s="34">
        <f t="shared" si="4"/>
        <v>0.32999999999999996</v>
      </c>
      <c r="U65">
        <f t="shared" si="5"/>
        <v>1.4999999999999999E-2</v>
      </c>
      <c r="V65">
        <v>22.22</v>
      </c>
      <c r="W65">
        <f t="shared" si="6"/>
        <v>4.5454545454545456E-2</v>
      </c>
      <c r="X65">
        <f t="shared" si="7"/>
        <v>-3.0454545454545456E-2</v>
      </c>
      <c r="Y65" s="32">
        <f t="shared" si="8"/>
        <v>307127.6089418059</v>
      </c>
      <c r="Z65" s="28">
        <f t="shared" si="9"/>
        <v>940.11905392582435</v>
      </c>
      <c r="AA65" s="28">
        <f t="shared" si="10"/>
        <v>2501.2720042683645</v>
      </c>
      <c r="AB65" s="20">
        <v>18</v>
      </c>
      <c r="AC65" s="1">
        <f t="shared" si="0"/>
        <v>18.802381078516486</v>
      </c>
      <c r="AD65" s="1">
        <f t="shared" si="1"/>
        <v>481.19761892148352</v>
      </c>
      <c r="AE65" s="1">
        <f t="shared" si="2"/>
        <v>9.4011905392582431</v>
      </c>
      <c r="AF65" s="3">
        <f t="shared" si="11"/>
        <v>62.531800106709113</v>
      </c>
    </row>
    <row r="66" spans="1:32" x14ac:dyDescent="0.35">
      <c r="A66">
        <v>6</v>
      </c>
      <c r="B66" t="s">
        <v>31</v>
      </c>
      <c r="C66" s="15">
        <f t="shared" si="14"/>
        <v>43969</v>
      </c>
      <c r="D66" s="9">
        <v>63</v>
      </c>
      <c r="E66" s="37">
        <f t="shared" si="23"/>
        <v>5</v>
      </c>
      <c r="F66" s="74">
        <f t="shared" si="24"/>
        <v>0.27777777777777779</v>
      </c>
      <c r="G66" s="74">
        <f t="shared" si="25"/>
        <v>0.30492063492063493</v>
      </c>
      <c r="H66" s="74">
        <v>1</v>
      </c>
      <c r="I66" s="66">
        <f t="shared" si="15"/>
        <v>5.2094861528414214</v>
      </c>
      <c r="J66" s="66">
        <f t="shared" si="18"/>
        <v>6.4361503683694279</v>
      </c>
      <c r="K66" s="66">
        <f t="shared" si="20"/>
        <v>138.60068755400289</v>
      </c>
      <c r="L66" s="64">
        <f>LN(2)/SLOPE(I60:I66,D60:D66)</f>
        <v>-19.902476637584602</v>
      </c>
      <c r="M66" s="9">
        <v>624</v>
      </c>
      <c r="N66" s="6">
        <v>183</v>
      </c>
      <c r="O66" s="6">
        <v>391</v>
      </c>
      <c r="P66" s="8">
        <v>50</v>
      </c>
      <c r="Q66" s="17">
        <f t="shared" si="19"/>
        <v>-6.6326530612244902E-2</v>
      </c>
      <c r="R66" s="17">
        <f t="shared" si="22"/>
        <v>-3.3976719039437546E-2</v>
      </c>
      <c r="S66" s="8">
        <f t="shared" si="3"/>
        <v>915</v>
      </c>
      <c r="T66" s="34">
        <f t="shared" si="4"/>
        <v>0.32999999999999996</v>
      </c>
      <c r="U66">
        <f t="shared" si="5"/>
        <v>1.4999999999999999E-2</v>
      </c>
      <c r="V66">
        <v>22.22</v>
      </c>
      <c r="W66">
        <f t="shared" si="6"/>
        <v>4.5454545454545456E-2</v>
      </c>
      <c r="X66">
        <f t="shared" si="7"/>
        <v>-3.0454545454545456E-2</v>
      </c>
      <c r="Y66" s="32">
        <f t="shared" si="8"/>
        <v>307113.66337189113</v>
      </c>
      <c r="Z66" s="28">
        <f t="shared" si="9"/>
        <v>911.33193957124763</v>
      </c>
      <c r="AA66" s="28">
        <f t="shared" si="10"/>
        <v>2544.0046885377201</v>
      </c>
      <c r="AB66" s="20">
        <v>18</v>
      </c>
      <c r="AC66" s="1">
        <f t="shared" ref="AC66:AC129" si="26">Z66*$AI$7</f>
        <v>18.226638791424953</v>
      </c>
      <c r="AD66" s="1">
        <f t="shared" ref="AD66:AD129" si="27">$AI$10-AC66</f>
        <v>481.77336120857507</v>
      </c>
      <c r="AE66" s="1">
        <f t="shared" ref="AE66:AE129" si="28">Z66*$AI$8</f>
        <v>9.1133193957124767</v>
      </c>
      <c r="AF66" s="3">
        <f t="shared" si="11"/>
        <v>63.600117213443006</v>
      </c>
    </row>
    <row r="67" spans="1:32" x14ac:dyDescent="0.35">
      <c r="A67">
        <v>6</v>
      </c>
      <c r="C67" s="15">
        <f t="shared" si="14"/>
        <v>43970</v>
      </c>
      <c r="D67" s="9">
        <v>64</v>
      </c>
      <c r="E67" s="37">
        <f t="shared" si="23"/>
        <v>6</v>
      </c>
      <c r="F67" s="74">
        <f t="shared" si="24"/>
        <v>0.6</v>
      </c>
      <c r="G67" s="74">
        <f t="shared" si="25"/>
        <v>0.32492063492063494</v>
      </c>
      <c r="H67" s="74">
        <v>1</v>
      </c>
      <c r="I67" s="66">
        <f t="shared" ref="I67:I96" si="29">LN(N67)</f>
        <v>5.1873858058407549</v>
      </c>
      <c r="J67" s="66">
        <f t="shared" si="18"/>
        <v>6.4457198193855785</v>
      </c>
      <c r="K67" s="66">
        <f t="shared" si="20"/>
        <v>130.48154004151246</v>
      </c>
      <c r="L67" s="64">
        <f t="shared" si="21"/>
        <v>-21.65730938887738</v>
      </c>
      <c r="M67" s="9">
        <v>630</v>
      </c>
      <c r="N67" s="4">
        <v>179</v>
      </c>
      <c r="O67" s="4">
        <v>401</v>
      </c>
      <c r="P67" s="8">
        <v>50</v>
      </c>
      <c r="Q67" s="17">
        <f t="shared" si="19"/>
        <v>-2.185792349726776E-2</v>
      </c>
      <c r="R67" s="17">
        <f t="shared" si="22"/>
        <v>-3.282577526554295E-2</v>
      </c>
      <c r="S67" s="8">
        <f t="shared" si="3"/>
        <v>895</v>
      </c>
      <c r="T67" s="34">
        <f t="shared" ref="T67:T130" si="30">U67/W67</f>
        <v>0.32999999999999996</v>
      </c>
      <c r="U67">
        <f t="shared" ref="U67:U130" si="31">IF(A67=0,$AL$2,IF(A67=1,$AL$3,IF(A67=2,$AL$4,IF(A67=3,$AL$5,IF(A67=4,$AL$6,IF(A67=5,$AL$7,IF(A67=6,$AL$8,IF(A67=7,$AL$9,IF(A67=8,$AL$10,"")))))))))</f>
        <v>1.4999999999999999E-2</v>
      </c>
      <c r="V67">
        <v>22.22</v>
      </c>
      <c r="W67">
        <f t="shared" ref="W67:W130" si="32">$AI$6</f>
        <v>4.5454545454545456E-2</v>
      </c>
      <c r="X67">
        <f t="shared" ref="X67:X130" si="33">U67-W67</f>
        <v>-3.0454545454545456E-2</v>
      </c>
      <c r="Y67" s="32">
        <f t="shared" ref="Y67:Y130" si="34">Y66-((Y66/$AI$2)*(U67*Z66))</f>
        <v>307100.14543907886</v>
      </c>
      <c r="Z67" s="28">
        <f t="shared" ref="Z67:Z130" si="35">Z66+(Y66/$AI$2)*(U67*Z66)-(Z66*W67)</f>
        <v>883.4256933121037</v>
      </c>
      <c r="AA67" s="28">
        <f t="shared" ref="AA67:AA130" si="36">AA66+(Z66*W67)</f>
        <v>2585.4288676091405</v>
      </c>
      <c r="AB67" s="20">
        <v>17</v>
      </c>
      <c r="AC67" s="1">
        <f t="shared" si="26"/>
        <v>17.668513866242076</v>
      </c>
      <c r="AD67" s="1">
        <f t="shared" si="27"/>
        <v>482.33148613375795</v>
      </c>
      <c r="AE67" s="1">
        <f t="shared" si="28"/>
        <v>8.8342569331210381</v>
      </c>
      <c r="AF67" s="3">
        <f t="shared" ref="AF67:AF130" si="37">AA67*$AI$9</f>
        <v>64.635721690228522</v>
      </c>
    </row>
    <row r="68" spans="1:32" x14ac:dyDescent="0.35">
      <c r="A68">
        <v>6</v>
      </c>
      <c r="C68" s="15">
        <f t="shared" ref="C68:C131" si="38">C67+1</f>
        <v>43971</v>
      </c>
      <c r="D68" s="9">
        <v>65</v>
      </c>
      <c r="E68" s="37">
        <f t="shared" si="23"/>
        <v>9</v>
      </c>
      <c r="F68" s="74">
        <f t="shared" si="24"/>
        <v>0.6428571428571429</v>
      </c>
      <c r="G68" s="74">
        <f t="shared" si="25"/>
        <v>0.39634920634920634</v>
      </c>
      <c r="H68" s="74">
        <v>1</v>
      </c>
      <c r="I68" s="66">
        <f>LN(N68)</f>
        <v>5.1590552992145291</v>
      </c>
      <c r="J68" s="66">
        <f t="shared" si="18"/>
        <v>6.4599044543775346</v>
      </c>
      <c r="K68" s="66">
        <f t="shared" si="20"/>
        <v>112.36793677968947</v>
      </c>
      <c r="L68" s="64">
        <f>LN(2)/SLOPE(I62:I68,D62:D68)</f>
        <v>-25.752179128272012</v>
      </c>
      <c r="M68" s="9">
        <v>639</v>
      </c>
      <c r="N68" s="4">
        <v>174</v>
      </c>
      <c r="O68" s="4">
        <v>415</v>
      </c>
      <c r="P68" s="6">
        <v>50</v>
      </c>
      <c r="Q68" s="17">
        <f t="shared" si="19"/>
        <v>-2.7932960893854747E-2</v>
      </c>
      <c r="R68" s="17">
        <f t="shared" si="22"/>
        <v>-3.3669565147799105E-2</v>
      </c>
      <c r="S68" s="8">
        <f t="shared" si="3"/>
        <v>870</v>
      </c>
      <c r="T68" s="34">
        <f t="shared" si="30"/>
        <v>0.32999999999999996</v>
      </c>
      <c r="U68">
        <f t="shared" si="31"/>
        <v>1.4999999999999999E-2</v>
      </c>
      <c r="V68">
        <v>22.22</v>
      </c>
      <c r="W68">
        <f t="shared" si="32"/>
        <v>4.5454545454545456E-2</v>
      </c>
      <c r="X68">
        <f t="shared" si="33"/>
        <v>-3.0454545454545456E-2</v>
      </c>
      <c r="Y68" s="32">
        <f t="shared" si="34"/>
        <v>307087.04202087893</v>
      </c>
      <c r="Z68" s="28">
        <f t="shared" si="35"/>
        <v>856.3733981796513</v>
      </c>
      <c r="AA68" s="28">
        <f t="shared" si="36"/>
        <v>2625.5845809415086</v>
      </c>
      <c r="AB68" s="20"/>
      <c r="AC68" s="1">
        <f t="shared" si="26"/>
        <v>17.127467963593027</v>
      </c>
      <c r="AD68" s="1">
        <f t="shared" si="27"/>
        <v>482.87253203640699</v>
      </c>
      <c r="AE68" s="1">
        <f t="shared" si="28"/>
        <v>8.5637339817965135</v>
      </c>
      <c r="AF68" s="3">
        <f t="shared" si="37"/>
        <v>65.639614523537716</v>
      </c>
    </row>
    <row r="69" spans="1:32" x14ac:dyDescent="0.35">
      <c r="A69">
        <v>6</v>
      </c>
      <c r="C69" s="15">
        <f t="shared" si="38"/>
        <v>43972</v>
      </c>
      <c r="D69" s="9">
        <v>66</v>
      </c>
      <c r="E69" s="37">
        <f t="shared" si="23"/>
        <v>11</v>
      </c>
      <c r="F69" s="74">
        <f t="shared" si="24"/>
        <v>1.375</v>
      </c>
      <c r="G69" s="74">
        <f t="shared" si="25"/>
        <v>0.6013492063492063</v>
      </c>
      <c r="H69" s="74">
        <v>1</v>
      </c>
      <c r="I69" s="66">
        <f t="shared" si="29"/>
        <v>5.1761497325738288</v>
      </c>
      <c r="J69" s="66">
        <f t="shared" ref="J69:J146" si="39">LN(M69)</f>
        <v>6.4769723628896827</v>
      </c>
      <c r="K69" s="66">
        <f t="shared" si="20"/>
        <v>80.070103823475719</v>
      </c>
      <c r="L69" s="64">
        <f t="shared" si="21"/>
        <v>-34.805281364180445</v>
      </c>
      <c r="M69" s="9">
        <v>650</v>
      </c>
      <c r="N69" s="4">
        <v>177</v>
      </c>
      <c r="O69" s="4">
        <v>423</v>
      </c>
      <c r="P69" s="8">
        <v>50</v>
      </c>
      <c r="Q69" s="17">
        <f t="shared" si="19"/>
        <v>1.7241379310344827E-2</v>
      </c>
      <c r="R69" s="17">
        <f t="shared" si="22"/>
        <v>-2.2841002595098619E-2</v>
      </c>
      <c r="S69" s="8">
        <f t="shared" ref="S69:S96" si="40">N69*5</f>
        <v>885</v>
      </c>
      <c r="T69" s="34">
        <f t="shared" si="30"/>
        <v>0.32999999999999996</v>
      </c>
      <c r="U69">
        <f t="shared" si="31"/>
        <v>1.4999999999999999E-2</v>
      </c>
      <c r="V69">
        <v>22.22</v>
      </c>
      <c r="W69">
        <f t="shared" si="32"/>
        <v>4.5454545454545456E-2</v>
      </c>
      <c r="X69">
        <f t="shared" si="33"/>
        <v>-3.0454545454545456E-2</v>
      </c>
      <c r="Y69" s="32">
        <f t="shared" si="34"/>
        <v>307074.34039802762</v>
      </c>
      <c r="Z69" s="28">
        <f t="shared" si="35"/>
        <v>830.14895747733988</v>
      </c>
      <c r="AA69" s="28">
        <f t="shared" si="36"/>
        <v>2664.5106444951293</v>
      </c>
      <c r="AB69" s="20"/>
      <c r="AC69" s="1">
        <f t="shared" si="26"/>
        <v>16.602979149546798</v>
      </c>
      <c r="AD69" s="1">
        <f t="shared" si="27"/>
        <v>483.3970208504532</v>
      </c>
      <c r="AE69" s="1">
        <f t="shared" si="28"/>
        <v>8.3014895747733988</v>
      </c>
      <c r="AF69" s="3">
        <f t="shared" si="37"/>
        <v>66.612766112378239</v>
      </c>
    </row>
    <row r="70" spans="1:32" x14ac:dyDescent="0.35">
      <c r="A70">
        <v>6</v>
      </c>
      <c r="C70" s="15">
        <f t="shared" si="38"/>
        <v>43973</v>
      </c>
      <c r="D70" s="9">
        <v>67</v>
      </c>
      <c r="E70" s="37">
        <f t="shared" si="23"/>
        <v>6</v>
      </c>
      <c r="F70" s="74">
        <f t="shared" si="24"/>
        <v>0.375</v>
      </c>
      <c r="G70" s="74">
        <f t="shared" si="25"/>
        <v>0.65412698412698411</v>
      </c>
      <c r="H70" s="74">
        <v>1</v>
      </c>
      <c r="I70" s="66">
        <f t="shared" si="29"/>
        <v>5.1179938124167554</v>
      </c>
      <c r="J70" s="66">
        <f t="shared" si="39"/>
        <v>6.4861607889440887</v>
      </c>
      <c r="K70" s="66">
        <f t="shared" si="20"/>
        <v>65.644528883327823</v>
      </c>
      <c r="L70" s="64">
        <f t="shared" si="21"/>
        <v>-28.191046071032421</v>
      </c>
      <c r="M70" s="9">
        <v>656</v>
      </c>
      <c r="N70" s="4">
        <v>167</v>
      </c>
      <c r="O70" s="4">
        <v>439</v>
      </c>
      <c r="P70" s="8">
        <v>50</v>
      </c>
      <c r="Q70" s="17">
        <f t="shared" ref="Q70:Q96" si="41">(N70-N69)/N69</f>
        <v>-5.6497175141242938E-2</v>
      </c>
      <c r="R70" s="17">
        <f t="shared" si="22"/>
        <v>-1.9975595626212619E-2</v>
      </c>
      <c r="S70" s="8">
        <f t="shared" si="40"/>
        <v>835</v>
      </c>
      <c r="T70" s="34">
        <f t="shared" si="30"/>
        <v>0.32999999999999996</v>
      </c>
      <c r="U70">
        <f t="shared" si="31"/>
        <v>1.4999999999999999E-2</v>
      </c>
      <c r="V70">
        <v>22.22</v>
      </c>
      <c r="W70">
        <f t="shared" si="32"/>
        <v>4.5454545454545456E-2</v>
      </c>
      <c r="X70">
        <f t="shared" si="33"/>
        <v>-3.0454545454545456E-2</v>
      </c>
      <c r="Y70" s="32">
        <f t="shared" si="34"/>
        <v>307062.02824206423</v>
      </c>
      <c r="Z70" s="28">
        <f t="shared" si="35"/>
        <v>804.72706991904511</v>
      </c>
      <c r="AA70" s="28">
        <f t="shared" si="36"/>
        <v>2702.2446880168268</v>
      </c>
      <c r="AB70" s="20"/>
      <c r="AC70" s="1">
        <f t="shared" si="26"/>
        <v>16.094541398380901</v>
      </c>
      <c r="AD70" s="1">
        <f t="shared" si="27"/>
        <v>483.9054586016191</v>
      </c>
      <c r="AE70" s="1">
        <f t="shared" si="28"/>
        <v>8.0472706991904506</v>
      </c>
      <c r="AF70" s="3">
        <f t="shared" si="37"/>
        <v>67.556117200420672</v>
      </c>
    </row>
    <row r="71" spans="1:32" x14ac:dyDescent="0.35">
      <c r="A71">
        <v>6</v>
      </c>
      <c r="C71" s="15">
        <f t="shared" si="38"/>
        <v>43974</v>
      </c>
      <c r="D71" s="9">
        <v>68</v>
      </c>
      <c r="E71" s="37">
        <f t="shared" si="23"/>
        <v>6</v>
      </c>
      <c r="F71" s="74" t="str">
        <f t="shared" si="24"/>
        <v/>
      </c>
      <c r="G71" s="74">
        <f t="shared" si="25"/>
        <v>0.65412698412698411</v>
      </c>
      <c r="H71" s="74">
        <v>1</v>
      </c>
      <c r="I71" s="66">
        <f t="shared" si="29"/>
        <v>5.1532915944977793</v>
      </c>
      <c r="J71" s="66">
        <f t="shared" si="39"/>
        <v>6.4952655559370083</v>
      </c>
      <c r="K71" s="66">
        <f t="shared" si="20"/>
        <v>58.325692203592887</v>
      </c>
      <c r="L71" s="64">
        <f t="shared" si="21"/>
        <v>-34.127772282949316</v>
      </c>
      <c r="M71" s="9">
        <v>662</v>
      </c>
      <c r="N71" s="4">
        <v>173</v>
      </c>
      <c r="O71" s="4">
        <v>439</v>
      </c>
      <c r="P71" s="8">
        <v>50</v>
      </c>
      <c r="Q71" s="17">
        <f t="shared" si="41"/>
        <v>3.5928143712574849E-2</v>
      </c>
      <c r="R71" s="17">
        <f t="shared" si="22"/>
        <v>-1.4843003667273353E-2</v>
      </c>
      <c r="S71" s="8">
        <f t="shared" si="40"/>
        <v>865</v>
      </c>
      <c r="T71" s="34">
        <f t="shared" si="30"/>
        <v>0.32999999999999996</v>
      </c>
      <c r="U71">
        <f t="shared" si="31"/>
        <v>1.4999999999999999E-2</v>
      </c>
      <c r="V71">
        <v>22.22</v>
      </c>
      <c r="W71">
        <f t="shared" si="32"/>
        <v>4.5454545454545456E-2</v>
      </c>
      <c r="X71">
        <f t="shared" si="33"/>
        <v>-3.0454545454545456E-2</v>
      </c>
      <c r="Y71" s="32">
        <f t="shared" si="34"/>
        <v>307050.09360329248</v>
      </c>
      <c r="Z71" s="28">
        <f t="shared" si="35"/>
        <v>780.08320551263955</v>
      </c>
      <c r="AA71" s="28">
        <f t="shared" si="36"/>
        <v>2738.8231911949651</v>
      </c>
      <c r="AB71" s="20"/>
      <c r="AC71" s="1">
        <f t="shared" si="26"/>
        <v>15.601664110252791</v>
      </c>
      <c r="AD71" s="1">
        <f t="shared" si="27"/>
        <v>484.39833588974722</v>
      </c>
      <c r="AE71" s="1">
        <f t="shared" si="28"/>
        <v>7.8008320551263957</v>
      </c>
      <c r="AF71" s="3">
        <f t="shared" si="37"/>
        <v>68.470579779874129</v>
      </c>
    </row>
    <row r="72" spans="1:32" x14ac:dyDescent="0.35">
      <c r="A72">
        <v>6</v>
      </c>
      <c r="C72" s="15">
        <f t="shared" si="38"/>
        <v>43975</v>
      </c>
      <c r="D72" s="9">
        <v>69</v>
      </c>
      <c r="E72" s="37">
        <f t="shared" si="23"/>
        <v>2</v>
      </c>
      <c r="F72" s="74" t="str">
        <f t="shared" si="24"/>
        <v/>
      </c>
      <c r="G72" s="74">
        <f t="shared" si="25"/>
        <v>0.65412698412698411</v>
      </c>
      <c r="H72" s="74">
        <v>1</v>
      </c>
      <c r="I72" s="66">
        <f t="shared" si="29"/>
        <v>5.1647859739235145</v>
      </c>
      <c r="J72" s="66">
        <f t="shared" si="39"/>
        <v>6.4982821494764336</v>
      </c>
      <c r="K72" s="66">
        <f t="shared" si="20"/>
        <v>62.256768092634765</v>
      </c>
      <c r="L72" s="64">
        <f t="shared" si="21"/>
        <v>-79.753792753440351</v>
      </c>
      <c r="M72" s="9">
        <v>664</v>
      </c>
      <c r="N72" s="4">
        <v>175</v>
      </c>
      <c r="O72" s="4">
        <v>439</v>
      </c>
      <c r="P72" s="8">
        <v>50</v>
      </c>
      <c r="Q72" s="17">
        <f t="shared" si="41"/>
        <v>1.1560693641618497E-2</v>
      </c>
      <c r="R72" s="17">
        <f t="shared" si="22"/>
        <v>-1.5412053354296027E-2</v>
      </c>
      <c r="S72" s="8">
        <f t="shared" si="40"/>
        <v>875</v>
      </c>
      <c r="T72" s="34">
        <f t="shared" si="30"/>
        <v>0.32999999999999996</v>
      </c>
      <c r="U72">
        <f t="shared" si="31"/>
        <v>1.4999999999999999E-2</v>
      </c>
      <c r="V72">
        <v>22.22</v>
      </c>
      <c r="W72">
        <f t="shared" si="32"/>
        <v>4.5454545454545456E-2</v>
      </c>
      <c r="X72">
        <f t="shared" si="33"/>
        <v>-3.0454545454545456E-2</v>
      </c>
      <c r="Y72" s="32">
        <f t="shared" si="34"/>
        <v>307038.52489911474</v>
      </c>
      <c r="Z72" s="28">
        <f t="shared" si="35"/>
        <v>756.19358216705461</v>
      </c>
      <c r="AA72" s="28">
        <f t="shared" si="36"/>
        <v>2774.2815187182669</v>
      </c>
      <c r="AB72" s="20"/>
      <c r="AC72" s="1">
        <f t="shared" si="26"/>
        <v>15.123871643341092</v>
      </c>
      <c r="AD72" s="1">
        <f t="shared" si="27"/>
        <v>484.87612835665891</v>
      </c>
      <c r="AE72" s="1">
        <f t="shared" si="28"/>
        <v>7.5619358216705459</v>
      </c>
      <c r="AF72" s="3">
        <f t="shared" si="37"/>
        <v>69.357037967956671</v>
      </c>
    </row>
    <row r="73" spans="1:32" x14ac:dyDescent="0.35">
      <c r="A73">
        <v>6</v>
      </c>
      <c r="C73" s="15">
        <f t="shared" si="38"/>
        <v>43976</v>
      </c>
      <c r="D73" s="9">
        <v>70</v>
      </c>
      <c r="E73" s="37">
        <f t="shared" si="23"/>
        <v>3</v>
      </c>
      <c r="F73" s="74" t="str">
        <f t="shared" si="24"/>
        <v/>
      </c>
      <c r="G73" s="74">
        <f t="shared" si="25"/>
        <v>0.74821428571428572</v>
      </c>
      <c r="H73" s="74">
        <v>1</v>
      </c>
      <c r="I73" s="66">
        <f t="shared" si="29"/>
        <v>5.181783550292085</v>
      </c>
      <c r="J73" s="66">
        <f t="shared" si="39"/>
        <v>6.5027900459156234</v>
      </c>
      <c r="K73" s="66">
        <f t="shared" si="20"/>
        <v>72.891815477183201</v>
      </c>
      <c r="L73" s="64">
        <f t="shared" si="21"/>
        <v>-688.14448555941499</v>
      </c>
      <c r="M73" s="9">
        <v>667</v>
      </c>
      <c r="N73" s="4">
        <v>178</v>
      </c>
      <c r="O73" s="4">
        <v>439</v>
      </c>
      <c r="P73" s="8">
        <v>50</v>
      </c>
      <c r="Q73" s="17">
        <f t="shared" si="41"/>
        <v>1.7142857142857144E-2</v>
      </c>
      <c r="R73" s="17">
        <f t="shared" si="22"/>
        <v>-3.4878551035671603E-3</v>
      </c>
      <c r="S73" s="8">
        <f t="shared" si="40"/>
        <v>890</v>
      </c>
      <c r="T73" s="34">
        <f t="shared" si="30"/>
        <v>0.32999999999999996</v>
      </c>
      <c r="U73">
        <f t="shared" si="31"/>
        <v>1.4999999999999999E-2</v>
      </c>
      <c r="V73">
        <v>22.22</v>
      </c>
      <c r="W73">
        <f t="shared" si="32"/>
        <v>4.5454545454545456E-2</v>
      </c>
      <c r="X73">
        <f t="shared" si="33"/>
        <v>-3.0454545454545456E-2</v>
      </c>
      <c r="Y73" s="32">
        <f t="shared" si="34"/>
        <v>307027.31090272713</v>
      </c>
      <c r="Z73" s="28">
        <f t="shared" si="35"/>
        <v>733.03514300159736</v>
      </c>
      <c r="AA73" s="28">
        <f t="shared" si="36"/>
        <v>2808.6539542713149</v>
      </c>
      <c r="AB73" s="20"/>
      <c r="AC73" s="1">
        <f t="shared" si="26"/>
        <v>14.660702860031947</v>
      </c>
      <c r="AD73" s="1">
        <f t="shared" si="27"/>
        <v>485.33929713996804</v>
      </c>
      <c r="AE73" s="1">
        <f t="shared" si="28"/>
        <v>7.3303514300159733</v>
      </c>
      <c r="AF73" s="3">
        <f t="shared" si="37"/>
        <v>70.216348856782872</v>
      </c>
    </row>
    <row r="74" spans="1:32" x14ac:dyDescent="0.35">
      <c r="A74">
        <v>6</v>
      </c>
      <c r="C74" s="15">
        <f t="shared" si="38"/>
        <v>43977</v>
      </c>
      <c r="D74" s="9">
        <v>71</v>
      </c>
      <c r="E74" s="37">
        <f t="shared" si="23"/>
        <v>7</v>
      </c>
      <c r="F74" s="74">
        <f t="shared" si="24"/>
        <v>0.53846153846153844</v>
      </c>
      <c r="G74" s="74">
        <f t="shared" si="25"/>
        <v>0.73282967032967028</v>
      </c>
      <c r="H74" s="74">
        <v>1</v>
      </c>
      <c r="I74" s="66">
        <f t="shared" si="29"/>
        <v>5.1474944768134527</v>
      </c>
      <c r="J74" s="66">
        <f t="shared" si="39"/>
        <v>6.513230110912307</v>
      </c>
      <c r="K74" s="66">
        <f t="shared" si="20"/>
        <v>86.746526724892519</v>
      </c>
      <c r="L74" s="64">
        <f t="shared" si="21"/>
        <v>830.21120339654749</v>
      </c>
      <c r="M74" s="9">
        <v>674</v>
      </c>
      <c r="N74" s="4">
        <v>172</v>
      </c>
      <c r="O74" s="4">
        <v>452</v>
      </c>
      <c r="P74" s="8">
        <v>50</v>
      </c>
      <c r="Q74" s="17">
        <f t="shared" si="41"/>
        <v>-3.3707865168539325E-2</v>
      </c>
      <c r="R74" s="17">
        <f t="shared" si="22"/>
        <v>-5.1807039137488136E-3</v>
      </c>
      <c r="S74" s="8">
        <f t="shared" si="40"/>
        <v>860</v>
      </c>
      <c r="T74" s="34">
        <f t="shared" si="30"/>
        <v>0.32999999999999996</v>
      </c>
      <c r="U74">
        <f t="shared" si="31"/>
        <v>1.4999999999999999E-2</v>
      </c>
      <c r="V74">
        <v>22.22</v>
      </c>
      <c r="W74">
        <f t="shared" si="32"/>
        <v>4.5454545454545456E-2</v>
      </c>
      <c r="X74">
        <f t="shared" si="33"/>
        <v>-3.0454545454545456E-2</v>
      </c>
      <c r="Y74" s="32">
        <f t="shared" si="34"/>
        <v>307016.44073216448</v>
      </c>
      <c r="Z74" s="28">
        <f t="shared" si="35"/>
        <v>710.58553433688132</v>
      </c>
      <c r="AA74" s="28">
        <f t="shared" si="36"/>
        <v>2841.9737334986603</v>
      </c>
      <c r="AB74" s="20"/>
      <c r="AC74" s="1">
        <f t="shared" si="26"/>
        <v>14.211710686737627</v>
      </c>
      <c r="AD74" s="1">
        <f t="shared" si="27"/>
        <v>485.7882893132624</v>
      </c>
      <c r="AE74" s="1">
        <f t="shared" si="28"/>
        <v>7.1058553433688134</v>
      </c>
      <c r="AF74" s="3">
        <f t="shared" si="37"/>
        <v>71.04934333746651</v>
      </c>
    </row>
    <row r="75" spans="1:32" x14ac:dyDescent="0.35">
      <c r="A75">
        <v>6</v>
      </c>
      <c r="C75" s="15">
        <f t="shared" si="38"/>
        <v>43978</v>
      </c>
      <c r="D75" s="9">
        <v>72</v>
      </c>
      <c r="E75" s="37">
        <f t="shared" si="23"/>
        <v>3</v>
      </c>
      <c r="F75" s="74">
        <f t="shared" si="24"/>
        <v>0.33333333333333331</v>
      </c>
      <c r="G75" s="74">
        <f t="shared" si="25"/>
        <v>0.65544871794871795</v>
      </c>
      <c r="H75" s="74">
        <v>1</v>
      </c>
      <c r="I75" s="66">
        <f t="shared" si="29"/>
        <v>5.1119877883565437</v>
      </c>
      <c r="J75" s="66">
        <f t="shared" si="39"/>
        <v>6.517671272912275</v>
      </c>
      <c r="K75" s="66">
        <f t="shared" ref="K75:K121" si="42">LN(2)/SLOPE(J69:J75,D69:D75)</f>
        <v>105.6167578437697</v>
      </c>
      <c r="L75" s="64">
        <f t="shared" ref="L75:L92" si="43">LN(2)/SLOPE(I69:I75,D69:D75)</f>
        <v>-184.85236727295387</v>
      </c>
      <c r="M75" s="9">
        <v>677</v>
      </c>
      <c r="N75" s="4">
        <v>166</v>
      </c>
      <c r="O75" s="4">
        <v>461</v>
      </c>
      <c r="P75" s="8">
        <v>50</v>
      </c>
      <c r="Q75" s="17">
        <f t="shared" si="41"/>
        <v>-3.4883720930232558E-2</v>
      </c>
      <c r="R75" s="17">
        <f t="shared" si="22"/>
        <v>-6.1736696332313577E-3</v>
      </c>
      <c r="S75" s="8">
        <f t="shared" si="40"/>
        <v>830</v>
      </c>
      <c r="T75" s="34">
        <f t="shared" si="30"/>
        <v>0.32999999999999996</v>
      </c>
      <c r="U75">
        <f t="shared" si="31"/>
        <v>1.4999999999999999E-2</v>
      </c>
      <c r="V75">
        <v>22.22</v>
      </c>
      <c r="W75">
        <f t="shared" si="32"/>
        <v>4.5454545454545456E-2</v>
      </c>
      <c r="X75">
        <f t="shared" si="33"/>
        <v>-3.0454545454545456E-2</v>
      </c>
      <c r="Y75" s="32">
        <f t="shared" si="34"/>
        <v>307005.90383968421</v>
      </c>
      <c r="Z75" s="28">
        <f t="shared" si="35"/>
        <v>688.82308434731101</v>
      </c>
      <c r="AA75" s="28">
        <f t="shared" si="36"/>
        <v>2874.2730759685187</v>
      </c>
      <c r="AB75" s="20"/>
      <c r="AC75" s="1">
        <f t="shared" si="26"/>
        <v>13.77646168694622</v>
      </c>
      <c r="AD75" s="1">
        <f t="shared" si="27"/>
        <v>486.22353831305378</v>
      </c>
      <c r="AE75" s="1">
        <f t="shared" si="28"/>
        <v>6.8882308434731101</v>
      </c>
      <c r="AF75" s="3">
        <f t="shared" si="37"/>
        <v>71.856826899212976</v>
      </c>
    </row>
    <row r="76" spans="1:32" x14ac:dyDescent="0.35">
      <c r="A76">
        <v>6</v>
      </c>
      <c r="C76" s="15">
        <f t="shared" si="38"/>
        <v>43979</v>
      </c>
      <c r="D76" s="9">
        <v>73</v>
      </c>
      <c r="E76" s="37">
        <f t="shared" si="23"/>
        <v>3</v>
      </c>
      <c r="F76" s="74">
        <f t="shared" si="24"/>
        <v>0.42857142857142855</v>
      </c>
      <c r="G76" s="74">
        <f t="shared" si="25"/>
        <v>0.4188415750915751</v>
      </c>
      <c r="H76" s="74">
        <v>1</v>
      </c>
      <c r="I76" s="66">
        <f t="shared" si="29"/>
        <v>5.0875963352323836</v>
      </c>
      <c r="J76" s="66">
        <f t="shared" si="39"/>
        <v>6.522092798170152</v>
      </c>
      <c r="K76" s="66">
        <f t="shared" si="42"/>
        <v>115.83105279854864</v>
      </c>
      <c r="L76" s="64">
        <f t="shared" si="43"/>
        <v>-101.56452221607582</v>
      </c>
      <c r="M76" s="9">
        <v>680</v>
      </c>
      <c r="N76" s="4">
        <v>162</v>
      </c>
      <c r="O76" s="4">
        <v>468</v>
      </c>
      <c r="P76" s="8">
        <v>50</v>
      </c>
      <c r="Q76" s="17">
        <f t="shared" si="41"/>
        <v>-2.4096385542168676E-2</v>
      </c>
      <c r="R76" s="17">
        <f t="shared" ref="R76:R96" si="44">AVERAGE(Q70:Q76)</f>
        <v>-1.2079064612161858E-2</v>
      </c>
      <c r="S76" s="8">
        <f t="shared" si="40"/>
        <v>810</v>
      </c>
      <c r="T76" s="34">
        <f t="shared" si="30"/>
        <v>0.32999999999999996</v>
      </c>
      <c r="U76">
        <f t="shared" si="31"/>
        <v>1.4999999999999999E-2</v>
      </c>
      <c r="V76">
        <v>22.22</v>
      </c>
      <c r="W76">
        <f t="shared" si="32"/>
        <v>4.5454545454545456E-2</v>
      </c>
      <c r="X76">
        <f t="shared" si="33"/>
        <v>-3.0454545454545456E-2</v>
      </c>
      <c r="Y76" s="32">
        <f t="shared" si="34"/>
        <v>306995.6900014783</v>
      </c>
      <c r="Z76" s="28">
        <f t="shared" si="35"/>
        <v>667.72678235562307</v>
      </c>
      <c r="AA76" s="28">
        <f t="shared" si="36"/>
        <v>2905.5832161661237</v>
      </c>
      <c r="AB76" s="20"/>
      <c r="AC76" s="1">
        <f t="shared" si="26"/>
        <v>13.354535647112462</v>
      </c>
      <c r="AD76" s="1">
        <f t="shared" si="27"/>
        <v>486.64546435288753</v>
      </c>
      <c r="AE76" s="1">
        <f t="shared" si="28"/>
        <v>6.6772678235562308</v>
      </c>
      <c r="AF76" s="3">
        <f t="shared" si="37"/>
        <v>72.639580404153094</v>
      </c>
    </row>
    <row r="77" spans="1:32" x14ac:dyDescent="0.35">
      <c r="A77">
        <v>7</v>
      </c>
      <c r="C77" s="15">
        <f t="shared" si="38"/>
        <v>43980</v>
      </c>
      <c r="D77" s="9">
        <v>74</v>
      </c>
      <c r="E77" s="37">
        <f t="shared" si="23"/>
        <v>8</v>
      </c>
      <c r="F77" s="74">
        <f t="shared" si="24"/>
        <v>4</v>
      </c>
      <c r="G77" s="74">
        <f t="shared" si="25"/>
        <v>1.325091575091575</v>
      </c>
      <c r="H77" s="74">
        <v>1</v>
      </c>
      <c r="I77" s="66">
        <f t="shared" si="29"/>
        <v>5.1239639794032588</v>
      </c>
      <c r="J77" s="66">
        <f t="shared" si="39"/>
        <v>6.5337888379333435</v>
      </c>
      <c r="K77" s="66">
        <f t="shared" si="42"/>
        <v>108.99007529924435</v>
      </c>
      <c r="L77" s="64">
        <f t="shared" si="43"/>
        <v>-62.174053621817833</v>
      </c>
      <c r="M77" s="9">
        <v>688</v>
      </c>
      <c r="N77" s="4">
        <v>168</v>
      </c>
      <c r="O77" s="4">
        <v>470</v>
      </c>
      <c r="P77" s="8">
        <v>50</v>
      </c>
      <c r="Q77" s="17">
        <f t="shared" si="41"/>
        <v>3.7037037037037035E-2</v>
      </c>
      <c r="R77" s="17">
        <f t="shared" si="44"/>
        <v>1.2829656990209948E-3</v>
      </c>
      <c r="S77" s="8">
        <f t="shared" si="40"/>
        <v>840</v>
      </c>
      <c r="T77" s="34">
        <f t="shared" si="30"/>
        <v>2.5300000000000002</v>
      </c>
      <c r="U77">
        <f t="shared" si="31"/>
        <v>0.115</v>
      </c>
      <c r="V77">
        <v>22.22</v>
      </c>
      <c r="W77">
        <f t="shared" si="32"/>
        <v>4.5454545454545456E-2</v>
      </c>
      <c r="X77">
        <f t="shared" si="33"/>
        <v>6.9545454545454549E-2</v>
      </c>
      <c r="Y77" s="32">
        <f t="shared" si="34"/>
        <v>306919.78468253883</v>
      </c>
      <c r="Z77" s="28">
        <f t="shared" si="35"/>
        <v>713.28088391531071</v>
      </c>
      <c r="AA77" s="28">
        <f t="shared" si="36"/>
        <v>2935.934433545925</v>
      </c>
      <c r="AB77" s="20"/>
      <c r="AC77" s="1">
        <f t="shared" si="26"/>
        <v>14.265617678306214</v>
      </c>
      <c r="AD77" s="1">
        <f t="shared" si="27"/>
        <v>485.73438232169377</v>
      </c>
      <c r="AE77" s="1">
        <f t="shared" si="28"/>
        <v>7.1328088391531068</v>
      </c>
      <c r="AF77" s="3">
        <f t="shared" si="37"/>
        <v>73.398360838648131</v>
      </c>
    </row>
    <row r="78" spans="1:32" x14ac:dyDescent="0.35">
      <c r="A78">
        <v>7</v>
      </c>
      <c r="C78" s="15">
        <f t="shared" si="38"/>
        <v>43981</v>
      </c>
      <c r="D78" s="9">
        <v>75</v>
      </c>
      <c r="E78" s="37">
        <f t="shared" si="23"/>
        <v>3</v>
      </c>
      <c r="F78" s="74">
        <f t="shared" si="24"/>
        <v>3</v>
      </c>
      <c r="G78" s="74">
        <f t="shared" si="25"/>
        <v>1.6600732600732599</v>
      </c>
      <c r="H78" s="74">
        <v>1</v>
      </c>
      <c r="I78" s="66">
        <f t="shared" si="29"/>
        <v>5.1357984370502621</v>
      </c>
      <c r="J78" s="66">
        <f t="shared" si="39"/>
        <v>6.5381398237676702</v>
      </c>
      <c r="K78" s="66">
        <f t="shared" si="42"/>
        <v>101.9155875057176</v>
      </c>
      <c r="L78" s="64">
        <f t="shared" si="43"/>
        <v>-73.935729121740707</v>
      </c>
      <c r="M78" s="9">
        <v>691</v>
      </c>
      <c r="N78" s="4">
        <v>170</v>
      </c>
      <c r="O78" s="4">
        <v>471</v>
      </c>
      <c r="P78" s="8">
        <v>50</v>
      </c>
      <c r="Q78" s="17">
        <f t="shared" si="41"/>
        <v>1.1904761904761904E-2</v>
      </c>
      <c r="R78" s="17">
        <f t="shared" si="44"/>
        <v>-2.1489459878094247E-3</v>
      </c>
      <c r="S78" s="8">
        <f t="shared" si="40"/>
        <v>850</v>
      </c>
      <c r="T78" s="34">
        <f t="shared" si="30"/>
        <v>2.5300000000000002</v>
      </c>
      <c r="U78">
        <f t="shared" si="31"/>
        <v>0.115</v>
      </c>
      <c r="V78">
        <v>22.22</v>
      </c>
      <c r="W78">
        <f t="shared" si="32"/>
        <v>4.5454545454545456E-2</v>
      </c>
      <c r="X78">
        <f t="shared" si="33"/>
        <v>6.9545454545454549E-2</v>
      </c>
      <c r="Y78" s="32">
        <f t="shared" si="34"/>
        <v>306838.72094847547</v>
      </c>
      <c r="Z78" s="28">
        <f t="shared" si="35"/>
        <v>761.92275961887776</v>
      </c>
      <c r="AA78" s="28">
        <f t="shared" si="36"/>
        <v>2968.3562919057117</v>
      </c>
      <c r="AB78" s="20"/>
      <c r="AC78" s="1">
        <f t="shared" si="26"/>
        <v>15.238455192377556</v>
      </c>
      <c r="AD78" s="1">
        <f t="shared" si="27"/>
        <v>484.76154480762244</v>
      </c>
      <c r="AE78" s="1">
        <f t="shared" si="28"/>
        <v>7.6192275961887779</v>
      </c>
      <c r="AF78" s="3">
        <f t="shared" si="37"/>
        <v>74.208907297642796</v>
      </c>
    </row>
    <row r="79" spans="1:32" x14ac:dyDescent="0.35">
      <c r="A79">
        <v>7</v>
      </c>
      <c r="C79" s="15">
        <f t="shared" si="38"/>
        <v>43982</v>
      </c>
      <c r="D79" s="9">
        <v>76</v>
      </c>
      <c r="E79" s="37">
        <f t="shared" si="23"/>
        <v>1</v>
      </c>
      <c r="F79" s="74" t="str">
        <f t="shared" si="24"/>
        <v/>
      </c>
      <c r="G79" s="74">
        <f t="shared" si="25"/>
        <v>1.6600732600732599</v>
      </c>
      <c r="H79" s="74">
        <v>1</v>
      </c>
      <c r="I79" s="66">
        <f t="shared" si="29"/>
        <v>5.1416635565026603</v>
      </c>
      <c r="J79" s="66">
        <f t="shared" si="39"/>
        <v>6.5395859556176692</v>
      </c>
      <c r="K79" s="66">
        <f t="shared" si="42"/>
        <v>110.07033542158632</v>
      </c>
      <c r="L79" s="64">
        <f t="shared" si="43"/>
        <v>-147.28129723654251</v>
      </c>
      <c r="M79" s="9">
        <v>692</v>
      </c>
      <c r="N79" s="4">
        <v>171</v>
      </c>
      <c r="O79" s="4">
        <v>471</v>
      </c>
      <c r="P79" s="8">
        <v>50</v>
      </c>
      <c r="Q79" s="17">
        <f t="shared" si="41"/>
        <v>5.8823529411764705E-3</v>
      </c>
      <c r="R79" s="17">
        <f t="shared" si="44"/>
        <v>-2.9601375164439994E-3</v>
      </c>
      <c r="S79" s="8">
        <f t="shared" si="40"/>
        <v>855</v>
      </c>
      <c r="T79" s="34">
        <f t="shared" si="30"/>
        <v>2.5300000000000002</v>
      </c>
      <c r="U79">
        <f t="shared" si="31"/>
        <v>0.115</v>
      </c>
      <c r="V79">
        <v>22.22</v>
      </c>
      <c r="W79">
        <f t="shared" si="32"/>
        <v>4.5454545454545456E-2</v>
      </c>
      <c r="X79">
        <f t="shared" si="33"/>
        <v>6.9545454545454549E-2</v>
      </c>
      <c r="Y79" s="32">
        <f t="shared" si="34"/>
        <v>306752.15197943279</v>
      </c>
      <c r="Z79" s="28">
        <f t="shared" si="35"/>
        <v>813.85887595159818</v>
      </c>
      <c r="AA79" s="28">
        <f t="shared" si="36"/>
        <v>3002.9891446156607</v>
      </c>
      <c r="AB79" s="20"/>
      <c r="AC79" s="1">
        <f t="shared" si="26"/>
        <v>16.277177519031962</v>
      </c>
      <c r="AD79" s="1">
        <f t="shared" si="27"/>
        <v>483.72282248096803</v>
      </c>
      <c r="AE79" s="1">
        <f t="shared" si="28"/>
        <v>8.1385887595159812</v>
      </c>
      <c r="AF79" s="3">
        <f t="shared" si="37"/>
        <v>75.074728615391521</v>
      </c>
    </row>
    <row r="80" spans="1:32" x14ac:dyDescent="0.35">
      <c r="A80">
        <v>7</v>
      </c>
      <c r="C80" s="15">
        <f t="shared" si="38"/>
        <v>43983</v>
      </c>
      <c r="D80" s="9">
        <v>77</v>
      </c>
      <c r="E80" s="37">
        <f t="shared" si="23"/>
        <v>12</v>
      </c>
      <c r="F80" s="74">
        <f t="shared" si="24"/>
        <v>1.5</v>
      </c>
      <c r="G80" s="74">
        <f t="shared" si="25"/>
        <v>1.6333943833943831</v>
      </c>
      <c r="H80" s="74">
        <v>1</v>
      </c>
      <c r="I80" s="66">
        <f t="shared" si="29"/>
        <v>5.1647859739235145</v>
      </c>
      <c r="J80" s="66">
        <f t="shared" si="39"/>
        <v>6.5567783561580422</v>
      </c>
      <c r="K80" s="66">
        <f t="shared" si="42"/>
        <v>101.86860316862801</v>
      </c>
      <c r="L80" s="64">
        <f t="shared" si="43"/>
        <v>121.73586382663095</v>
      </c>
      <c r="M80" s="9">
        <v>704</v>
      </c>
      <c r="N80" s="4">
        <v>175</v>
      </c>
      <c r="O80" s="4">
        <v>479</v>
      </c>
      <c r="P80" s="8">
        <v>50</v>
      </c>
      <c r="Q80" s="17">
        <f t="shared" si="41"/>
        <v>2.3391812865497075E-2</v>
      </c>
      <c r="R80" s="17">
        <f t="shared" si="44"/>
        <v>-2.0674295560668679E-3</v>
      </c>
      <c r="S80" s="8">
        <f t="shared" si="40"/>
        <v>875</v>
      </c>
      <c r="T80" s="34">
        <f t="shared" si="30"/>
        <v>2.5300000000000002</v>
      </c>
      <c r="U80">
        <f t="shared" si="31"/>
        <v>0.115</v>
      </c>
      <c r="V80">
        <v>22.22</v>
      </c>
      <c r="W80">
        <f t="shared" si="32"/>
        <v>4.5454545454545456E-2</v>
      </c>
      <c r="X80">
        <f t="shared" si="33"/>
        <v>6.9545454545454549E-2</v>
      </c>
      <c r="Y80" s="32">
        <f t="shared" si="34"/>
        <v>306659.70816492307</v>
      </c>
      <c r="Z80" s="28">
        <f t="shared" si="35"/>
        <v>869.30910519079907</v>
      </c>
      <c r="AA80" s="28">
        <f t="shared" si="36"/>
        <v>3039.9827298861878</v>
      </c>
      <c r="AB80" s="20"/>
      <c r="AC80" s="1">
        <f t="shared" si="26"/>
        <v>17.386182103815983</v>
      </c>
      <c r="AD80" s="1">
        <f t="shared" si="27"/>
        <v>482.613817896184</v>
      </c>
      <c r="AE80" s="1">
        <f t="shared" si="28"/>
        <v>8.6930910519079916</v>
      </c>
      <c r="AF80" s="3">
        <f t="shared" si="37"/>
        <v>75.999568247154698</v>
      </c>
    </row>
    <row r="81" spans="1:32" x14ac:dyDescent="0.35">
      <c r="A81">
        <v>7</v>
      </c>
      <c r="C81" s="15">
        <f t="shared" si="38"/>
        <v>43984</v>
      </c>
      <c r="D81" s="9">
        <v>78</v>
      </c>
      <c r="E81" s="37">
        <f t="shared" si="23"/>
        <v>2</v>
      </c>
      <c r="F81" s="74">
        <f t="shared" si="24"/>
        <v>0.16666666666666666</v>
      </c>
      <c r="G81" s="74">
        <f t="shared" si="25"/>
        <v>1.5714285714285714</v>
      </c>
      <c r="H81" s="74">
        <v>1</v>
      </c>
      <c r="I81" s="66">
        <f t="shared" si="29"/>
        <v>5.1059454739005803</v>
      </c>
      <c r="J81" s="66">
        <f t="shared" si="39"/>
        <v>6.5596152374932419</v>
      </c>
      <c r="K81" s="66">
        <f t="shared" si="42"/>
        <v>96.557754994677339</v>
      </c>
      <c r="L81" s="64">
        <f t="shared" si="43"/>
        <v>126.06612620310727</v>
      </c>
      <c r="M81" s="9">
        <v>706</v>
      </c>
      <c r="N81" s="4">
        <v>165</v>
      </c>
      <c r="O81" s="4">
        <v>491</v>
      </c>
      <c r="P81" s="8">
        <v>50</v>
      </c>
      <c r="Q81" s="17">
        <f t="shared" si="41"/>
        <v>-5.7142857142857141E-2</v>
      </c>
      <c r="R81" s="17">
        <f t="shared" si="44"/>
        <v>-5.4152855523979847E-3</v>
      </c>
      <c r="S81" s="8">
        <f t="shared" si="40"/>
        <v>825</v>
      </c>
      <c r="T81" s="34">
        <f t="shared" si="30"/>
        <v>2.5300000000000002</v>
      </c>
      <c r="U81">
        <f t="shared" si="31"/>
        <v>0.115</v>
      </c>
      <c r="V81">
        <v>22.22</v>
      </c>
      <c r="W81">
        <f t="shared" si="32"/>
        <v>4.5454545454545456E-2</v>
      </c>
      <c r="X81">
        <f t="shared" si="33"/>
        <v>6.9545454545454549E-2</v>
      </c>
      <c r="Y81" s="32">
        <f t="shared" si="34"/>
        <v>306560.99568070757</v>
      </c>
      <c r="Z81" s="28">
        <f t="shared" si="35"/>
        <v>928.5075391703424</v>
      </c>
      <c r="AA81" s="28">
        <f t="shared" si="36"/>
        <v>3079.4967801221333</v>
      </c>
      <c r="AB81" s="20"/>
      <c r="AC81" s="1">
        <f t="shared" si="26"/>
        <v>18.570150783406849</v>
      </c>
      <c r="AD81" s="1">
        <f t="shared" si="27"/>
        <v>481.42984921659314</v>
      </c>
      <c r="AE81" s="1">
        <f t="shared" si="28"/>
        <v>9.2850753917034243</v>
      </c>
      <c r="AF81" s="3">
        <f t="shared" si="37"/>
        <v>76.987419503053331</v>
      </c>
    </row>
    <row r="82" spans="1:32" x14ac:dyDescent="0.35">
      <c r="A82">
        <v>7</v>
      </c>
      <c r="C82" s="15">
        <f t="shared" si="38"/>
        <v>43985</v>
      </c>
      <c r="D82" s="9">
        <v>79</v>
      </c>
      <c r="E82" s="37">
        <f t="shared" si="23"/>
        <v>1</v>
      </c>
      <c r="F82" s="74">
        <f t="shared" si="24"/>
        <v>0.2</v>
      </c>
      <c r="G82" s="74">
        <f t="shared" si="25"/>
        <v>1.549206349206349</v>
      </c>
      <c r="H82" s="74">
        <v>1</v>
      </c>
      <c r="I82" s="66">
        <f t="shared" si="29"/>
        <v>5.0937502008067623</v>
      </c>
      <c r="J82" s="66">
        <f t="shared" si="39"/>
        <v>6.5610306658965731</v>
      </c>
      <c r="K82" s="66">
        <f t="shared" si="42"/>
        <v>103.72853654497786</v>
      </c>
      <c r="L82" s="64">
        <f t="shared" si="43"/>
        <v>1700.6583044359143</v>
      </c>
      <c r="M82" s="9">
        <v>707</v>
      </c>
      <c r="N82" s="4">
        <v>163</v>
      </c>
      <c r="O82" s="4">
        <v>496</v>
      </c>
      <c r="P82" s="8">
        <v>50</v>
      </c>
      <c r="Q82" s="17">
        <f t="shared" si="41"/>
        <v>-1.2121212121212121E-2</v>
      </c>
      <c r="R82" s="17">
        <f t="shared" si="44"/>
        <v>-2.1634985796807793E-3</v>
      </c>
      <c r="S82" s="8">
        <f t="shared" si="40"/>
        <v>815</v>
      </c>
      <c r="T82" s="34">
        <f t="shared" si="30"/>
        <v>2.5300000000000002</v>
      </c>
      <c r="U82">
        <f t="shared" si="31"/>
        <v>0.115</v>
      </c>
      <c r="V82">
        <v>22.22</v>
      </c>
      <c r="W82">
        <f t="shared" si="32"/>
        <v>4.5454545454545456E-2</v>
      </c>
      <c r="X82">
        <f t="shared" si="33"/>
        <v>6.9545454545454549E-2</v>
      </c>
      <c r="Y82" s="32">
        <f t="shared" si="34"/>
        <v>306455.59498744202</v>
      </c>
      <c r="Z82" s="28">
        <f t="shared" si="35"/>
        <v>991.70334429175887</v>
      </c>
      <c r="AA82" s="28">
        <f t="shared" si="36"/>
        <v>3121.7016682662397</v>
      </c>
      <c r="AB82" s="20"/>
      <c r="AC82" s="1">
        <f t="shared" si="26"/>
        <v>19.834066885835178</v>
      </c>
      <c r="AD82" s="1">
        <f t="shared" si="27"/>
        <v>480.16593311416483</v>
      </c>
      <c r="AE82" s="1">
        <f t="shared" si="28"/>
        <v>9.9170334429175888</v>
      </c>
      <c r="AF82" s="3">
        <f t="shared" si="37"/>
        <v>78.042541706655996</v>
      </c>
    </row>
    <row r="83" spans="1:32" x14ac:dyDescent="0.35">
      <c r="A83">
        <v>7</v>
      </c>
      <c r="C83" s="15">
        <f t="shared" si="38"/>
        <v>43986</v>
      </c>
      <c r="D83" s="9">
        <v>80</v>
      </c>
      <c r="E83" s="37">
        <f t="shared" si="23"/>
        <v>13</v>
      </c>
      <c r="F83" s="74">
        <f t="shared" si="24"/>
        <v>13</v>
      </c>
      <c r="G83" s="74">
        <f t="shared" si="25"/>
        <v>3.6444444444444444</v>
      </c>
      <c r="H83" s="74">
        <v>1</v>
      </c>
      <c r="I83" s="66">
        <f t="shared" si="29"/>
        <v>5.1532915944977793</v>
      </c>
      <c r="J83" s="66">
        <f t="shared" si="39"/>
        <v>6.5792512120101012</v>
      </c>
      <c r="K83" s="66">
        <f t="shared" si="42"/>
        <v>95.985680244281639</v>
      </c>
      <c r="L83" s="64">
        <f t="shared" si="43"/>
        <v>-609.71029122394714</v>
      </c>
      <c r="M83" s="9">
        <v>720</v>
      </c>
      <c r="N83" s="4">
        <v>173</v>
      </c>
      <c r="O83" s="4">
        <v>497</v>
      </c>
      <c r="P83" s="8">
        <v>50</v>
      </c>
      <c r="Q83" s="17">
        <f t="shared" si="41"/>
        <v>6.1349693251533742E-2</v>
      </c>
      <c r="R83" s="17">
        <f t="shared" si="44"/>
        <v>1.0043084105133852E-2</v>
      </c>
      <c r="S83" s="8">
        <f t="shared" si="40"/>
        <v>865</v>
      </c>
      <c r="T83" s="34">
        <f t="shared" si="30"/>
        <v>2.5300000000000002</v>
      </c>
      <c r="U83">
        <f t="shared" si="31"/>
        <v>0.115</v>
      </c>
      <c r="V83">
        <v>22.22</v>
      </c>
      <c r="W83">
        <f t="shared" si="32"/>
        <v>4.5454545454545456E-2</v>
      </c>
      <c r="X83">
        <f t="shared" si="33"/>
        <v>6.9545454545454549E-2</v>
      </c>
      <c r="Y83" s="32">
        <f t="shared" si="34"/>
        <v>306343.05924834788</v>
      </c>
      <c r="Z83" s="28">
        <f t="shared" si="35"/>
        <v>1059.1616586453558</v>
      </c>
      <c r="AA83" s="28">
        <f t="shared" si="36"/>
        <v>3166.779093006774</v>
      </c>
      <c r="AB83" s="20"/>
      <c r="AC83" s="1">
        <f t="shared" si="26"/>
        <v>21.183233172907116</v>
      </c>
      <c r="AD83" s="1">
        <f t="shared" si="27"/>
        <v>478.81676682709286</v>
      </c>
      <c r="AE83" s="1">
        <f t="shared" si="28"/>
        <v>10.591616586453558</v>
      </c>
      <c r="AF83" s="3">
        <f t="shared" si="37"/>
        <v>79.169477325169353</v>
      </c>
    </row>
    <row r="84" spans="1:32" x14ac:dyDescent="0.35">
      <c r="A84">
        <v>7</v>
      </c>
      <c r="C84" s="15">
        <f t="shared" si="38"/>
        <v>43987</v>
      </c>
      <c r="D84" s="9">
        <v>81</v>
      </c>
      <c r="E84" s="37">
        <f t="shared" ref="E84:E96" si="45">M84-M83</f>
        <v>14</v>
      </c>
      <c r="F84" s="74">
        <f t="shared" si="24"/>
        <v>1.75</v>
      </c>
      <c r="G84" s="74">
        <f t="shared" si="25"/>
        <v>3.2694444444444444</v>
      </c>
      <c r="H84" s="74">
        <v>1</v>
      </c>
      <c r="I84" s="66">
        <f t="shared" si="29"/>
        <v>5.1873858058407549</v>
      </c>
      <c r="J84" s="66">
        <f t="shared" si="39"/>
        <v>6.5985090286145152</v>
      </c>
      <c r="K84" s="66">
        <f t="shared" si="42"/>
        <v>73.32384679613827</v>
      </c>
      <c r="L84" s="64">
        <f t="shared" si="43"/>
        <v>181.4141333388599</v>
      </c>
      <c r="M84" s="9">
        <v>734</v>
      </c>
      <c r="N84" s="4">
        <v>179</v>
      </c>
      <c r="O84" s="4">
        <v>505</v>
      </c>
      <c r="P84" s="8">
        <v>50</v>
      </c>
      <c r="Q84" s="17">
        <f t="shared" si="41"/>
        <v>3.4682080924855488E-2</v>
      </c>
      <c r="R84" s="17">
        <f t="shared" si="44"/>
        <v>9.7066618033936312E-3</v>
      </c>
      <c r="S84" s="8">
        <f t="shared" si="40"/>
        <v>895</v>
      </c>
      <c r="T84" s="34">
        <f t="shared" si="30"/>
        <v>2.5300000000000002</v>
      </c>
      <c r="U84">
        <f t="shared" si="31"/>
        <v>0.115</v>
      </c>
      <c r="V84">
        <v>22.22</v>
      </c>
      <c r="W84">
        <f t="shared" si="32"/>
        <v>4.5454545454545456E-2</v>
      </c>
      <c r="X84">
        <f t="shared" si="33"/>
        <v>6.9545454545454549E-2</v>
      </c>
      <c r="Y84" s="32">
        <f t="shared" si="34"/>
        <v>306222.91266332939</v>
      </c>
      <c r="Z84" s="28">
        <f t="shared" si="35"/>
        <v>1131.1645319072209</v>
      </c>
      <c r="AA84" s="28">
        <f t="shared" si="36"/>
        <v>3214.922804763381</v>
      </c>
      <c r="AB84" s="20"/>
      <c r="AC84" s="1">
        <f t="shared" si="26"/>
        <v>22.623290638144418</v>
      </c>
      <c r="AD84" s="1">
        <f t="shared" si="27"/>
        <v>477.3767093618556</v>
      </c>
      <c r="AE84" s="1">
        <f t="shared" si="28"/>
        <v>11.311645319072209</v>
      </c>
      <c r="AF84" s="3">
        <f t="shared" si="37"/>
        <v>80.373070119084531</v>
      </c>
    </row>
    <row r="85" spans="1:32" x14ac:dyDescent="0.35">
      <c r="A85">
        <v>7</v>
      </c>
      <c r="C85" s="15">
        <f t="shared" si="38"/>
        <v>43988</v>
      </c>
      <c r="D85" s="9">
        <v>82</v>
      </c>
      <c r="E85" s="37">
        <f t="shared" si="45"/>
        <v>7</v>
      </c>
      <c r="F85" s="74" t="str">
        <f t="shared" ref="F85:F137" si="46">IFERROR(E85/(O85-O84),"")</f>
        <v/>
      </c>
      <c r="G85" s="74">
        <f t="shared" si="25"/>
        <v>3.3233333333333333</v>
      </c>
      <c r="H85" s="74">
        <v>1</v>
      </c>
      <c r="I85" s="66">
        <f t="shared" si="29"/>
        <v>5.2257466737132017</v>
      </c>
      <c r="J85" s="66">
        <f t="shared" si="39"/>
        <v>6.6080006252960866</v>
      </c>
      <c r="K85" s="66">
        <f t="shared" si="42"/>
        <v>62.943625339792504</v>
      </c>
      <c r="L85" s="64">
        <f t="shared" si="43"/>
        <v>56.288848146962117</v>
      </c>
      <c r="M85" s="9">
        <v>741</v>
      </c>
      <c r="N85" s="4">
        <v>186</v>
      </c>
      <c r="O85" s="4">
        <v>505</v>
      </c>
      <c r="P85" s="8">
        <v>50</v>
      </c>
      <c r="Q85" s="17">
        <f t="shared" si="41"/>
        <v>3.9106145251396648E-2</v>
      </c>
      <c r="R85" s="17">
        <f t="shared" si="44"/>
        <v>1.3592573710055737E-2</v>
      </c>
      <c r="S85" s="8">
        <f t="shared" si="40"/>
        <v>930</v>
      </c>
      <c r="T85" s="34">
        <f t="shared" si="30"/>
        <v>2.5300000000000002</v>
      </c>
      <c r="U85">
        <f t="shared" si="31"/>
        <v>0.115</v>
      </c>
      <c r="V85">
        <v>22.22</v>
      </c>
      <c r="W85">
        <f t="shared" si="32"/>
        <v>4.5454545454545456E-2</v>
      </c>
      <c r="X85">
        <f t="shared" si="33"/>
        <v>6.9545454545454549E-2</v>
      </c>
      <c r="Y85" s="32">
        <f t="shared" si="34"/>
        <v>306094.64871716901</v>
      </c>
      <c r="Z85" s="28">
        <f t="shared" si="35"/>
        <v>1208.0119084354621</v>
      </c>
      <c r="AA85" s="28">
        <f t="shared" si="36"/>
        <v>3266.3393743955276</v>
      </c>
      <c r="AB85" s="20"/>
      <c r="AC85" s="1">
        <f t="shared" si="26"/>
        <v>24.160238168709242</v>
      </c>
      <c r="AD85" s="1">
        <f t="shared" si="27"/>
        <v>475.83976183129073</v>
      </c>
      <c r="AE85" s="1">
        <f t="shared" si="28"/>
        <v>12.080119084354621</v>
      </c>
      <c r="AF85" s="3">
        <f t="shared" si="37"/>
        <v>81.658484359888192</v>
      </c>
    </row>
    <row r="86" spans="1:32" x14ac:dyDescent="0.35">
      <c r="A86">
        <v>7</v>
      </c>
      <c r="C86" s="15">
        <f t="shared" si="38"/>
        <v>43989</v>
      </c>
      <c r="D86" s="9">
        <v>83</v>
      </c>
      <c r="E86" s="37">
        <f t="shared" si="45"/>
        <v>6</v>
      </c>
      <c r="F86" s="74" t="str">
        <f t="shared" si="46"/>
        <v/>
      </c>
      <c r="G86" s="74">
        <f t="shared" si="25"/>
        <v>3.3233333333333333</v>
      </c>
      <c r="H86" s="74">
        <v>1</v>
      </c>
      <c r="I86" s="66">
        <f t="shared" si="29"/>
        <v>5.2574953720277815</v>
      </c>
      <c r="J86" s="66">
        <f t="shared" si="39"/>
        <v>6.6160651851328174</v>
      </c>
      <c r="K86" s="66">
        <f t="shared" si="42"/>
        <v>62.183667165854295</v>
      </c>
      <c r="L86" s="64">
        <f t="shared" si="43"/>
        <v>31.745492453314686</v>
      </c>
      <c r="M86" s="9">
        <v>747</v>
      </c>
      <c r="N86" s="4">
        <v>192</v>
      </c>
      <c r="O86" s="4">
        <v>505</v>
      </c>
      <c r="P86" s="8">
        <v>50</v>
      </c>
      <c r="Q86" s="17">
        <f t="shared" si="41"/>
        <v>3.2258064516129031E-2</v>
      </c>
      <c r="R86" s="17">
        <f t="shared" si="44"/>
        <v>1.7360532506477531E-2</v>
      </c>
      <c r="S86" s="8">
        <f t="shared" si="40"/>
        <v>960</v>
      </c>
      <c r="T86" s="34">
        <f t="shared" si="30"/>
        <v>2.5300000000000002</v>
      </c>
      <c r="U86">
        <f t="shared" si="31"/>
        <v>0.115</v>
      </c>
      <c r="V86">
        <v>22.22</v>
      </c>
      <c r="W86">
        <f t="shared" si="32"/>
        <v>4.5454545454545456E-2</v>
      </c>
      <c r="X86">
        <f t="shared" si="33"/>
        <v>6.9545454545454549E-2</v>
      </c>
      <c r="Y86" s="32">
        <f t="shared" si="34"/>
        <v>305957.72833970818</v>
      </c>
      <c r="Z86" s="28">
        <f t="shared" si="35"/>
        <v>1290.0226536946691</v>
      </c>
      <c r="AA86" s="28">
        <f t="shared" si="36"/>
        <v>3321.2490065971397</v>
      </c>
      <c r="AB86" s="20"/>
      <c r="AC86" s="1">
        <f t="shared" si="26"/>
        <v>25.800453073893383</v>
      </c>
      <c r="AD86" s="1">
        <f t="shared" si="27"/>
        <v>474.19954692610662</v>
      </c>
      <c r="AE86" s="1">
        <f t="shared" si="28"/>
        <v>12.900226536946692</v>
      </c>
      <c r="AF86" s="3">
        <f t="shared" si="37"/>
        <v>83.0312251649285</v>
      </c>
    </row>
    <row r="87" spans="1:32" x14ac:dyDescent="0.35">
      <c r="A87">
        <v>7</v>
      </c>
      <c r="C87" s="15">
        <f t="shared" si="38"/>
        <v>43990</v>
      </c>
      <c r="D87" s="9">
        <v>84</v>
      </c>
      <c r="E87" s="37">
        <f t="shared" si="45"/>
        <v>9</v>
      </c>
      <c r="F87" s="74">
        <f t="shared" si="46"/>
        <v>1.8</v>
      </c>
      <c r="G87" s="74">
        <f t="shared" si="25"/>
        <v>3.3833333333333337</v>
      </c>
      <c r="H87" s="74">
        <v>1</v>
      </c>
      <c r="I87" s="66">
        <f t="shared" si="29"/>
        <v>5.2781146592305168</v>
      </c>
      <c r="J87" s="66">
        <f t="shared" si="39"/>
        <v>6.6280413761795334</v>
      </c>
      <c r="K87" s="66">
        <f t="shared" si="42"/>
        <v>56.403073875059491</v>
      </c>
      <c r="L87" s="64">
        <f t="shared" si="43"/>
        <v>21.177432480500247</v>
      </c>
      <c r="M87" s="9">
        <v>756</v>
      </c>
      <c r="N87" s="4">
        <v>196</v>
      </c>
      <c r="O87" s="4">
        <v>510</v>
      </c>
      <c r="P87" s="8">
        <v>50</v>
      </c>
      <c r="Q87" s="17">
        <f t="shared" si="41"/>
        <v>2.0833333333333332E-2</v>
      </c>
      <c r="R87" s="17">
        <f t="shared" si="44"/>
        <v>1.699503543045414E-2</v>
      </c>
      <c r="S87" s="8">
        <f t="shared" si="40"/>
        <v>980</v>
      </c>
      <c r="T87" s="34">
        <f t="shared" si="30"/>
        <v>2.5300000000000002</v>
      </c>
      <c r="U87">
        <f t="shared" si="31"/>
        <v>0.115</v>
      </c>
      <c r="V87">
        <v>22.22</v>
      </c>
      <c r="W87">
        <f t="shared" si="32"/>
        <v>4.5454545454545456E-2</v>
      </c>
      <c r="X87">
        <f t="shared" si="33"/>
        <v>6.9545454545454549E-2</v>
      </c>
      <c r="Y87" s="32">
        <f t="shared" si="34"/>
        <v>305811.57797626895</v>
      </c>
      <c r="Z87" s="28">
        <f t="shared" si="35"/>
        <v>1377.5356237841131</v>
      </c>
      <c r="AA87" s="28">
        <f t="shared" si="36"/>
        <v>3379.8863999468972</v>
      </c>
      <c r="AB87" s="20"/>
      <c r="AC87" s="1">
        <f t="shared" si="26"/>
        <v>27.550712475682264</v>
      </c>
      <c r="AD87" s="1">
        <f t="shared" si="27"/>
        <v>472.44928752431775</v>
      </c>
      <c r="AE87" s="1">
        <f t="shared" si="28"/>
        <v>13.775356237841132</v>
      </c>
      <c r="AF87" s="3">
        <f t="shared" si="37"/>
        <v>84.49715999867243</v>
      </c>
    </row>
    <row r="88" spans="1:32" x14ac:dyDescent="0.35">
      <c r="A88">
        <v>7</v>
      </c>
      <c r="C88" s="15">
        <f t="shared" si="38"/>
        <v>43991</v>
      </c>
      <c r="D88" s="9">
        <v>85</v>
      </c>
      <c r="E88" s="37">
        <f t="shared" si="45"/>
        <v>3</v>
      </c>
      <c r="F88" s="74">
        <f t="shared" si="46"/>
        <v>0.5</v>
      </c>
      <c r="G88" s="74">
        <f t="shared" si="25"/>
        <v>3.45</v>
      </c>
      <c r="H88" s="74">
        <v>1</v>
      </c>
      <c r="I88" s="66">
        <f t="shared" si="29"/>
        <v>5.2626901889048856</v>
      </c>
      <c r="J88" s="66">
        <f t="shared" si="39"/>
        <v>6.6320017773956303</v>
      </c>
      <c r="K88" s="66">
        <f t="shared" si="42"/>
        <v>59.162114747928186</v>
      </c>
      <c r="L88" s="64">
        <f t="shared" si="43"/>
        <v>23.48015069416142</v>
      </c>
      <c r="M88" s="9">
        <v>759</v>
      </c>
      <c r="N88" s="4">
        <v>193</v>
      </c>
      <c r="O88" s="4">
        <v>516</v>
      </c>
      <c r="P88" s="8">
        <v>50</v>
      </c>
      <c r="Q88" s="17">
        <f t="shared" si="41"/>
        <v>-1.5306122448979591E-2</v>
      </c>
      <c r="R88" s="17">
        <f t="shared" si="44"/>
        <v>2.297171181529379E-2</v>
      </c>
      <c r="S88" s="8">
        <f t="shared" si="40"/>
        <v>965</v>
      </c>
      <c r="T88" s="34">
        <f t="shared" si="30"/>
        <v>2.5300000000000002</v>
      </c>
      <c r="U88">
        <f t="shared" si="31"/>
        <v>0.115</v>
      </c>
      <c r="V88">
        <v>22.22</v>
      </c>
      <c r="W88">
        <f t="shared" si="32"/>
        <v>4.5454545454545456E-2</v>
      </c>
      <c r="X88">
        <f t="shared" si="33"/>
        <v>6.9545454545454549E-2</v>
      </c>
      <c r="Y88" s="32">
        <f t="shared" si="34"/>
        <v>305655.58756700199</v>
      </c>
      <c r="Z88" s="28">
        <f t="shared" si="35"/>
        <v>1470.9107774244976</v>
      </c>
      <c r="AA88" s="28">
        <f t="shared" si="36"/>
        <v>3442.5016555734478</v>
      </c>
      <c r="AB88" s="20"/>
      <c r="AC88" s="1">
        <f t="shared" si="26"/>
        <v>29.418215548489954</v>
      </c>
      <c r="AD88" s="1">
        <f t="shared" si="27"/>
        <v>470.58178445151003</v>
      </c>
      <c r="AE88" s="1">
        <f t="shared" si="28"/>
        <v>14.709107774244977</v>
      </c>
      <c r="AF88" s="3">
        <f t="shared" si="37"/>
        <v>86.062541389336204</v>
      </c>
    </row>
    <row r="89" spans="1:32" x14ac:dyDescent="0.35">
      <c r="A89">
        <v>7</v>
      </c>
      <c r="C89" s="15">
        <f t="shared" si="38"/>
        <v>43992</v>
      </c>
      <c r="D89" s="9">
        <v>86</v>
      </c>
      <c r="E89" s="37">
        <f t="shared" si="45"/>
        <v>16</v>
      </c>
      <c r="F89" s="74">
        <f t="shared" si="46"/>
        <v>2.6666666666666665</v>
      </c>
      <c r="G89" s="74">
        <f t="shared" si="25"/>
        <v>3.9433333333333338</v>
      </c>
      <c r="H89" s="74">
        <v>1</v>
      </c>
      <c r="I89" s="66">
        <f t="shared" si="29"/>
        <v>5.3132059790417872</v>
      </c>
      <c r="J89" s="66">
        <f t="shared" si="39"/>
        <v>6.6528630293533473</v>
      </c>
      <c r="K89" s="66">
        <f t="shared" si="42"/>
        <v>63.041687308643716</v>
      </c>
      <c r="L89" s="64">
        <f t="shared" si="43"/>
        <v>28.427647862100859</v>
      </c>
      <c r="M89" s="9">
        <v>775</v>
      </c>
      <c r="N89" s="4">
        <v>203</v>
      </c>
      <c r="O89" s="4">
        <v>522</v>
      </c>
      <c r="P89" s="8">
        <v>50</v>
      </c>
      <c r="Q89" s="17">
        <f t="shared" si="41"/>
        <v>5.181347150259067E-2</v>
      </c>
      <c r="R89" s="17">
        <f t="shared" si="44"/>
        <v>3.2105238047265616E-2</v>
      </c>
      <c r="S89" s="8">
        <f t="shared" si="40"/>
        <v>1015</v>
      </c>
      <c r="T89" s="34">
        <f t="shared" si="30"/>
        <v>2.5300000000000002</v>
      </c>
      <c r="U89">
        <f t="shared" si="31"/>
        <v>0.115</v>
      </c>
      <c r="V89">
        <v>22.22</v>
      </c>
      <c r="W89">
        <f t="shared" si="32"/>
        <v>4.5454545454545456E-2</v>
      </c>
      <c r="X89">
        <f t="shared" si="33"/>
        <v>6.9545454545454549E-2</v>
      </c>
      <c r="Y89" s="32">
        <f t="shared" si="34"/>
        <v>305489.10843437334</v>
      </c>
      <c r="Z89" s="28">
        <f t="shared" si="35"/>
        <v>1570.5303292611325</v>
      </c>
      <c r="AA89" s="28">
        <f t="shared" si="36"/>
        <v>3509.3612363654706</v>
      </c>
      <c r="AB89" s="20"/>
      <c r="AC89" s="1">
        <f t="shared" si="26"/>
        <v>31.410606585222649</v>
      </c>
      <c r="AD89" s="1">
        <f t="shared" si="27"/>
        <v>468.58939341477736</v>
      </c>
      <c r="AE89" s="1">
        <f t="shared" si="28"/>
        <v>15.705303292611324</v>
      </c>
      <c r="AF89" s="3">
        <f t="shared" si="37"/>
        <v>87.734030909136777</v>
      </c>
    </row>
    <row r="90" spans="1:32" x14ac:dyDescent="0.35">
      <c r="A90">
        <v>7</v>
      </c>
      <c r="C90" s="15">
        <f t="shared" si="38"/>
        <v>43993</v>
      </c>
      <c r="D90" s="9">
        <v>87</v>
      </c>
      <c r="E90" s="37">
        <f t="shared" si="45"/>
        <v>15</v>
      </c>
      <c r="F90" s="74">
        <f t="shared" si="46"/>
        <v>1.1538461538461537</v>
      </c>
      <c r="G90" s="74">
        <f t="shared" si="25"/>
        <v>1.5741025641025641</v>
      </c>
      <c r="H90" s="74">
        <v>1</v>
      </c>
      <c r="I90" s="66">
        <f t="shared" si="29"/>
        <v>5.3181199938442161</v>
      </c>
      <c r="J90" s="66">
        <f t="shared" si="39"/>
        <v>6.6720329454610674</v>
      </c>
      <c r="K90" s="66">
        <f t="shared" si="42"/>
        <v>59.49156608126804</v>
      </c>
      <c r="L90" s="64">
        <f t="shared" si="43"/>
        <v>33.911547715618966</v>
      </c>
      <c r="M90" s="9">
        <v>790</v>
      </c>
      <c r="N90" s="4">
        <v>204</v>
      </c>
      <c r="O90" s="4">
        <v>535</v>
      </c>
      <c r="P90" s="8">
        <v>51</v>
      </c>
      <c r="Q90" s="17">
        <f t="shared" si="41"/>
        <v>4.9261083743842365E-3</v>
      </c>
      <c r="R90" s="17">
        <f t="shared" si="44"/>
        <v>2.4044725921958547E-2</v>
      </c>
      <c r="S90" s="8">
        <f t="shared" si="40"/>
        <v>1020</v>
      </c>
      <c r="T90" s="34">
        <f t="shared" si="30"/>
        <v>2.5300000000000002</v>
      </c>
      <c r="U90">
        <f t="shared" si="31"/>
        <v>0.115</v>
      </c>
      <c r="V90">
        <v>22.22</v>
      </c>
      <c r="W90">
        <f t="shared" si="32"/>
        <v>4.5454545454545456E-2</v>
      </c>
      <c r="X90">
        <f t="shared" si="33"/>
        <v>6.9545454545454549E-2</v>
      </c>
      <c r="Y90" s="32">
        <f t="shared" si="34"/>
        <v>305311.45107863692</v>
      </c>
      <c r="Z90" s="28">
        <f t="shared" si="35"/>
        <v>1676.7999427583811</v>
      </c>
      <c r="AA90" s="28">
        <f t="shared" si="36"/>
        <v>3580.7489786046131</v>
      </c>
      <c r="AB90" s="20"/>
      <c r="AC90" s="1">
        <f t="shared" si="26"/>
        <v>33.53599885516762</v>
      </c>
      <c r="AD90" s="1">
        <f t="shared" si="27"/>
        <v>466.46400114483237</v>
      </c>
      <c r="AE90" s="1">
        <f t="shared" si="28"/>
        <v>16.76799942758381</v>
      </c>
      <c r="AF90" s="3">
        <f t="shared" si="37"/>
        <v>89.518724465115326</v>
      </c>
    </row>
    <row r="91" spans="1:32" x14ac:dyDescent="0.35">
      <c r="A91">
        <v>7</v>
      </c>
      <c r="C91" s="15">
        <f t="shared" si="38"/>
        <v>43994</v>
      </c>
      <c r="D91" s="9">
        <v>88</v>
      </c>
      <c r="E91" s="37">
        <f t="shared" si="45"/>
        <v>23</v>
      </c>
      <c r="F91" s="74">
        <f t="shared" si="46"/>
        <v>4.5999999999999996</v>
      </c>
      <c r="G91" s="74">
        <f t="shared" ref="G91:G137" si="47">AVERAGE(F85:F91)</f>
        <v>2.1441025641025639</v>
      </c>
      <c r="H91" s="74">
        <v>1</v>
      </c>
      <c r="I91" s="66">
        <f t="shared" si="29"/>
        <v>5.4026773818722793</v>
      </c>
      <c r="J91" s="66">
        <f t="shared" si="39"/>
        <v>6.7007311095478101</v>
      </c>
      <c r="K91" s="66">
        <f t="shared" si="42"/>
        <v>46.772346773101432</v>
      </c>
      <c r="L91" s="64">
        <f t="shared" si="43"/>
        <v>28.245084823994446</v>
      </c>
      <c r="M91" s="9">
        <v>813</v>
      </c>
      <c r="N91" s="4">
        <v>222</v>
      </c>
      <c r="O91" s="4">
        <v>540</v>
      </c>
      <c r="P91" s="8">
        <v>51</v>
      </c>
      <c r="Q91" s="17">
        <f t="shared" si="41"/>
        <v>8.8235294117647065E-2</v>
      </c>
      <c r="R91" s="17">
        <f t="shared" si="44"/>
        <v>3.1695184949500195E-2</v>
      </c>
      <c r="S91" s="8">
        <f t="shared" si="40"/>
        <v>1110</v>
      </c>
      <c r="T91" s="34">
        <f t="shared" si="30"/>
        <v>2.5300000000000002</v>
      </c>
      <c r="U91">
        <f t="shared" si="31"/>
        <v>0.115</v>
      </c>
      <c r="V91">
        <v>22.22</v>
      </c>
      <c r="W91">
        <f t="shared" si="32"/>
        <v>4.5454545454545456E-2</v>
      </c>
      <c r="X91">
        <f t="shared" si="33"/>
        <v>6.9545454545454549E-2</v>
      </c>
      <c r="Y91" s="32">
        <f t="shared" si="34"/>
        <v>305121.88288189872</v>
      </c>
      <c r="Z91" s="28">
        <f t="shared" si="35"/>
        <v>1790.1499602803117</v>
      </c>
      <c r="AA91" s="28">
        <f t="shared" si="36"/>
        <v>3656.9671578209031</v>
      </c>
      <c r="AB91" s="20"/>
      <c r="AC91" s="1">
        <f t="shared" si="26"/>
        <v>35.802999205606234</v>
      </c>
      <c r="AD91" s="1">
        <f t="shared" si="27"/>
        <v>464.19700079439377</v>
      </c>
      <c r="AE91" s="1">
        <f t="shared" si="28"/>
        <v>17.901499602803117</v>
      </c>
      <c r="AF91" s="3">
        <f t="shared" si="37"/>
        <v>91.424178945522584</v>
      </c>
    </row>
    <row r="92" spans="1:32" x14ac:dyDescent="0.35">
      <c r="A92">
        <v>7</v>
      </c>
      <c r="C92" s="15">
        <f t="shared" si="38"/>
        <v>43995</v>
      </c>
      <c r="D92" s="9">
        <v>89</v>
      </c>
      <c r="E92" s="37">
        <f t="shared" si="45"/>
        <v>34</v>
      </c>
      <c r="F92" s="74">
        <f t="shared" si="46"/>
        <v>34</v>
      </c>
      <c r="G92" s="74">
        <f t="shared" si="47"/>
        <v>7.4534188034188036</v>
      </c>
      <c r="H92" s="74">
        <v>1</v>
      </c>
      <c r="I92" s="66">
        <f>LN(N92)</f>
        <v>5.5412635451584258</v>
      </c>
      <c r="J92" s="66">
        <f t="shared" si="39"/>
        <v>6.7417006946520548</v>
      </c>
      <c r="K92" s="66">
        <f t="shared" si="42"/>
        <v>34.514545029569881</v>
      </c>
      <c r="L92" s="64">
        <f t="shared" si="43"/>
        <v>16.791068921921717</v>
      </c>
      <c r="M92" s="9">
        <v>847</v>
      </c>
      <c r="N92" s="4">
        <v>255</v>
      </c>
      <c r="O92" s="4">
        <v>541</v>
      </c>
      <c r="P92" s="8">
        <v>51</v>
      </c>
      <c r="Q92" s="17">
        <f t="shared" si="41"/>
        <v>0.14864864864864866</v>
      </c>
      <c r="R92" s="17">
        <f t="shared" si="44"/>
        <v>4.7344114006250479E-2</v>
      </c>
      <c r="S92" s="8">
        <f t="shared" si="40"/>
        <v>1275</v>
      </c>
      <c r="T92" s="34">
        <f t="shared" si="30"/>
        <v>2.5300000000000002</v>
      </c>
      <c r="U92">
        <f t="shared" si="31"/>
        <v>0.115</v>
      </c>
      <c r="V92">
        <v>22.22</v>
      </c>
      <c r="W92">
        <f t="shared" si="32"/>
        <v>4.5454545454545456E-2</v>
      </c>
      <c r="X92">
        <f t="shared" si="33"/>
        <v>6.9545454545454549E-2</v>
      </c>
      <c r="Y92" s="32">
        <f t="shared" si="34"/>
        <v>304919.62572227512</v>
      </c>
      <c r="Z92" s="28">
        <f t="shared" si="35"/>
        <v>1911.0366671639349</v>
      </c>
      <c r="AA92" s="28">
        <f t="shared" si="36"/>
        <v>3738.3376105609173</v>
      </c>
      <c r="AB92" s="20"/>
      <c r="AC92" s="1">
        <f t="shared" si="26"/>
        <v>38.220733343278702</v>
      </c>
      <c r="AD92" s="1">
        <f t="shared" si="27"/>
        <v>461.77926665672129</v>
      </c>
      <c r="AE92" s="1">
        <f t="shared" si="28"/>
        <v>19.110366671639351</v>
      </c>
      <c r="AF92" s="3">
        <f t="shared" si="37"/>
        <v>93.45844026402294</v>
      </c>
    </row>
    <row r="93" spans="1:32" x14ac:dyDescent="0.35">
      <c r="A93">
        <v>7</v>
      </c>
      <c r="C93" s="15">
        <f t="shared" si="38"/>
        <v>43996</v>
      </c>
      <c r="D93" s="9">
        <v>90</v>
      </c>
      <c r="E93" s="37">
        <f t="shared" si="45"/>
        <v>10</v>
      </c>
      <c r="F93" s="74" t="str">
        <f t="shared" si="46"/>
        <v/>
      </c>
      <c r="G93" s="74">
        <f t="shared" si="47"/>
        <v>7.4534188034188036</v>
      </c>
      <c r="H93" s="74">
        <v>1</v>
      </c>
      <c r="I93" s="66">
        <f t="shared" si="29"/>
        <v>5.579729825986222</v>
      </c>
      <c r="J93" s="66">
        <f t="shared" si="39"/>
        <v>6.75343791859778</v>
      </c>
      <c r="K93" s="66">
        <f t="shared" si="42"/>
        <v>30.162334131894198</v>
      </c>
      <c r="L93" s="64">
        <f>LN(2)/SLOPE(I87:I93,D87:D93)</f>
        <v>12.509556047896158</v>
      </c>
      <c r="M93" s="9">
        <v>857</v>
      </c>
      <c r="N93" s="4">
        <v>265</v>
      </c>
      <c r="O93" s="4">
        <v>541</v>
      </c>
      <c r="P93" s="8">
        <v>51</v>
      </c>
      <c r="Q93" s="17">
        <f t="shared" si="41"/>
        <v>3.9215686274509803E-2</v>
      </c>
      <c r="R93" s="17">
        <f t="shared" si="44"/>
        <v>4.8338059971733446E-2</v>
      </c>
      <c r="S93" s="8">
        <f t="shared" si="40"/>
        <v>1325</v>
      </c>
      <c r="T93" s="34">
        <f t="shared" si="30"/>
        <v>2.5300000000000002</v>
      </c>
      <c r="U93">
        <f t="shared" si="31"/>
        <v>0.115</v>
      </c>
      <c r="V93">
        <v>22.22</v>
      </c>
      <c r="W93">
        <f t="shared" si="32"/>
        <v>4.5454545454545456E-2</v>
      </c>
      <c r="X93">
        <f t="shared" si="33"/>
        <v>6.9545454545454549E-2</v>
      </c>
      <c r="Y93" s="32">
        <f t="shared" si="34"/>
        <v>304703.85350070457</v>
      </c>
      <c r="Z93" s="28">
        <f t="shared" si="35"/>
        <v>2039.9435856815533</v>
      </c>
      <c r="AA93" s="28">
        <f t="shared" si="36"/>
        <v>3825.2029136138235</v>
      </c>
      <c r="AB93" s="20"/>
      <c r="AC93" s="1">
        <f t="shared" si="26"/>
        <v>40.798871713631065</v>
      </c>
      <c r="AD93" s="1">
        <f t="shared" si="27"/>
        <v>459.20112828636894</v>
      </c>
      <c r="AE93" s="1">
        <f t="shared" si="28"/>
        <v>20.399435856815533</v>
      </c>
      <c r="AF93" s="3">
        <f t="shared" si="37"/>
        <v>95.630072840345591</v>
      </c>
    </row>
    <row r="94" spans="1:32" x14ac:dyDescent="0.35">
      <c r="A94">
        <v>7</v>
      </c>
      <c r="C94" s="15">
        <f t="shared" si="38"/>
        <v>43997</v>
      </c>
      <c r="D94" s="9">
        <v>91</v>
      </c>
      <c r="E94" s="37">
        <f t="shared" si="45"/>
        <v>37</v>
      </c>
      <c r="F94" s="74">
        <f t="shared" si="46"/>
        <v>2.3125</v>
      </c>
      <c r="G94" s="74">
        <f t="shared" si="47"/>
        <v>7.5388354700854698</v>
      </c>
      <c r="H94" s="74">
        <v>1</v>
      </c>
      <c r="I94" s="66">
        <f t="shared" si="29"/>
        <v>5.6559918108198524</v>
      </c>
      <c r="J94" s="66">
        <f t="shared" si="39"/>
        <v>6.7957057751735137</v>
      </c>
      <c r="K94" s="66">
        <f t="shared" si="42"/>
        <v>25.472331128294105</v>
      </c>
      <c r="L94" s="64">
        <f t="shared" ref="L94:L96" si="48">LN(2)/SLOPE(I88:I94,D88:D94)</f>
        <v>10.024358267098414</v>
      </c>
      <c r="M94" s="9">
        <v>894</v>
      </c>
      <c r="N94" s="4">
        <v>286</v>
      </c>
      <c r="O94" s="4">
        <v>557</v>
      </c>
      <c r="P94" s="8">
        <v>51</v>
      </c>
      <c r="Q94" s="17">
        <f t="shared" si="41"/>
        <v>7.9245283018867921E-2</v>
      </c>
      <c r="R94" s="17">
        <f t="shared" si="44"/>
        <v>5.668262421252411E-2</v>
      </c>
      <c r="S94" s="8">
        <f t="shared" si="40"/>
        <v>1430</v>
      </c>
      <c r="T94" s="34">
        <f t="shared" si="30"/>
        <v>2.5300000000000002</v>
      </c>
      <c r="U94">
        <f t="shared" si="31"/>
        <v>0.115</v>
      </c>
      <c r="V94">
        <v>22.22</v>
      </c>
      <c r="W94">
        <f t="shared" si="32"/>
        <v>4.5454545454545456E-2</v>
      </c>
      <c r="X94">
        <f t="shared" si="33"/>
        <v>6.9545454545454549E-2</v>
      </c>
      <c r="Y94" s="32">
        <f t="shared" si="34"/>
        <v>304473.68958420207</v>
      </c>
      <c r="Z94" s="28">
        <f t="shared" si="35"/>
        <v>2177.3827937439542</v>
      </c>
      <c r="AA94" s="28">
        <f t="shared" si="36"/>
        <v>3917.9276220538941</v>
      </c>
      <c r="AB94" s="20"/>
      <c r="AC94" s="1">
        <f t="shared" si="26"/>
        <v>43.547655874879084</v>
      </c>
      <c r="AD94" s="1">
        <f t="shared" si="27"/>
        <v>456.45234412512093</v>
      </c>
      <c r="AE94" s="1">
        <f t="shared" si="28"/>
        <v>21.773827937439542</v>
      </c>
      <c r="AF94" s="3">
        <f t="shared" si="37"/>
        <v>97.948190551347352</v>
      </c>
    </row>
    <row r="95" spans="1:32" x14ac:dyDescent="0.35">
      <c r="A95">
        <v>7</v>
      </c>
      <c r="C95" s="15">
        <f t="shared" si="38"/>
        <v>43998</v>
      </c>
      <c r="D95" s="9">
        <v>92</v>
      </c>
      <c r="E95" s="37">
        <f t="shared" si="45"/>
        <v>61</v>
      </c>
      <c r="F95" s="74">
        <f t="shared" si="46"/>
        <v>6.7777777777777777</v>
      </c>
      <c r="G95" s="74">
        <f t="shared" si="47"/>
        <v>8.5851317663817657</v>
      </c>
      <c r="H95" s="74">
        <v>1</v>
      </c>
      <c r="I95" s="66">
        <f t="shared" si="29"/>
        <v>5.8230458954830189</v>
      </c>
      <c r="J95" s="66">
        <f t="shared" si="39"/>
        <v>6.8617113404807304</v>
      </c>
      <c r="K95" s="66">
        <f t="shared" si="42"/>
        <v>20.945581130253849</v>
      </c>
      <c r="L95" s="64">
        <f t="shared" si="48"/>
        <v>8.1467456298396641</v>
      </c>
      <c r="M95" s="9">
        <v>955</v>
      </c>
      <c r="N95" s="4">
        <v>338</v>
      </c>
      <c r="O95" s="4">
        <v>566</v>
      </c>
      <c r="P95" s="8">
        <v>51</v>
      </c>
      <c r="Q95" s="17">
        <f t="shared" si="41"/>
        <v>0.18181818181818182</v>
      </c>
      <c r="R95" s="17">
        <f t="shared" si="44"/>
        <v>8.4843239107832868E-2</v>
      </c>
      <c r="S95" s="6">
        <f t="shared" si="40"/>
        <v>1690</v>
      </c>
      <c r="T95" s="34">
        <f t="shared" si="30"/>
        <v>2.5300000000000002</v>
      </c>
      <c r="U95">
        <f t="shared" si="31"/>
        <v>0.115</v>
      </c>
      <c r="V95">
        <v>22.22</v>
      </c>
      <c r="W95">
        <f t="shared" si="32"/>
        <v>4.5454545454545456E-2</v>
      </c>
      <c r="X95">
        <f t="shared" si="33"/>
        <v>6.9545454545454549E-2</v>
      </c>
      <c r="Y95" s="32">
        <f t="shared" si="34"/>
        <v>304228.20417077391</v>
      </c>
      <c r="Z95" s="28">
        <f t="shared" si="35"/>
        <v>2323.8962620019561</v>
      </c>
      <c r="AA95" s="28">
        <f t="shared" si="36"/>
        <v>4016.899567224074</v>
      </c>
      <c r="AB95" s="20"/>
      <c r="AC95" s="1">
        <f t="shared" si="26"/>
        <v>46.47792524003912</v>
      </c>
      <c r="AD95" s="1">
        <f t="shared" si="27"/>
        <v>453.5220747599609</v>
      </c>
      <c r="AE95" s="1">
        <f t="shared" si="28"/>
        <v>23.23896262001956</v>
      </c>
      <c r="AF95" s="3">
        <f t="shared" si="37"/>
        <v>100.42248918060186</v>
      </c>
    </row>
    <row r="96" spans="1:32" x14ac:dyDescent="0.35">
      <c r="A96">
        <v>7</v>
      </c>
      <c r="C96" s="15">
        <f t="shared" si="38"/>
        <v>43999</v>
      </c>
      <c r="D96" s="9">
        <v>93</v>
      </c>
      <c r="E96" s="37">
        <f t="shared" si="45"/>
        <v>76</v>
      </c>
      <c r="F96" s="74">
        <f t="shared" si="46"/>
        <v>4.75</v>
      </c>
      <c r="G96" s="74">
        <f t="shared" si="47"/>
        <v>8.9323539886039889</v>
      </c>
      <c r="H96" s="74">
        <v>1</v>
      </c>
      <c r="I96" s="66">
        <f t="shared" si="29"/>
        <v>5.9864520052844377</v>
      </c>
      <c r="J96" s="66">
        <f t="shared" si="39"/>
        <v>6.9382844840169602</v>
      </c>
      <c r="K96" s="66">
        <f t="shared" si="42"/>
        <v>16.521484646873791</v>
      </c>
      <c r="L96" s="64">
        <f t="shared" si="48"/>
        <v>6.555775911456081</v>
      </c>
      <c r="M96" s="9">
        <v>1031</v>
      </c>
      <c r="N96" s="4">
        <v>398</v>
      </c>
      <c r="O96" s="4">
        <v>582</v>
      </c>
      <c r="P96" s="6">
        <v>51</v>
      </c>
      <c r="Q96" s="17">
        <f t="shared" si="41"/>
        <v>0.17751479289940827</v>
      </c>
      <c r="R96" s="17">
        <f t="shared" si="44"/>
        <v>0.10280057073594968</v>
      </c>
      <c r="S96" s="6">
        <f t="shared" si="40"/>
        <v>1990</v>
      </c>
      <c r="T96" s="34">
        <f t="shared" si="30"/>
        <v>2.5300000000000002</v>
      </c>
      <c r="U96">
        <f t="shared" si="31"/>
        <v>0.115</v>
      </c>
      <c r="V96">
        <v>22.22</v>
      </c>
      <c r="W96">
        <f t="shared" si="32"/>
        <v>4.5454545454545456E-2</v>
      </c>
      <c r="X96">
        <f t="shared" si="33"/>
        <v>6.9545454545454549E-2</v>
      </c>
      <c r="Y96" s="32">
        <f t="shared" si="34"/>
        <v>303966.41158285813</v>
      </c>
      <c r="Z96" s="28">
        <f t="shared" si="35"/>
        <v>2480.057201644905</v>
      </c>
      <c r="AA96" s="28">
        <f t="shared" si="36"/>
        <v>4122.5312154968906</v>
      </c>
      <c r="AB96" s="20"/>
      <c r="AC96" s="1">
        <f t="shared" si="26"/>
        <v>49.601144032898105</v>
      </c>
      <c r="AD96" s="1">
        <f t="shared" si="27"/>
        <v>450.39885596710189</v>
      </c>
      <c r="AE96" s="1">
        <f t="shared" si="28"/>
        <v>24.800572016449053</v>
      </c>
      <c r="AF96" s="3">
        <f t="shared" si="37"/>
        <v>103.06328038742227</v>
      </c>
    </row>
    <row r="97" spans="1:32" x14ac:dyDescent="0.35">
      <c r="A97">
        <v>7</v>
      </c>
      <c r="C97" s="15">
        <f t="shared" si="38"/>
        <v>44000</v>
      </c>
      <c r="D97" s="9">
        <v>94</v>
      </c>
      <c r="E97" s="37">
        <f t="shared" ref="E97:E146" si="49">M97-M96</f>
        <v>105</v>
      </c>
      <c r="F97" s="74">
        <f t="shared" si="46"/>
        <v>10.5</v>
      </c>
      <c r="G97" s="74">
        <f t="shared" si="47"/>
        <v>10.490046296296297</v>
      </c>
      <c r="H97" s="74">
        <v>1</v>
      </c>
      <c r="I97" s="66">
        <f t="shared" ref="I97:I106" si="50">LN(N97)</f>
        <v>6.2005091740426899</v>
      </c>
      <c r="J97" s="66">
        <f t="shared" si="39"/>
        <v>7.035268599281097</v>
      </c>
      <c r="K97" s="66">
        <f t="shared" si="42"/>
        <v>12.895303352973079</v>
      </c>
      <c r="L97" s="64">
        <f t="shared" ref="L97:L99" si="51">LN(2)/SLOPE(I91:I97,D91:D97)</f>
        <v>5.5024339616591798</v>
      </c>
      <c r="M97" s="9">
        <v>1136</v>
      </c>
      <c r="N97" s="4">
        <v>493</v>
      </c>
      <c r="O97" s="4">
        <v>592</v>
      </c>
      <c r="P97" s="8">
        <v>51</v>
      </c>
      <c r="Q97" s="17">
        <f t="shared" ref="Q97" si="52">(N97-N96)/N96</f>
        <v>0.23869346733668342</v>
      </c>
      <c r="R97" s="17">
        <f t="shared" ref="R97" si="53">AVERAGE(Q91:Q97)</f>
        <v>0.13619590773056386</v>
      </c>
      <c r="S97" s="6">
        <f t="shared" ref="S97:S146" si="54">N97*5</f>
        <v>2465</v>
      </c>
      <c r="T97" s="34">
        <f t="shared" si="30"/>
        <v>2.5300000000000002</v>
      </c>
      <c r="U97">
        <f t="shared" si="31"/>
        <v>0.115</v>
      </c>
      <c r="V97">
        <v>22.22</v>
      </c>
      <c r="W97">
        <f t="shared" si="32"/>
        <v>4.5454545454545456E-2</v>
      </c>
      <c r="X97">
        <f t="shared" si="33"/>
        <v>6.9545454545454549E-2</v>
      </c>
      <c r="Y97" s="32">
        <f t="shared" si="34"/>
        <v>303687.26749804581</v>
      </c>
      <c r="Z97" s="28">
        <f t="shared" si="35"/>
        <v>2646.4714136551629</v>
      </c>
      <c r="AA97" s="28">
        <f t="shared" si="36"/>
        <v>4235.261088298932</v>
      </c>
      <c r="AB97" s="20"/>
      <c r="AC97" s="1">
        <f t="shared" si="26"/>
        <v>52.929428273103262</v>
      </c>
      <c r="AD97" s="1">
        <f t="shared" si="27"/>
        <v>447.07057172689673</v>
      </c>
      <c r="AE97" s="1">
        <f t="shared" si="28"/>
        <v>26.464714136551631</v>
      </c>
      <c r="AF97" s="3">
        <f t="shared" si="37"/>
        <v>105.88152720747331</v>
      </c>
    </row>
    <row r="98" spans="1:32" x14ac:dyDescent="0.35">
      <c r="A98">
        <v>7</v>
      </c>
      <c r="C98" s="15">
        <f t="shared" si="38"/>
        <v>44001</v>
      </c>
      <c r="D98" s="9">
        <v>95</v>
      </c>
      <c r="E98" s="37">
        <f t="shared" si="49"/>
        <v>72</v>
      </c>
      <c r="F98" s="74">
        <f t="shared" si="46"/>
        <v>4.5</v>
      </c>
      <c r="G98" s="74">
        <f t="shared" si="47"/>
        <v>10.47337962962963</v>
      </c>
      <c r="H98" s="74">
        <v>1</v>
      </c>
      <c r="I98" s="66">
        <f t="shared" si="50"/>
        <v>6.3080984415095305</v>
      </c>
      <c r="J98" s="66">
        <f t="shared" si="39"/>
        <v>7.0967213784947605</v>
      </c>
      <c r="K98" s="66">
        <f t="shared" si="42"/>
        <v>10.956979511001245</v>
      </c>
      <c r="L98" s="64">
        <f t="shared" si="51"/>
        <v>5.0117502596404151</v>
      </c>
      <c r="M98" s="9">
        <v>1208</v>
      </c>
      <c r="N98" s="4">
        <v>549</v>
      </c>
      <c r="O98" s="4">
        <v>608</v>
      </c>
      <c r="P98" s="8">
        <v>51</v>
      </c>
      <c r="Q98" s="17">
        <f t="shared" ref="Q98:Q100" si="55">(N98-N97)/N97</f>
        <v>0.11359026369168357</v>
      </c>
      <c r="R98" s="17">
        <f t="shared" ref="R98:R100" si="56">AVERAGE(Q92:Q98)</f>
        <v>0.1398180462411405</v>
      </c>
      <c r="S98" s="6">
        <f t="shared" si="54"/>
        <v>2745</v>
      </c>
      <c r="T98" s="34">
        <f t="shared" si="30"/>
        <v>2.5300000000000002</v>
      </c>
      <c r="U98">
        <f t="shared" si="31"/>
        <v>0.115</v>
      </c>
      <c r="V98">
        <v>22.22</v>
      </c>
      <c r="W98">
        <f t="shared" si="32"/>
        <v>4.5454545454545456E-2</v>
      </c>
      <c r="X98">
        <f t="shared" si="33"/>
        <v>6.9545454545454549E-2</v>
      </c>
      <c r="Y98" s="32">
        <f t="shared" si="34"/>
        <v>303389.66612799373</v>
      </c>
      <c r="Z98" s="28">
        <f t="shared" si="35"/>
        <v>2823.7786285410916</v>
      </c>
      <c r="AA98" s="28">
        <f t="shared" si="36"/>
        <v>4355.5552434650754</v>
      </c>
      <c r="AB98" s="20"/>
      <c r="AC98" s="1">
        <f t="shared" si="26"/>
        <v>56.475572570821832</v>
      </c>
      <c r="AD98" s="1">
        <f t="shared" si="27"/>
        <v>443.52442742917816</v>
      </c>
      <c r="AE98" s="1">
        <f t="shared" si="28"/>
        <v>28.237786285410916</v>
      </c>
      <c r="AF98" s="3">
        <f t="shared" si="37"/>
        <v>108.8888810866269</v>
      </c>
    </row>
    <row r="99" spans="1:32" x14ac:dyDescent="0.35">
      <c r="A99">
        <v>7</v>
      </c>
      <c r="C99" s="15">
        <f t="shared" si="38"/>
        <v>44002</v>
      </c>
      <c r="D99" s="9">
        <v>96</v>
      </c>
      <c r="E99" s="37">
        <f t="shared" si="49"/>
        <v>80</v>
      </c>
      <c r="F99" s="74" t="str">
        <f t="shared" si="46"/>
        <v/>
      </c>
      <c r="G99" s="74">
        <f t="shared" si="47"/>
        <v>5.7680555555555557</v>
      </c>
      <c r="H99" s="74">
        <v>1</v>
      </c>
      <c r="I99" s="66">
        <f t="shared" si="50"/>
        <v>6.444131256700441</v>
      </c>
      <c r="J99" s="66">
        <f t="shared" si="39"/>
        <v>7.1608459066642993</v>
      </c>
      <c r="K99" s="66">
        <f t="shared" si="42"/>
        <v>9.7146863077392407</v>
      </c>
      <c r="L99" s="64">
        <f t="shared" si="51"/>
        <v>4.5400379140457918</v>
      </c>
      <c r="M99" s="9">
        <v>1288</v>
      </c>
      <c r="N99" s="4">
        <v>629</v>
      </c>
      <c r="O99" s="4">
        <v>608</v>
      </c>
      <c r="P99" s="8">
        <v>51</v>
      </c>
      <c r="Q99" s="17">
        <f t="shared" si="55"/>
        <v>0.14571948998178508</v>
      </c>
      <c r="R99" s="17">
        <f t="shared" si="56"/>
        <v>0.13939959500301713</v>
      </c>
      <c r="S99" s="6">
        <f t="shared" si="54"/>
        <v>3145</v>
      </c>
      <c r="T99" s="34">
        <f t="shared" si="30"/>
        <v>2.5300000000000002</v>
      </c>
      <c r="U99">
        <f t="shared" si="31"/>
        <v>0.115</v>
      </c>
      <c r="V99">
        <v>22.22</v>
      </c>
      <c r="W99">
        <f t="shared" si="32"/>
        <v>4.5454545454545456E-2</v>
      </c>
      <c r="X99">
        <f t="shared" si="33"/>
        <v>6.9545454545454549E-2</v>
      </c>
      <c r="Y99" s="32">
        <f t="shared" si="34"/>
        <v>303072.43735888926</v>
      </c>
      <c r="Z99" s="28">
        <f t="shared" si="35"/>
        <v>3012.6538236209481</v>
      </c>
      <c r="AA99" s="28">
        <f t="shared" si="36"/>
        <v>4483.9088174896706</v>
      </c>
      <c r="AB99" s="20"/>
      <c r="AC99" s="1">
        <f t="shared" si="26"/>
        <v>60.253076472418961</v>
      </c>
      <c r="AD99" s="1">
        <f t="shared" si="27"/>
        <v>439.74692352758103</v>
      </c>
      <c r="AE99" s="1">
        <f t="shared" si="28"/>
        <v>30.12653823620948</v>
      </c>
      <c r="AF99" s="3">
        <f t="shared" si="37"/>
        <v>112.09772043724178</v>
      </c>
    </row>
    <row r="100" spans="1:32" x14ac:dyDescent="0.35">
      <c r="A100">
        <v>7</v>
      </c>
      <c r="C100" s="15">
        <f t="shared" si="38"/>
        <v>44003</v>
      </c>
      <c r="D100" s="9">
        <v>97</v>
      </c>
      <c r="E100" s="37">
        <f t="shared" si="49"/>
        <v>32</v>
      </c>
      <c r="F100" s="74" t="str">
        <f t="shared" si="46"/>
        <v/>
      </c>
      <c r="G100" s="74">
        <f t="shared" si="47"/>
        <v>5.7680555555555557</v>
      </c>
      <c r="H100" s="74">
        <v>1</v>
      </c>
      <c r="I100" s="66">
        <f t="shared" si="50"/>
        <v>6.4937538398516859</v>
      </c>
      <c r="J100" s="66">
        <f t="shared" si="39"/>
        <v>7.1853870155804165</v>
      </c>
      <c r="K100" s="66">
        <f t="shared" si="42"/>
        <v>10.078215549644133</v>
      </c>
      <c r="L100" s="64">
        <f>LN(2)/SLOPE(I94:I100,D94:D100)</f>
        <v>4.7602721554534435</v>
      </c>
      <c r="M100" s="9">
        <v>1320</v>
      </c>
      <c r="N100" s="4">
        <v>661</v>
      </c>
      <c r="O100" s="4">
        <v>608</v>
      </c>
      <c r="P100" s="8">
        <v>51</v>
      </c>
      <c r="Q100" s="17">
        <f t="shared" si="55"/>
        <v>5.0874403815580289E-2</v>
      </c>
      <c r="R100" s="17">
        <f t="shared" si="56"/>
        <v>0.14106512608031291</v>
      </c>
      <c r="S100" s="6">
        <f t="shared" si="54"/>
        <v>3305</v>
      </c>
      <c r="T100" s="34">
        <f>U100/W100</f>
        <v>2.5300000000000002</v>
      </c>
      <c r="U100">
        <f t="shared" si="31"/>
        <v>0.115</v>
      </c>
      <c r="V100">
        <v>22.22</v>
      </c>
      <c r="W100">
        <f t="shared" si="32"/>
        <v>4.5454545454545456E-2</v>
      </c>
      <c r="X100">
        <f t="shared" si="33"/>
        <v>6.9545454545454549E-2</v>
      </c>
      <c r="Y100" s="32">
        <f t="shared" si="34"/>
        <v>302734.3438695955</v>
      </c>
      <c r="Z100" s="28">
        <f t="shared" si="35"/>
        <v>3213.8085027501324</v>
      </c>
      <c r="AA100" s="28">
        <f t="shared" si="36"/>
        <v>4620.8476276542588</v>
      </c>
      <c r="AB100" s="20"/>
      <c r="AC100" s="1">
        <f t="shared" si="26"/>
        <v>64.276170055002652</v>
      </c>
      <c r="AD100" s="1">
        <f t="shared" si="27"/>
        <v>435.72382994499736</v>
      </c>
      <c r="AE100" s="1">
        <f t="shared" si="28"/>
        <v>32.138085027501326</v>
      </c>
      <c r="AF100" s="3">
        <f t="shared" si="37"/>
        <v>115.52119069135648</v>
      </c>
    </row>
    <row r="101" spans="1:32" x14ac:dyDescent="0.35">
      <c r="A101">
        <v>7</v>
      </c>
      <c r="C101" s="15">
        <f t="shared" si="38"/>
        <v>44004</v>
      </c>
      <c r="D101" s="9">
        <v>98</v>
      </c>
      <c r="E101" s="37">
        <f t="shared" si="49"/>
        <v>87</v>
      </c>
      <c r="F101" s="74">
        <f t="shared" si="46"/>
        <v>7.25</v>
      </c>
      <c r="G101" s="74">
        <f t="shared" si="47"/>
        <v>6.7555555555555555</v>
      </c>
      <c r="H101" s="74">
        <v>1</v>
      </c>
      <c r="I101" s="66">
        <f t="shared" si="50"/>
        <v>6.6012301187288767</v>
      </c>
      <c r="J101" s="66">
        <f t="shared" si="39"/>
        <v>7.2492150571143892</v>
      </c>
      <c r="K101" s="66">
        <f t="shared" si="42"/>
        <v>10.889407851969258</v>
      </c>
      <c r="L101" s="64">
        <f>LN(2)/SLOPE(I95:I101,D95:D101)</f>
        <v>5.4019810794272152</v>
      </c>
      <c r="M101" s="9">
        <v>1407</v>
      </c>
      <c r="N101" s="4">
        <v>736</v>
      </c>
      <c r="O101" s="4">
        <v>620</v>
      </c>
      <c r="P101" s="6">
        <v>51</v>
      </c>
      <c r="Q101" s="17">
        <f t="shared" ref="Q101:Q103" si="57">(N101-N100)/N100</f>
        <v>0.11346444780635401</v>
      </c>
      <c r="R101" s="17">
        <f t="shared" ref="R101:R103" si="58">AVERAGE(Q95:Q101)</f>
        <v>0.14595357819281091</v>
      </c>
      <c r="S101" s="6">
        <f t="shared" si="54"/>
        <v>3680</v>
      </c>
      <c r="T101" s="34">
        <f>U101/W101</f>
        <v>2.5300000000000002</v>
      </c>
      <c r="U101">
        <f t="shared" si="31"/>
        <v>0.115</v>
      </c>
      <c r="V101">
        <v>22.22</v>
      </c>
      <c r="W101">
        <f t="shared" si="32"/>
        <v>4.5454545454545456E-2</v>
      </c>
      <c r="X101">
        <f t="shared" si="33"/>
        <v>6.9545454545454549E-2</v>
      </c>
      <c r="Y101" s="32">
        <f t="shared" si="34"/>
        <v>302374.07824671647</v>
      </c>
      <c r="Z101" s="28">
        <f t="shared" si="35"/>
        <v>3427.9919209587115</v>
      </c>
      <c r="AA101" s="28">
        <f t="shared" si="36"/>
        <v>4766.9298323247194</v>
      </c>
      <c r="AB101" s="20"/>
      <c r="AC101" s="1">
        <f t="shared" si="26"/>
        <v>68.559838419174227</v>
      </c>
      <c r="AD101" s="1">
        <f t="shared" si="27"/>
        <v>431.44016158082576</v>
      </c>
      <c r="AE101" s="1">
        <f t="shared" si="28"/>
        <v>34.279919209587113</v>
      </c>
      <c r="AF101" s="3">
        <f t="shared" si="37"/>
        <v>119.173245808118</v>
      </c>
    </row>
    <row r="102" spans="1:32" x14ac:dyDescent="0.35">
      <c r="A102">
        <v>7</v>
      </c>
      <c r="C102" s="15">
        <f t="shared" si="38"/>
        <v>44005</v>
      </c>
      <c r="D102" s="9">
        <v>99</v>
      </c>
      <c r="E102" s="37">
        <f t="shared" si="49"/>
        <v>140</v>
      </c>
      <c r="F102" s="74">
        <f t="shared" si="46"/>
        <v>2.7450980392156863</v>
      </c>
      <c r="G102" s="74">
        <f t="shared" si="47"/>
        <v>5.9490196078431374</v>
      </c>
      <c r="H102" s="74">
        <v>1</v>
      </c>
      <c r="I102" s="66">
        <f t="shared" si="50"/>
        <v>6.7153833863346808</v>
      </c>
      <c r="J102" s="66">
        <f t="shared" si="39"/>
        <v>7.3440728505730659</v>
      </c>
      <c r="K102" s="66">
        <f t="shared" si="42"/>
        <v>11.193180869633292</v>
      </c>
      <c r="L102" s="64">
        <f>LN(2)/SLOPE(I96:I102,D96:D102)</f>
        <v>6.114929095223486</v>
      </c>
      <c r="M102" s="9">
        <v>1547</v>
      </c>
      <c r="N102" s="4">
        <v>825</v>
      </c>
      <c r="O102" s="4">
        <v>671</v>
      </c>
      <c r="P102" s="6">
        <v>51</v>
      </c>
      <c r="Q102" s="17">
        <f t="shared" si="57"/>
        <v>0.12092391304347826</v>
      </c>
      <c r="R102" s="17">
        <f t="shared" si="58"/>
        <v>0.13725439693928185</v>
      </c>
      <c r="S102" s="6">
        <f t="shared" si="54"/>
        <v>4125</v>
      </c>
      <c r="T102" s="34">
        <f t="shared" si="30"/>
        <v>2.5300000000000002</v>
      </c>
      <c r="U102">
        <f t="shared" si="31"/>
        <v>0.115</v>
      </c>
      <c r="V102">
        <v>22.22</v>
      </c>
      <c r="W102">
        <f t="shared" si="32"/>
        <v>4.5454545454545456E-2</v>
      </c>
      <c r="X102">
        <f t="shared" si="33"/>
        <v>6.9545454545454549E-2</v>
      </c>
      <c r="Y102" s="32">
        <f t="shared" si="34"/>
        <v>301990.26011930552</v>
      </c>
      <c r="Z102" s="28">
        <f t="shared" si="35"/>
        <v>3655.9922337806306</v>
      </c>
      <c r="AA102" s="28">
        <f t="shared" si="36"/>
        <v>4922.7476469137519</v>
      </c>
      <c r="AB102" s="20"/>
      <c r="AC102" s="1">
        <f t="shared" si="26"/>
        <v>73.119844675612612</v>
      </c>
      <c r="AD102" s="1">
        <f t="shared" si="27"/>
        <v>426.88015532438737</v>
      </c>
      <c r="AE102" s="1">
        <f t="shared" si="28"/>
        <v>36.559922337806306</v>
      </c>
      <c r="AF102" s="3">
        <f t="shared" si="37"/>
        <v>123.0686911728438</v>
      </c>
    </row>
    <row r="103" spans="1:32" x14ac:dyDescent="0.35">
      <c r="A103">
        <v>7</v>
      </c>
      <c r="C103" s="15">
        <f t="shared" si="38"/>
        <v>44006</v>
      </c>
      <c r="D103" s="9">
        <v>100</v>
      </c>
      <c r="E103" s="37">
        <f t="shared" si="49"/>
        <v>118</v>
      </c>
      <c r="F103" s="74">
        <f t="shared" si="46"/>
        <v>3.806451612903226</v>
      </c>
      <c r="G103" s="74">
        <f t="shared" si="47"/>
        <v>5.7603099304237828</v>
      </c>
      <c r="H103" s="74">
        <v>1</v>
      </c>
      <c r="I103" s="66">
        <f t="shared" si="50"/>
        <v>6.815639990074331</v>
      </c>
      <c r="J103" s="66">
        <f t="shared" si="39"/>
        <v>7.4175804024145444</v>
      </c>
      <c r="K103" s="66">
        <f t="shared" si="42"/>
        <v>11.218518423027289</v>
      </c>
      <c r="L103" s="64">
        <f>LN(2)/SLOPE(I97:I103,D97:D103)</f>
        <v>6.8894921619870511</v>
      </c>
      <c r="M103" s="9">
        <v>1665</v>
      </c>
      <c r="N103" s="4">
        <v>912</v>
      </c>
      <c r="O103" s="4">
        <v>702</v>
      </c>
      <c r="P103" s="6">
        <v>51</v>
      </c>
      <c r="Q103" s="17">
        <f t="shared" si="57"/>
        <v>0.10545454545454545</v>
      </c>
      <c r="R103" s="17">
        <f t="shared" si="58"/>
        <v>0.12696007587573002</v>
      </c>
      <c r="S103" s="6">
        <f t="shared" si="54"/>
        <v>4560</v>
      </c>
      <c r="T103" s="34">
        <f>U103/W103</f>
        <v>2.5300000000000002</v>
      </c>
      <c r="U103">
        <f t="shared" si="31"/>
        <v>0.115</v>
      </c>
      <c r="V103">
        <v>22.22</v>
      </c>
      <c r="W103">
        <f t="shared" si="32"/>
        <v>4.5454545454545456E-2</v>
      </c>
      <c r="X103">
        <f t="shared" si="33"/>
        <v>6.9545454545454549E-2</v>
      </c>
      <c r="Y103" s="32">
        <f t="shared" si="34"/>
        <v>301581.43333981611</v>
      </c>
      <c r="Z103" s="28">
        <f t="shared" si="35"/>
        <v>3898.6375480981742</v>
      </c>
      <c r="AA103" s="28">
        <f t="shared" si="36"/>
        <v>5088.9291120855987</v>
      </c>
      <c r="AB103" s="20"/>
      <c r="AC103" s="1">
        <f t="shared" si="26"/>
        <v>77.972750961963484</v>
      </c>
      <c r="AD103" s="1">
        <f t="shared" si="27"/>
        <v>422.02724903803653</v>
      </c>
      <c r="AE103" s="1">
        <f t="shared" si="28"/>
        <v>38.986375480981742</v>
      </c>
      <c r="AF103" s="3">
        <f t="shared" si="37"/>
        <v>127.22322780213997</v>
      </c>
    </row>
    <row r="104" spans="1:32" x14ac:dyDescent="0.35">
      <c r="A104">
        <v>7</v>
      </c>
      <c r="C104" s="15">
        <f t="shared" si="38"/>
        <v>44007</v>
      </c>
      <c r="D104" s="9">
        <v>101</v>
      </c>
      <c r="E104" s="37">
        <f t="shared" si="49"/>
        <v>130</v>
      </c>
      <c r="F104" s="74">
        <f t="shared" si="46"/>
        <v>2.0634920634920637</v>
      </c>
      <c r="G104" s="74">
        <f t="shared" si="47"/>
        <v>4.0730083431221953</v>
      </c>
      <c r="H104" s="74">
        <v>1</v>
      </c>
      <c r="I104" s="66">
        <f t="shared" si="50"/>
        <v>6.8865316425305103</v>
      </c>
      <c r="J104" s="66">
        <f t="shared" si="39"/>
        <v>7.4927603009223791</v>
      </c>
      <c r="K104" s="66">
        <f t="shared" si="42"/>
        <v>10.432950285653556</v>
      </c>
      <c r="L104" s="64">
        <f>LN(2)/SLOPE(I98:I104,D98:D104)</f>
        <v>7.1883351094994952</v>
      </c>
      <c r="M104" s="9">
        <v>1795</v>
      </c>
      <c r="N104" s="4">
        <v>979</v>
      </c>
      <c r="O104" s="4">
        <v>765</v>
      </c>
      <c r="P104" s="6">
        <v>51</v>
      </c>
      <c r="Q104" s="17">
        <f t="shared" ref="Q104" si="59">(N104-N103)/N103</f>
        <v>7.3464912280701761E-2</v>
      </c>
      <c r="R104" s="17">
        <f t="shared" ref="R104" si="60">AVERAGE(Q98:Q104)</f>
        <v>0.10335599658201834</v>
      </c>
      <c r="S104" s="6">
        <f t="shared" si="54"/>
        <v>4895</v>
      </c>
      <c r="T104" s="34">
        <f t="shared" si="30"/>
        <v>2.5300000000000002</v>
      </c>
      <c r="U104">
        <f t="shared" si="31"/>
        <v>0.115</v>
      </c>
      <c r="V104">
        <v>22.22</v>
      </c>
      <c r="W104">
        <f t="shared" si="32"/>
        <v>4.5454545454545456E-2</v>
      </c>
      <c r="X104">
        <f t="shared" si="33"/>
        <v>6.9545454545454549E-2</v>
      </c>
      <c r="Y104" s="32">
        <f t="shared" si="34"/>
        <v>301146.0632421879</v>
      </c>
      <c r="Z104" s="28">
        <f t="shared" si="35"/>
        <v>4156.7968480855825</v>
      </c>
      <c r="AA104" s="28">
        <f t="shared" si="36"/>
        <v>5266.1399097264248</v>
      </c>
      <c r="AB104" s="20"/>
      <c r="AC104" s="1">
        <f t="shared" si="26"/>
        <v>83.13593696171165</v>
      </c>
      <c r="AD104" s="1">
        <f t="shared" si="27"/>
        <v>416.86406303828835</v>
      </c>
      <c r="AE104" s="1">
        <f t="shared" si="28"/>
        <v>41.567968480855825</v>
      </c>
      <c r="AF104" s="3">
        <f t="shared" si="37"/>
        <v>131.65349774316061</v>
      </c>
    </row>
    <row r="105" spans="1:32" x14ac:dyDescent="0.35">
      <c r="A105">
        <v>7</v>
      </c>
      <c r="B105" t="s">
        <v>60</v>
      </c>
      <c r="C105" s="15">
        <f t="shared" si="38"/>
        <v>44008</v>
      </c>
      <c r="D105" s="9">
        <v>102</v>
      </c>
      <c r="E105" s="37">
        <f t="shared" si="49"/>
        <v>121</v>
      </c>
      <c r="F105" s="74">
        <f t="shared" si="46"/>
        <v>1.8615384615384616</v>
      </c>
      <c r="G105" s="74">
        <f t="shared" si="47"/>
        <v>3.5453160354298872</v>
      </c>
      <c r="H105" s="74">
        <v>1</v>
      </c>
      <c r="I105" s="66">
        <f t="shared" si="50"/>
        <v>6.9421567056994693</v>
      </c>
      <c r="J105" s="66">
        <f t="shared" si="39"/>
        <v>7.5579949585308057</v>
      </c>
      <c r="K105" s="66">
        <f t="shared" si="42"/>
        <v>9.8290911297544117</v>
      </c>
      <c r="L105" s="64">
        <f t="shared" ref="L105:L106" si="61">LN(2)/SLOPE(I99:I105,D99:D105)</f>
        <v>7.7817945437997356</v>
      </c>
      <c r="M105" s="9">
        <v>1916</v>
      </c>
      <c r="N105" s="4">
        <v>1035</v>
      </c>
      <c r="O105" s="4">
        <v>830</v>
      </c>
      <c r="P105" s="6">
        <v>51</v>
      </c>
      <c r="Q105" s="17">
        <f t="shared" ref="Q105:Q107" si="62">(N105-N104)/N104</f>
        <v>5.7201225740551587E-2</v>
      </c>
      <c r="R105" s="17">
        <f t="shared" ref="R105:R107" si="63">AVERAGE(Q99:Q105)</f>
        <v>9.5300419731856642E-2</v>
      </c>
      <c r="S105" s="6">
        <f t="shared" si="54"/>
        <v>5175</v>
      </c>
      <c r="T105" s="34">
        <f t="shared" si="30"/>
        <v>2.5300000000000002</v>
      </c>
      <c r="U105">
        <f t="shared" si="31"/>
        <v>0.115</v>
      </c>
      <c r="V105">
        <v>22.22</v>
      </c>
      <c r="W105">
        <f t="shared" si="32"/>
        <v>4.5454545454545456E-2</v>
      </c>
      <c r="X105">
        <f t="shared" si="33"/>
        <v>6.9545454545454549E-2</v>
      </c>
      <c r="Y105" s="32">
        <f t="shared" si="34"/>
        <v>300682.53401268797</v>
      </c>
      <c r="Z105" s="28">
        <f t="shared" si="35"/>
        <v>4431.3807663088764</v>
      </c>
      <c r="AA105" s="28">
        <f t="shared" si="36"/>
        <v>5455.0852210030425</v>
      </c>
      <c r="AB105" s="20"/>
      <c r="AC105" s="1">
        <f t="shared" si="26"/>
        <v>88.627615326177533</v>
      </c>
      <c r="AD105" s="1">
        <f t="shared" si="27"/>
        <v>411.37238467382247</v>
      </c>
      <c r="AE105" s="1">
        <f t="shared" si="28"/>
        <v>44.313807663088767</v>
      </c>
      <c r="AF105" s="3">
        <f t="shared" si="37"/>
        <v>136.37713052507607</v>
      </c>
    </row>
    <row r="106" spans="1:32" x14ac:dyDescent="0.35">
      <c r="A106">
        <v>7</v>
      </c>
      <c r="C106" s="15">
        <f t="shared" si="38"/>
        <v>44009</v>
      </c>
      <c r="D106" s="9">
        <v>103</v>
      </c>
      <c r="E106" s="37">
        <f t="shared" si="49"/>
        <v>68</v>
      </c>
      <c r="F106" s="74" t="str">
        <f t="shared" si="46"/>
        <v/>
      </c>
      <c r="G106" s="74">
        <f t="shared" si="47"/>
        <v>3.5453160354298872</v>
      </c>
      <c r="H106" s="74">
        <v>1</v>
      </c>
      <c r="I106" s="66">
        <f t="shared" si="50"/>
        <v>7.0057890192535028</v>
      </c>
      <c r="J106" s="66">
        <f t="shared" si="39"/>
        <v>7.5928702878448178</v>
      </c>
      <c r="K106" s="66">
        <f t="shared" si="42"/>
        <v>9.7592143864922729</v>
      </c>
      <c r="L106" s="64">
        <f t="shared" si="61"/>
        <v>8.12358814940111</v>
      </c>
      <c r="M106" s="9">
        <v>1984</v>
      </c>
      <c r="N106" s="4">
        <v>1103</v>
      </c>
      <c r="O106" s="4">
        <v>830</v>
      </c>
      <c r="P106" s="6">
        <v>51</v>
      </c>
      <c r="Q106" s="17">
        <f t="shared" si="62"/>
        <v>6.5700483091787443E-2</v>
      </c>
      <c r="R106" s="17">
        <f t="shared" si="63"/>
        <v>8.3869133033285553E-2</v>
      </c>
      <c r="S106" s="6">
        <f t="shared" si="54"/>
        <v>5515</v>
      </c>
      <c r="T106" s="34">
        <f t="shared" si="30"/>
        <v>2.5300000000000002</v>
      </c>
      <c r="U106">
        <f t="shared" si="31"/>
        <v>0.115</v>
      </c>
      <c r="V106">
        <v>22.22</v>
      </c>
      <c r="W106">
        <f t="shared" si="32"/>
        <v>4.5454545454545456E-2</v>
      </c>
      <c r="X106">
        <f t="shared" si="33"/>
        <v>6.9545454545454549E-2</v>
      </c>
      <c r="Y106" s="32">
        <f t="shared" si="34"/>
        <v>300189.14621430333</v>
      </c>
      <c r="Z106" s="28">
        <f t="shared" si="35"/>
        <v>4723.3421662249175</v>
      </c>
      <c r="AA106" s="28">
        <f t="shared" si="36"/>
        <v>5656.5116194716275</v>
      </c>
      <c r="AB106" s="20"/>
      <c r="AC106" s="1">
        <f t="shared" si="26"/>
        <v>94.466843324498356</v>
      </c>
      <c r="AD106" s="1">
        <f t="shared" si="27"/>
        <v>405.53315667550163</v>
      </c>
      <c r="AE106" s="1">
        <f t="shared" si="28"/>
        <v>47.233421662249178</v>
      </c>
      <c r="AF106" s="3">
        <f t="shared" si="37"/>
        <v>141.4127904867907</v>
      </c>
    </row>
    <row r="107" spans="1:32" x14ac:dyDescent="0.35">
      <c r="A107">
        <v>7</v>
      </c>
      <c r="C107" s="15">
        <f t="shared" si="38"/>
        <v>44010</v>
      </c>
      <c r="D107" s="9">
        <v>104</v>
      </c>
      <c r="E107" s="37">
        <f t="shared" si="49"/>
        <v>57</v>
      </c>
      <c r="F107" s="74" t="str">
        <f t="shared" si="46"/>
        <v/>
      </c>
      <c r="G107" s="74">
        <f t="shared" si="47"/>
        <v>3.5453160354298872</v>
      </c>
      <c r="H107" s="74">
        <v>1</v>
      </c>
      <c r="I107" s="66">
        <f>LN(N107)</f>
        <v>7.0561752841004104</v>
      </c>
      <c r="J107" s="66">
        <f t="shared" si="39"/>
        <v>7.6211951628098449</v>
      </c>
      <c r="K107" s="66">
        <f t="shared" si="42"/>
        <v>11.065380339783607</v>
      </c>
      <c r="L107" s="64">
        <f t="shared" ref="L107:L121" si="64">LN(2)/SLOPE(I101:I107,D101:D107)</f>
        <v>9.3661148194586321</v>
      </c>
      <c r="M107" s="9">
        <v>2041</v>
      </c>
      <c r="N107" s="4">
        <v>1160</v>
      </c>
      <c r="O107" s="4">
        <v>830</v>
      </c>
      <c r="P107" s="6">
        <v>51</v>
      </c>
      <c r="Q107" s="17">
        <f t="shared" si="62"/>
        <v>5.1677243880326386E-2</v>
      </c>
      <c r="R107" s="17">
        <f t="shared" si="63"/>
        <v>8.3983824471106416E-2</v>
      </c>
      <c r="S107" s="6">
        <f t="shared" si="54"/>
        <v>5800</v>
      </c>
      <c r="T107" s="34">
        <f t="shared" si="30"/>
        <v>2.5300000000000002</v>
      </c>
      <c r="U107">
        <f t="shared" si="31"/>
        <v>0.115</v>
      </c>
      <c r="V107">
        <v>22.22</v>
      </c>
      <c r="W107">
        <f t="shared" si="32"/>
        <v>4.5454545454545456E-2</v>
      </c>
      <c r="X107">
        <f t="shared" si="33"/>
        <v>6.9545454545454549E-2</v>
      </c>
      <c r="Y107" s="32">
        <f t="shared" si="34"/>
        <v>299664.11451110768</v>
      </c>
      <c r="Z107" s="28">
        <f t="shared" si="35"/>
        <v>5033.6764982285167</v>
      </c>
      <c r="AA107" s="28">
        <f t="shared" si="36"/>
        <v>5871.2089906636693</v>
      </c>
      <c r="AB107" s="20"/>
      <c r="AC107" s="1">
        <f t="shared" si="26"/>
        <v>100.67352996457033</v>
      </c>
      <c r="AD107" s="1">
        <f t="shared" si="27"/>
        <v>399.32647003542968</v>
      </c>
      <c r="AE107" s="1">
        <f t="shared" si="28"/>
        <v>50.336764982285167</v>
      </c>
      <c r="AF107" s="3">
        <f t="shared" si="37"/>
        <v>146.78022476659174</v>
      </c>
    </row>
    <row r="108" spans="1:32" x14ac:dyDescent="0.35">
      <c r="A108">
        <v>7</v>
      </c>
      <c r="C108" s="15">
        <f t="shared" si="38"/>
        <v>44011</v>
      </c>
      <c r="D108" s="9">
        <v>105</v>
      </c>
      <c r="E108" s="37">
        <f t="shared" si="49"/>
        <v>54</v>
      </c>
      <c r="F108" s="74">
        <f t="shared" si="46"/>
        <v>0.9642857142857143</v>
      </c>
      <c r="G108" s="74">
        <f t="shared" si="47"/>
        <v>2.2881731782870305</v>
      </c>
      <c r="H108" s="74">
        <v>1</v>
      </c>
      <c r="I108" s="66">
        <f>LN(N108)</f>
        <v>7.0544496581329401</v>
      </c>
      <c r="J108" s="66">
        <f t="shared" si="39"/>
        <v>7.6473088323562379</v>
      </c>
      <c r="K108" s="66">
        <f t="shared" si="42"/>
        <v>13.696168758310238</v>
      </c>
      <c r="L108" s="64">
        <f t="shared" si="64"/>
        <v>11.998639709470249</v>
      </c>
      <c r="M108" s="9">
        <v>2095</v>
      </c>
      <c r="N108" s="4">
        <v>1158</v>
      </c>
      <c r="O108" s="4">
        <v>886</v>
      </c>
      <c r="P108" s="6">
        <v>51</v>
      </c>
      <c r="Q108" s="17">
        <f t="shared" ref="Q108" si="65">(N108-N107)/N107</f>
        <v>-1.7241379310344827E-3</v>
      </c>
      <c r="R108" s="17">
        <f t="shared" ref="R108" si="66">AVERAGE(Q102:Q108)</f>
        <v>6.752831222290806E-2</v>
      </c>
      <c r="S108" s="6">
        <f t="shared" si="54"/>
        <v>5790</v>
      </c>
      <c r="T108" s="34">
        <f t="shared" si="30"/>
        <v>2.5300000000000002</v>
      </c>
      <c r="U108">
        <f t="shared" si="31"/>
        <v>0.115</v>
      </c>
      <c r="V108">
        <v>22.22</v>
      </c>
      <c r="W108">
        <f t="shared" si="32"/>
        <v>4.5454545454545456E-2</v>
      </c>
      <c r="X108">
        <f t="shared" si="33"/>
        <v>6.9545454545454549E-2</v>
      </c>
      <c r="Y108" s="32">
        <f t="shared" si="34"/>
        <v>299105.56564510614</v>
      </c>
      <c r="Z108" s="28">
        <f t="shared" si="35"/>
        <v>5363.4218870378227</v>
      </c>
      <c r="AA108" s="28">
        <f t="shared" si="36"/>
        <v>6100.012467855875</v>
      </c>
      <c r="AB108" s="20"/>
      <c r="AC108" s="1">
        <f t="shared" si="26"/>
        <v>107.26843774075645</v>
      </c>
      <c r="AD108" s="1">
        <f t="shared" si="27"/>
        <v>392.73156225924356</v>
      </c>
      <c r="AE108" s="1">
        <f t="shared" si="28"/>
        <v>53.634218870378227</v>
      </c>
      <c r="AF108" s="3">
        <f t="shared" si="37"/>
        <v>152.50031169639689</v>
      </c>
    </row>
    <row r="109" spans="1:32" x14ac:dyDescent="0.35">
      <c r="A109">
        <v>7</v>
      </c>
      <c r="C109" s="15">
        <f t="shared" si="38"/>
        <v>44012</v>
      </c>
      <c r="D109" s="9">
        <v>106</v>
      </c>
      <c r="E109" s="37">
        <f t="shared" si="49"/>
        <v>178</v>
      </c>
      <c r="F109" s="74">
        <f t="shared" si="46"/>
        <v>7.12</v>
      </c>
      <c r="G109" s="74">
        <f t="shared" si="47"/>
        <v>3.1631535704438933</v>
      </c>
      <c r="H109" s="74">
        <v>1</v>
      </c>
      <c r="I109" s="66">
        <f>LN(N109)</f>
        <v>7.1777824161951971</v>
      </c>
      <c r="J109" s="66">
        <f t="shared" si="39"/>
        <v>7.7288558238525429</v>
      </c>
      <c r="K109" s="66">
        <f t="shared" si="42"/>
        <v>14.859330368217673</v>
      </c>
      <c r="L109" s="64">
        <f t="shared" si="64"/>
        <v>12.633177028041411</v>
      </c>
      <c r="M109" s="9">
        <v>2273</v>
      </c>
      <c r="N109" s="4">
        <v>1310</v>
      </c>
      <c r="O109" s="4">
        <v>911</v>
      </c>
      <c r="P109" s="6">
        <v>52</v>
      </c>
      <c r="Q109" s="17">
        <f t="shared" ref="Q109" si="67">(N109-N108)/N108</f>
        <v>0.13126079447322972</v>
      </c>
      <c r="R109" s="17">
        <f t="shared" ref="R109" si="68">AVERAGE(Q103:Q109)</f>
        <v>6.9005009570015416E-2</v>
      </c>
      <c r="S109" s="6">
        <f t="shared" si="54"/>
        <v>6550</v>
      </c>
      <c r="T109" s="34">
        <f t="shared" si="30"/>
        <v>2.5300000000000002</v>
      </c>
      <c r="U109">
        <f t="shared" si="31"/>
        <v>0.115</v>
      </c>
      <c r="V109">
        <v>22.22</v>
      </c>
      <c r="W109">
        <f t="shared" si="32"/>
        <v>4.5454545454545456E-2</v>
      </c>
      <c r="X109">
        <f t="shared" si="33"/>
        <v>6.9545454545454549E-2</v>
      </c>
      <c r="Y109" s="32">
        <f t="shared" si="34"/>
        <v>298511.53672457562</v>
      </c>
      <c r="Z109" s="28">
        <f t="shared" si="35"/>
        <v>5713.6589036120567</v>
      </c>
      <c r="AA109" s="28">
        <f t="shared" si="36"/>
        <v>6343.8043718121398</v>
      </c>
      <c r="AB109" s="20"/>
      <c r="AC109" s="1">
        <f t="shared" si="26"/>
        <v>114.27317807224114</v>
      </c>
      <c r="AD109" s="1">
        <f t="shared" si="27"/>
        <v>385.72682192775886</v>
      </c>
      <c r="AE109" s="1">
        <f t="shared" si="28"/>
        <v>57.136589036120569</v>
      </c>
      <c r="AF109" s="3">
        <f t="shared" si="37"/>
        <v>158.5951092953035</v>
      </c>
    </row>
    <row r="110" spans="1:32" x14ac:dyDescent="0.35">
      <c r="A110">
        <v>7</v>
      </c>
      <c r="C110" s="15">
        <f t="shared" si="38"/>
        <v>44013</v>
      </c>
      <c r="D110" s="9">
        <v>107</v>
      </c>
      <c r="E110" s="37">
        <f t="shared" si="49"/>
        <v>184</v>
      </c>
      <c r="F110" s="74">
        <f t="shared" si="46"/>
        <v>1.1151515151515152</v>
      </c>
      <c r="G110" s="74">
        <f t="shared" si="47"/>
        <v>2.6248935508935509</v>
      </c>
      <c r="H110" s="74">
        <v>1</v>
      </c>
      <c r="I110" s="66">
        <f>LN(N110)</f>
        <v>7.1921820587132457</v>
      </c>
      <c r="J110" s="66">
        <f t="shared" si="39"/>
        <v>7.8066963725211789</v>
      </c>
      <c r="K110" s="66">
        <f t="shared" si="42"/>
        <v>14.505663774178258</v>
      </c>
      <c r="L110" s="64">
        <f t="shared" si="64"/>
        <v>13.50728419464768</v>
      </c>
      <c r="M110" s="9">
        <v>2457</v>
      </c>
      <c r="N110" s="4">
        <v>1329</v>
      </c>
      <c r="O110" s="4">
        <v>1076</v>
      </c>
      <c r="P110" s="6">
        <v>52</v>
      </c>
      <c r="Q110" s="17">
        <f t="shared" ref="Q110" si="69">(N110-N109)/N109</f>
        <v>1.4503816793893129E-2</v>
      </c>
      <c r="R110" s="17">
        <f t="shared" ref="R110" si="70">AVERAGE(Q104:Q110)</f>
        <v>5.6012048332779361E-2</v>
      </c>
      <c r="S110" s="6">
        <f t="shared" si="54"/>
        <v>6645</v>
      </c>
      <c r="T110" s="34">
        <f t="shared" si="30"/>
        <v>2.5300000000000002</v>
      </c>
      <c r="U110">
        <f t="shared" si="31"/>
        <v>0.115</v>
      </c>
      <c r="V110">
        <v>22.22</v>
      </c>
      <c r="W110">
        <f t="shared" si="32"/>
        <v>4.5454545454545456E-2</v>
      </c>
      <c r="X110">
        <f t="shared" si="33"/>
        <v>6.9545454545454549E-2</v>
      </c>
      <c r="Y110" s="32">
        <f t="shared" si="34"/>
        <v>297879.9738898396</v>
      </c>
      <c r="Z110" s="28">
        <f t="shared" si="35"/>
        <v>6085.5099700020482</v>
      </c>
      <c r="AA110" s="28">
        <f t="shared" si="36"/>
        <v>6603.5161401581427</v>
      </c>
      <c r="AB110" s="20"/>
      <c r="AC110" s="1">
        <f t="shared" si="26"/>
        <v>121.71019940004096</v>
      </c>
      <c r="AD110" s="1">
        <f t="shared" si="27"/>
        <v>378.28980059995905</v>
      </c>
      <c r="AE110" s="1">
        <f t="shared" si="28"/>
        <v>60.855099700020482</v>
      </c>
      <c r="AF110" s="3">
        <f t="shared" si="37"/>
        <v>165.08790350395358</v>
      </c>
    </row>
    <row r="111" spans="1:32" x14ac:dyDescent="0.35">
      <c r="A111">
        <v>7</v>
      </c>
      <c r="C111" s="15">
        <f t="shared" si="38"/>
        <v>44014</v>
      </c>
      <c r="D111" s="9">
        <v>108</v>
      </c>
      <c r="E111" s="37">
        <f t="shared" si="49"/>
        <v>163</v>
      </c>
      <c r="F111" s="74">
        <f t="shared" si="46"/>
        <v>2.3970588235294117</v>
      </c>
      <c r="G111" s="74">
        <f t="shared" si="47"/>
        <v>2.6916069029010208</v>
      </c>
      <c r="H111" s="74">
        <v>1</v>
      </c>
      <c r="I111" s="66">
        <f>LN(N111)</f>
        <v>7.2612250919719212</v>
      </c>
      <c r="J111" s="66">
        <f t="shared" si="39"/>
        <v>7.8709295967551425</v>
      </c>
      <c r="K111" s="66">
        <f t="shared" si="42"/>
        <v>13.165932156056959</v>
      </c>
      <c r="L111" s="64">
        <f t="shared" si="64"/>
        <v>13.370172810217214</v>
      </c>
      <c r="M111" s="9">
        <v>2620</v>
      </c>
      <c r="N111" s="4">
        <v>1424</v>
      </c>
      <c r="O111" s="4">
        <v>1144</v>
      </c>
      <c r="P111" s="6">
        <v>52</v>
      </c>
      <c r="Q111" s="17">
        <f t="shared" ref="Q111" si="71">(N111-N110)/N110</f>
        <v>7.1482317531978937E-2</v>
      </c>
      <c r="R111" s="17">
        <f t="shared" ref="R111" si="72">AVERAGE(Q105:Q111)</f>
        <v>5.5728820511533238E-2</v>
      </c>
      <c r="S111" s="6">
        <f t="shared" si="54"/>
        <v>7120</v>
      </c>
      <c r="T111" s="34">
        <f t="shared" si="30"/>
        <v>2.5300000000000002</v>
      </c>
      <c r="U111">
        <f t="shared" si="31"/>
        <v>0.115</v>
      </c>
      <c r="V111">
        <v>22.22</v>
      </c>
      <c r="W111">
        <f t="shared" si="32"/>
        <v>4.5454545454545456E-2</v>
      </c>
      <c r="X111">
        <f t="shared" si="33"/>
        <v>6.9545454545454549E-2</v>
      </c>
      <c r="Y111" s="32">
        <f t="shared" si="34"/>
        <v>297208.73142969684</v>
      </c>
      <c r="Z111" s="28">
        <f t="shared" si="35"/>
        <v>6480.1383405992565</v>
      </c>
      <c r="AA111" s="28">
        <f t="shared" si="36"/>
        <v>6880.13022970369</v>
      </c>
      <c r="AB111" s="20"/>
      <c r="AC111" s="1">
        <f t="shared" si="26"/>
        <v>129.60276681198513</v>
      </c>
      <c r="AD111" s="1">
        <f t="shared" si="27"/>
        <v>370.39723318801487</v>
      </c>
      <c r="AE111" s="1">
        <f t="shared" si="28"/>
        <v>64.801383405992567</v>
      </c>
      <c r="AF111" s="3">
        <f t="shared" si="37"/>
        <v>172.00325574259227</v>
      </c>
    </row>
    <row r="112" spans="1:32" x14ac:dyDescent="0.35">
      <c r="A112">
        <v>7</v>
      </c>
      <c r="C112" s="15">
        <f t="shared" si="38"/>
        <v>44015</v>
      </c>
      <c r="D112" s="9">
        <v>109</v>
      </c>
      <c r="E112" s="37">
        <v>101</v>
      </c>
      <c r="F112" s="74" t="str">
        <f t="shared" si="46"/>
        <v/>
      </c>
      <c r="G112" s="74">
        <f t="shared" si="47"/>
        <v>2.8991240132416602</v>
      </c>
      <c r="H112" s="74">
        <v>1</v>
      </c>
      <c r="I112" s="67">
        <f t="shared" ref="I112:I146" si="73">LN(N112)</f>
        <v>7.1777824161951971</v>
      </c>
      <c r="J112" s="66">
        <f t="shared" si="39"/>
        <v>7.9087547387832462</v>
      </c>
      <c r="K112" s="66">
        <f t="shared" si="42"/>
        <v>12.080923209055475</v>
      </c>
      <c r="L112" s="68">
        <f t="shared" si="64"/>
        <v>18.243935278485562</v>
      </c>
      <c r="M112" s="37">
        <f>M111+E112</f>
        <v>2721</v>
      </c>
      <c r="N112" s="69">
        <v>1310</v>
      </c>
      <c r="O112" s="69">
        <v>1144</v>
      </c>
      <c r="P112" s="70">
        <v>52</v>
      </c>
      <c r="Q112" s="71">
        <f t="shared" ref="Q112:Q115" si="74">(N112-N111)/N111</f>
        <v>-8.00561797752809E-2</v>
      </c>
      <c r="R112" s="71">
        <f t="shared" ref="R112:R115" si="75">AVERAGE(Q106:Q112)</f>
        <v>3.6120619723557172E-2</v>
      </c>
      <c r="S112" s="70">
        <f>N112*5</f>
        <v>6550</v>
      </c>
      <c r="T112" s="34">
        <f t="shared" si="30"/>
        <v>2.5300000000000002</v>
      </c>
      <c r="U112">
        <f t="shared" si="31"/>
        <v>0.115</v>
      </c>
      <c r="V112">
        <v>22.22</v>
      </c>
      <c r="W112">
        <f t="shared" si="32"/>
        <v>4.5454545454545456E-2</v>
      </c>
      <c r="X112">
        <f t="shared" si="33"/>
        <v>6.9545454545454549E-2</v>
      </c>
      <c r="Y112" s="32">
        <f t="shared" si="34"/>
        <v>296495.57142929331</v>
      </c>
      <c r="Z112" s="28">
        <f t="shared" si="35"/>
        <v>6898.7465982482672</v>
      </c>
      <c r="AA112" s="28">
        <f t="shared" si="36"/>
        <v>7174.6819724582019</v>
      </c>
      <c r="AB112" s="20"/>
      <c r="AC112" s="1">
        <f t="shared" si="26"/>
        <v>137.97493196496535</v>
      </c>
      <c r="AD112" s="1">
        <f t="shared" si="27"/>
        <v>362.02506803503468</v>
      </c>
      <c r="AE112" s="1">
        <f t="shared" si="28"/>
        <v>68.987465982482675</v>
      </c>
      <c r="AF112" s="3">
        <f t="shared" si="37"/>
        <v>179.36704931145505</v>
      </c>
    </row>
    <row r="113" spans="1:32" x14ac:dyDescent="0.35">
      <c r="A113">
        <v>7</v>
      </c>
      <c r="C113" s="15">
        <f t="shared" si="38"/>
        <v>44016</v>
      </c>
      <c r="D113" s="9">
        <v>110</v>
      </c>
      <c r="E113" s="37">
        <v>106</v>
      </c>
      <c r="F113" s="74" t="str">
        <f t="shared" si="46"/>
        <v/>
      </c>
      <c r="G113" s="74">
        <f t="shared" si="47"/>
        <v>2.8991240132416602</v>
      </c>
      <c r="H113" s="74">
        <v>1</v>
      </c>
      <c r="I113" s="67">
        <f t="shared" si="73"/>
        <v>7.2442275156033498</v>
      </c>
      <c r="J113" s="66">
        <f t="shared" si="39"/>
        <v>7.9469713576935908</v>
      </c>
      <c r="K113" s="66">
        <f t="shared" si="42"/>
        <v>11.817688575767507</v>
      </c>
      <c r="L113" s="68">
        <f t="shared" si="64"/>
        <v>21.702877246573525</v>
      </c>
      <c r="M113" s="37">
        <f t="shared" ref="M113:M114" si="76">M112+E113</f>
        <v>2827</v>
      </c>
      <c r="N113" s="69">
        <v>1400</v>
      </c>
      <c r="O113" s="69">
        <v>1144</v>
      </c>
      <c r="P113" s="70">
        <v>52</v>
      </c>
      <c r="Q113" s="71">
        <f t="shared" si="74"/>
        <v>6.8702290076335881E-2</v>
      </c>
      <c r="R113" s="71">
        <f t="shared" si="75"/>
        <v>3.6549449292778376E-2</v>
      </c>
      <c r="S113" s="70">
        <f t="shared" si="54"/>
        <v>7000</v>
      </c>
      <c r="T113" s="34">
        <f t="shared" si="30"/>
        <v>2.5300000000000002</v>
      </c>
      <c r="U113">
        <f t="shared" si="31"/>
        <v>0.115</v>
      </c>
      <c r="V113">
        <v>22.22</v>
      </c>
      <c r="W113">
        <f t="shared" si="32"/>
        <v>4.5454545454545456E-2</v>
      </c>
      <c r="X113">
        <f t="shared" si="33"/>
        <v>6.9545454545454549E-2</v>
      </c>
      <c r="Y113" s="32">
        <f t="shared" si="34"/>
        <v>295738.16403799335</v>
      </c>
      <c r="Z113" s="28">
        <f t="shared" si="35"/>
        <v>7342.5745987187865</v>
      </c>
      <c r="AA113" s="28">
        <f t="shared" si="36"/>
        <v>7488.2613632876682</v>
      </c>
      <c r="AB113" s="20"/>
      <c r="AC113" s="1">
        <f t="shared" si="26"/>
        <v>146.85149197437573</v>
      </c>
      <c r="AD113" s="1">
        <f t="shared" si="27"/>
        <v>353.14850802562427</v>
      </c>
      <c r="AE113" s="1">
        <f t="shared" si="28"/>
        <v>73.425745987187867</v>
      </c>
      <c r="AF113" s="3">
        <f t="shared" si="37"/>
        <v>187.20653408219172</v>
      </c>
    </row>
    <row r="114" spans="1:32" x14ac:dyDescent="0.35">
      <c r="A114">
        <v>7</v>
      </c>
      <c r="C114" s="15">
        <f t="shared" si="38"/>
        <v>44017</v>
      </c>
      <c r="D114" s="9">
        <v>111</v>
      </c>
      <c r="E114" s="37">
        <v>34</v>
      </c>
      <c r="F114" s="74" t="str">
        <f t="shared" si="46"/>
        <v/>
      </c>
      <c r="G114" s="74">
        <f t="shared" si="47"/>
        <v>2.8991240132416602</v>
      </c>
      <c r="H114" s="74">
        <v>1</v>
      </c>
      <c r="I114" s="67">
        <f t="shared" si="73"/>
        <v>7.2513449833722143</v>
      </c>
      <c r="J114" s="66">
        <f t="shared" si="39"/>
        <v>7.95892649305011</v>
      </c>
      <c r="K114" s="66">
        <f t="shared" si="42"/>
        <v>13.174640037884046</v>
      </c>
      <c r="L114" s="68">
        <f t="shared" si="64"/>
        <v>27.367122542118217</v>
      </c>
      <c r="M114" s="37">
        <f t="shared" si="76"/>
        <v>2861</v>
      </c>
      <c r="N114" s="69">
        <v>1410</v>
      </c>
      <c r="O114" s="69">
        <v>1144</v>
      </c>
      <c r="P114" s="70">
        <v>52</v>
      </c>
      <c r="Q114" s="71">
        <f t="shared" si="74"/>
        <v>7.1428571428571426E-3</v>
      </c>
      <c r="R114" s="71">
        <f t="shared" si="75"/>
        <v>3.0187394044568491E-2</v>
      </c>
      <c r="S114" s="70">
        <f t="shared" si="54"/>
        <v>7050</v>
      </c>
      <c r="T114" s="34">
        <f t="shared" si="30"/>
        <v>2.5300000000000002</v>
      </c>
      <c r="U114">
        <f t="shared" si="31"/>
        <v>0.115</v>
      </c>
      <c r="V114">
        <v>22.22</v>
      </c>
      <c r="W114">
        <f t="shared" si="32"/>
        <v>4.5454545454545456E-2</v>
      </c>
      <c r="X114">
        <f t="shared" si="33"/>
        <v>6.9545454545454549E-2</v>
      </c>
      <c r="Y114" s="32">
        <f t="shared" si="34"/>
        <v>294934.08845364221</v>
      </c>
      <c r="Z114" s="28">
        <f t="shared" si="35"/>
        <v>7812.8967922190777</v>
      </c>
      <c r="AA114" s="28">
        <f t="shared" si="36"/>
        <v>7822.0147541385222</v>
      </c>
      <c r="AB114" s="20"/>
      <c r="AC114" s="1">
        <f t="shared" si="26"/>
        <v>156.25793584438156</v>
      </c>
      <c r="AD114" s="1">
        <f t="shared" si="27"/>
        <v>343.74206415561844</v>
      </c>
      <c r="AE114" s="1">
        <f t="shared" si="28"/>
        <v>78.128967922190782</v>
      </c>
      <c r="AF114" s="3">
        <f t="shared" si="37"/>
        <v>195.55036885346306</v>
      </c>
    </row>
    <row r="115" spans="1:32" x14ac:dyDescent="0.35">
      <c r="A115">
        <v>7</v>
      </c>
      <c r="C115" s="15">
        <f t="shared" si="38"/>
        <v>44018</v>
      </c>
      <c r="D115" s="9">
        <v>112</v>
      </c>
      <c r="E115" s="37">
        <f t="shared" si="49"/>
        <v>57</v>
      </c>
      <c r="F115" s="74">
        <f t="shared" si="46"/>
        <v>0.21033210332103322</v>
      </c>
      <c r="G115" s="74">
        <f t="shared" si="47"/>
        <v>2.7106356105004896</v>
      </c>
      <c r="H115" s="74">
        <v>1</v>
      </c>
      <c r="I115" s="66">
        <f t="shared" si="73"/>
        <v>7.2772477266314839</v>
      </c>
      <c r="J115" s="66">
        <f t="shared" si="39"/>
        <v>7.9786537290827306</v>
      </c>
      <c r="K115" s="66">
        <f t="shared" si="42"/>
        <v>17.176913543323128</v>
      </c>
      <c r="L115" s="64">
        <f t="shared" si="64"/>
        <v>48.553779953591715</v>
      </c>
      <c r="M115" s="10">
        <v>2918</v>
      </c>
      <c r="N115" s="72">
        <v>1447</v>
      </c>
      <c r="O115" s="72">
        <v>1415</v>
      </c>
      <c r="P115" s="6">
        <v>56</v>
      </c>
      <c r="Q115" s="73">
        <f t="shared" si="74"/>
        <v>2.6241134751773049E-2</v>
      </c>
      <c r="R115" s="73">
        <f t="shared" si="75"/>
        <v>3.4182432999255281E-2</v>
      </c>
      <c r="S115" s="6">
        <f t="shared" si="54"/>
        <v>7235</v>
      </c>
      <c r="T115" s="34">
        <f t="shared" si="30"/>
        <v>2.5300000000000002</v>
      </c>
      <c r="U115">
        <f t="shared" si="31"/>
        <v>0.115</v>
      </c>
      <c r="V115">
        <v>22.22</v>
      </c>
      <c r="W115">
        <f t="shared" si="32"/>
        <v>4.5454545454545456E-2</v>
      </c>
      <c r="X115">
        <f t="shared" si="33"/>
        <v>6.9545454545454549E-2</v>
      </c>
      <c r="Y115" s="32">
        <f t="shared" si="34"/>
        <v>294080.83472736168</v>
      </c>
      <c r="Z115" s="28">
        <f t="shared" si="35"/>
        <v>8311.0188461259913</v>
      </c>
      <c r="AA115" s="28">
        <f t="shared" si="36"/>
        <v>8177.1464265121167</v>
      </c>
      <c r="AB115" s="20"/>
      <c r="AC115" s="1">
        <f t="shared" si="26"/>
        <v>166.22037692251982</v>
      </c>
      <c r="AD115" s="1">
        <f t="shared" si="27"/>
        <v>333.77962307748021</v>
      </c>
      <c r="AE115" s="1">
        <f t="shared" si="28"/>
        <v>83.110188461259909</v>
      </c>
      <c r="AF115" s="3">
        <f t="shared" si="37"/>
        <v>204.42866066280294</v>
      </c>
    </row>
    <row r="116" spans="1:32" x14ac:dyDescent="0.35">
      <c r="A116">
        <v>7</v>
      </c>
      <c r="C116" s="15">
        <f t="shared" si="38"/>
        <v>44019</v>
      </c>
      <c r="D116" s="9">
        <v>113</v>
      </c>
      <c r="E116" s="37">
        <f t="shared" si="49"/>
        <v>133</v>
      </c>
      <c r="F116" s="74">
        <f t="shared" si="46"/>
        <v>3.6944444444444446</v>
      </c>
      <c r="G116" s="74">
        <f t="shared" si="47"/>
        <v>1.8542467216116012</v>
      </c>
      <c r="H116" s="74">
        <v>1</v>
      </c>
      <c r="I116" s="66">
        <f t="shared" si="73"/>
        <v>7.3421317305847218</v>
      </c>
      <c r="J116" s="66">
        <f t="shared" si="39"/>
        <v>8.0232246847166699</v>
      </c>
      <c r="K116" s="66">
        <f t="shared" si="42"/>
        <v>21.206311153434235</v>
      </c>
      <c r="L116" s="64">
        <f t="shared" si="64"/>
        <v>34.940825703982902</v>
      </c>
      <c r="M116" s="10">
        <v>3051</v>
      </c>
      <c r="N116" s="72">
        <v>1544</v>
      </c>
      <c r="O116" s="72">
        <v>1451</v>
      </c>
      <c r="P116" s="6">
        <v>56</v>
      </c>
      <c r="Q116" s="73">
        <f t="shared" ref="Q116:Q117" si="77">(N116-N115)/N115</f>
        <v>6.7035245335176227E-2</v>
      </c>
      <c r="R116" s="73">
        <f t="shared" ref="R116:R117" si="78">AVERAGE(Q110:Q116)</f>
        <v>2.5007354550961924E-2</v>
      </c>
      <c r="S116" s="6">
        <f t="shared" si="54"/>
        <v>7720</v>
      </c>
      <c r="T116" s="34">
        <f t="shared" si="30"/>
        <v>2.5300000000000002</v>
      </c>
      <c r="U116">
        <f t="shared" si="31"/>
        <v>0.115</v>
      </c>
      <c r="V116">
        <v>22.22</v>
      </c>
      <c r="W116">
        <f t="shared" si="32"/>
        <v>4.5454545454545456E-2</v>
      </c>
      <c r="X116">
        <f t="shared" si="33"/>
        <v>6.9545454545454549E-2</v>
      </c>
      <c r="Y116" s="32">
        <f t="shared" si="34"/>
        <v>293175.80650048092</v>
      </c>
      <c r="Z116" s="28">
        <f t="shared" si="35"/>
        <v>8838.2734890919546</v>
      </c>
      <c r="AA116" s="28">
        <f t="shared" si="36"/>
        <v>8554.9200104269348</v>
      </c>
      <c r="AB116" s="20"/>
      <c r="AC116" s="1">
        <f t="shared" si="26"/>
        <v>176.7654697818391</v>
      </c>
      <c r="AD116" s="1">
        <f t="shared" si="27"/>
        <v>323.2345302181609</v>
      </c>
      <c r="AE116" s="1">
        <f t="shared" si="28"/>
        <v>88.382734890919551</v>
      </c>
      <c r="AF116" s="3">
        <f t="shared" si="37"/>
        <v>213.87300026067339</v>
      </c>
    </row>
    <row r="117" spans="1:32" x14ac:dyDescent="0.35">
      <c r="A117">
        <v>7</v>
      </c>
      <c r="C117" s="15">
        <f t="shared" si="38"/>
        <v>44020</v>
      </c>
      <c r="D117" s="9">
        <v>114</v>
      </c>
      <c r="E117" s="37">
        <f t="shared" si="49"/>
        <v>180</v>
      </c>
      <c r="F117" s="74">
        <f t="shared" si="46"/>
        <v>4.5</v>
      </c>
      <c r="G117" s="74">
        <f t="shared" si="47"/>
        <v>2.7004588428237222</v>
      </c>
      <c r="H117" s="74">
        <v>1</v>
      </c>
      <c r="I117" s="66">
        <f t="shared" si="73"/>
        <v>7.4277388405328937</v>
      </c>
      <c r="J117" s="66">
        <f t="shared" si="39"/>
        <v>8.0805469658244977</v>
      </c>
      <c r="K117" s="66">
        <f t="shared" si="42"/>
        <v>21.819764233963188</v>
      </c>
      <c r="L117" s="64">
        <f t="shared" si="64"/>
        <v>22.534564625312058</v>
      </c>
      <c r="M117" s="10">
        <v>3231</v>
      </c>
      <c r="N117" s="72">
        <v>1682</v>
      </c>
      <c r="O117" s="72">
        <v>1491</v>
      </c>
      <c r="P117" s="6">
        <v>56</v>
      </c>
      <c r="Q117" s="73">
        <f t="shared" si="77"/>
        <v>8.937823834196891E-2</v>
      </c>
      <c r="R117" s="73">
        <f t="shared" si="78"/>
        <v>3.570370048640132E-2</v>
      </c>
      <c r="S117" s="6">
        <f t="shared" si="54"/>
        <v>8410</v>
      </c>
      <c r="T117" s="34">
        <f t="shared" si="30"/>
        <v>2.5300000000000002</v>
      </c>
      <c r="U117">
        <f t="shared" si="31"/>
        <v>0.115</v>
      </c>
      <c r="V117">
        <v>22.22</v>
      </c>
      <c r="W117">
        <f t="shared" si="32"/>
        <v>4.5454545454545456E-2</v>
      </c>
      <c r="X117">
        <f t="shared" si="33"/>
        <v>6.9545454545454549E-2</v>
      </c>
      <c r="Y117" s="32">
        <f t="shared" si="34"/>
        <v>292216.32479213626</v>
      </c>
      <c r="Z117" s="28">
        <f t="shared" si="35"/>
        <v>9396.015493386969</v>
      </c>
      <c r="AA117" s="28">
        <f t="shared" si="36"/>
        <v>8956.6597144765692</v>
      </c>
      <c r="AB117" s="20"/>
      <c r="AC117" s="1">
        <f t="shared" si="26"/>
        <v>187.92030986773938</v>
      </c>
      <c r="AD117" s="1">
        <f t="shared" si="27"/>
        <v>312.07969013226062</v>
      </c>
      <c r="AE117" s="1">
        <f t="shared" si="28"/>
        <v>93.960154933869688</v>
      </c>
      <c r="AF117" s="3">
        <f t="shared" si="37"/>
        <v>223.91649286191424</v>
      </c>
    </row>
    <row r="118" spans="1:32" x14ac:dyDescent="0.35">
      <c r="A118">
        <v>7</v>
      </c>
      <c r="C118" s="15">
        <f t="shared" si="38"/>
        <v>44021</v>
      </c>
      <c r="D118" s="9">
        <v>115</v>
      </c>
      <c r="E118" s="37">
        <f t="shared" si="49"/>
        <v>145</v>
      </c>
      <c r="F118" s="74">
        <f t="shared" si="46"/>
        <v>1.0984848484848484</v>
      </c>
      <c r="G118" s="74">
        <f t="shared" si="47"/>
        <v>2.3758153490625813</v>
      </c>
      <c r="H118" s="74">
        <v>1</v>
      </c>
      <c r="I118" s="66">
        <f t="shared" si="73"/>
        <v>7.4348478752119993</v>
      </c>
      <c r="J118" s="66">
        <f t="shared" si="39"/>
        <v>8.1244468557158473</v>
      </c>
      <c r="K118" s="66">
        <f>LN(2)/SLOPE(J112:J118,D112:D118)</f>
        <v>19.834042060316861</v>
      </c>
      <c r="L118" s="64">
        <f t="shared" si="64"/>
        <v>15.791724875779019</v>
      </c>
      <c r="M118" s="10">
        <v>3376</v>
      </c>
      <c r="N118" s="72">
        <v>1694</v>
      </c>
      <c r="O118" s="72">
        <v>1623</v>
      </c>
      <c r="P118" s="6">
        <v>59</v>
      </c>
      <c r="Q118" s="73">
        <f t="shared" ref="Q118:Q119" si="79">(N118-N117)/N117</f>
        <v>7.1343638525564806E-3</v>
      </c>
      <c r="R118" s="73">
        <f t="shared" ref="R118:R119" si="80">AVERAGE(Q112:Q118)</f>
        <v>2.6511135675055256E-2</v>
      </c>
      <c r="S118" s="6">
        <f t="shared" si="54"/>
        <v>8470</v>
      </c>
      <c r="T118" s="34">
        <f t="shared" si="30"/>
        <v>2.5300000000000002</v>
      </c>
      <c r="U118">
        <f t="shared" si="31"/>
        <v>0.115</v>
      </c>
      <c r="V118">
        <v>22.22</v>
      </c>
      <c r="W118">
        <f t="shared" si="32"/>
        <v>4.5454545454545456E-2</v>
      </c>
      <c r="X118">
        <f t="shared" si="33"/>
        <v>6.9545454545454549E-2</v>
      </c>
      <c r="Y118" s="32">
        <f t="shared" si="34"/>
        <v>291199.63296218513</v>
      </c>
      <c r="Z118" s="28">
        <f t="shared" si="35"/>
        <v>9985.615710002332</v>
      </c>
      <c r="AA118" s="28">
        <f t="shared" si="36"/>
        <v>9383.7513278123406</v>
      </c>
      <c r="AB118" s="20"/>
      <c r="AC118" s="1">
        <f t="shared" si="26"/>
        <v>199.71231420004665</v>
      </c>
      <c r="AD118" s="1">
        <f t="shared" si="27"/>
        <v>300.28768579995335</v>
      </c>
      <c r="AE118" s="1">
        <f t="shared" si="28"/>
        <v>99.856157100023324</v>
      </c>
      <c r="AF118" s="3">
        <f t="shared" si="37"/>
        <v>234.59378319530853</v>
      </c>
    </row>
    <row r="119" spans="1:32" x14ac:dyDescent="0.35">
      <c r="A119">
        <v>7</v>
      </c>
      <c r="C119" s="15">
        <f t="shared" si="38"/>
        <v>44022</v>
      </c>
      <c r="D119" s="9">
        <v>116</v>
      </c>
      <c r="E119" s="37">
        <f t="shared" si="49"/>
        <v>148</v>
      </c>
      <c r="F119" s="74">
        <f t="shared" si="46"/>
        <v>7.7894736842105265</v>
      </c>
      <c r="G119" s="74">
        <f t="shared" si="47"/>
        <v>3.4585470160921701</v>
      </c>
      <c r="H119" s="74">
        <v>1</v>
      </c>
      <c r="I119" s="66">
        <f t="shared" si="73"/>
        <v>7.5076900778199036</v>
      </c>
      <c r="J119" s="66">
        <f t="shared" si="39"/>
        <v>8.1673519870560707</v>
      </c>
      <c r="K119" s="66">
        <f t="shared" si="42"/>
        <v>17.739282932557273</v>
      </c>
      <c r="L119" s="64">
        <f t="shared" si="64"/>
        <v>14.839322436922238</v>
      </c>
      <c r="M119" s="9">
        <v>3524</v>
      </c>
      <c r="N119" s="72">
        <v>1822</v>
      </c>
      <c r="O119" s="72">
        <v>1642</v>
      </c>
      <c r="P119" s="6">
        <v>60</v>
      </c>
      <c r="Q119" s="73">
        <f t="shared" si="79"/>
        <v>7.5560802833530102E-2</v>
      </c>
      <c r="R119" s="73">
        <f t="shared" si="80"/>
        <v>4.8742133190599689E-2</v>
      </c>
      <c r="S119" s="6">
        <f t="shared" si="54"/>
        <v>9110</v>
      </c>
      <c r="T119" s="34">
        <f t="shared" si="30"/>
        <v>2.5300000000000002</v>
      </c>
      <c r="U119">
        <f t="shared" si="31"/>
        <v>0.115</v>
      </c>
      <c r="V119">
        <v>22.22</v>
      </c>
      <c r="W119">
        <f t="shared" si="32"/>
        <v>4.5454545454545456E-2</v>
      </c>
      <c r="X119">
        <f t="shared" si="33"/>
        <v>6.9545454545454549E-2</v>
      </c>
      <c r="Y119" s="32">
        <f t="shared" si="34"/>
        <v>290122.90297902451</v>
      </c>
      <c r="Z119" s="28">
        <f t="shared" si="35"/>
        <v>10608.454069981013</v>
      </c>
      <c r="AA119" s="28">
        <f t="shared" si="36"/>
        <v>9837.6429509942645</v>
      </c>
      <c r="AB119" s="20"/>
      <c r="AC119" s="1">
        <f t="shared" si="26"/>
        <v>212.16908139962027</v>
      </c>
      <c r="AD119" s="1">
        <f t="shared" si="27"/>
        <v>287.83091860037973</v>
      </c>
      <c r="AE119" s="1">
        <f t="shared" si="28"/>
        <v>106.08454069981013</v>
      </c>
      <c r="AF119" s="3">
        <f t="shared" si="37"/>
        <v>245.94107377485662</v>
      </c>
    </row>
    <row r="120" spans="1:32" x14ac:dyDescent="0.35">
      <c r="A120">
        <v>7</v>
      </c>
      <c r="C120" s="15">
        <f t="shared" si="38"/>
        <v>44023</v>
      </c>
      <c r="D120" s="9">
        <v>117</v>
      </c>
      <c r="E120" s="37">
        <f t="shared" si="49"/>
        <v>144</v>
      </c>
      <c r="F120" s="74">
        <f t="shared" si="46"/>
        <v>18</v>
      </c>
      <c r="G120" s="74">
        <f t="shared" si="47"/>
        <v>5.8821225134101418</v>
      </c>
      <c r="H120" s="74">
        <v>1</v>
      </c>
      <c r="I120" s="66">
        <f t="shared" si="73"/>
        <v>7.5796788230904557</v>
      </c>
      <c r="J120" s="66">
        <f t="shared" si="39"/>
        <v>8.2074018333763554</v>
      </c>
      <c r="K120" s="66">
        <f t="shared" si="42"/>
        <v>15.855728904367837</v>
      </c>
      <c r="L120" s="64">
        <f t="shared" si="64"/>
        <v>12.614124014466015</v>
      </c>
      <c r="M120" s="9">
        <v>3668</v>
      </c>
      <c r="N120" s="72">
        <v>1958</v>
      </c>
      <c r="O120" s="72">
        <v>1650</v>
      </c>
      <c r="P120" s="6">
        <v>60</v>
      </c>
      <c r="Q120" s="73">
        <f t="shared" ref="Q120:Q121" si="81">(N120-N119)/N119</f>
        <v>7.4643249176728863E-2</v>
      </c>
      <c r="R120" s="73">
        <f t="shared" ref="R120:R121" si="82">AVERAGE(Q114:Q120)</f>
        <v>4.9590841633512968E-2</v>
      </c>
      <c r="S120" s="6">
        <f t="shared" si="54"/>
        <v>9790</v>
      </c>
      <c r="T120" s="34">
        <f t="shared" si="30"/>
        <v>2.5300000000000002</v>
      </c>
      <c r="U120">
        <f t="shared" si="31"/>
        <v>0.115</v>
      </c>
      <c r="V120">
        <v>22.22</v>
      </c>
      <c r="W120">
        <f t="shared" si="32"/>
        <v>4.5454545454545456E-2</v>
      </c>
      <c r="X120">
        <f t="shared" si="33"/>
        <v>6.9545454545454549E-2</v>
      </c>
      <c r="Y120" s="32">
        <f t="shared" si="34"/>
        <v>288983.24312529265</v>
      </c>
      <c r="Z120" s="28">
        <f t="shared" si="35"/>
        <v>11265.91146598645</v>
      </c>
      <c r="AA120" s="28">
        <f t="shared" si="36"/>
        <v>10319.845408720674</v>
      </c>
      <c r="AB120" s="20"/>
      <c r="AC120" s="1">
        <f t="shared" si="26"/>
        <v>225.318229319729</v>
      </c>
      <c r="AD120" s="1">
        <f t="shared" si="27"/>
        <v>274.68177068027103</v>
      </c>
      <c r="AE120" s="1">
        <f t="shared" si="28"/>
        <v>112.6591146598645</v>
      </c>
      <c r="AF120" s="3">
        <f t="shared" si="37"/>
        <v>257.99613521801683</v>
      </c>
    </row>
    <row r="121" spans="1:32" x14ac:dyDescent="0.35">
      <c r="A121">
        <v>7</v>
      </c>
      <c r="C121" s="15">
        <f t="shared" si="38"/>
        <v>44024</v>
      </c>
      <c r="D121" s="9">
        <v>118</v>
      </c>
      <c r="E121" s="37">
        <f t="shared" si="49"/>
        <v>80</v>
      </c>
      <c r="F121" s="74">
        <f t="shared" si="46"/>
        <v>1.8181818181818181</v>
      </c>
      <c r="G121" s="74">
        <f t="shared" si="47"/>
        <v>5.3015595569489529</v>
      </c>
      <c r="H121" s="74">
        <v>1</v>
      </c>
      <c r="I121" s="66">
        <f t="shared" si="73"/>
        <v>7.5978979505217836</v>
      </c>
      <c r="J121" s="66">
        <f t="shared" si="39"/>
        <v>8.2289776433583128</v>
      </c>
      <c r="K121" s="66">
        <f t="shared" si="42"/>
        <v>16.091220661799181</v>
      </c>
      <c r="L121" s="64">
        <f t="shared" si="64"/>
        <v>12.79378446182753</v>
      </c>
      <c r="M121" s="9">
        <v>3748</v>
      </c>
      <c r="N121" s="4">
        <v>1994</v>
      </c>
      <c r="O121" s="4">
        <v>1694</v>
      </c>
      <c r="P121" s="6">
        <v>60</v>
      </c>
      <c r="Q121" s="73">
        <f t="shared" si="81"/>
        <v>1.8386108273748723E-2</v>
      </c>
      <c r="R121" s="73">
        <f t="shared" si="82"/>
        <v>5.1197020366497474E-2</v>
      </c>
      <c r="S121" s="6">
        <f t="shared" si="54"/>
        <v>9970</v>
      </c>
      <c r="T121" s="34">
        <f t="shared" si="30"/>
        <v>2.5300000000000002</v>
      </c>
      <c r="U121">
        <f t="shared" si="31"/>
        <v>0.115</v>
      </c>
      <c r="V121">
        <v>22.22</v>
      </c>
      <c r="W121">
        <f t="shared" si="32"/>
        <v>4.5454545454545456E-2</v>
      </c>
      <c r="X121">
        <f t="shared" si="33"/>
        <v>6.9545454545454549E-2</v>
      </c>
      <c r="Y121" s="32">
        <f t="shared" si="34"/>
        <v>287777.70727580599</v>
      </c>
      <c r="Z121" s="28">
        <f t="shared" si="35"/>
        <v>11959.360430655523</v>
      </c>
      <c r="AA121" s="28">
        <f t="shared" si="36"/>
        <v>10831.932293538239</v>
      </c>
      <c r="AB121" s="20"/>
      <c r="AC121" s="1">
        <f t="shared" si="26"/>
        <v>239.18720861311044</v>
      </c>
      <c r="AD121" s="1">
        <f t="shared" si="27"/>
        <v>260.81279138688956</v>
      </c>
      <c r="AE121" s="1">
        <f t="shared" si="28"/>
        <v>119.59360430655522</v>
      </c>
      <c r="AF121" s="3">
        <f t="shared" si="37"/>
        <v>270.79830733845597</v>
      </c>
    </row>
    <row r="122" spans="1:32" x14ac:dyDescent="0.35">
      <c r="A122">
        <v>7</v>
      </c>
      <c r="C122" s="15">
        <f t="shared" si="38"/>
        <v>44025</v>
      </c>
      <c r="D122" s="9">
        <v>119</v>
      </c>
      <c r="E122" s="37">
        <f t="shared" si="49"/>
        <v>75</v>
      </c>
      <c r="F122" s="74">
        <f t="shared" si="46"/>
        <v>0.5859375</v>
      </c>
      <c r="G122" s="74">
        <f t="shared" si="47"/>
        <v>5.3552174707602349</v>
      </c>
      <c r="H122" s="74">
        <v>1</v>
      </c>
      <c r="I122" s="66">
        <f t="shared" si="73"/>
        <v>7.5694117924507118</v>
      </c>
      <c r="J122" s="66">
        <f t="shared" si="39"/>
        <v>8.2487907336964135</v>
      </c>
      <c r="K122" s="66">
        <f t="shared" ref="K122" si="83">LN(2)/SLOPE(J116:J122,D116:D122)</f>
        <v>18.369952735327288</v>
      </c>
      <c r="L122" s="64">
        <f t="shared" ref="L122" si="84">LN(2)/SLOPE(I116:I122,D116:D122)</f>
        <v>16.630932405879964</v>
      </c>
      <c r="M122" s="9">
        <v>3823</v>
      </c>
      <c r="N122" s="4">
        <v>1938</v>
      </c>
      <c r="O122" s="4">
        <v>1822</v>
      </c>
      <c r="P122" s="6">
        <v>63</v>
      </c>
      <c r="Q122" s="73">
        <f t="shared" ref="Q122" si="85">(N122-N121)/N121</f>
        <v>-2.8084252758274825E-2</v>
      </c>
      <c r="R122" s="73">
        <f t="shared" ref="R122" si="86">AVERAGE(Q116:Q122)</f>
        <v>4.3436250722204924E-2</v>
      </c>
      <c r="S122" s="6">
        <f t="shared" si="54"/>
        <v>9690</v>
      </c>
      <c r="T122" s="34">
        <f t="shared" si="30"/>
        <v>2.5300000000000002</v>
      </c>
      <c r="U122">
        <f t="shared" si="31"/>
        <v>0.115</v>
      </c>
      <c r="V122">
        <v>22.22</v>
      </c>
      <c r="W122">
        <f t="shared" si="32"/>
        <v>4.5454545454545456E-2</v>
      </c>
      <c r="X122">
        <f t="shared" si="33"/>
        <v>6.9545454545454549E-2</v>
      </c>
      <c r="Y122" s="32">
        <f t="shared" si="34"/>
        <v>286503.3058809418</v>
      </c>
      <c r="Z122" s="28">
        <f t="shared" si="35"/>
        <v>12690.154533217215</v>
      </c>
      <c r="AA122" s="28">
        <f t="shared" si="36"/>
        <v>11375.539585840763</v>
      </c>
      <c r="AB122" s="20"/>
      <c r="AC122" s="1">
        <f t="shared" si="26"/>
        <v>253.80309066434432</v>
      </c>
      <c r="AD122" s="1">
        <f t="shared" si="27"/>
        <v>246.19690933565568</v>
      </c>
      <c r="AE122" s="1">
        <f t="shared" si="28"/>
        <v>126.90154533217216</v>
      </c>
      <c r="AF122" s="3">
        <f t="shared" si="37"/>
        <v>284.38848964601908</v>
      </c>
    </row>
    <row r="123" spans="1:32" x14ac:dyDescent="0.35">
      <c r="A123">
        <v>7</v>
      </c>
      <c r="C123" s="15">
        <f t="shared" si="38"/>
        <v>44026</v>
      </c>
      <c r="D123" s="9">
        <v>120</v>
      </c>
      <c r="E123" s="37">
        <f t="shared" si="49"/>
        <v>109</v>
      </c>
      <c r="F123" s="74">
        <f t="shared" si="46"/>
        <v>0.88617886178861793</v>
      </c>
      <c r="G123" s="74">
        <f t="shared" si="47"/>
        <v>4.9540366732379724</v>
      </c>
      <c r="H123" s="74">
        <v>1</v>
      </c>
      <c r="I123" s="66">
        <f t="shared" si="73"/>
        <v>7.5621616312256519</v>
      </c>
      <c r="J123" s="66">
        <f t="shared" si="39"/>
        <v>8.2769034812670572</v>
      </c>
      <c r="K123" s="66">
        <f t="shared" ref="K123" si="87">LN(2)/SLOPE(J117:J123,D117:D123)</f>
        <v>21.579373803215777</v>
      </c>
      <c r="L123" s="64">
        <f t="shared" ref="L123" si="88">LN(2)/SLOPE(I117:I123,D117:D123)</f>
        <v>25.449799684487548</v>
      </c>
      <c r="M123" s="9">
        <v>3932</v>
      </c>
      <c r="N123" s="4">
        <v>1924</v>
      </c>
      <c r="O123" s="4">
        <v>1945</v>
      </c>
      <c r="P123" s="6">
        <v>63</v>
      </c>
      <c r="Q123" s="73">
        <f t="shared" ref="Q123" si="89">(N123-N122)/N122</f>
        <v>-7.2239422084623322E-3</v>
      </c>
      <c r="R123" s="73">
        <f t="shared" ref="R123" si="90">AVERAGE(Q117:Q123)</f>
        <v>3.2827795358827981E-2</v>
      </c>
      <c r="S123" s="6">
        <f t="shared" si="54"/>
        <v>9620</v>
      </c>
      <c r="T123" s="34">
        <f t="shared" si="30"/>
        <v>2.5300000000000002</v>
      </c>
      <c r="U123">
        <f t="shared" si="31"/>
        <v>0.115</v>
      </c>
      <c r="V123">
        <v>22.22</v>
      </c>
      <c r="W123">
        <f t="shared" si="32"/>
        <v>4.5454545454545456E-2</v>
      </c>
      <c r="X123">
        <f t="shared" si="33"/>
        <v>6.9545454545454549E-2</v>
      </c>
      <c r="Y123" s="32">
        <f t="shared" si="34"/>
        <v>285157.01878446282</v>
      </c>
      <c r="Z123" s="28">
        <f t="shared" si="35"/>
        <v>13459.616423640844</v>
      </c>
      <c r="AA123" s="28">
        <f t="shared" si="36"/>
        <v>11952.364791896091</v>
      </c>
      <c r="AB123" s="20"/>
      <c r="AC123" s="1">
        <f t="shared" si="26"/>
        <v>269.19232847281688</v>
      </c>
      <c r="AD123" s="1">
        <f t="shared" si="27"/>
        <v>230.80767152718312</v>
      </c>
      <c r="AE123" s="1">
        <f t="shared" si="28"/>
        <v>134.59616423640844</v>
      </c>
      <c r="AF123" s="3">
        <f t="shared" si="37"/>
        <v>298.80911979740227</v>
      </c>
    </row>
    <row r="124" spans="1:32" x14ac:dyDescent="0.35">
      <c r="A124">
        <v>7</v>
      </c>
      <c r="C124" s="15">
        <f t="shared" si="38"/>
        <v>44027</v>
      </c>
      <c r="D124" s="9">
        <v>121</v>
      </c>
      <c r="E124" s="37">
        <f t="shared" si="49"/>
        <v>131</v>
      </c>
      <c r="F124" s="74">
        <f t="shared" si="46"/>
        <v>1.1391304347826088</v>
      </c>
      <c r="G124" s="74">
        <f t="shared" si="47"/>
        <v>4.4739124496354883</v>
      </c>
      <c r="H124" s="74">
        <v>1</v>
      </c>
      <c r="I124" s="66">
        <f t="shared" si="73"/>
        <v>7.569927655242652</v>
      </c>
      <c r="J124" s="66">
        <f t="shared" si="39"/>
        <v>8.3096768959877263</v>
      </c>
      <c r="K124" s="66">
        <f>LN(2)/SLOPE(J118:J124,D118:D124)</f>
        <v>23.77915811474055</v>
      </c>
      <c r="L124" s="64">
        <f t="shared" ref="L124" si="91">LN(2)/SLOPE(I118:I124,D118:D124)</f>
        <v>38.514640412433316</v>
      </c>
      <c r="M124" s="9">
        <v>4063</v>
      </c>
      <c r="N124" s="4">
        <v>1939</v>
      </c>
      <c r="O124" s="4">
        <v>2060</v>
      </c>
      <c r="P124" s="6">
        <v>64</v>
      </c>
      <c r="Q124" s="73">
        <f t="shared" ref="Q124" si="92">(N124-N123)/N123</f>
        <v>7.7962577962577967E-3</v>
      </c>
      <c r="R124" s="73">
        <f t="shared" ref="R124" si="93">AVERAGE(Q118:Q124)</f>
        <v>2.1173226709440687E-2</v>
      </c>
      <c r="S124" s="6">
        <f t="shared" si="54"/>
        <v>9695</v>
      </c>
      <c r="T124" s="34">
        <f t="shared" si="30"/>
        <v>2.5300000000000002</v>
      </c>
      <c r="U124">
        <f t="shared" si="31"/>
        <v>0.115</v>
      </c>
      <c r="V124">
        <v>22.22</v>
      </c>
      <c r="W124">
        <f t="shared" si="32"/>
        <v>4.5454545454545456E-2</v>
      </c>
      <c r="X124">
        <f t="shared" si="33"/>
        <v>6.9545454545454549E-2</v>
      </c>
      <c r="Y124" s="32">
        <f t="shared" si="34"/>
        <v>283735.80999690259</v>
      </c>
      <c r="Z124" s="28">
        <f t="shared" si="35"/>
        <v>14269.024464671924</v>
      </c>
      <c r="AA124" s="28">
        <f t="shared" si="36"/>
        <v>12564.165538425219</v>
      </c>
      <c r="AB124" s="20"/>
      <c r="AC124" s="1">
        <f t="shared" si="26"/>
        <v>285.38048929343847</v>
      </c>
      <c r="AD124" s="1">
        <f t="shared" si="27"/>
        <v>214.61951070656153</v>
      </c>
      <c r="AE124" s="1">
        <f t="shared" si="28"/>
        <v>142.69024464671924</v>
      </c>
      <c r="AF124" s="3">
        <f t="shared" si="37"/>
        <v>314.10413846063051</v>
      </c>
    </row>
    <row r="125" spans="1:32" x14ac:dyDescent="0.35">
      <c r="A125">
        <v>7</v>
      </c>
      <c r="C125" s="15">
        <f t="shared" si="38"/>
        <v>44028</v>
      </c>
      <c r="D125" s="9">
        <v>122</v>
      </c>
      <c r="E125" s="37">
        <f t="shared" si="49"/>
        <v>146</v>
      </c>
      <c r="F125" s="74">
        <f t="shared" si="46"/>
        <v>20.857142857142858</v>
      </c>
      <c r="G125" s="74">
        <f t="shared" si="47"/>
        <v>7.2965778794437757</v>
      </c>
      <c r="H125" s="74">
        <v>1</v>
      </c>
      <c r="I125" s="66">
        <f t="shared" si="73"/>
        <v>7.638679823876112</v>
      </c>
      <c r="J125" s="66">
        <f t="shared" si="39"/>
        <v>8.344980368770571</v>
      </c>
      <c r="K125" s="66">
        <f t="shared" ref="K125:K128" si="94">LN(2)/SLOPE(J119:J125,D119:D125)</f>
        <v>24.712353147086176</v>
      </c>
      <c r="L125" s="64">
        <f t="shared" ref="L125:L128" si="95">LN(2)/SLOPE(I119:I125,D119:D125)</f>
        <v>57.466282363636253</v>
      </c>
      <c r="M125" s="9">
        <v>4209</v>
      </c>
      <c r="N125" s="4">
        <v>2077</v>
      </c>
      <c r="O125" s="4">
        <v>2067</v>
      </c>
      <c r="P125" s="6">
        <v>65</v>
      </c>
      <c r="Q125" s="73">
        <f t="shared" ref="Q125:Q128" si="96">(N125-N124)/N124</f>
        <v>7.1170706549767926E-2</v>
      </c>
      <c r="R125" s="73">
        <f t="shared" ref="R125:R128" si="97">AVERAGE(Q119:Q125)</f>
        <v>3.0321275666185175E-2</v>
      </c>
      <c r="S125" s="6">
        <f t="shared" si="54"/>
        <v>10385</v>
      </c>
      <c r="T125" s="34">
        <f t="shared" si="30"/>
        <v>2.5300000000000002</v>
      </c>
      <c r="U125">
        <f t="shared" si="31"/>
        <v>0.115</v>
      </c>
      <c r="V125">
        <v>22.22</v>
      </c>
      <c r="W125">
        <f t="shared" si="32"/>
        <v>4.5454545454545456E-2</v>
      </c>
      <c r="X125">
        <f t="shared" si="33"/>
        <v>6.9545454545454549E-2</v>
      </c>
      <c r="Y125" s="32">
        <f t="shared" si="34"/>
        <v>282236.64453346084</v>
      </c>
      <c r="Z125" s="28">
        <f t="shared" si="35"/>
        <v>15119.597906992201</v>
      </c>
      <c r="AA125" s="28">
        <f t="shared" si="36"/>
        <v>13212.75755954667</v>
      </c>
      <c r="AB125" s="20"/>
      <c r="AC125" s="1">
        <f t="shared" si="26"/>
        <v>302.39195813984401</v>
      </c>
      <c r="AD125" s="1">
        <f t="shared" si="27"/>
        <v>197.60804186015599</v>
      </c>
      <c r="AE125" s="1">
        <f t="shared" si="28"/>
        <v>151.195979069922</v>
      </c>
      <c r="AF125" s="3">
        <f t="shared" si="37"/>
        <v>330.31893898866679</v>
      </c>
    </row>
    <row r="126" spans="1:32" x14ac:dyDescent="0.35">
      <c r="A126">
        <v>7</v>
      </c>
      <c r="C126" s="15">
        <f t="shared" si="38"/>
        <v>44029</v>
      </c>
      <c r="D126" s="9">
        <v>123</v>
      </c>
      <c r="E126" s="37">
        <f t="shared" si="49"/>
        <v>100</v>
      </c>
      <c r="F126" s="74">
        <f t="shared" si="46"/>
        <v>0.63291139240506333</v>
      </c>
      <c r="G126" s="74">
        <f t="shared" si="47"/>
        <v>6.2742118377572798</v>
      </c>
      <c r="H126" s="74">
        <v>1</v>
      </c>
      <c r="I126" s="66">
        <f t="shared" si="73"/>
        <v>7.6103576183128379</v>
      </c>
      <c r="J126" s="66">
        <f t="shared" si="39"/>
        <v>8.3684611376158387</v>
      </c>
      <c r="K126" s="66">
        <f t="shared" si="94"/>
        <v>25.008224662364668</v>
      </c>
      <c r="L126" s="64">
        <f>LN(2)/SLOPE(I120:I126,D120:D126)</f>
        <v>111.46661762453637</v>
      </c>
      <c r="M126" s="9">
        <v>4309</v>
      </c>
      <c r="N126" s="4">
        <v>2019</v>
      </c>
      <c r="O126" s="4">
        <v>2225</v>
      </c>
      <c r="P126" s="6">
        <v>65</v>
      </c>
      <c r="Q126" s="73">
        <f t="shared" si="96"/>
        <v>-2.7924891670678863E-2</v>
      </c>
      <c r="R126" s="73">
        <f t="shared" si="97"/>
        <v>1.5537605022726752E-2</v>
      </c>
      <c r="S126" s="6">
        <f t="shared" si="54"/>
        <v>10095</v>
      </c>
      <c r="T126" s="34">
        <f t="shared" si="30"/>
        <v>2.5300000000000002</v>
      </c>
      <c r="U126">
        <f t="shared" si="31"/>
        <v>0.115</v>
      </c>
      <c r="V126">
        <v>22.22</v>
      </c>
      <c r="W126">
        <f t="shared" si="32"/>
        <v>4.5454545454545456E-2</v>
      </c>
      <c r="X126">
        <f t="shared" si="33"/>
        <v>6.9545454545454549E-2</v>
      </c>
      <c r="Y126" s="32">
        <f t="shared" si="34"/>
        <v>280656.50740827108</v>
      </c>
      <c r="Z126" s="28">
        <f t="shared" si="35"/>
        <v>16012.480581864127</v>
      </c>
      <c r="AA126" s="28">
        <f t="shared" si="36"/>
        <v>13900.012009864497</v>
      </c>
      <c r="AB126" s="20"/>
      <c r="AC126" s="1">
        <f t="shared" si="26"/>
        <v>320.24961163728256</v>
      </c>
      <c r="AD126" s="1">
        <f t="shared" si="27"/>
        <v>179.75038836271744</v>
      </c>
      <c r="AE126" s="1">
        <f t="shared" si="28"/>
        <v>160.12480581864128</v>
      </c>
      <c r="AF126" s="3">
        <f t="shared" si="37"/>
        <v>347.50030024661243</v>
      </c>
    </row>
    <row r="127" spans="1:32" x14ac:dyDescent="0.35">
      <c r="A127">
        <v>7</v>
      </c>
      <c r="C127" s="15">
        <f t="shared" si="38"/>
        <v>44030</v>
      </c>
      <c r="D127" s="9">
        <v>124</v>
      </c>
      <c r="E127" s="37">
        <f t="shared" si="49"/>
        <v>136</v>
      </c>
      <c r="F127" s="74">
        <f t="shared" si="46"/>
        <v>13.6</v>
      </c>
      <c r="G127" s="74">
        <f t="shared" si="47"/>
        <v>5.6456404091858525</v>
      </c>
      <c r="H127" s="74">
        <v>1</v>
      </c>
      <c r="I127" s="66">
        <f t="shared" si="73"/>
        <v>7.6708948313621175</v>
      </c>
      <c r="J127" s="66">
        <f t="shared" si="39"/>
        <v>8.3995351479480043</v>
      </c>
      <c r="K127" s="66">
        <f t="shared" si="94"/>
        <v>23.69472964001449</v>
      </c>
      <c r="L127" s="64">
        <f t="shared" si="95"/>
        <v>51.425797606460094</v>
      </c>
      <c r="M127" s="9">
        <v>4445</v>
      </c>
      <c r="N127" s="4">
        <v>2145</v>
      </c>
      <c r="O127" s="4">
        <v>2235</v>
      </c>
      <c r="P127" s="6">
        <v>65</v>
      </c>
      <c r="Q127" s="73">
        <f t="shared" si="96"/>
        <v>6.2407132243684993E-2</v>
      </c>
      <c r="R127" s="73">
        <f t="shared" si="97"/>
        <v>1.3789588318006201E-2</v>
      </c>
      <c r="S127" s="6">
        <f t="shared" si="54"/>
        <v>10725</v>
      </c>
      <c r="T127" s="34">
        <f t="shared" si="30"/>
        <v>2.5300000000000002</v>
      </c>
      <c r="U127">
        <f t="shared" si="31"/>
        <v>0.115</v>
      </c>
      <c r="V127">
        <v>22.22</v>
      </c>
      <c r="W127">
        <f t="shared" si="32"/>
        <v>4.5454545454545456E-2</v>
      </c>
      <c r="X127">
        <f t="shared" si="33"/>
        <v>6.9545454545454549E-2</v>
      </c>
      <c r="Y127" s="32">
        <f t="shared" si="34"/>
        <v>278992.42485427129</v>
      </c>
      <c r="Z127" s="28">
        <f t="shared" si="35"/>
        <v>16948.723109415547</v>
      </c>
      <c r="AA127" s="28">
        <f t="shared" si="36"/>
        <v>14627.852036312866</v>
      </c>
      <c r="AB127" s="20"/>
      <c r="AC127" s="1">
        <f t="shared" si="26"/>
        <v>338.97446218831095</v>
      </c>
      <c r="AD127" s="1">
        <f t="shared" si="27"/>
        <v>161.02553781168905</v>
      </c>
      <c r="AE127" s="1">
        <f t="shared" si="28"/>
        <v>169.48723109415548</v>
      </c>
      <c r="AF127" s="3">
        <f t="shared" si="37"/>
        <v>365.69630090782169</v>
      </c>
    </row>
    <row r="128" spans="1:32" x14ac:dyDescent="0.35">
      <c r="A128">
        <v>7</v>
      </c>
      <c r="C128" s="15">
        <f t="shared" si="38"/>
        <v>44031</v>
      </c>
      <c r="D128" s="9">
        <v>125</v>
      </c>
      <c r="E128" s="37">
        <f t="shared" si="49"/>
        <v>37</v>
      </c>
      <c r="F128" s="74" t="str">
        <f t="shared" si="46"/>
        <v/>
      </c>
      <c r="G128" s="74">
        <f t="shared" si="47"/>
        <v>6.2835501743531914</v>
      </c>
      <c r="H128" s="74">
        <v>1</v>
      </c>
      <c r="I128" s="66">
        <f t="shared" si="73"/>
        <v>7.687997166393016</v>
      </c>
      <c r="J128" s="66">
        <f t="shared" si="39"/>
        <v>8.4078246543608728</v>
      </c>
      <c r="K128" s="66">
        <f t="shared" si="94"/>
        <v>24.845596273086631</v>
      </c>
      <c r="L128" s="64">
        <f t="shared" si="95"/>
        <v>31.627218213417496</v>
      </c>
      <c r="M128" s="9">
        <v>4482</v>
      </c>
      <c r="N128" s="4">
        <v>2182</v>
      </c>
      <c r="O128" s="4">
        <v>2235</v>
      </c>
      <c r="P128" s="6">
        <v>65</v>
      </c>
      <c r="Q128" s="73">
        <f t="shared" si="96"/>
        <v>1.724941724941725E-2</v>
      </c>
      <c r="R128" s="73">
        <f t="shared" si="97"/>
        <v>1.3627203885958851E-2</v>
      </c>
      <c r="S128" s="6">
        <f t="shared" si="54"/>
        <v>10910</v>
      </c>
      <c r="T128" s="34">
        <f t="shared" si="30"/>
        <v>2.5300000000000002</v>
      </c>
      <c r="U128">
        <f t="shared" si="31"/>
        <v>0.115</v>
      </c>
      <c r="V128">
        <v>22.22</v>
      </c>
      <c r="W128">
        <f t="shared" si="32"/>
        <v>4.5454545454545456E-2</v>
      </c>
      <c r="X128">
        <f t="shared" si="33"/>
        <v>6.9545454545454549E-2</v>
      </c>
      <c r="Y128" s="32">
        <f t="shared" si="34"/>
        <v>277241.48780916317</v>
      </c>
      <c r="Z128" s="28">
        <f t="shared" si="35"/>
        <v>17929.263649550234</v>
      </c>
      <c r="AA128" s="28">
        <f t="shared" si="36"/>
        <v>15398.248541286301</v>
      </c>
      <c r="AB128" s="20"/>
      <c r="AC128" s="1">
        <f t="shared" si="26"/>
        <v>358.58527299100467</v>
      </c>
      <c r="AD128" s="1">
        <f t="shared" si="27"/>
        <v>141.41472700899533</v>
      </c>
      <c r="AE128" s="1">
        <f t="shared" si="28"/>
        <v>179.29263649550234</v>
      </c>
      <c r="AF128" s="3">
        <f t="shared" si="37"/>
        <v>384.95621353215756</v>
      </c>
    </row>
    <row r="129" spans="1:32" x14ac:dyDescent="0.35">
      <c r="A129">
        <v>7</v>
      </c>
      <c r="C129" s="15">
        <f t="shared" si="38"/>
        <v>44032</v>
      </c>
      <c r="D129" s="9">
        <v>126</v>
      </c>
      <c r="E129" s="37">
        <f t="shared" si="49"/>
        <v>70</v>
      </c>
      <c r="F129" s="74">
        <f t="shared" si="46"/>
        <v>2</v>
      </c>
      <c r="G129" s="74">
        <f t="shared" si="47"/>
        <v>6.5192272576865244</v>
      </c>
      <c r="H129" s="74">
        <v>1</v>
      </c>
      <c r="I129" s="66">
        <f t="shared" si="73"/>
        <v>7.7034590478671747</v>
      </c>
      <c r="J129" s="66">
        <f t="shared" si="39"/>
        <v>8.4233219758061662</v>
      </c>
      <c r="K129" s="66">
        <f t="shared" ref="K129:K136" si="98">LN(2)/SLOPE(J123:J129,D123:D129)</f>
        <v>28.123400254067743</v>
      </c>
      <c r="L129" s="64">
        <f t="shared" ref="L129:L137" si="99">LN(2)/SLOPE(I123:I129,D123:D129)</f>
        <v>28.036439666779472</v>
      </c>
      <c r="M129" s="9">
        <v>4552</v>
      </c>
      <c r="N129" s="4">
        <v>2216</v>
      </c>
      <c r="O129" s="4">
        <v>2270</v>
      </c>
      <c r="P129" s="6">
        <v>66</v>
      </c>
      <c r="Q129" s="73">
        <f t="shared" ref="Q129" si="100">(N129-N128)/N128</f>
        <v>1.5582034830430797E-2</v>
      </c>
      <c r="R129" s="73">
        <f t="shared" ref="R129" si="101">AVERAGE(Q123:Q129)</f>
        <v>1.9865244970059651E-2</v>
      </c>
      <c r="S129" s="6">
        <f t="shared" si="54"/>
        <v>11080</v>
      </c>
      <c r="T129" s="34">
        <f t="shared" si="30"/>
        <v>2.5300000000000002</v>
      </c>
      <c r="U129">
        <f t="shared" si="31"/>
        <v>0.115</v>
      </c>
      <c r="V129">
        <v>22.22</v>
      </c>
      <c r="W129">
        <f t="shared" si="32"/>
        <v>4.5454545454545456E-2</v>
      </c>
      <c r="X129">
        <f t="shared" si="33"/>
        <v>6.9545454545454549E-2</v>
      </c>
      <c r="Y129" s="32">
        <f t="shared" si="34"/>
        <v>275400.87767258997</v>
      </c>
      <c r="Z129" s="28">
        <f t="shared" si="35"/>
        <v>18954.907256598424</v>
      </c>
      <c r="AA129" s="28">
        <f t="shared" si="36"/>
        <v>16213.215070811311</v>
      </c>
      <c r="AB129" s="20"/>
      <c r="AC129" s="1">
        <f t="shared" si="26"/>
        <v>379.09814513196847</v>
      </c>
      <c r="AD129" s="1">
        <f t="shared" si="27"/>
        <v>120.90185486803153</v>
      </c>
      <c r="AE129" s="1">
        <f t="shared" si="28"/>
        <v>189.54907256598423</v>
      </c>
      <c r="AF129" s="3">
        <f t="shared" si="37"/>
        <v>405.33037677028278</v>
      </c>
    </row>
    <row r="130" spans="1:32" x14ac:dyDescent="0.35">
      <c r="A130">
        <v>7</v>
      </c>
      <c r="C130" s="15">
        <f t="shared" si="38"/>
        <v>44033</v>
      </c>
      <c r="D130" s="9">
        <v>127</v>
      </c>
      <c r="E130" s="37">
        <f t="shared" si="49"/>
        <v>104</v>
      </c>
      <c r="F130" s="74">
        <f t="shared" si="46"/>
        <v>0.92035398230088494</v>
      </c>
      <c r="G130" s="74">
        <f t="shared" si="47"/>
        <v>6.5249231111052355</v>
      </c>
      <c r="H130" s="74">
        <v>1</v>
      </c>
      <c r="I130" s="66">
        <f t="shared" si="73"/>
        <v>7.6989361998134473</v>
      </c>
      <c r="J130" s="66">
        <f t="shared" si="39"/>
        <v>8.4459119894112735</v>
      </c>
      <c r="K130" s="66">
        <f t="shared" si="98"/>
        <v>32.092693699022199</v>
      </c>
      <c r="L130" s="64">
        <f t="shared" si="99"/>
        <v>32.661308105565233</v>
      </c>
      <c r="M130" s="9">
        <v>4656</v>
      </c>
      <c r="N130" s="4">
        <v>2206</v>
      </c>
      <c r="O130" s="4">
        <v>2383</v>
      </c>
      <c r="P130" s="6">
        <v>67</v>
      </c>
      <c r="Q130" s="73">
        <f t="shared" ref="Q130" si="102">(N130-N129)/N129</f>
        <v>-4.5126353790613718E-3</v>
      </c>
      <c r="R130" s="73">
        <f t="shared" ref="R130" si="103">AVERAGE(Q124:Q130)</f>
        <v>2.0252574517116931E-2</v>
      </c>
      <c r="S130" s="6">
        <f t="shared" si="54"/>
        <v>11030</v>
      </c>
      <c r="T130" s="34">
        <f t="shared" si="30"/>
        <v>2.5300000000000002</v>
      </c>
      <c r="U130">
        <f t="shared" si="31"/>
        <v>0.115</v>
      </c>
      <c r="V130">
        <v>22.22</v>
      </c>
      <c r="W130">
        <f t="shared" si="32"/>
        <v>4.5454545454545456E-2</v>
      </c>
      <c r="X130">
        <f t="shared" si="33"/>
        <v>6.9545454545454549E-2</v>
      </c>
      <c r="Y130" s="32">
        <f t="shared" si="34"/>
        <v>273467.89429733233</v>
      </c>
      <c r="Z130" s="28">
        <f t="shared" si="35"/>
        <v>20026.303938374338</v>
      </c>
      <c r="AA130" s="28">
        <f t="shared" si="36"/>
        <v>17074.801764293057</v>
      </c>
      <c r="AB130" s="20"/>
      <c r="AC130" s="1">
        <f t="shared" ref="AC130:AC193" si="104">Z130*$AI$7</f>
        <v>400.52607876748675</v>
      </c>
      <c r="AD130" s="1">
        <f t="shared" ref="AD130:AD193" si="105">$AI$10-AC130</f>
        <v>99.473921232513248</v>
      </c>
      <c r="AE130" s="1">
        <f t="shared" ref="AE130:AE193" si="106">Z130*$AI$8</f>
        <v>200.26303938374338</v>
      </c>
      <c r="AF130" s="3">
        <f t="shared" si="37"/>
        <v>426.87004410732646</v>
      </c>
    </row>
    <row r="131" spans="1:32" x14ac:dyDescent="0.35">
      <c r="A131">
        <v>7</v>
      </c>
      <c r="C131" s="15">
        <f t="shared" si="38"/>
        <v>44034</v>
      </c>
      <c r="D131" s="9">
        <v>128</v>
      </c>
      <c r="E131" s="37">
        <f t="shared" si="49"/>
        <v>113</v>
      </c>
      <c r="F131" s="74">
        <f t="shared" si="46"/>
        <v>1.3294117647058823</v>
      </c>
      <c r="G131" s="74">
        <f t="shared" si="47"/>
        <v>6.556636666092448</v>
      </c>
      <c r="H131" s="74">
        <v>1</v>
      </c>
      <c r="I131" s="66">
        <f t="shared" si="73"/>
        <v>7.7111012518401578</v>
      </c>
      <c r="J131" s="66">
        <f t="shared" si="39"/>
        <v>8.4698919182982237</v>
      </c>
      <c r="K131" s="66">
        <f t="shared" si="98"/>
        <v>35.069223256164676</v>
      </c>
      <c r="L131" s="64">
        <f t="shared" si="99"/>
        <v>45.453800254574475</v>
      </c>
      <c r="M131" s="9">
        <v>4769</v>
      </c>
      <c r="N131" s="4">
        <v>2233</v>
      </c>
      <c r="O131" s="4">
        <v>2468</v>
      </c>
      <c r="P131" s="6">
        <v>68</v>
      </c>
      <c r="Q131" s="73">
        <f t="shared" ref="Q131" si="107">(N131-N130)/N130</f>
        <v>1.2239347234814143E-2</v>
      </c>
      <c r="R131" s="73">
        <f t="shared" ref="R131" si="108">AVERAGE(Q125:Q131)</f>
        <v>2.0887301579767838E-2</v>
      </c>
      <c r="S131" s="6">
        <f t="shared" si="54"/>
        <v>11165</v>
      </c>
      <c r="T131" s="34">
        <f t="shared" ref="T131:T194" si="109">U131/W131</f>
        <v>2.5300000000000002</v>
      </c>
      <c r="U131">
        <f t="shared" ref="U131:U194" si="110">IF(A131=0,$AL$2,IF(A131=1,$AL$3,IF(A131=2,$AL$4,IF(A131=3,$AL$5,IF(A131=4,$AL$6,IF(A131=5,$AL$7,IF(A131=6,$AL$8,IF(A131=7,$AL$9,IF(A131=8,$AL$10,"")))))))))</f>
        <v>0.115</v>
      </c>
      <c r="V131">
        <v>22.22</v>
      </c>
      <c r="W131">
        <f t="shared" ref="W131:W194" si="111">$AI$6</f>
        <v>4.5454545454545456E-2</v>
      </c>
      <c r="X131">
        <f t="shared" ref="X131:X194" si="112">U131-W131</f>
        <v>6.9545454545454549E-2</v>
      </c>
      <c r="Y131" s="32">
        <f t="shared" ref="Y131:Y194" si="113">Y130-((Y130/$AI$2)*(U131*Z130))</f>
        <v>271439.98612782569</v>
      </c>
      <c r="Z131" s="28">
        <f t="shared" ref="Z131:Z194" si="114">Z130+(Y130/$AI$2)*(U131*Z130)-(Z130*W131)</f>
        <v>21143.925565227619</v>
      </c>
      <c r="AA131" s="28">
        <f t="shared" ref="AA131:AA194" si="115">AA130+(Z130*W131)</f>
        <v>17985.088306946436</v>
      </c>
      <c r="AB131" s="20"/>
      <c r="AC131" s="1">
        <f t="shared" si="104"/>
        <v>422.87851130455238</v>
      </c>
      <c r="AD131" s="1">
        <f t="shared" si="105"/>
        <v>77.121488695447624</v>
      </c>
      <c r="AE131" s="1">
        <f t="shared" si="106"/>
        <v>211.43925565227619</v>
      </c>
      <c r="AF131" s="3">
        <f t="shared" ref="AF131:AF194" si="116">AA131*$AI$9</f>
        <v>449.62720767366091</v>
      </c>
    </row>
    <row r="132" spans="1:32" x14ac:dyDescent="0.35">
      <c r="A132">
        <v>7</v>
      </c>
      <c r="C132" s="15">
        <f t="shared" ref="C132:C195" si="117">C131+1</f>
        <v>44035</v>
      </c>
      <c r="D132" s="9">
        <v>129</v>
      </c>
      <c r="E132" s="37">
        <f t="shared" si="49"/>
        <v>111</v>
      </c>
      <c r="F132" s="74">
        <f t="shared" si="46"/>
        <v>1.6818181818181819</v>
      </c>
      <c r="G132" s="74">
        <f t="shared" si="47"/>
        <v>3.3607492202050024</v>
      </c>
      <c r="H132" s="74">
        <v>1</v>
      </c>
      <c r="I132" s="66">
        <f t="shared" si="73"/>
        <v>7.7310531440071273</v>
      </c>
      <c r="J132" s="66">
        <f t="shared" si="39"/>
        <v>8.4929004988471934</v>
      </c>
      <c r="K132" s="66">
        <f t="shared" si="98"/>
        <v>35.152064104430025</v>
      </c>
      <c r="L132" s="64">
        <f t="shared" si="99"/>
        <v>42.802106864148634</v>
      </c>
      <c r="M132" s="9">
        <v>4880</v>
      </c>
      <c r="N132" s="4">
        <v>2278</v>
      </c>
      <c r="O132" s="4">
        <v>2534</v>
      </c>
      <c r="P132" s="6">
        <v>68</v>
      </c>
      <c r="Q132" s="73">
        <f t="shared" ref="Q132" si="118">(N132-N131)/N131</f>
        <v>2.0152261531571878E-2</v>
      </c>
      <c r="R132" s="73">
        <f t="shared" ref="R132" si="119">AVERAGE(Q126:Q132)</f>
        <v>1.3598952291454119E-2</v>
      </c>
      <c r="S132" s="6">
        <f t="shared" si="54"/>
        <v>11390</v>
      </c>
      <c r="T132" s="34">
        <f t="shared" si="109"/>
        <v>2.5300000000000002</v>
      </c>
      <c r="U132">
        <f t="shared" si="110"/>
        <v>0.115</v>
      </c>
      <c r="V132">
        <v>22.22</v>
      </c>
      <c r="W132">
        <f t="shared" si="111"/>
        <v>4.5454545454545456E-2</v>
      </c>
      <c r="X132">
        <f t="shared" si="112"/>
        <v>6.9545454545454549E-2</v>
      </c>
      <c r="Y132" s="32">
        <f t="shared" si="113"/>
        <v>269314.78234268678</v>
      </c>
      <c r="Z132" s="28">
        <f t="shared" si="114"/>
        <v>22308.041824674343</v>
      </c>
      <c r="AA132" s="28">
        <f t="shared" si="115"/>
        <v>18946.175832638601</v>
      </c>
      <c r="AB132" s="20"/>
      <c r="AC132" s="1">
        <f t="shared" si="104"/>
        <v>446.16083649348684</v>
      </c>
      <c r="AD132" s="1">
        <f t="shared" si="105"/>
        <v>53.83916350651316</v>
      </c>
      <c r="AE132" s="1">
        <f t="shared" si="106"/>
        <v>223.08041824674342</v>
      </c>
      <c r="AF132" s="3">
        <f t="shared" si="116"/>
        <v>473.65439581596502</v>
      </c>
    </row>
    <row r="133" spans="1:32" x14ac:dyDescent="0.35">
      <c r="A133">
        <v>7</v>
      </c>
      <c r="C133" s="15">
        <f t="shared" si="117"/>
        <v>44036</v>
      </c>
      <c r="D133" s="9">
        <v>130</v>
      </c>
      <c r="E133" s="37">
        <f t="shared" si="49"/>
        <v>82</v>
      </c>
      <c r="F133" s="74">
        <f t="shared" si="46"/>
        <v>0.21079691516709512</v>
      </c>
      <c r="G133" s="74">
        <f t="shared" si="47"/>
        <v>3.2903968073320073</v>
      </c>
      <c r="H133" s="74">
        <v>1</v>
      </c>
      <c r="I133" s="66">
        <f t="shared" si="73"/>
        <v>7.5862963071527201</v>
      </c>
      <c r="J133" s="66">
        <f t="shared" si="39"/>
        <v>8.5095641642517457</v>
      </c>
      <c r="K133" s="66">
        <f t="shared" si="98"/>
        <v>35.493439940155419</v>
      </c>
      <c r="L133" s="64">
        <f t="shared" si="99"/>
        <v>-121.26936797226404</v>
      </c>
      <c r="M133" s="9">
        <v>4962</v>
      </c>
      <c r="N133" s="4">
        <v>1971</v>
      </c>
      <c r="O133" s="4">
        <v>2923</v>
      </c>
      <c r="P133" s="6">
        <v>68</v>
      </c>
      <c r="Q133" s="73">
        <f t="shared" ref="Q133" si="120">(N133-N132)/N132</f>
        <v>-0.13476733977172958</v>
      </c>
      <c r="R133" s="73">
        <f t="shared" ref="R133" si="121">AVERAGE(Q127:Q133)</f>
        <v>-1.6642545801245554E-3</v>
      </c>
      <c r="S133" s="6">
        <f t="shared" si="54"/>
        <v>9855</v>
      </c>
      <c r="T133" s="34">
        <f t="shared" si="109"/>
        <v>2.5300000000000002</v>
      </c>
      <c r="U133">
        <f t="shared" si="110"/>
        <v>0.115</v>
      </c>
      <c r="V133">
        <v>22.22</v>
      </c>
      <c r="W133">
        <f t="shared" si="111"/>
        <v>4.5454545454545456E-2</v>
      </c>
      <c r="X133">
        <f t="shared" si="112"/>
        <v>6.9545454545454549E-2</v>
      </c>
      <c r="Y133" s="32">
        <f t="shared" si="113"/>
        <v>267090.12679453654</v>
      </c>
      <c r="Z133" s="28">
        <f t="shared" si="114"/>
        <v>23518.695471703035</v>
      </c>
      <c r="AA133" s="28">
        <f t="shared" si="115"/>
        <v>19960.177733760163</v>
      </c>
      <c r="AB133" s="20"/>
      <c r="AC133" s="1">
        <f t="shared" si="104"/>
        <v>470.37390943406069</v>
      </c>
      <c r="AD133" s="1">
        <f t="shared" si="105"/>
        <v>29.626090565939307</v>
      </c>
      <c r="AE133" s="1">
        <f t="shared" si="106"/>
        <v>235.18695471703035</v>
      </c>
      <c r="AF133" s="3">
        <f t="shared" si="116"/>
        <v>499.00444334400413</v>
      </c>
    </row>
    <row r="134" spans="1:32" x14ac:dyDescent="0.35">
      <c r="A134">
        <v>7</v>
      </c>
      <c r="C134" s="15">
        <f t="shared" si="117"/>
        <v>44037</v>
      </c>
      <c r="D134" s="9">
        <v>131</v>
      </c>
      <c r="E134" s="37">
        <f t="shared" si="49"/>
        <v>52</v>
      </c>
      <c r="F134" s="74">
        <f t="shared" si="46"/>
        <v>0.89655172413793105</v>
      </c>
      <c r="G134" s="74">
        <f t="shared" si="47"/>
        <v>1.1731554280216627</v>
      </c>
      <c r="H134" s="74">
        <v>1</v>
      </c>
      <c r="I134" s="66">
        <f t="shared" si="73"/>
        <v>7.5832475243033617</v>
      </c>
      <c r="J134" s="66">
        <f t="shared" si="39"/>
        <v>8.5199892787182385</v>
      </c>
      <c r="K134" s="66">
        <f t="shared" si="98"/>
        <v>34.908779576412975</v>
      </c>
      <c r="L134" s="64">
        <f t="shared" si="99"/>
        <v>-37.579321487568983</v>
      </c>
      <c r="M134" s="9">
        <v>5014</v>
      </c>
      <c r="N134" s="4">
        <v>1965</v>
      </c>
      <c r="O134" s="4">
        <v>2981</v>
      </c>
      <c r="P134" s="6">
        <v>68</v>
      </c>
      <c r="Q134" s="73">
        <f t="shared" ref="Q134" si="122">(N134-N133)/N133</f>
        <v>-3.0441400304414001E-3</v>
      </c>
      <c r="R134" s="73">
        <f t="shared" ref="R134" si="123">AVERAGE(Q128:Q134)</f>
        <v>-1.1014436333571184E-2</v>
      </c>
      <c r="S134" s="6">
        <f t="shared" si="54"/>
        <v>9825</v>
      </c>
      <c r="T134" s="34">
        <f t="shared" si="109"/>
        <v>2.5300000000000002</v>
      </c>
      <c r="U134">
        <f t="shared" si="110"/>
        <v>0.115</v>
      </c>
      <c r="V134">
        <v>22.22</v>
      </c>
      <c r="W134">
        <f t="shared" si="111"/>
        <v>4.5454545454545456E-2</v>
      </c>
      <c r="X134">
        <f t="shared" si="112"/>
        <v>6.9545454545454549E-2</v>
      </c>
      <c r="Y134" s="32">
        <f t="shared" si="113"/>
        <v>264764.1134709114</v>
      </c>
      <c r="Z134" s="28">
        <f t="shared" si="114"/>
        <v>24775.677182978041</v>
      </c>
      <c r="AA134" s="28">
        <f t="shared" si="115"/>
        <v>21029.2093461103</v>
      </c>
      <c r="AB134" s="20"/>
      <c r="AC134" s="1">
        <f t="shared" si="104"/>
        <v>495.51354365956081</v>
      </c>
      <c r="AD134" s="1">
        <f t="shared" si="105"/>
        <v>4.4864563404391902</v>
      </c>
      <c r="AE134" s="1">
        <f t="shared" si="106"/>
        <v>247.7567718297804</v>
      </c>
      <c r="AF134" s="3">
        <f t="shared" si="116"/>
        <v>525.73023365275753</v>
      </c>
    </row>
    <row r="135" spans="1:32" x14ac:dyDescent="0.35">
      <c r="A135">
        <v>7</v>
      </c>
      <c r="C135" s="15">
        <f t="shared" si="117"/>
        <v>44038</v>
      </c>
      <c r="D135" s="9">
        <v>132</v>
      </c>
      <c r="E135" s="37">
        <f t="shared" si="49"/>
        <v>86</v>
      </c>
      <c r="F135" s="74">
        <f t="shared" si="46"/>
        <v>3.1851851851851851</v>
      </c>
      <c r="G135" s="74">
        <f t="shared" si="47"/>
        <v>1.4605882504735945</v>
      </c>
      <c r="H135" s="74">
        <v>1</v>
      </c>
      <c r="I135" s="66">
        <f t="shared" si="73"/>
        <v>7.6128310304073565</v>
      </c>
      <c r="J135" s="66">
        <f t="shared" si="39"/>
        <v>8.536995818712418</v>
      </c>
      <c r="K135" s="66">
        <f t="shared" si="98"/>
        <v>36.698839913329536</v>
      </c>
      <c r="L135" s="64">
        <f t="shared" si="99"/>
        <v>-30.901386636604325</v>
      </c>
      <c r="M135" s="9">
        <v>5100</v>
      </c>
      <c r="N135" s="4">
        <v>2024</v>
      </c>
      <c r="O135" s="4">
        <v>3008</v>
      </c>
      <c r="P135" s="6">
        <v>68</v>
      </c>
      <c r="Q135" s="73">
        <f t="shared" ref="Q135" si="124">(N135-N134)/N134</f>
        <v>3.0025445292620866E-2</v>
      </c>
      <c r="R135" s="73">
        <f t="shared" ref="R135" si="125">AVERAGE(Q129:Q135)</f>
        <v>-9.1892894702563805E-3</v>
      </c>
      <c r="S135" s="6">
        <f t="shared" si="54"/>
        <v>10120</v>
      </c>
      <c r="T135" s="34">
        <f t="shared" si="109"/>
        <v>2.5300000000000002</v>
      </c>
      <c r="U135">
        <f t="shared" si="110"/>
        <v>0.115</v>
      </c>
      <c r="V135">
        <v>22.22</v>
      </c>
      <c r="W135">
        <f t="shared" si="111"/>
        <v>4.5454545454545456E-2</v>
      </c>
      <c r="X135">
        <f t="shared" si="112"/>
        <v>6.9545454545454549E-2</v>
      </c>
      <c r="Y135" s="32">
        <f t="shared" si="113"/>
        <v>262335.12312556303</v>
      </c>
      <c r="Z135" s="28">
        <f t="shared" si="114"/>
        <v>26078.500383645605</v>
      </c>
      <c r="AA135" s="28">
        <f t="shared" si="115"/>
        <v>22155.376490791121</v>
      </c>
      <c r="AB135" s="20"/>
      <c r="AC135" s="1">
        <f t="shared" si="104"/>
        <v>521.57000767291208</v>
      </c>
      <c r="AD135" s="1">
        <f t="shared" si="105"/>
        <v>-21.570007672912084</v>
      </c>
      <c r="AE135" s="1">
        <f t="shared" si="106"/>
        <v>260.78500383645604</v>
      </c>
      <c r="AF135" s="3">
        <f t="shared" si="116"/>
        <v>553.88441226977807</v>
      </c>
    </row>
    <row r="136" spans="1:32" x14ac:dyDescent="0.35">
      <c r="A136">
        <v>7</v>
      </c>
      <c r="C136" s="15">
        <f t="shared" si="117"/>
        <v>44039</v>
      </c>
      <c r="D136" s="9">
        <v>133</v>
      </c>
      <c r="E136" s="37">
        <f t="shared" si="49"/>
        <v>50</v>
      </c>
      <c r="F136" s="74">
        <f t="shared" si="46"/>
        <v>1.1904761904761905</v>
      </c>
      <c r="G136" s="74">
        <f t="shared" si="47"/>
        <v>1.344941991970193</v>
      </c>
      <c r="H136" s="74">
        <v>1</v>
      </c>
      <c r="I136" s="66">
        <f t="shared" si="73"/>
        <v>7.6148053647110734</v>
      </c>
      <c r="J136" s="66">
        <f t="shared" si="39"/>
        <v>8.5467519936577823</v>
      </c>
      <c r="K136" s="66">
        <f t="shared" si="98"/>
        <v>41.844387049150839</v>
      </c>
      <c r="L136" s="64">
        <f t="shared" si="99"/>
        <v>-32.523657930712908</v>
      </c>
      <c r="M136" s="9">
        <v>5150</v>
      </c>
      <c r="N136" s="4">
        <v>2028</v>
      </c>
      <c r="O136" s="4">
        <v>3050</v>
      </c>
      <c r="P136" s="6">
        <v>72</v>
      </c>
      <c r="Q136" s="73">
        <f t="shared" ref="Q136" si="126">(N136-N135)/N135</f>
        <v>1.976284584980237E-3</v>
      </c>
      <c r="R136" s="73">
        <f t="shared" ref="R136" si="127">AVERAGE(Q130:Q136)</f>
        <v>-1.1132968076749319E-2</v>
      </c>
      <c r="S136" s="6">
        <f t="shared" si="54"/>
        <v>10140</v>
      </c>
      <c r="T136" s="34">
        <f t="shared" si="109"/>
        <v>2.5300000000000002</v>
      </c>
      <c r="U136">
        <f t="shared" si="110"/>
        <v>0.115</v>
      </c>
      <c r="V136">
        <v>22.22</v>
      </c>
      <c r="W136">
        <f t="shared" si="111"/>
        <v>4.5454545454545456E-2</v>
      </c>
      <c r="X136">
        <f t="shared" si="112"/>
        <v>6.9545454545454549E-2</v>
      </c>
      <c r="Y136" s="32">
        <f t="shared" si="113"/>
        <v>259801.86065150428</v>
      </c>
      <c r="Z136" s="28">
        <f t="shared" si="114"/>
        <v>27426.37647662955</v>
      </c>
      <c r="AA136" s="28">
        <f t="shared" si="115"/>
        <v>23340.762871865922</v>
      </c>
      <c r="AB136" s="20"/>
      <c r="AC136" s="1">
        <f t="shared" si="104"/>
        <v>548.52752953259096</v>
      </c>
      <c r="AD136" s="1">
        <f t="shared" si="105"/>
        <v>-48.527529532590961</v>
      </c>
      <c r="AE136" s="1">
        <f t="shared" si="106"/>
        <v>274.26376476629548</v>
      </c>
      <c r="AF136" s="3">
        <f t="shared" si="116"/>
        <v>583.51907179664806</v>
      </c>
    </row>
    <row r="137" spans="1:32" x14ac:dyDescent="0.35">
      <c r="A137">
        <v>7</v>
      </c>
      <c r="C137" s="15">
        <f t="shared" si="117"/>
        <v>44040</v>
      </c>
      <c r="D137" s="9">
        <v>134</v>
      </c>
      <c r="E137" s="37">
        <f t="shared" si="49"/>
        <v>105</v>
      </c>
      <c r="F137" s="74">
        <f t="shared" si="46"/>
        <v>0.7720588235294118</v>
      </c>
      <c r="G137" s="74">
        <f t="shared" si="47"/>
        <v>1.323756969288554</v>
      </c>
      <c r="H137" s="74">
        <v>1</v>
      </c>
      <c r="I137" s="66">
        <f t="shared" si="73"/>
        <v>7.5978979505217836</v>
      </c>
      <c r="J137" s="66">
        <f t="shared" si="39"/>
        <v>8.5669352833110519</v>
      </c>
      <c r="K137" s="66">
        <f>LN(2)/SLOPE(J131:J137,D131:D137)</f>
        <v>45.530674424842722</v>
      </c>
      <c r="L137" s="64">
        <f t="shared" si="99"/>
        <v>-35.573977227671186</v>
      </c>
      <c r="M137" s="9">
        <v>5255</v>
      </c>
      <c r="N137" s="4">
        <v>1994</v>
      </c>
      <c r="O137" s="4">
        <v>3186</v>
      </c>
      <c r="P137" s="6">
        <v>75</v>
      </c>
      <c r="Q137" s="73">
        <f t="shared" ref="Q137" si="128">(N137-N136)/N136</f>
        <v>-1.6765285996055226E-2</v>
      </c>
      <c r="R137" s="73">
        <f t="shared" ref="R137" si="129">AVERAGE(Q131:Q137)</f>
        <v>-1.2883346736319868E-2</v>
      </c>
      <c r="S137" s="6">
        <f t="shared" si="54"/>
        <v>9970</v>
      </c>
      <c r="T137" s="34">
        <f t="shared" si="109"/>
        <v>2.5300000000000002</v>
      </c>
      <c r="U137">
        <f t="shared" si="110"/>
        <v>0.115</v>
      </c>
      <c r="V137">
        <v>22.22</v>
      </c>
      <c r="W137">
        <f t="shared" si="111"/>
        <v>4.5454545454545456E-2</v>
      </c>
      <c r="X137">
        <f t="shared" si="112"/>
        <v>6.9545454545454549E-2</v>
      </c>
      <c r="Y137" s="32">
        <f t="shared" si="113"/>
        <v>257163.39268780855</v>
      </c>
      <c r="Z137" s="28">
        <f t="shared" si="114"/>
        <v>28818.190964114845</v>
      </c>
      <c r="AA137" s="28">
        <f t="shared" si="115"/>
        <v>24587.416348076356</v>
      </c>
      <c r="AB137" s="20"/>
      <c r="AC137" s="1">
        <f t="shared" si="104"/>
        <v>576.36381928229696</v>
      </c>
      <c r="AD137" s="1">
        <f t="shared" si="105"/>
        <v>-76.363819282296959</v>
      </c>
      <c r="AE137" s="1">
        <f t="shared" si="106"/>
        <v>288.18190964114848</v>
      </c>
      <c r="AF137" s="3">
        <f t="shared" si="116"/>
        <v>614.68540870190895</v>
      </c>
    </row>
    <row r="138" spans="1:32" x14ac:dyDescent="0.35">
      <c r="A138">
        <v>7</v>
      </c>
      <c r="C138" s="15">
        <f t="shared" si="117"/>
        <v>44041</v>
      </c>
      <c r="D138" s="9">
        <v>135</v>
      </c>
      <c r="E138" s="37">
        <f t="shared" si="49"/>
        <v>73</v>
      </c>
      <c r="F138" s="74">
        <f t="shared" ref="F138:F139" si="130">IFERROR(E138/(O138-O137),"")</f>
        <v>0.67592592592592593</v>
      </c>
      <c r="G138" s="74">
        <f t="shared" ref="G138:G139" si="131">AVERAGE(F132:F138)</f>
        <v>1.2304018494628459</v>
      </c>
      <c r="H138" s="74">
        <v>1</v>
      </c>
      <c r="I138" s="66">
        <f t="shared" si="73"/>
        <v>7.580189417944541</v>
      </c>
      <c r="J138" s="66">
        <f t="shared" si="39"/>
        <v>8.5807312122202255</v>
      </c>
      <c r="K138" s="66">
        <f>LN(2)/SLOPE(J132:J138,D132:D138)</f>
        <v>47.921630507071917</v>
      </c>
      <c r="L138" s="64">
        <f>LN(2)/SLOPE(I132:I138,D132:D138)</f>
        <v>-48.784954793757919</v>
      </c>
      <c r="M138" s="9">
        <v>5328</v>
      </c>
      <c r="N138" s="4">
        <v>1959</v>
      </c>
      <c r="O138" s="4">
        <v>3294</v>
      </c>
      <c r="P138" s="6">
        <v>75</v>
      </c>
      <c r="Q138" s="73">
        <f t="shared" ref="Q138" si="132">(N138-N137)/N137</f>
        <v>-1.7552657973921765E-2</v>
      </c>
      <c r="R138" s="73">
        <f t="shared" ref="R138" si="133">AVERAGE(Q132:Q138)</f>
        <v>-1.7139347480424998E-2</v>
      </c>
      <c r="S138" s="6">
        <f t="shared" si="54"/>
        <v>9795</v>
      </c>
      <c r="T138" s="34">
        <f t="shared" si="109"/>
        <v>2.5300000000000002</v>
      </c>
      <c r="U138">
        <f t="shared" si="110"/>
        <v>0.115</v>
      </c>
      <c r="V138">
        <v>22.22</v>
      </c>
      <c r="W138">
        <f t="shared" si="111"/>
        <v>4.5454545454545456E-2</v>
      </c>
      <c r="X138">
        <f t="shared" si="112"/>
        <v>6.9545454545454549E-2</v>
      </c>
      <c r="Y138" s="32">
        <f t="shared" si="113"/>
        <v>254419.18487393993</v>
      </c>
      <c r="Z138" s="28">
        <f t="shared" si="114"/>
        <v>30252.481006887323</v>
      </c>
      <c r="AA138" s="28">
        <f t="shared" si="115"/>
        <v>25897.334119172487</v>
      </c>
      <c r="AB138" s="20"/>
      <c r="AC138" s="1">
        <f t="shared" si="104"/>
        <v>605.0496201377465</v>
      </c>
      <c r="AD138" s="1">
        <f t="shared" si="105"/>
        <v>-105.0496201377465</v>
      </c>
      <c r="AE138" s="1">
        <f t="shared" si="106"/>
        <v>302.52481006887325</v>
      </c>
      <c r="AF138" s="3">
        <f t="shared" si="116"/>
        <v>647.43335297931219</v>
      </c>
    </row>
    <row r="139" spans="1:32" x14ac:dyDescent="0.35">
      <c r="A139">
        <v>7</v>
      </c>
      <c r="C139" s="15">
        <f t="shared" si="117"/>
        <v>44042</v>
      </c>
      <c r="D139" s="9">
        <v>136</v>
      </c>
      <c r="E139" s="37">
        <f t="shared" si="49"/>
        <v>105</v>
      </c>
      <c r="F139" s="74">
        <f t="shared" si="130"/>
        <v>1.9444444444444444</v>
      </c>
      <c r="G139" s="74">
        <f t="shared" si="131"/>
        <v>1.2679198869808836</v>
      </c>
      <c r="H139" s="74">
        <v>1</v>
      </c>
      <c r="I139" s="66">
        <f t="shared" si="73"/>
        <v>7.6058900010531216</v>
      </c>
      <c r="J139" s="66">
        <f t="shared" si="39"/>
        <v>8.6002467465515231</v>
      </c>
      <c r="K139" s="66">
        <f>LN(2)/SLOPE(J133:J139,D133:D139)</f>
        <v>45.831042640116323</v>
      </c>
      <c r="L139" s="64">
        <f>LN(2)/SLOPE(I133:I139,D133:D139)</f>
        <v>514.37054853866209</v>
      </c>
      <c r="M139" s="9">
        <v>5433</v>
      </c>
      <c r="N139" s="4">
        <v>2010</v>
      </c>
      <c r="O139" s="4">
        <v>3348</v>
      </c>
      <c r="P139" s="6">
        <v>75</v>
      </c>
      <c r="Q139" s="73">
        <f t="shared" ref="Q139" si="134">(N139-N138)/N138</f>
        <v>2.6033690658499236E-2</v>
      </c>
      <c r="R139" s="73">
        <f t="shared" ref="R139" si="135">AVERAGE(Q133:Q139)</f>
        <v>-1.6299143319435376E-2</v>
      </c>
      <c r="S139" s="6">
        <f t="shared" si="54"/>
        <v>10050</v>
      </c>
      <c r="T139" s="34">
        <f t="shared" si="109"/>
        <v>2.5300000000000002</v>
      </c>
      <c r="U139">
        <f t="shared" si="110"/>
        <v>0.115</v>
      </c>
      <c r="V139">
        <v>22.22</v>
      </c>
      <c r="W139">
        <f t="shared" si="111"/>
        <v>4.5454545454545456E-2</v>
      </c>
      <c r="X139">
        <f t="shared" si="112"/>
        <v>6.9545454545454549E-2</v>
      </c>
      <c r="Y139" s="32">
        <f t="shared" si="113"/>
        <v>251569.13809129826</v>
      </c>
      <c r="Z139" s="28">
        <f t="shared" si="114"/>
        <v>31727.415016488674</v>
      </c>
      <c r="AA139" s="28">
        <f t="shared" si="115"/>
        <v>27272.446892212818</v>
      </c>
      <c r="AB139" s="20"/>
      <c r="AC139" s="1">
        <f t="shared" si="104"/>
        <v>634.5483003297735</v>
      </c>
      <c r="AD139" s="1">
        <f t="shared" si="105"/>
        <v>-134.5483003297735</v>
      </c>
      <c r="AE139" s="1">
        <f t="shared" si="106"/>
        <v>317.27415016488675</v>
      </c>
      <c r="AF139" s="3">
        <f t="shared" si="116"/>
        <v>681.8111723053205</v>
      </c>
    </row>
    <row r="140" spans="1:32" x14ac:dyDescent="0.35">
      <c r="A140">
        <v>7</v>
      </c>
      <c r="C140" s="15">
        <f t="shared" si="117"/>
        <v>44043</v>
      </c>
      <c r="D140" s="9">
        <v>137</v>
      </c>
      <c r="E140" s="37">
        <f t="shared" si="49"/>
        <v>79</v>
      </c>
      <c r="F140" s="74">
        <f t="shared" ref="F140" si="136">IFERROR(E140/(O140-O139),"")</f>
        <v>0.32244897959183672</v>
      </c>
      <c r="G140" s="74">
        <f t="shared" ref="G140:G141" si="137">AVERAGE(F134:F140)</f>
        <v>1.2838701818987037</v>
      </c>
      <c r="H140" s="74">
        <v>1</v>
      </c>
      <c r="I140" s="66">
        <f t="shared" si="73"/>
        <v>7.5180641812330782</v>
      </c>
      <c r="J140" s="66">
        <f t="shared" si="39"/>
        <v>8.6146828126934949</v>
      </c>
      <c r="K140" s="66">
        <f t="shared" ref="K140:K142" si="138">LN(2)/SLOPE(J134:J140,D134:D140)</f>
        <v>43.656756972485852</v>
      </c>
      <c r="L140" s="64">
        <f t="shared" ref="L140:L142" si="139">LN(2)/SLOPE(I134:I140,D134:D140)</f>
        <v>-79.525824006988188</v>
      </c>
      <c r="M140" s="9">
        <v>5512</v>
      </c>
      <c r="N140" s="4">
        <v>1841</v>
      </c>
      <c r="O140" s="4">
        <v>3593</v>
      </c>
      <c r="P140" s="6">
        <v>78</v>
      </c>
      <c r="Q140" s="73">
        <f t="shared" ref="Q140:Q142" si="140">(N140-N139)/N139</f>
        <v>-8.4079601990049754E-2</v>
      </c>
      <c r="R140" s="73">
        <f t="shared" ref="R140:R142" si="141">AVERAGE(Q134:Q140)</f>
        <v>-9.0580379220525451E-3</v>
      </c>
      <c r="S140" s="6">
        <f t="shared" si="54"/>
        <v>9205</v>
      </c>
      <c r="T140" s="34">
        <f t="shared" si="109"/>
        <v>2.5300000000000002</v>
      </c>
      <c r="U140">
        <f t="shared" si="110"/>
        <v>0.115</v>
      </c>
      <c r="V140">
        <v>22.22</v>
      </c>
      <c r="W140">
        <f t="shared" si="111"/>
        <v>4.5454545454545456E-2</v>
      </c>
      <c r="X140">
        <f t="shared" si="112"/>
        <v>6.9545454545454549E-2</v>
      </c>
      <c r="Y140" s="32">
        <f t="shared" si="113"/>
        <v>248613.62296514315</v>
      </c>
      <c r="Z140" s="28">
        <f t="shared" si="114"/>
        <v>33240.774914621579</v>
      </c>
      <c r="AA140" s="28">
        <f t="shared" si="115"/>
        <v>28714.602120235031</v>
      </c>
      <c r="AB140" s="20"/>
      <c r="AC140" s="1">
        <f t="shared" si="104"/>
        <v>664.81549829243158</v>
      </c>
      <c r="AD140" s="1">
        <f t="shared" si="105"/>
        <v>-164.81549829243158</v>
      </c>
      <c r="AE140" s="1">
        <f t="shared" si="106"/>
        <v>332.40774914621579</v>
      </c>
      <c r="AF140" s="3">
        <f t="shared" si="116"/>
        <v>717.86505300587578</v>
      </c>
    </row>
    <row r="141" spans="1:32" x14ac:dyDescent="0.35">
      <c r="A141">
        <v>7</v>
      </c>
      <c r="C141" s="15">
        <f t="shared" si="117"/>
        <v>44044</v>
      </c>
      <c r="D141" s="9">
        <v>138</v>
      </c>
      <c r="E141" s="37">
        <f t="shared" si="49"/>
        <v>42</v>
      </c>
      <c r="F141" s="74">
        <f>IFERROR(E141/(O141-O140),"")</f>
        <v>2</v>
      </c>
      <c r="G141" s="74">
        <f t="shared" si="137"/>
        <v>1.4415056498789993</v>
      </c>
      <c r="H141" s="74">
        <v>1</v>
      </c>
      <c r="I141" s="66">
        <f t="shared" si="73"/>
        <v>7.5294064578370126</v>
      </c>
      <c r="J141" s="66">
        <f t="shared" si="39"/>
        <v>8.6222736678667449</v>
      </c>
      <c r="K141" s="66">
        <f t="shared" si="138"/>
        <v>45.66545279144281</v>
      </c>
      <c r="L141" s="64">
        <f t="shared" si="139"/>
        <v>-44.538143433919423</v>
      </c>
      <c r="M141" s="9">
        <v>5554</v>
      </c>
      <c r="N141" s="4">
        <v>1862</v>
      </c>
      <c r="O141" s="4">
        <v>3614</v>
      </c>
      <c r="P141" s="6">
        <v>78</v>
      </c>
      <c r="Q141" s="73">
        <f t="shared" si="140"/>
        <v>1.1406844106463879E-2</v>
      </c>
      <c r="R141" s="73">
        <f t="shared" si="141"/>
        <v>-6.9936116167803614E-3</v>
      </c>
      <c r="S141" s="6">
        <f t="shared" si="54"/>
        <v>9310</v>
      </c>
      <c r="T141" s="34">
        <f t="shared" si="109"/>
        <v>2.5300000000000002</v>
      </c>
      <c r="U141">
        <f t="shared" si="110"/>
        <v>0.115</v>
      </c>
      <c r="V141">
        <v>22.22</v>
      </c>
      <c r="W141">
        <f t="shared" si="111"/>
        <v>4.5454545454545456E-2</v>
      </c>
      <c r="X141">
        <f t="shared" si="112"/>
        <v>6.9545454545454549E-2</v>
      </c>
      <c r="Y141" s="32">
        <f t="shared" si="113"/>
        <v>245553.51184489031</v>
      </c>
      <c r="Z141" s="28">
        <f t="shared" si="114"/>
        <v>34789.941720573443</v>
      </c>
      <c r="AA141" s="28">
        <f t="shared" si="115"/>
        <v>30225.546434536012</v>
      </c>
      <c r="AB141" s="20"/>
      <c r="AC141" s="1">
        <f t="shared" si="104"/>
        <v>695.79883441146887</v>
      </c>
      <c r="AD141" s="1">
        <f t="shared" si="105"/>
        <v>-195.79883441146887</v>
      </c>
      <c r="AE141" s="1">
        <f t="shared" si="106"/>
        <v>347.89941720573444</v>
      </c>
      <c r="AF141" s="3">
        <f t="shared" si="116"/>
        <v>755.63866086340033</v>
      </c>
    </row>
    <row r="142" spans="1:32" x14ac:dyDescent="0.35">
      <c r="A142">
        <v>7</v>
      </c>
      <c r="C142" s="15">
        <f t="shared" si="117"/>
        <v>44045</v>
      </c>
      <c r="D142" s="9">
        <v>139</v>
      </c>
      <c r="E142" s="37">
        <f>M142-M141</f>
        <v>39</v>
      </c>
      <c r="F142" s="74">
        <f>IFERROR(E142/(O142-O141),"")</f>
        <v>39</v>
      </c>
      <c r="G142" s="74">
        <f>AVERAGE(F136:F142)</f>
        <v>6.557907766281116</v>
      </c>
      <c r="H142" s="74">
        <v>1</v>
      </c>
      <c r="I142" s="66">
        <f t="shared" si="73"/>
        <v>7.5496091651545321</v>
      </c>
      <c r="J142" s="66">
        <f t="shared" si="39"/>
        <v>8.6292710948215881</v>
      </c>
      <c r="K142" s="66">
        <f t="shared" si="138"/>
        <v>49.487073057648018</v>
      </c>
      <c r="L142" s="64">
        <f t="shared" si="139"/>
        <v>-49.172225453370444</v>
      </c>
      <c r="M142" s="9">
        <v>5593</v>
      </c>
      <c r="N142" s="4">
        <v>1900</v>
      </c>
      <c r="O142" s="4">
        <v>3615</v>
      </c>
      <c r="P142" s="6">
        <v>78</v>
      </c>
      <c r="Q142" s="73">
        <f t="shared" si="140"/>
        <v>2.0408163265306121E-2</v>
      </c>
      <c r="R142" s="73">
        <f t="shared" si="141"/>
        <v>-8.3675090492538965E-3</v>
      </c>
      <c r="S142" s="6">
        <f t="shared" si="54"/>
        <v>9500</v>
      </c>
      <c r="T142" s="34">
        <f t="shared" si="109"/>
        <v>2.5300000000000002</v>
      </c>
      <c r="U142">
        <f t="shared" si="110"/>
        <v>0.115</v>
      </c>
      <c r="V142">
        <v>22.22</v>
      </c>
      <c r="W142">
        <f t="shared" si="111"/>
        <v>4.5454545454545456E-2</v>
      </c>
      <c r="X142">
        <f t="shared" si="112"/>
        <v>6.9545454545454549E-2</v>
      </c>
      <c r="Y142" s="32">
        <f t="shared" si="113"/>
        <v>242390.20744092055</v>
      </c>
      <c r="Z142" s="28">
        <f t="shared" si="114"/>
        <v>36371.88513724439</v>
      </c>
      <c r="AA142" s="28">
        <f t="shared" si="115"/>
        <v>31806.907421834807</v>
      </c>
      <c r="AB142" s="20"/>
      <c r="AC142" s="1">
        <f t="shared" si="104"/>
        <v>727.43770274488782</v>
      </c>
      <c r="AD142" s="1">
        <f t="shared" si="105"/>
        <v>-227.43770274488782</v>
      </c>
      <c r="AE142" s="1">
        <f t="shared" si="106"/>
        <v>363.71885137244391</v>
      </c>
      <c r="AF142" s="3">
        <f t="shared" si="116"/>
        <v>795.17268554587019</v>
      </c>
    </row>
    <row r="143" spans="1:32" x14ac:dyDescent="0.35">
      <c r="A143">
        <v>7</v>
      </c>
      <c r="C143" s="15">
        <f t="shared" si="117"/>
        <v>44046</v>
      </c>
      <c r="D143" s="9">
        <v>140</v>
      </c>
      <c r="E143" s="37">
        <f t="shared" si="49"/>
        <v>59</v>
      </c>
      <c r="F143" s="74">
        <f>IFERROR(E143/(O143-O142),"")</f>
        <v>0.67045454545454541</v>
      </c>
      <c r="G143" s="74">
        <f>AVERAGE(F137:F143)</f>
        <v>6.4836189598494522</v>
      </c>
      <c r="H143" s="74">
        <v>1</v>
      </c>
      <c r="I143" s="66">
        <f t="shared" si="73"/>
        <v>7.5342283262740892</v>
      </c>
      <c r="J143" s="66">
        <f t="shared" si="39"/>
        <v>8.6397647438044185</v>
      </c>
      <c r="K143" s="66">
        <f t="shared" ref="K143:K146" si="142">LN(2)/SLOPE(J137:J143,D137:D143)</f>
        <v>57.489350098535105</v>
      </c>
      <c r="L143" s="64">
        <f t="shared" ref="L143:L146" si="143">LN(2)/SLOPE(I137:I143,D137:D143)</f>
        <v>-59.053547933737036</v>
      </c>
      <c r="M143" s="9">
        <v>5652</v>
      </c>
      <c r="N143" s="4">
        <v>1871</v>
      </c>
      <c r="O143" s="4">
        <v>3703</v>
      </c>
      <c r="P143" s="6">
        <v>78</v>
      </c>
      <c r="Q143" s="73">
        <f t="shared" ref="Q143" si="144">(N143-N142)/N142</f>
        <v>-1.5263157894736841E-2</v>
      </c>
      <c r="R143" s="73">
        <f t="shared" ref="R143" si="145">AVERAGE(Q137:Q143)</f>
        <v>-1.0830286546356335E-2</v>
      </c>
      <c r="S143" s="6">
        <f t="shared" si="54"/>
        <v>9355</v>
      </c>
      <c r="T143" s="34">
        <f t="shared" si="109"/>
        <v>2.5300000000000002</v>
      </c>
      <c r="U143">
        <f t="shared" si="110"/>
        <v>0.115</v>
      </c>
      <c r="V143">
        <v>22.22</v>
      </c>
      <c r="W143">
        <f t="shared" si="111"/>
        <v>4.5454545454545456E-2</v>
      </c>
      <c r="X143">
        <f t="shared" si="112"/>
        <v>6.9545454545454549E-2</v>
      </c>
      <c r="Y143" s="32">
        <f t="shared" si="113"/>
        <v>239125.66727549813</v>
      </c>
      <c r="Z143" s="28">
        <f t="shared" si="114"/>
        <v>37983.15779642843</v>
      </c>
      <c r="AA143" s="28">
        <f t="shared" si="115"/>
        <v>33460.174928073189</v>
      </c>
      <c r="AB143" s="20"/>
      <c r="AC143" s="1">
        <f t="shared" si="104"/>
        <v>759.66315592856859</v>
      </c>
      <c r="AD143" s="1">
        <f t="shared" si="105"/>
        <v>-259.66315592856859</v>
      </c>
      <c r="AE143" s="1">
        <f t="shared" si="106"/>
        <v>379.83157796428429</v>
      </c>
      <c r="AF143" s="3">
        <f t="shared" si="116"/>
        <v>836.50437320182982</v>
      </c>
    </row>
    <row r="144" spans="1:32" x14ac:dyDescent="0.35">
      <c r="A144">
        <v>7</v>
      </c>
      <c r="C144" s="15">
        <f t="shared" si="117"/>
        <v>44047</v>
      </c>
      <c r="D144" s="9">
        <v>141</v>
      </c>
      <c r="E144" s="37">
        <f t="shared" si="49"/>
        <v>99</v>
      </c>
      <c r="F144" s="74">
        <f>IFERROR(E144/(O144-O143),"")</f>
        <v>0.7734375</v>
      </c>
      <c r="G144" s="74">
        <f>AVERAGE(F138:F144)</f>
        <v>6.4838159136309645</v>
      </c>
      <c r="H144" s="74">
        <v>1</v>
      </c>
      <c r="I144" s="66">
        <f t="shared" si="73"/>
        <v>7.5180641812330782</v>
      </c>
      <c r="J144" s="66">
        <f t="shared" si="39"/>
        <v>8.6571290317137546</v>
      </c>
      <c r="K144" s="66">
        <f t="shared" si="142"/>
        <v>60.120987617970705</v>
      </c>
      <c r="L144" s="64">
        <f t="shared" si="143"/>
        <v>-65.094267135174391</v>
      </c>
      <c r="M144" s="9">
        <v>5751</v>
      </c>
      <c r="N144" s="4">
        <v>1841</v>
      </c>
      <c r="O144" s="4">
        <v>3831</v>
      </c>
      <c r="P144" s="6">
        <v>79</v>
      </c>
      <c r="Q144" s="73">
        <f t="shared" ref="Q144" si="146">(N144-N143)/N143</f>
        <v>-1.6034206306787813E-2</v>
      </c>
      <c r="R144" s="73">
        <f t="shared" ref="R144" si="147">AVERAGE(Q138:Q144)</f>
        <v>-1.0725846590746707E-2</v>
      </c>
      <c r="S144" s="6">
        <f t="shared" si="54"/>
        <v>9205</v>
      </c>
      <c r="T144" s="34">
        <f t="shared" si="109"/>
        <v>2.5300000000000002</v>
      </c>
      <c r="U144">
        <f t="shared" si="110"/>
        <v>0.115</v>
      </c>
      <c r="V144">
        <v>22.22</v>
      </c>
      <c r="W144">
        <f t="shared" si="111"/>
        <v>4.5454545454545456E-2</v>
      </c>
      <c r="X144">
        <f t="shared" si="112"/>
        <v>6.9545454545454549E-2</v>
      </c>
      <c r="Y144" s="32">
        <f t="shared" si="113"/>
        <v>235762.42310794166</v>
      </c>
      <c r="Z144" s="28">
        <f t="shared" si="114"/>
        <v>39619.894791419953</v>
      </c>
      <c r="AA144" s="28">
        <f t="shared" si="115"/>
        <v>35186.682100638121</v>
      </c>
      <c r="AB144" s="20"/>
      <c r="AC144" s="1">
        <f t="shared" si="104"/>
        <v>792.3978958283991</v>
      </c>
      <c r="AD144" s="1">
        <f t="shared" si="105"/>
        <v>-292.3978958283991</v>
      </c>
      <c r="AE144" s="1">
        <f t="shared" si="106"/>
        <v>396.19894791419955</v>
      </c>
      <c r="AF144" s="3">
        <f t="shared" si="116"/>
        <v>879.66705251595306</v>
      </c>
    </row>
    <row r="145" spans="1:32" x14ac:dyDescent="0.35">
      <c r="A145">
        <v>7</v>
      </c>
      <c r="C145" s="15">
        <f t="shared" si="117"/>
        <v>44048</v>
      </c>
      <c r="D145" s="9">
        <v>142</v>
      </c>
      <c r="E145" s="37">
        <f t="shared" si="49"/>
        <v>60</v>
      </c>
      <c r="F145" s="74">
        <f t="shared" ref="F145:F146" si="148">IFERROR(E145/(O145-O144),"")</f>
        <v>0.31088082901554404</v>
      </c>
      <c r="G145" s="74">
        <f t="shared" ref="G145" si="149">AVERAGE(F139:F145)</f>
        <v>6.4316666140723395</v>
      </c>
      <c r="H145" s="74">
        <v>1</v>
      </c>
      <c r="I145" s="66">
        <f t="shared" si="73"/>
        <v>7.5180641812330782</v>
      </c>
      <c r="J145" s="66">
        <f t="shared" si="39"/>
        <v>8.6675079520751055</v>
      </c>
      <c r="K145" s="66">
        <f t="shared" si="142"/>
        <v>63.807423966725167</v>
      </c>
      <c r="L145" s="64">
        <f t="shared" si="143"/>
        <v>-75.034608681428594</v>
      </c>
      <c r="M145" s="9">
        <v>5811</v>
      </c>
      <c r="N145" s="4">
        <v>1841</v>
      </c>
      <c r="O145" s="4">
        <v>4024</v>
      </c>
      <c r="P145" s="6">
        <v>80</v>
      </c>
      <c r="Q145" s="73">
        <f t="shared" ref="Q145" si="150">(N145-N144)/N144</f>
        <v>0</v>
      </c>
      <c r="R145" s="73">
        <f t="shared" ref="R145" si="151">AVERAGE(Q139:Q145)</f>
        <v>-8.2183240230435956E-3</v>
      </c>
      <c r="S145" s="6">
        <f t="shared" si="54"/>
        <v>9205</v>
      </c>
      <c r="T145" s="34">
        <f t="shared" si="109"/>
        <v>2.5300000000000002</v>
      </c>
      <c r="U145">
        <f t="shared" si="110"/>
        <v>0.115</v>
      </c>
      <c r="V145">
        <v>22.22</v>
      </c>
      <c r="W145">
        <f t="shared" si="111"/>
        <v>4.5454545454545456E-2</v>
      </c>
      <c r="X145">
        <f t="shared" si="112"/>
        <v>6.9545454545454549E-2</v>
      </c>
      <c r="Y145" s="32">
        <f t="shared" si="113"/>
        <v>232303.59452315414</v>
      </c>
      <c r="Z145" s="28">
        <f t="shared" si="114"/>
        <v>41277.819067506571</v>
      </c>
      <c r="AA145" s="28">
        <f t="shared" si="115"/>
        <v>36987.586409339026</v>
      </c>
      <c r="AB145" s="20"/>
      <c r="AC145" s="1">
        <f t="shared" si="104"/>
        <v>825.55638135013146</v>
      </c>
      <c r="AD145" s="1">
        <f t="shared" si="105"/>
        <v>-325.55638135013146</v>
      </c>
      <c r="AE145" s="1">
        <f t="shared" si="106"/>
        <v>412.77819067506573</v>
      </c>
      <c r="AF145" s="3">
        <f t="shared" si="116"/>
        <v>924.68966023347571</v>
      </c>
    </row>
    <row r="146" spans="1:32" x14ac:dyDescent="0.35">
      <c r="A146">
        <v>7</v>
      </c>
      <c r="C146" s="15">
        <f t="shared" si="117"/>
        <v>44049</v>
      </c>
      <c r="D146" s="9">
        <v>143</v>
      </c>
      <c r="E146" s="37">
        <f t="shared" si="49"/>
        <v>148</v>
      </c>
      <c r="F146" s="74">
        <f t="shared" si="148"/>
        <v>1.112781954887218</v>
      </c>
      <c r="G146" s="74">
        <f>AVERAGE(F140:F146)</f>
        <v>6.3128576869927358</v>
      </c>
      <c r="H146" s="74">
        <v>1</v>
      </c>
      <c r="I146" s="66">
        <f t="shared" si="73"/>
        <v>7.4512416849876759</v>
      </c>
      <c r="J146" s="66">
        <f t="shared" si="39"/>
        <v>8.6926579607469794</v>
      </c>
      <c r="K146" s="66">
        <f t="shared" si="142"/>
        <v>55.097270816857986</v>
      </c>
      <c r="L146" s="64">
        <f t="shared" si="143"/>
        <v>-76.20081541872905</v>
      </c>
      <c r="M146" s="9">
        <v>5959</v>
      </c>
      <c r="N146" s="4">
        <v>1722</v>
      </c>
      <c r="O146" s="4">
        <v>4157</v>
      </c>
      <c r="P146" s="6">
        <v>80</v>
      </c>
      <c r="Q146" s="73">
        <f t="shared" ref="Q146" si="152">(N146-N145)/N145</f>
        <v>-6.4638783269961975E-2</v>
      </c>
      <c r="R146" s="73">
        <f t="shared" ref="R146" si="153">AVERAGE(Q140:Q146)</f>
        <v>-2.117153458425234E-2</v>
      </c>
      <c r="S146" s="6">
        <f t="shared" si="54"/>
        <v>8610</v>
      </c>
      <c r="T146" s="34">
        <f t="shared" si="109"/>
        <v>2.5300000000000002</v>
      </c>
      <c r="U146">
        <f t="shared" si="110"/>
        <v>0.115</v>
      </c>
      <c r="V146">
        <v>22.22</v>
      </c>
      <c r="W146">
        <f t="shared" si="111"/>
        <v>4.5454545454545456E-2</v>
      </c>
      <c r="X146">
        <f t="shared" si="112"/>
        <v>6.9545454545454549E-2</v>
      </c>
      <c r="Y146" s="32">
        <f t="shared" si="113"/>
        <v>228752.89593058283</v>
      </c>
      <c r="Z146" s="28">
        <f t="shared" si="114"/>
        <v>42952.253157009407</v>
      </c>
      <c r="AA146" s="28">
        <f t="shared" si="115"/>
        <v>38863.850912407506</v>
      </c>
      <c r="AB146" s="20"/>
      <c r="AC146" s="1">
        <f t="shared" si="104"/>
        <v>859.04506314018818</v>
      </c>
      <c r="AD146" s="1">
        <f t="shared" si="105"/>
        <v>-359.04506314018818</v>
      </c>
      <c r="AE146" s="1">
        <f t="shared" si="106"/>
        <v>429.52253157009409</v>
      </c>
      <c r="AF146" s="3">
        <f t="shared" si="116"/>
        <v>971.59627281018766</v>
      </c>
    </row>
    <row r="147" spans="1:32" x14ac:dyDescent="0.35">
      <c r="A147">
        <v>7</v>
      </c>
      <c r="C147" s="15">
        <f t="shared" si="117"/>
        <v>44050</v>
      </c>
      <c r="D147" s="9">
        <v>144</v>
      </c>
      <c r="E147" s="13"/>
      <c r="F147" s="74"/>
      <c r="G147" s="74"/>
      <c r="H147" s="74"/>
      <c r="L147" s="64"/>
      <c r="Q147" s="17"/>
      <c r="R147" s="17"/>
      <c r="T147" s="34">
        <f t="shared" si="109"/>
        <v>2.5300000000000002</v>
      </c>
      <c r="U147">
        <f t="shared" si="110"/>
        <v>0.115</v>
      </c>
      <c r="V147">
        <v>22.22</v>
      </c>
      <c r="W147">
        <f t="shared" si="111"/>
        <v>4.5454545454545456E-2</v>
      </c>
      <c r="X147">
        <f t="shared" si="112"/>
        <v>6.9545454545454549E-2</v>
      </c>
      <c r="Y147" s="32">
        <f t="shared" si="113"/>
        <v>225114.63630922107</v>
      </c>
      <c r="Z147" s="28">
        <f t="shared" si="114"/>
        <v>44638.137634870749</v>
      </c>
      <c r="AA147" s="28">
        <f t="shared" si="115"/>
        <v>40816.226055907937</v>
      </c>
      <c r="AB147" s="20"/>
      <c r="AC147" s="1">
        <f t="shared" si="104"/>
        <v>892.76275269741495</v>
      </c>
      <c r="AD147" s="1">
        <f t="shared" si="105"/>
        <v>-392.76275269741495</v>
      </c>
      <c r="AE147" s="1">
        <f t="shared" si="106"/>
        <v>446.38137634870748</v>
      </c>
      <c r="AF147" s="3">
        <f t="shared" si="116"/>
        <v>1020.4056513976984</v>
      </c>
    </row>
    <row r="148" spans="1:32" x14ac:dyDescent="0.35">
      <c r="A148">
        <v>7</v>
      </c>
      <c r="C148" s="15">
        <f t="shared" si="117"/>
        <v>44051</v>
      </c>
      <c r="D148" s="9">
        <v>145</v>
      </c>
      <c r="E148" s="13"/>
      <c r="F148" s="74"/>
      <c r="G148" s="74"/>
      <c r="H148" s="74"/>
      <c r="L148" s="64"/>
      <c r="Q148" s="17"/>
      <c r="R148" s="17"/>
      <c r="T148" s="34">
        <f t="shared" si="109"/>
        <v>2.5300000000000002</v>
      </c>
      <c r="U148">
        <f t="shared" si="110"/>
        <v>0.115</v>
      </c>
      <c r="V148">
        <v>22.22</v>
      </c>
      <c r="W148">
        <f t="shared" si="111"/>
        <v>4.5454545454545456E-2</v>
      </c>
      <c r="X148">
        <f t="shared" si="112"/>
        <v>6.9545454545454549E-2</v>
      </c>
      <c r="Y148" s="32">
        <f t="shared" si="113"/>
        <v>221393.71115367571</v>
      </c>
      <c r="Z148" s="28">
        <f t="shared" si="114"/>
        <v>46330.056534285621</v>
      </c>
      <c r="AA148" s="28">
        <f t="shared" si="115"/>
        <v>42845.232312038424</v>
      </c>
      <c r="AB148" s="20"/>
      <c r="AC148" s="1">
        <f t="shared" si="104"/>
        <v>926.60113068571241</v>
      </c>
      <c r="AD148" s="1">
        <f t="shared" si="105"/>
        <v>-426.60113068571241</v>
      </c>
      <c r="AE148" s="1">
        <f t="shared" si="106"/>
        <v>463.3005653428562</v>
      </c>
      <c r="AF148" s="3">
        <f t="shared" si="116"/>
        <v>1071.1308078009606</v>
      </c>
    </row>
    <row r="149" spans="1:32" x14ac:dyDescent="0.35">
      <c r="A149">
        <v>7</v>
      </c>
      <c r="C149" s="15">
        <f t="shared" si="117"/>
        <v>44052</v>
      </c>
      <c r="D149" s="9">
        <v>146</v>
      </c>
      <c r="E149" s="13"/>
      <c r="F149" s="74"/>
      <c r="G149" s="74"/>
      <c r="H149" s="74"/>
      <c r="L149" s="64"/>
      <c r="Q149" s="17"/>
      <c r="R149" s="17"/>
      <c r="T149" s="34">
        <f t="shared" si="109"/>
        <v>2.5300000000000002</v>
      </c>
      <c r="U149">
        <f t="shared" si="110"/>
        <v>0.115</v>
      </c>
      <c r="V149">
        <v>22.22</v>
      </c>
      <c r="W149">
        <f t="shared" si="111"/>
        <v>4.5454545454545456E-2</v>
      </c>
      <c r="X149">
        <f t="shared" si="112"/>
        <v>6.9545454545454549E-2</v>
      </c>
      <c r="Y149" s="32">
        <f t="shared" si="113"/>
        <v>217595.58622541593</v>
      </c>
      <c r="Z149" s="28">
        <f t="shared" si="114"/>
        <v>48022.269801896058</v>
      </c>
      <c r="AA149" s="28">
        <f t="shared" si="115"/>
        <v>44951.143972687772</v>
      </c>
      <c r="AB149" s="20"/>
      <c r="AC149" s="1">
        <f t="shared" si="104"/>
        <v>960.44539603792123</v>
      </c>
      <c r="AD149" s="1">
        <f t="shared" si="105"/>
        <v>-460.44539603792123</v>
      </c>
      <c r="AE149" s="1">
        <f t="shared" si="106"/>
        <v>480.22269801896061</v>
      </c>
      <c r="AF149" s="3">
        <f t="shared" si="116"/>
        <v>1123.7785993171944</v>
      </c>
    </row>
    <row r="150" spans="1:32" x14ac:dyDescent="0.35">
      <c r="A150">
        <v>7</v>
      </c>
      <c r="C150" s="15">
        <f t="shared" si="117"/>
        <v>44053</v>
      </c>
      <c r="D150" s="9">
        <v>147</v>
      </c>
      <c r="E150" s="13"/>
      <c r="F150" s="74"/>
      <c r="G150" s="74"/>
      <c r="H150" s="74"/>
      <c r="L150" s="64"/>
      <c r="Q150" s="17"/>
      <c r="R150" s="17"/>
      <c r="T150" s="34">
        <f t="shared" si="109"/>
        <v>2.5300000000000002</v>
      </c>
      <c r="U150">
        <f t="shared" si="110"/>
        <v>0.115</v>
      </c>
      <c r="V150">
        <v>22.22</v>
      </c>
      <c r="W150">
        <f t="shared" si="111"/>
        <v>4.5454545454545456E-2</v>
      </c>
      <c r="X150">
        <f t="shared" si="112"/>
        <v>6.9545454545454549E-2</v>
      </c>
      <c r="Y150" s="32">
        <f t="shared" si="113"/>
        <v>213726.27288926041</v>
      </c>
      <c r="Z150" s="28">
        <f t="shared" si="114"/>
        <v>49708.752692510847</v>
      </c>
      <c r="AA150" s="28">
        <f t="shared" si="115"/>
        <v>47133.974418228499</v>
      </c>
      <c r="AB150" s="20"/>
      <c r="AC150" s="1">
        <f t="shared" si="104"/>
        <v>994.17505385021695</v>
      </c>
      <c r="AD150" s="1">
        <f t="shared" si="105"/>
        <v>-494.17505385021695</v>
      </c>
      <c r="AE150" s="1">
        <f t="shared" si="106"/>
        <v>497.08752692510848</v>
      </c>
      <c r="AF150" s="3">
        <f t="shared" si="116"/>
        <v>1178.3493604557125</v>
      </c>
    </row>
    <row r="151" spans="1:32" x14ac:dyDescent="0.35">
      <c r="A151">
        <v>7</v>
      </c>
      <c r="C151" s="15">
        <f t="shared" si="117"/>
        <v>44054</v>
      </c>
      <c r="D151" s="9">
        <v>148</v>
      </c>
      <c r="E151" s="13"/>
      <c r="F151" s="74"/>
      <c r="G151" s="74"/>
      <c r="H151" s="74"/>
      <c r="L151" s="64"/>
      <c r="Q151" s="17"/>
      <c r="R151" s="17"/>
      <c r="T151" s="34">
        <f t="shared" si="109"/>
        <v>2.5300000000000002</v>
      </c>
      <c r="U151">
        <f t="shared" si="110"/>
        <v>0.115</v>
      </c>
      <c r="V151">
        <v>22.22</v>
      </c>
      <c r="W151">
        <f t="shared" si="111"/>
        <v>4.5454545454545456E-2</v>
      </c>
      <c r="X151">
        <f t="shared" si="112"/>
        <v>6.9545454545454549E-2</v>
      </c>
      <c r="Y151" s="32">
        <f t="shared" si="113"/>
        <v>209792.2950134374</v>
      </c>
      <c r="Z151" s="28">
        <f t="shared" si="114"/>
        <v>51383.241809583356</v>
      </c>
      <c r="AA151" s="28">
        <f t="shared" si="115"/>
        <v>49393.463176978992</v>
      </c>
      <c r="AB151" s="20"/>
      <c r="AC151" s="1">
        <f t="shared" si="104"/>
        <v>1027.6648361916671</v>
      </c>
      <c r="AD151" s="1">
        <f t="shared" si="105"/>
        <v>-527.66483619166706</v>
      </c>
      <c r="AE151" s="1">
        <f t="shared" si="106"/>
        <v>513.83241809583353</v>
      </c>
      <c r="AF151" s="3">
        <f t="shared" si="116"/>
        <v>1234.8365794244748</v>
      </c>
    </row>
    <row r="152" spans="1:32" x14ac:dyDescent="0.35">
      <c r="A152">
        <v>7</v>
      </c>
      <c r="C152" s="15">
        <f t="shared" si="117"/>
        <v>44055</v>
      </c>
      <c r="D152" s="9">
        <v>149</v>
      </c>
      <c r="E152" s="13"/>
      <c r="F152" s="74"/>
      <c r="G152" s="74"/>
      <c r="H152" s="74"/>
      <c r="L152" s="64"/>
      <c r="Q152" s="17"/>
      <c r="R152" s="17"/>
      <c r="T152" s="34">
        <f t="shared" si="109"/>
        <v>2.5300000000000002</v>
      </c>
      <c r="U152">
        <f t="shared" si="110"/>
        <v>0.115</v>
      </c>
      <c r="V152">
        <v>22.22</v>
      </c>
      <c r="W152">
        <f t="shared" si="111"/>
        <v>4.5454545454545456E-2</v>
      </c>
      <c r="X152">
        <f t="shared" si="112"/>
        <v>6.9545454545454549E-2</v>
      </c>
      <c r="Y152" s="32">
        <f t="shared" si="113"/>
        <v>205800.64762602712</v>
      </c>
      <c r="Z152" s="28">
        <f t="shared" si="114"/>
        <v>53039.287296558025</v>
      </c>
      <c r="AA152" s="28">
        <f t="shared" si="115"/>
        <v>51729.065077414598</v>
      </c>
      <c r="AB152" s="20"/>
      <c r="AC152" s="1">
        <f t="shared" si="104"/>
        <v>1060.7857459311606</v>
      </c>
      <c r="AD152" s="1">
        <f t="shared" si="105"/>
        <v>-560.78574593116059</v>
      </c>
      <c r="AE152" s="1">
        <f t="shared" si="106"/>
        <v>530.3928729655803</v>
      </c>
      <c r="AF152" s="3">
        <f t="shared" si="116"/>
        <v>1293.2266269353649</v>
      </c>
    </row>
    <row r="153" spans="1:32" x14ac:dyDescent="0.35">
      <c r="A153">
        <v>7</v>
      </c>
      <c r="C153" s="15">
        <f t="shared" si="117"/>
        <v>44056</v>
      </c>
      <c r="D153" s="9">
        <v>150</v>
      </c>
      <c r="E153" s="13"/>
      <c r="F153" s="74"/>
      <c r="G153" s="74"/>
      <c r="H153" s="74"/>
      <c r="L153" s="64"/>
      <c r="Q153" s="17"/>
      <c r="R153" s="17"/>
      <c r="T153" s="34">
        <f t="shared" si="109"/>
        <v>2.5300000000000002</v>
      </c>
      <c r="U153">
        <f t="shared" si="110"/>
        <v>0.115</v>
      </c>
      <c r="V153">
        <v>22.22</v>
      </c>
      <c r="W153">
        <f t="shared" si="111"/>
        <v>4.5454545454545456E-2</v>
      </c>
      <c r="X153">
        <f t="shared" si="112"/>
        <v>6.9545454545454549E-2</v>
      </c>
      <c r="Y153" s="32">
        <f t="shared" si="113"/>
        <v>201758.74774370095</v>
      </c>
      <c r="Z153" s="28">
        <f t="shared" si="114"/>
        <v>54670.310483586101</v>
      </c>
      <c r="AA153" s="28">
        <f t="shared" si="115"/>
        <v>54139.941772712693</v>
      </c>
      <c r="AB153" s="20"/>
      <c r="AC153" s="1">
        <f t="shared" si="104"/>
        <v>1093.4062096717221</v>
      </c>
      <c r="AD153" s="1">
        <f t="shared" si="105"/>
        <v>-593.40620967172208</v>
      </c>
      <c r="AE153" s="1">
        <f t="shared" si="106"/>
        <v>546.70310483586104</v>
      </c>
      <c r="AF153" s="3">
        <f t="shared" si="116"/>
        <v>1353.4985443178175</v>
      </c>
    </row>
    <row r="154" spans="1:32" x14ac:dyDescent="0.35">
      <c r="A154">
        <v>7</v>
      </c>
      <c r="C154" s="15">
        <f t="shared" si="117"/>
        <v>44057</v>
      </c>
      <c r="D154" s="9">
        <v>151</v>
      </c>
      <c r="E154" s="13"/>
      <c r="F154" s="74"/>
      <c r="G154" s="74"/>
      <c r="H154" s="74"/>
      <c r="L154" s="64"/>
      <c r="Q154" s="17"/>
      <c r="R154" s="17"/>
      <c r="T154" s="34">
        <f t="shared" si="109"/>
        <v>2.5300000000000002</v>
      </c>
      <c r="U154">
        <f t="shared" si="110"/>
        <v>0.115</v>
      </c>
      <c r="V154">
        <v>22.22</v>
      </c>
      <c r="W154">
        <f t="shared" si="111"/>
        <v>4.5454545454545456E-2</v>
      </c>
      <c r="X154">
        <f t="shared" si="112"/>
        <v>6.9545454545454549E-2</v>
      </c>
      <c r="Y154" s="32">
        <f t="shared" si="113"/>
        <v>197674.37801172058</v>
      </c>
      <c r="Z154" s="28">
        <f t="shared" si="114"/>
        <v>56269.666102676201</v>
      </c>
      <c r="AA154" s="28">
        <f t="shared" si="115"/>
        <v>56624.955885602969</v>
      </c>
      <c r="AB154" s="20"/>
      <c r="AC154" s="1">
        <f t="shared" si="104"/>
        <v>1125.3933220535241</v>
      </c>
      <c r="AD154" s="1">
        <f t="shared" si="105"/>
        <v>-625.39332205352412</v>
      </c>
      <c r="AE154" s="1">
        <f t="shared" si="106"/>
        <v>562.69666102676206</v>
      </c>
      <c r="AF154" s="3">
        <f t="shared" si="116"/>
        <v>1415.6238971400744</v>
      </c>
    </row>
    <row r="155" spans="1:32" x14ac:dyDescent="0.35">
      <c r="A155">
        <v>7</v>
      </c>
      <c r="C155" s="15">
        <f t="shared" si="117"/>
        <v>44058</v>
      </c>
      <c r="D155" s="9">
        <v>152</v>
      </c>
      <c r="E155" s="13"/>
      <c r="F155" s="74"/>
      <c r="G155" s="74"/>
      <c r="H155" s="74"/>
      <c r="L155" s="64"/>
      <c r="Q155" s="17"/>
      <c r="R155" s="17"/>
      <c r="T155" s="34">
        <f t="shared" si="109"/>
        <v>2.5300000000000002</v>
      </c>
      <c r="U155">
        <f t="shared" si="110"/>
        <v>0.115</v>
      </c>
      <c r="V155">
        <v>22.22</v>
      </c>
      <c r="W155">
        <f t="shared" si="111"/>
        <v>4.5454545454545456E-2</v>
      </c>
      <c r="X155">
        <f t="shared" si="112"/>
        <v>6.9545454545454549E-2</v>
      </c>
      <c r="Y155" s="32">
        <f t="shared" si="113"/>
        <v>193555.62400778593</v>
      </c>
      <c r="Z155" s="28">
        <f t="shared" si="114"/>
        <v>57830.708011034658</v>
      </c>
      <c r="AA155" s="28">
        <f t="shared" si="115"/>
        <v>59182.667981179162</v>
      </c>
      <c r="AB155" s="20"/>
      <c r="AC155" s="1">
        <f t="shared" si="104"/>
        <v>1156.6141602206933</v>
      </c>
      <c r="AD155" s="1">
        <f t="shared" si="105"/>
        <v>-656.61416022069329</v>
      </c>
      <c r="AE155" s="1">
        <f t="shared" si="106"/>
        <v>578.30708011034665</v>
      </c>
      <c r="AF155" s="3">
        <f t="shared" si="116"/>
        <v>1479.5666995294791</v>
      </c>
    </row>
    <row r="156" spans="1:32" x14ac:dyDescent="0.35">
      <c r="A156">
        <v>7</v>
      </c>
      <c r="C156" s="15">
        <f t="shared" si="117"/>
        <v>44059</v>
      </c>
      <c r="D156" s="9">
        <v>153</v>
      </c>
      <c r="E156" s="13"/>
      <c r="F156" s="74"/>
      <c r="G156" s="74"/>
      <c r="H156" s="74"/>
      <c r="L156" s="64"/>
      <c r="Q156" s="17"/>
      <c r="R156" s="17"/>
      <c r="T156" s="34">
        <f t="shared" si="109"/>
        <v>2.5300000000000002</v>
      </c>
      <c r="U156">
        <f t="shared" si="110"/>
        <v>0.115</v>
      </c>
      <c r="V156">
        <v>22.22</v>
      </c>
      <c r="W156">
        <f t="shared" si="111"/>
        <v>4.5454545454545456E-2</v>
      </c>
      <c r="X156">
        <f t="shared" si="112"/>
        <v>6.9545454545454549E-2</v>
      </c>
      <c r="Y156" s="32">
        <f t="shared" si="113"/>
        <v>189410.8062569967</v>
      </c>
      <c r="Z156" s="28">
        <f t="shared" si="114"/>
        <v>59346.857215867756</v>
      </c>
      <c r="AA156" s="28">
        <f t="shared" si="115"/>
        <v>61811.336527135281</v>
      </c>
      <c r="AB156" s="20"/>
      <c r="AC156" s="1">
        <f t="shared" si="104"/>
        <v>1186.9371443173552</v>
      </c>
      <c r="AD156" s="1">
        <f t="shared" si="105"/>
        <v>-686.93714431735521</v>
      </c>
      <c r="AE156" s="1">
        <f t="shared" si="106"/>
        <v>593.4685721586776</v>
      </c>
      <c r="AF156" s="3">
        <f t="shared" si="116"/>
        <v>1545.283413178382</v>
      </c>
    </row>
    <row r="157" spans="1:32" x14ac:dyDescent="0.35">
      <c r="A157">
        <v>7</v>
      </c>
      <c r="C157" s="15">
        <f t="shared" si="117"/>
        <v>44060</v>
      </c>
      <c r="D157" s="9">
        <v>154</v>
      </c>
      <c r="E157" s="13"/>
      <c r="F157" s="74"/>
      <c r="G157" s="74"/>
      <c r="H157" s="74"/>
      <c r="L157" s="64"/>
      <c r="Q157" s="17"/>
      <c r="R157" s="17"/>
      <c r="T157" s="34">
        <f t="shared" si="109"/>
        <v>2.5300000000000002</v>
      </c>
      <c r="U157">
        <f t="shared" si="110"/>
        <v>0.115</v>
      </c>
      <c r="V157">
        <v>22.22</v>
      </c>
      <c r="W157">
        <f t="shared" si="111"/>
        <v>4.5454545454545456E-2</v>
      </c>
      <c r="X157">
        <f t="shared" si="112"/>
        <v>6.9545454545454549E-2</v>
      </c>
      <c r="Y157" s="32">
        <f t="shared" si="113"/>
        <v>185248.40817181478</v>
      </c>
      <c r="Z157" s="28">
        <f t="shared" si="114"/>
        <v>60811.670882146609</v>
      </c>
      <c r="AA157" s="28">
        <f t="shared" si="115"/>
        <v>64508.920946038364</v>
      </c>
      <c r="AB157" s="20"/>
      <c r="AC157" s="1">
        <f t="shared" si="104"/>
        <v>1216.2334176429322</v>
      </c>
      <c r="AD157" s="1">
        <f t="shared" si="105"/>
        <v>-716.23341764293218</v>
      </c>
      <c r="AE157" s="1">
        <f t="shared" si="106"/>
        <v>608.11670882146609</v>
      </c>
      <c r="AF157" s="3">
        <f t="shared" si="116"/>
        <v>1612.7230236509592</v>
      </c>
    </row>
    <row r="158" spans="1:32" x14ac:dyDescent="0.35">
      <c r="A158">
        <v>7</v>
      </c>
      <c r="C158" s="15">
        <f t="shared" si="117"/>
        <v>44061</v>
      </c>
      <c r="D158" s="9">
        <v>155</v>
      </c>
      <c r="E158" s="13"/>
      <c r="F158" s="74"/>
      <c r="G158" s="74"/>
      <c r="H158" s="74"/>
      <c r="L158" s="64"/>
      <c r="Q158" s="17"/>
      <c r="R158" s="17"/>
      <c r="T158" s="34">
        <f t="shared" si="109"/>
        <v>2.5300000000000002</v>
      </c>
      <c r="U158">
        <f t="shared" si="110"/>
        <v>0.115</v>
      </c>
      <c r="V158">
        <v>22.22</v>
      </c>
      <c r="W158">
        <f t="shared" si="111"/>
        <v>4.5454545454545456E-2</v>
      </c>
      <c r="X158">
        <f t="shared" si="112"/>
        <v>6.9545454545454549E-2</v>
      </c>
      <c r="Y158" s="32">
        <f t="shared" si="113"/>
        <v>181077.00126139136</v>
      </c>
      <c r="Z158" s="28">
        <f t="shared" si="114"/>
        <v>62218.910934290652</v>
      </c>
      <c r="AA158" s="28">
        <f t="shared" si="115"/>
        <v>67273.087804317751</v>
      </c>
      <c r="AB158" s="20"/>
      <c r="AC158" s="1">
        <f t="shared" si="104"/>
        <v>1244.3782186858132</v>
      </c>
      <c r="AD158" s="1">
        <f t="shared" si="105"/>
        <v>-744.37821868581318</v>
      </c>
      <c r="AE158" s="1">
        <f t="shared" si="106"/>
        <v>622.18910934290659</v>
      </c>
      <c r="AF158" s="3">
        <f t="shared" si="116"/>
        <v>1681.8271951079439</v>
      </c>
    </row>
    <row r="159" spans="1:32" x14ac:dyDescent="0.35">
      <c r="A159">
        <v>7</v>
      </c>
      <c r="C159" s="15">
        <f t="shared" si="117"/>
        <v>44062</v>
      </c>
      <c r="D159" s="9">
        <v>156</v>
      </c>
      <c r="E159" s="13"/>
      <c r="F159" s="74"/>
      <c r="G159" s="74"/>
      <c r="H159" s="74"/>
      <c r="L159" s="64"/>
      <c r="Q159" s="17"/>
      <c r="R159" s="17"/>
      <c r="T159" s="34">
        <f t="shared" si="109"/>
        <v>2.5300000000000002</v>
      </c>
      <c r="U159">
        <f t="shared" si="110"/>
        <v>0.115</v>
      </c>
      <c r="V159">
        <v>22.22</v>
      </c>
      <c r="W159">
        <f t="shared" si="111"/>
        <v>4.5454545454545456E-2</v>
      </c>
      <c r="X159">
        <f t="shared" si="112"/>
        <v>6.9545454545454549E-2</v>
      </c>
      <c r="Y159" s="32">
        <f t="shared" si="113"/>
        <v>176905.16904242785</v>
      </c>
      <c r="Z159" s="28">
        <f t="shared" si="114"/>
        <v>63562.610838059139</v>
      </c>
      <c r="AA159" s="28">
        <f t="shared" si="115"/>
        <v>70101.220119512785</v>
      </c>
      <c r="AB159" s="20"/>
      <c r="AC159" s="1">
        <f t="shared" si="104"/>
        <v>1271.2522167611828</v>
      </c>
      <c r="AD159" s="1">
        <f t="shared" si="105"/>
        <v>-771.25221676118281</v>
      </c>
      <c r="AE159" s="1">
        <f t="shared" si="106"/>
        <v>635.6261083805914</v>
      </c>
      <c r="AF159" s="3">
        <f t="shared" si="116"/>
        <v>1752.5305029878198</v>
      </c>
    </row>
    <row r="160" spans="1:32" x14ac:dyDescent="0.35">
      <c r="A160">
        <v>7</v>
      </c>
      <c r="C160" s="15">
        <f t="shared" si="117"/>
        <v>44063</v>
      </c>
      <c r="D160" s="9">
        <v>157</v>
      </c>
      <c r="E160" s="13"/>
      <c r="F160" s="74"/>
      <c r="G160" s="74"/>
      <c r="H160" s="74"/>
      <c r="L160" s="64"/>
      <c r="Q160" s="17"/>
      <c r="R160" s="17"/>
      <c r="T160" s="34">
        <f t="shared" si="109"/>
        <v>2.5300000000000002</v>
      </c>
      <c r="U160">
        <f t="shared" si="110"/>
        <v>0.115</v>
      </c>
      <c r="V160">
        <v>22.22</v>
      </c>
      <c r="W160">
        <f t="shared" si="111"/>
        <v>4.5454545454545456E-2</v>
      </c>
      <c r="X160">
        <f t="shared" si="112"/>
        <v>6.9545454545454549E-2</v>
      </c>
      <c r="Y160" s="32">
        <f t="shared" si="113"/>
        <v>172741.431124372</v>
      </c>
      <c r="Z160" s="28">
        <f t="shared" si="114"/>
        <v>64837.139172566836</v>
      </c>
      <c r="AA160" s="28">
        <f t="shared" si="115"/>
        <v>72990.42970306093</v>
      </c>
      <c r="AB160" s="20"/>
      <c r="AC160" s="1">
        <f t="shared" si="104"/>
        <v>1296.7427834513367</v>
      </c>
      <c r="AD160" s="1">
        <f t="shared" si="105"/>
        <v>-796.74278345133666</v>
      </c>
      <c r="AE160" s="1">
        <f t="shared" si="106"/>
        <v>648.37139172566833</v>
      </c>
      <c r="AF160" s="3">
        <f t="shared" si="116"/>
        <v>1824.7607425765234</v>
      </c>
    </row>
    <row r="161" spans="1:32" x14ac:dyDescent="0.35">
      <c r="A161">
        <v>7</v>
      </c>
      <c r="C161" s="15">
        <f t="shared" si="117"/>
        <v>44064</v>
      </c>
      <c r="D161" s="9">
        <v>158</v>
      </c>
      <c r="E161" s="13"/>
      <c r="F161" s="74"/>
      <c r="G161" s="74"/>
      <c r="H161" s="74"/>
      <c r="L161" s="64"/>
      <c r="Q161" s="17"/>
      <c r="R161" s="17"/>
      <c r="T161" s="34">
        <f t="shared" si="109"/>
        <v>2.5300000000000002</v>
      </c>
      <c r="U161">
        <f t="shared" si="110"/>
        <v>0.115</v>
      </c>
      <c r="V161">
        <v>22.22</v>
      </c>
      <c r="W161">
        <f t="shared" si="111"/>
        <v>4.5454545454545456E-2</v>
      </c>
      <c r="X161">
        <f t="shared" si="112"/>
        <v>6.9545454545454549E-2</v>
      </c>
      <c r="Y161" s="32">
        <f t="shared" si="113"/>
        <v>168594.16893307053</v>
      </c>
      <c r="Z161" s="28">
        <f t="shared" si="114"/>
        <v>66037.258674206183</v>
      </c>
      <c r="AA161" s="28">
        <f t="shared" si="115"/>
        <v>75937.572392723057</v>
      </c>
      <c r="AB161" s="20"/>
      <c r="AC161" s="1">
        <f t="shared" si="104"/>
        <v>1320.7451734841236</v>
      </c>
      <c r="AD161" s="1">
        <f t="shared" si="105"/>
        <v>-820.7451734841236</v>
      </c>
      <c r="AE161" s="1">
        <f t="shared" si="106"/>
        <v>660.3725867420618</v>
      </c>
      <c r="AF161" s="3">
        <f t="shared" si="116"/>
        <v>1898.4393098180765</v>
      </c>
    </row>
    <row r="162" spans="1:32" x14ac:dyDescent="0.35">
      <c r="A162">
        <v>7</v>
      </c>
      <c r="C162" s="15">
        <f t="shared" si="117"/>
        <v>44065</v>
      </c>
      <c r="D162" s="9">
        <v>159</v>
      </c>
      <c r="E162" s="13"/>
      <c r="F162" s="74"/>
      <c r="G162" s="74"/>
      <c r="H162" s="74"/>
      <c r="L162" s="64"/>
      <c r="Q162" s="17"/>
      <c r="R162" s="17"/>
      <c r="T162" s="34">
        <f t="shared" si="109"/>
        <v>2.5300000000000002</v>
      </c>
      <c r="U162">
        <f t="shared" si="110"/>
        <v>0.115</v>
      </c>
      <c r="V162">
        <v>22.22</v>
      </c>
      <c r="W162">
        <f t="shared" si="111"/>
        <v>4.5454545454545456E-2</v>
      </c>
      <c r="X162">
        <f t="shared" si="112"/>
        <v>6.9545454545454549E-2</v>
      </c>
      <c r="Y162" s="32">
        <f t="shared" si="113"/>
        <v>164471.55447938715</v>
      </c>
      <c r="Z162" s="28">
        <f t="shared" si="114"/>
        <v>67158.179551789275</v>
      </c>
      <c r="AA162" s="28">
        <f t="shared" si="115"/>
        <v>78939.26596882334</v>
      </c>
      <c r="AB162" s="20"/>
      <c r="AC162" s="1">
        <f t="shared" si="104"/>
        <v>1343.1635910357854</v>
      </c>
      <c r="AD162" s="1">
        <f t="shared" si="105"/>
        <v>-843.16359103578543</v>
      </c>
      <c r="AE162" s="1">
        <f t="shared" si="106"/>
        <v>671.58179551789271</v>
      </c>
      <c r="AF162" s="3">
        <f t="shared" si="116"/>
        <v>1973.4816492205837</v>
      </c>
    </row>
    <row r="163" spans="1:32" x14ac:dyDescent="0.35">
      <c r="A163">
        <v>7</v>
      </c>
      <c r="C163" s="15">
        <f t="shared" si="117"/>
        <v>44066</v>
      </c>
      <c r="D163" s="9">
        <v>160</v>
      </c>
      <c r="E163" s="13"/>
      <c r="F163" s="74"/>
      <c r="G163" s="74"/>
      <c r="H163" s="74"/>
      <c r="L163" s="64"/>
      <c r="Q163" s="17"/>
      <c r="R163" s="17"/>
      <c r="T163" s="34">
        <f t="shared" si="109"/>
        <v>2.5300000000000002</v>
      </c>
      <c r="U163">
        <f t="shared" si="110"/>
        <v>0.115</v>
      </c>
      <c r="V163">
        <v>22.22</v>
      </c>
      <c r="W163">
        <f t="shared" si="111"/>
        <v>4.5454545454545456E-2</v>
      </c>
      <c r="X163">
        <f t="shared" si="112"/>
        <v>6.9545454545454549E-2</v>
      </c>
      <c r="Y163" s="32">
        <f t="shared" si="113"/>
        <v>160381.48347563858</v>
      </c>
      <c r="Z163" s="28">
        <f t="shared" si="114"/>
        <v>68195.606030456518</v>
      </c>
      <c r="AA163" s="28">
        <f t="shared" si="115"/>
        <v>81991.910493904667</v>
      </c>
      <c r="AB163" s="20"/>
      <c r="AC163" s="1">
        <f t="shared" si="104"/>
        <v>1363.9121206091304</v>
      </c>
      <c r="AD163" s="1">
        <f t="shared" si="105"/>
        <v>-863.9121206091304</v>
      </c>
      <c r="AE163" s="1">
        <f t="shared" si="106"/>
        <v>681.9560603045652</v>
      </c>
      <c r="AF163" s="3">
        <f t="shared" si="116"/>
        <v>2049.7977623476168</v>
      </c>
    </row>
    <row r="164" spans="1:32" x14ac:dyDescent="0.35">
      <c r="A164">
        <v>7</v>
      </c>
      <c r="C164" s="15">
        <f t="shared" si="117"/>
        <v>44067</v>
      </c>
      <c r="D164" s="9">
        <v>161</v>
      </c>
      <c r="E164" s="13"/>
      <c r="F164" s="74"/>
      <c r="G164" s="74"/>
      <c r="H164" s="74"/>
      <c r="L164" s="64"/>
      <c r="Q164" s="17"/>
      <c r="R164" s="17"/>
      <c r="T164" s="34">
        <f t="shared" si="109"/>
        <v>2.5300000000000002</v>
      </c>
      <c r="U164">
        <f t="shared" si="110"/>
        <v>0.115</v>
      </c>
      <c r="V164">
        <v>22.22</v>
      </c>
      <c r="W164">
        <f t="shared" si="111"/>
        <v>4.5454545454545456E-2</v>
      </c>
      <c r="X164">
        <f t="shared" si="112"/>
        <v>6.9545454545454549E-2</v>
      </c>
      <c r="Y164" s="32">
        <f t="shared" si="113"/>
        <v>156331.51395819391</v>
      </c>
      <c r="Z164" s="28">
        <f t="shared" si="114"/>
        <v>69145.775273789521</v>
      </c>
      <c r="AA164" s="28">
        <f t="shared" si="115"/>
        <v>85091.710768016332</v>
      </c>
      <c r="AB164" s="20"/>
      <c r="AC164" s="1">
        <f t="shared" si="104"/>
        <v>1382.9155054757905</v>
      </c>
      <c r="AD164" s="1">
        <f t="shared" si="105"/>
        <v>-882.9155054757905</v>
      </c>
      <c r="AE164" s="1">
        <f t="shared" si="106"/>
        <v>691.45775273789525</v>
      </c>
      <c r="AF164" s="3">
        <f t="shared" si="116"/>
        <v>2127.2927692004082</v>
      </c>
    </row>
    <row r="165" spans="1:32" x14ac:dyDescent="0.35">
      <c r="A165">
        <v>7</v>
      </c>
      <c r="C165" s="15">
        <f t="shared" si="117"/>
        <v>44068</v>
      </c>
      <c r="D165" s="9">
        <v>162</v>
      </c>
      <c r="E165" s="13"/>
      <c r="F165" s="74"/>
      <c r="G165" s="74"/>
      <c r="H165" s="74"/>
      <c r="L165" s="64"/>
      <c r="Q165" s="17"/>
      <c r="R165" s="17"/>
      <c r="T165" s="34">
        <f t="shared" si="109"/>
        <v>2.5300000000000002</v>
      </c>
      <c r="U165">
        <f t="shared" si="110"/>
        <v>0.115</v>
      </c>
      <c r="V165">
        <v>22.22</v>
      </c>
      <c r="W165">
        <f t="shared" si="111"/>
        <v>4.5454545454545456E-2</v>
      </c>
      <c r="X165">
        <f t="shared" si="112"/>
        <v>6.9545454545454549E-2</v>
      </c>
      <c r="Y165" s="32">
        <f t="shared" si="113"/>
        <v>152328.81139636552</v>
      </c>
      <c r="Z165" s="28">
        <f t="shared" si="114"/>
        <v>70005.488050445681</v>
      </c>
      <c r="AA165" s="28">
        <f t="shared" si="115"/>
        <v>88234.700553188581</v>
      </c>
      <c r="AB165" s="20"/>
      <c r="AC165" s="1">
        <f t="shared" si="104"/>
        <v>1400.1097610089137</v>
      </c>
      <c r="AD165" s="1">
        <f t="shared" si="105"/>
        <v>-900.10976100891367</v>
      </c>
      <c r="AE165" s="1">
        <f t="shared" si="106"/>
        <v>700.05488050445683</v>
      </c>
      <c r="AF165" s="3">
        <f t="shared" si="116"/>
        <v>2205.8675138297144</v>
      </c>
    </row>
    <row r="166" spans="1:32" x14ac:dyDescent="0.35">
      <c r="A166">
        <v>7</v>
      </c>
      <c r="C166" s="15">
        <f t="shared" si="117"/>
        <v>44069</v>
      </c>
      <c r="D166" s="9">
        <v>163</v>
      </c>
      <c r="E166" s="13"/>
      <c r="F166" s="74"/>
      <c r="G166" s="74"/>
      <c r="H166" s="74"/>
      <c r="L166" s="64"/>
      <c r="Q166" s="17"/>
      <c r="R166" s="17"/>
      <c r="T166" s="34">
        <f t="shared" si="109"/>
        <v>2.5300000000000002</v>
      </c>
      <c r="U166">
        <f t="shared" si="110"/>
        <v>0.115</v>
      </c>
      <c r="V166">
        <v>22.22</v>
      </c>
      <c r="W166">
        <f t="shared" si="111"/>
        <v>4.5454545454545456E-2</v>
      </c>
      <c r="X166">
        <f t="shared" si="112"/>
        <v>6.9545454545454549E-2</v>
      </c>
      <c r="Y166" s="32">
        <f t="shared" si="113"/>
        <v>148380.10106438061</v>
      </c>
      <c r="Z166" s="28">
        <f t="shared" si="114"/>
        <v>70772.130743773974</v>
      </c>
      <c r="AA166" s="28">
        <f t="shared" si="115"/>
        <v>91416.7681918452</v>
      </c>
      <c r="AB166" s="20"/>
      <c r="AC166" s="1">
        <f t="shared" si="104"/>
        <v>1415.4426148754794</v>
      </c>
      <c r="AD166" s="1">
        <f t="shared" si="105"/>
        <v>-915.44261487547942</v>
      </c>
      <c r="AE166" s="1">
        <f t="shared" si="106"/>
        <v>707.72130743773971</v>
      </c>
      <c r="AF166" s="3">
        <f t="shared" si="116"/>
        <v>2285.4192047961301</v>
      </c>
    </row>
    <row r="167" spans="1:32" x14ac:dyDescent="0.35">
      <c r="A167">
        <v>7</v>
      </c>
      <c r="C167" s="15">
        <f t="shared" si="117"/>
        <v>44070</v>
      </c>
      <c r="D167" s="9">
        <v>164</v>
      </c>
      <c r="E167" s="13"/>
      <c r="F167" s="74"/>
      <c r="G167" s="74"/>
      <c r="H167" s="74"/>
      <c r="L167" s="64"/>
      <c r="Q167" s="17"/>
      <c r="R167" s="17"/>
      <c r="T167" s="34">
        <f t="shared" si="109"/>
        <v>2.5300000000000002</v>
      </c>
      <c r="U167">
        <f t="shared" si="110"/>
        <v>0.115</v>
      </c>
      <c r="V167">
        <v>22.22</v>
      </c>
      <c r="W167">
        <f t="shared" si="111"/>
        <v>4.5454545454545456E-2</v>
      </c>
      <c r="X167">
        <f t="shared" si="112"/>
        <v>6.9545454545454549E-2</v>
      </c>
      <c r="Y167" s="32">
        <f t="shared" si="113"/>
        <v>144491.62823422806</v>
      </c>
      <c r="Z167" s="28">
        <f t="shared" si="114"/>
        <v>71443.688540118615</v>
      </c>
      <c r="AA167" s="28">
        <f t="shared" si="115"/>
        <v>94633.683225653105</v>
      </c>
      <c r="AB167" s="20"/>
      <c r="AC167" s="1">
        <f t="shared" si="104"/>
        <v>1428.8737708023723</v>
      </c>
      <c r="AD167" s="1">
        <f t="shared" si="105"/>
        <v>-928.87377080237229</v>
      </c>
      <c r="AE167" s="1">
        <f t="shared" si="106"/>
        <v>714.43688540118615</v>
      </c>
      <c r="AF167" s="3">
        <f t="shared" si="116"/>
        <v>2365.8420806413278</v>
      </c>
    </row>
    <row r="168" spans="1:32" x14ac:dyDescent="0.35">
      <c r="A168">
        <v>7</v>
      </c>
      <c r="C168" s="15">
        <f t="shared" si="117"/>
        <v>44071</v>
      </c>
      <c r="D168" s="9">
        <v>165</v>
      </c>
      <c r="E168" s="13"/>
      <c r="F168" s="74"/>
      <c r="G168" s="74"/>
      <c r="H168" s="74"/>
      <c r="L168" s="64"/>
      <c r="Q168" s="17"/>
      <c r="R168" s="17"/>
      <c r="T168" s="34">
        <f t="shared" si="109"/>
        <v>2.5300000000000002</v>
      </c>
      <c r="U168">
        <f t="shared" si="110"/>
        <v>0.115</v>
      </c>
      <c r="V168">
        <v>22.22</v>
      </c>
      <c r="W168">
        <f t="shared" si="111"/>
        <v>4.5454545454545456E-2</v>
      </c>
      <c r="X168">
        <f t="shared" si="112"/>
        <v>6.9545454545454549E-2</v>
      </c>
      <c r="Y168" s="32">
        <f t="shared" si="113"/>
        <v>140669.12652225068</v>
      </c>
      <c r="Z168" s="28">
        <f t="shared" si="114"/>
        <v>72018.749863908786</v>
      </c>
      <c r="AA168" s="28">
        <f t="shared" si="115"/>
        <v>97881.123613840318</v>
      </c>
      <c r="AB168" s="20"/>
      <c r="AC168" s="1">
        <f t="shared" si="104"/>
        <v>1440.3749972781757</v>
      </c>
      <c r="AD168" s="1">
        <f t="shared" si="105"/>
        <v>-940.37499727817567</v>
      </c>
      <c r="AE168" s="1">
        <f t="shared" si="106"/>
        <v>720.18749863908783</v>
      </c>
      <c r="AF168" s="3">
        <f t="shared" si="116"/>
        <v>2447.028090346008</v>
      </c>
    </row>
    <row r="169" spans="1:32" x14ac:dyDescent="0.35">
      <c r="A169">
        <v>7</v>
      </c>
      <c r="C169" s="15">
        <f t="shared" si="117"/>
        <v>44072</v>
      </c>
      <c r="D169" s="9">
        <v>166</v>
      </c>
      <c r="E169" s="13"/>
      <c r="F169" s="74"/>
      <c r="G169" s="74"/>
      <c r="H169" s="74"/>
      <c r="L169" s="64"/>
      <c r="Q169" s="17"/>
      <c r="R169" s="17"/>
      <c r="T169" s="34">
        <f t="shared" si="109"/>
        <v>2.5300000000000002</v>
      </c>
      <c r="U169">
        <f t="shared" si="110"/>
        <v>0.115</v>
      </c>
      <c r="V169">
        <v>22.22</v>
      </c>
      <c r="W169">
        <f t="shared" si="111"/>
        <v>4.5454545454545456E-2</v>
      </c>
      <c r="X169">
        <f t="shared" si="112"/>
        <v>6.9545454545454549E-2</v>
      </c>
      <c r="Y169" s="32">
        <f t="shared" si="113"/>
        <v>136917.79450090026</v>
      </c>
      <c r="Z169" s="28">
        <f t="shared" si="114"/>
        <v>72496.502345990622</v>
      </c>
      <c r="AA169" s="28">
        <f t="shared" si="115"/>
        <v>101154.7031531089</v>
      </c>
      <c r="AB169" s="20"/>
      <c r="AC169" s="1">
        <f t="shared" si="104"/>
        <v>1449.9300469198124</v>
      </c>
      <c r="AD169" s="1">
        <f t="shared" si="105"/>
        <v>-949.93004691981241</v>
      </c>
      <c r="AE169" s="1">
        <f t="shared" si="106"/>
        <v>724.96502345990621</v>
      </c>
      <c r="AF169" s="3">
        <f t="shared" si="116"/>
        <v>2528.8675788277228</v>
      </c>
    </row>
    <row r="170" spans="1:32" x14ac:dyDescent="0.35">
      <c r="A170">
        <v>7</v>
      </c>
      <c r="C170" s="15">
        <f t="shared" si="117"/>
        <v>44073</v>
      </c>
      <c r="D170" s="9">
        <v>167</v>
      </c>
      <c r="E170" s="13"/>
      <c r="F170" s="74"/>
      <c r="G170" s="74"/>
      <c r="H170" s="74"/>
      <c r="L170" s="64"/>
      <c r="Q170" s="17"/>
      <c r="R170" s="17"/>
      <c r="T170" s="34">
        <f t="shared" si="109"/>
        <v>2.5300000000000002</v>
      </c>
      <c r="U170">
        <f t="shared" si="110"/>
        <v>0.115</v>
      </c>
      <c r="V170">
        <v>22.22</v>
      </c>
      <c r="W170">
        <f t="shared" si="111"/>
        <v>4.5454545454545456E-2</v>
      </c>
      <c r="X170">
        <f t="shared" si="112"/>
        <v>6.9545454545454549E-2</v>
      </c>
      <c r="Y170" s="32">
        <f t="shared" si="113"/>
        <v>133242.28047763361</v>
      </c>
      <c r="Z170" s="28">
        <f t="shared" si="114"/>
        <v>72876.720808075872</v>
      </c>
      <c r="AA170" s="28">
        <f t="shared" si="115"/>
        <v>104449.9987142903</v>
      </c>
      <c r="AB170" s="20"/>
      <c r="AC170" s="1">
        <f t="shared" si="104"/>
        <v>1457.5344161615174</v>
      </c>
      <c r="AD170" s="1">
        <f t="shared" si="105"/>
        <v>-957.53441616151736</v>
      </c>
      <c r="AE170" s="1">
        <f t="shared" si="106"/>
        <v>728.76720808075868</v>
      </c>
      <c r="AF170" s="3">
        <f t="shared" si="116"/>
        <v>2611.2499678572576</v>
      </c>
    </row>
    <row r="171" spans="1:32" x14ac:dyDescent="0.35">
      <c r="A171">
        <v>7</v>
      </c>
      <c r="C171" s="15">
        <f t="shared" si="117"/>
        <v>44074</v>
      </c>
      <c r="D171" s="9">
        <v>168</v>
      </c>
      <c r="E171" s="13"/>
      <c r="F171" s="74"/>
      <c r="G171" s="74"/>
      <c r="H171" s="74"/>
      <c r="L171" s="64"/>
      <c r="Q171" s="17"/>
      <c r="R171" s="17"/>
      <c r="T171" s="34">
        <f t="shared" si="109"/>
        <v>2.5300000000000002</v>
      </c>
      <c r="U171">
        <f t="shared" si="110"/>
        <v>0.115</v>
      </c>
      <c r="V171">
        <v>22.22</v>
      </c>
      <c r="W171">
        <f t="shared" si="111"/>
        <v>4.5454545454545456E-2</v>
      </c>
      <c r="X171">
        <f t="shared" si="112"/>
        <v>6.9545454545454549E-2</v>
      </c>
      <c r="Y171" s="32">
        <f t="shared" si="113"/>
        <v>129646.67515276762</v>
      </c>
      <c r="Z171" s="28">
        <f t="shared" si="114"/>
        <v>73159.747914392952</v>
      </c>
      <c r="AA171" s="28">
        <f t="shared" si="115"/>
        <v>107762.57693283921</v>
      </c>
      <c r="AB171" s="20"/>
      <c r="AC171" s="1">
        <f t="shared" si="104"/>
        <v>1463.194958287859</v>
      </c>
      <c r="AD171" s="1">
        <f t="shared" si="105"/>
        <v>-963.19495828785898</v>
      </c>
      <c r="AE171" s="1">
        <f t="shared" si="106"/>
        <v>731.59747914392949</v>
      </c>
      <c r="AF171" s="3">
        <f t="shared" si="116"/>
        <v>2694.0644233209805</v>
      </c>
    </row>
    <row r="172" spans="1:32" x14ac:dyDescent="0.35">
      <c r="A172">
        <v>7</v>
      </c>
      <c r="C172" s="15">
        <f t="shared" si="117"/>
        <v>44075</v>
      </c>
      <c r="D172" s="9">
        <v>169</v>
      </c>
      <c r="E172" s="13"/>
      <c r="F172" s="74"/>
      <c r="G172" s="74"/>
      <c r="H172" s="74"/>
      <c r="L172" s="64"/>
      <c r="Q172" s="17"/>
      <c r="R172" s="17"/>
      <c r="T172" s="34">
        <f t="shared" si="109"/>
        <v>2.5300000000000002</v>
      </c>
      <c r="U172">
        <f t="shared" si="110"/>
        <v>0.115</v>
      </c>
      <c r="V172">
        <v>22.22</v>
      </c>
      <c r="W172">
        <f t="shared" si="111"/>
        <v>4.5454545454545456E-2</v>
      </c>
      <c r="X172">
        <f t="shared" si="112"/>
        <v>6.9545454545454549E-2</v>
      </c>
      <c r="Y172" s="32">
        <f t="shared" si="113"/>
        <v>126134.5117029167</v>
      </c>
      <c r="Z172" s="28">
        <f t="shared" si="114"/>
        <v>73346.468277226013</v>
      </c>
      <c r="AA172" s="28">
        <f t="shared" si="115"/>
        <v>111088.02001985707</v>
      </c>
      <c r="AB172" s="20"/>
      <c r="AC172" s="1">
        <f t="shared" si="104"/>
        <v>1466.9293655445204</v>
      </c>
      <c r="AD172" s="1">
        <f t="shared" si="105"/>
        <v>-966.92936554452035</v>
      </c>
      <c r="AE172" s="1">
        <f t="shared" si="106"/>
        <v>733.46468277226018</v>
      </c>
      <c r="AF172" s="3">
        <f t="shared" si="116"/>
        <v>2777.2005004964267</v>
      </c>
    </row>
    <row r="173" spans="1:32" x14ac:dyDescent="0.35">
      <c r="A173">
        <v>7</v>
      </c>
      <c r="C173" s="15">
        <f t="shared" si="117"/>
        <v>44076</v>
      </c>
      <c r="D173" s="9">
        <v>170</v>
      </c>
      <c r="E173" s="13"/>
      <c r="F173" s="74"/>
      <c r="G173" s="74"/>
      <c r="H173" s="74"/>
      <c r="L173" s="64"/>
      <c r="Q173" s="17"/>
      <c r="R173" s="17"/>
      <c r="T173" s="34">
        <f t="shared" si="109"/>
        <v>2.5300000000000002</v>
      </c>
      <c r="U173">
        <f t="shared" si="110"/>
        <v>0.115</v>
      </c>
      <c r="V173">
        <v>22.22</v>
      </c>
      <c r="W173">
        <f t="shared" si="111"/>
        <v>4.5454545454545456E-2</v>
      </c>
      <c r="X173">
        <f t="shared" si="112"/>
        <v>6.9545454545454549E-2</v>
      </c>
      <c r="Y173" s="32">
        <f t="shared" si="113"/>
        <v>122708.77270035572</v>
      </c>
      <c r="Z173" s="28">
        <f t="shared" si="114"/>
        <v>73438.276903549442</v>
      </c>
      <c r="AA173" s="28">
        <f t="shared" si="115"/>
        <v>114421.95039609462</v>
      </c>
      <c r="AB173" s="20"/>
      <c r="AC173" s="1">
        <f t="shared" si="104"/>
        <v>1468.7655380709889</v>
      </c>
      <c r="AD173" s="1">
        <f t="shared" si="105"/>
        <v>-968.7655380709889</v>
      </c>
      <c r="AE173" s="1">
        <f t="shared" si="106"/>
        <v>734.38276903549445</v>
      </c>
      <c r="AF173" s="3">
        <f t="shared" si="116"/>
        <v>2860.5487599023654</v>
      </c>
    </row>
    <row r="174" spans="1:32" x14ac:dyDescent="0.35">
      <c r="A174">
        <v>7</v>
      </c>
      <c r="C174" s="15">
        <f t="shared" si="117"/>
        <v>44077</v>
      </c>
      <c r="D174" s="9">
        <v>171</v>
      </c>
      <c r="E174" s="13"/>
      <c r="F174" s="74"/>
      <c r="G174" s="74"/>
      <c r="H174" s="74"/>
      <c r="L174" s="64"/>
      <c r="Q174" s="17"/>
      <c r="R174" s="17"/>
      <c r="T174" s="34">
        <f t="shared" si="109"/>
        <v>2.5300000000000002</v>
      </c>
      <c r="U174">
        <f t="shared" si="110"/>
        <v>0.115</v>
      </c>
      <c r="V174">
        <v>22.22</v>
      </c>
      <c r="W174">
        <f t="shared" si="111"/>
        <v>4.5454545454545456E-2</v>
      </c>
      <c r="X174">
        <f t="shared" si="112"/>
        <v>6.9545454545454549E-2</v>
      </c>
      <c r="Y174" s="32">
        <f t="shared" si="113"/>
        <v>119371.90317346534</v>
      </c>
      <c r="Z174" s="28">
        <f t="shared" si="114"/>
        <v>73437.042934823956</v>
      </c>
      <c r="AA174" s="28">
        <f t="shared" si="115"/>
        <v>117760.0538917105</v>
      </c>
      <c r="AB174" s="20"/>
      <c r="AC174" s="1">
        <f t="shared" si="104"/>
        <v>1468.7408586964791</v>
      </c>
      <c r="AD174" s="1">
        <f t="shared" si="105"/>
        <v>-968.74085869647911</v>
      </c>
      <c r="AE174" s="1">
        <f t="shared" si="106"/>
        <v>734.37042934823955</v>
      </c>
      <c r="AF174" s="3">
        <f t="shared" si="116"/>
        <v>2944.0013472927626</v>
      </c>
    </row>
    <row r="175" spans="1:32" x14ac:dyDescent="0.35">
      <c r="A175">
        <v>7</v>
      </c>
      <c r="C175" s="15">
        <f t="shared" si="117"/>
        <v>44078</v>
      </c>
      <c r="D175" s="9">
        <v>172</v>
      </c>
      <c r="E175" s="13"/>
      <c r="F175" s="74"/>
      <c r="G175" s="74"/>
      <c r="H175" s="74"/>
      <c r="L175" s="64"/>
      <c r="Q175" s="17"/>
      <c r="R175" s="17"/>
      <c r="T175" s="34">
        <f t="shared" si="109"/>
        <v>2.5300000000000002</v>
      </c>
      <c r="U175">
        <f t="shared" si="110"/>
        <v>0.115</v>
      </c>
      <c r="V175">
        <v>22.22</v>
      </c>
      <c r="W175">
        <f t="shared" si="111"/>
        <v>4.5454545454545456E-2</v>
      </c>
      <c r="X175">
        <f t="shared" si="112"/>
        <v>6.9545454545454549E-2</v>
      </c>
      <c r="Y175" s="32">
        <f t="shared" si="113"/>
        <v>116125.82903983096</v>
      </c>
      <c r="Z175" s="28">
        <f t="shared" si="114"/>
        <v>73345.069662329974</v>
      </c>
      <c r="AA175" s="28">
        <f t="shared" si="115"/>
        <v>121098.10129783886</v>
      </c>
      <c r="AB175" s="20"/>
      <c r="AC175" s="1">
        <f t="shared" si="104"/>
        <v>1466.9013932465996</v>
      </c>
      <c r="AD175" s="1">
        <f t="shared" si="105"/>
        <v>-966.90139324659958</v>
      </c>
      <c r="AE175" s="1">
        <f t="shared" si="106"/>
        <v>733.45069662329979</v>
      </c>
      <c r="AF175" s="3">
        <f t="shared" si="116"/>
        <v>3027.4525324459719</v>
      </c>
    </row>
    <row r="176" spans="1:32" x14ac:dyDescent="0.35">
      <c r="A176">
        <v>7</v>
      </c>
      <c r="C176" s="15">
        <f t="shared" si="117"/>
        <v>44079</v>
      </c>
      <c r="D176" s="9">
        <v>173</v>
      </c>
      <c r="E176" s="13"/>
      <c r="F176" s="74"/>
      <c r="G176" s="74"/>
      <c r="H176" s="74"/>
      <c r="L176" s="64"/>
      <c r="Q176" s="17"/>
      <c r="R176" s="17"/>
      <c r="T176" s="34">
        <f t="shared" si="109"/>
        <v>2.5300000000000002</v>
      </c>
      <c r="U176">
        <f t="shared" si="110"/>
        <v>0.115</v>
      </c>
      <c r="V176">
        <v>22.22</v>
      </c>
      <c r="W176">
        <f t="shared" si="111"/>
        <v>4.5454545454545456E-2</v>
      </c>
      <c r="X176">
        <f t="shared" si="112"/>
        <v>6.9545454545454549E-2</v>
      </c>
      <c r="Y176" s="32">
        <f t="shared" si="113"/>
        <v>112971.98010059686</v>
      </c>
      <c r="Z176" s="28">
        <f t="shared" si="114"/>
        <v>73165.051798730899</v>
      </c>
      <c r="AA176" s="28">
        <f t="shared" si="115"/>
        <v>124431.96810067203</v>
      </c>
      <c r="AB176" s="20"/>
      <c r="AC176" s="1">
        <f t="shared" si="104"/>
        <v>1463.3010359746181</v>
      </c>
      <c r="AD176" s="1">
        <f t="shared" si="105"/>
        <v>-963.30103597461812</v>
      </c>
      <c r="AE176" s="1">
        <f t="shared" si="106"/>
        <v>731.65051798730906</v>
      </c>
      <c r="AF176" s="3">
        <f t="shared" si="116"/>
        <v>3110.799202516801</v>
      </c>
    </row>
    <row r="177" spans="1:32" x14ac:dyDescent="0.35">
      <c r="A177">
        <v>7</v>
      </c>
      <c r="C177" s="15">
        <f t="shared" si="117"/>
        <v>44080</v>
      </c>
      <c r="D177" s="9">
        <v>174</v>
      </c>
      <c r="E177" s="13"/>
      <c r="F177" s="74"/>
      <c r="G177" s="74"/>
      <c r="H177" s="74"/>
      <c r="L177" s="64"/>
      <c r="Q177" s="17"/>
      <c r="R177" s="17"/>
      <c r="T177" s="34">
        <f t="shared" si="109"/>
        <v>2.5300000000000002</v>
      </c>
      <c r="U177">
        <f t="shared" si="110"/>
        <v>0.115</v>
      </c>
      <c r="V177">
        <v>22.22</v>
      </c>
      <c r="W177">
        <f t="shared" si="111"/>
        <v>4.5454545454545456E-2</v>
      </c>
      <c r="X177">
        <f t="shared" si="112"/>
        <v>6.9545454545454549E-2</v>
      </c>
      <c r="Y177" s="32">
        <f t="shared" si="113"/>
        <v>109911.31677010396</v>
      </c>
      <c r="Z177" s="28">
        <f t="shared" si="114"/>
        <v>72900.030956554212</v>
      </c>
      <c r="AA177" s="28">
        <f t="shared" si="115"/>
        <v>127757.65227334162</v>
      </c>
      <c r="AB177" s="20"/>
      <c r="AC177" s="1">
        <f t="shared" si="104"/>
        <v>1458.0006191310842</v>
      </c>
      <c r="AD177" s="1">
        <f t="shared" si="105"/>
        <v>-958.00061913108425</v>
      </c>
      <c r="AE177" s="1">
        <f t="shared" si="106"/>
        <v>729.00030956554212</v>
      </c>
      <c r="AF177" s="3">
        <f t="shared" si="116"/>
        <v>3193.9413068335407</v>
      </c>
    </row>
    <row r="178" spans="1:32" x14ac:dyDescent="0.35">
      <c r="A178">
        <v>7</v>
      </c>
      <c r="C178" s="15">
        <f t="shared" si="117"/>
        <v>44081</v>
      </c>
      <c r="D178" s="9">
        <v>175</v>
      </c>
      <c r="E178" s="13"/>
      <c r="F178" s="74"/>
      <c r="G178" s="74"/>
      <c r="H178" s="74"/>
      <c r="L178" s="64"/>
      <c r="Q178" s="17"/>
      <c r="R178" s="17"/>
      <c r="T178" s="34">
        <f t="shared" si="109"/>
        <v>2.5300000000000002</v>
      </c>
      <c r="U178">
        <f t="shared" si="110"/>
        <v>0.115</v>
      </c>
      <c r="V178">
        <v>22.22</v>
      </c>
      <c r="W178">
        <f t="shared" si="111"/>
        <v>4.5454545454545456E-2</v>
      </c>
      <c r="X178">
        <f t="shared" si="112"/>
        <v>6.9545454545454549E-2</v>
      </c>
      <c r="Y178" s="32">
        <f t="shared" si="113"/>
        <v>106944.35972550548</v>
      </c>
      <c r="Z178" s="28">
        <f t="shared" si="114"/>
        <v>72553.350230400232</v>
      </c>
      <c r="AA178" s="28">
        <f t="shared" si="115"/>
        <v>131071.29004409409</v>
      </c>
      <c r="AB178" s="20"/>
      <c r="AC178" s="1">
        <f t="shared" si="104"/>
        <v>1451.0670046080047</v>
      </c>
      <c r="AD178" s="1">
        <f t="shared" si="105"/>
        <v>-951.06700460800471</v>
      </c>
      <c r="AE178" s="1">
        <f t="shared" si="106"/>
        <v>725.53350230400235</v>
      </c>
      <c r="AF178" s="3">
        <f t="shared" si="116"/>
        <v>3276.7822511023523</v>
      </c>
    </row>
    <row r="179" spans="1:32" x14ac:dyDescent="0.35">
      <c r="A179">
        <v>7</v>
      </c>
      <c r="C179" s="15">
        <f t="shared" si="117"/>
        <v>44082</v>
      </c>
      <c r="D179" s="9">
        <v>176</v>
      </c>
      <c r="E179" s="13"/>
      <c r="F179" s="74"/>
      <c r="G179" s="74"/>
      <c r="H179" s="74"/>
      <c r="L179" s="64"/>
      <c r="Q179" s="17"/>
      <c r="R179" s="17"/>
      <c r="T179" s="34">
        <f t="shared" si="109"/>
        <v>2.5300000000000002</v>
      </c>
      <c r="U179">
        <f t="shared" si="110"/>
        <v>0.115</v>
      </c>
      <c r="V179">
        <v>22.22</v>
      </c>
      <c r="W179">
        <f t="shared" si="111"/>
        <v>4.5454545454545456E-2</v>
      </c>
      <c r="X179">
        <f t="shared" si="112"/>
        <v>6.9545454545454549E-2</v>
      </c>
      <c r="Y179" s="32">
        <f t="shared" si="113"/>
        <v>104071.22169316471</v>
      </c>
      <c r="Z179" s="28">
        <f t="shared" si="114"/>
        <v>72128.608706813713</v>
      </c>
      <c r="AA179" s="28">
        <f t="shared" si="115"/>
        <v>134369.16960002136</v>
      </c>
      <c r="AB179" s="20"/>
      <c r="AC179" s="1">
        <f t="shared" si="104"/>
        <v>1442.5721741362743</v>
      </c>
      <c r="AD179" s="1">
        <f t="shared" si="105"/>
        <v>-942.57217413627427</v>
      </c>
      <c r="AE179" s="1">
        <f t="shared" si="106"/>
        <v>721.28608706813714</v>
      </c>
      <c r="AF179" s="3">
        <f t="shared" si="116"/>
        <v>3359.229240000534</v>
      </c>
    </row>
    <row r="180" spans="1:32" x14ac:dyDescent="0.35">
      <c r="A180">
        <v>7</v>
      </c>
      <c r="C180" s="15">
        <f t="shared" si="117"/>
        <v>44083</v>
      </c>
      <c r="D180" s="9">
        <v>177</v>
      </c>
      <c r="E180" s="13"/>
      <c r="F180" s="74"/>
      <c r="G180" s="74"/>
      <c r="H180" s="74"/>
      <c r="L180" s="64"/>
      <c r="Q180" s="17"/>
      <c r="R180" s="17"/>
      <c r="T180" s="34">
        <f t="shared" si="109"/>
        <v>2.5300000000000002</v>
      </c>
      <c r="U180">
        <f t="shared" si="110"/>
        <v>0.115</v>
      </c>
      <c r="V180">
        <v>22.22</v>
      </c>
      <c r="W180">
        <f t="shared" si="111"/>
        <v>4.5454545454545456E-2</v>
      </c>
      <c r="X180">
        <f t="shared" si="112"/>
        <v>6.9545454545454549E-2</v>
      </c>
      <c r="Y180" s="32">
        <f t="shared" si="113"/>
        <v>101291.64063805978</v>
      </c>
      <c r="Z180" s="28">
        <f t="shared" si="114"/>
        <v>71629.616638881664</v>
      </c>
      <c r="AA180" s="28">
        <f t="shared" si="115"/>
        <v>137647.74272305836</v>
      </c>
      <c r="AB180" s="20"/>
      <c r="AC180" s="1">
        <f t="shared" si="104"/>
        <v>1432.5923327776334</v>
      </c>
      <c r="AD180" s="1">
        <f t="shared" si="105"/>
        <v>-932.59233277763337</v>
      </c>
      <c r="AE180" s="1">
        <f t="shared" si="106"/>
        <v>716.29616638881669</v>
      </c>
      <c r="AF180" s="3">
        <f t="shared" si="116"/>
        <v>3441.1935680764591</v>
      </c>
    </row>
    <row r="181" spans="1:32" x14ac:dyDescent="0.35">
      <c r="A181">
        <v>7</v>
      </c>
      <c r="C181" s="15">
        <f t="shared" si="117"/>
        <v>44084</v>
      </c>
      <c r="D181" s="9">
        <v>178</v>
      </c>
      <c r="E181" s="13"/>
      <c r="F181" s="74"/>
      <c r="G181" s="74"/>
      <c r="H181" s="74"/>
      <c r="L181" s="64"/>
      <c r="Q181" s="17"/>
      <c r="R181" s="17"/>
      <c r="T181" s="34">
        <f t="shared" si="109"/>
        <v>2.5300000000000002</v>
      </c>
      <c r="U181">
        <f t="shared" si="110"/>
        <v>0.115</v>
      </c>
      <c r="V181">
        <v>22.22</v>
      </c>
      <c r="W181">
        <f t="shared" si="111"/>
        <v>4.5454545454545456E-2</v>
      </c>
      <c r="X181">
        <f t="shared" si="112"/>
        <v>6.9545454545454549E-2</v>
      </c>
      <c r="Y181" s="32">
        <f t="shared" si="113"/>
        <v>98605.013684937847</v>
      </c>
      <c r="Z181" s="28">
        <f t="shared" si="114"/>
        <v>71060.351926599877</v>
      </c>
      <c r="AA181" s="28">
        <f t="shared" si="115"/>
        <v>140903.63438846206</v>
      </c>
      <c r="AB181" s="20"/>
      <c r="AC181" s="1">
        <f t="shared" si="104"/>
        <v>1421.2070385319976</v>
      </c>
      <c r="AD181" s="1">
        <f t="shared" si="105"/>
        <v>-921.20703853199757</v>
      </c>
      <c r="AE181" s="1">
        <f t="shared" si="106"/>
        <v>710.60351926599878</v>
      </c>
      <c r="AF181" s="3">
        <f t="shared" si="116"/>
        <v>3522.5908597115517</v>
      </c>
    </row>
    <row r="182" spans="1:32" x14ac:dyDescent="0.35">
      <c r="A182">
        <v>7</v>
      </c>
      <c r="C182" s="15">
        <f t="shared" si="117"/>
        <v>44085</v>
      </c>
      <c r="D182" s="9">
        <v>179</v>
      </c>
      <c r="E182" s="13"/>
      <c r="F182" s="74"/>
      <c r="G182" s="74"/>
      <c r="H182" s="74"/>
      <c r="L182" s="64"/>
      <c r="Q182" s="17"/>
      <c r="R182" s="17"/>
      <c r="T182" s="34">
        <f t="shared" si="109"/>
        <v>2.5300000000000002</v>
      </c>
      <c r="U182">
        <f t="shared" si="110"/>
        <v>0.115</v>
      </c>
      <c r="V182">
        <v>22.22</v>
      </c>
      <c r="W182">
        <f t="shared" si="111"/>
        <v>4.5454545454545456E-2</v>
      </c>
      <c r="X182">
        <f t="shared" si="112"/>
        <v>6.9545454545454549E-2</v>
      </c>
      <c r="Y182" s="32">
        <f t="shared" si="113"/>
        <v>96010.431171509001</v>
      </c>
      <c r="Z182" s="28">
        <f t="shared" si="114"/>
        <v>70424.918443365095</v>
      </c>
      <c r="AA182" s="28">
        <f t="shared" si="115"/>
        <v>144133.65038512569</v>
      </c>
      <c r="AB182" s="20"/>
      <c r="AC182" s="1">
        <f t="shared" si="104"/>
        <v>1408.4983688673019</v>
      </c>
      <c r="AD182" s="1">
        <f t="shared" si="105"/>
        <v>-908.49836886730191</v>
      </c>
      <c r="AE182" s="1">
        <f t="shared" si="106"/>
        <v>704.24918443365095</v>
      </c>
      <c r="AF182" s="3">
        <f t="shared" si="116"/>
        <v>3603.3412596281423</v>
      </c>
    </row>
    <row r="183" spans="1:32" x14ac:dyDescent="0.35">
      <c r="A183">
        <v>7</v>
      </c>
      <c r="C183" s="15">
        <f t="shared" si="117"/>
        <v>44086</v>
      </c>
      <c r="D183" s="9">
        <v>180</v>
      </c>
      <c r="E183" s="13"/>
      <c r="F183" s="74"/>
      <c r="G183" s="74"/>
      <c r="H183" s="74"/>
      <c r="L183" s="64"/>
      <c r="Q183" s="17"/>
      <c r="R183" s="17"/>
      <c r="T183" s="34">
        <f t="shared" si="109"/>
        <v>2.5300000000000002</v>
      </c>
      <c r="U183">
        <f t="shared" si="110"/>
        <v>0.115</v>
      </c>
      <c r="V183">
        <v>22.22</v>
      </c>
      <c r="W183">
        <f t="shared" si="111"/>
        <v>4.5454545454545456E-2</v>
      </c>
      <c r="X183">
        <f t="shared" si="112"/>
        <v>6.9545454545454549E-2</v>
      </c>
      <c r="Y183" s="32">
        <f t="shared" si="113"/>
        <v>93506.710310792274</v>
      </c>
      <c r="Z183" s="28">
        <f t="shared" si="114"/>
        <v>69727.506647565227</v>
      </c>
      <c r="AA183" s="28">
        <f t="shared" si="115"/>
        <v>147334.78304164228</v>
      </c>
      <c r="AB183" s="20"/>
      <c r="AC183" s="1">
        <f t="shared" si="104"/>
        <v>1394.5501329513045</v>
      </c>
      <c r="AD183" s="1">
        <f t="shared" si="105"/>
        <v>-894.55013295130448</v>
      </c>
      <c r="AE183" s="1">
        <f t="shared" si="106"/>
        <v>697.27506647565224</v>
      </c>
      <c r="AF183" s="3">
        <f t="shared" si="116"/>
        <v>3683.3695760410574</v>
      </c>
    </row>
    <row r="184" spans="1:32" x14ac:dyDescent="0.35">
      <c r="A184">
        <v>7</v>
      </c>
      <c r="C184" s="15">
        <f t="shared" si="117"/>
        <v>44087</v>
      </c>
      <c r="D184" s="9">
        <v>181</v>
      </c>
      <c r="E184" s="13"/>
      <c r="F184" s="74"/>
      <c r="G184" s="74"/>
      <c r="H184" s="74"/>
      <c r="L184" s="64"/>
      <c r="Q184" s="17"/>
      <c r="R184" s="17"/>
      <c r="T184" s="34">
        <f t="shared" si="109"/>
        <v>2.5300000000000002</v>
      </c>
      <c r="U184">
        <f t="shared" si="110"/>
        <v>0.115</v>
      </c>
      <c r="V184">
        <v>22.22</v>
      </c>
      <c r="W184">
        <f t="shared" si="111"/>
        <v>4.5454545454545456E-2</v>
      </c>
      <c r="X184">
        <f t="shared" si="112"/>
        <v>6.9545454545454549E-2</v>
      </c>
      <c r="Y184" s="32">
        <f t="shared" si="113"/>
        <v>91092.428018506558</v>
      </c>
      <c r="Z184" s="28">
        <f t="shared" si="114"/>
        <v>68972.356819507069</v>
      </c>
      <c r="AA184" s="28">
        <f t="shared" si="115"/>
        <v>150504.21516198615</v>
      </c>
      <c r="AB184" s="20"/>
      <c r="AC184" s="1">
        <f t="shared" si="104"/>
        <v>1379.4471363901414</v>
      </c>
      <c r="AD184" s="1">
        <f t="shared" si="105"/>
        <v>-879.4471363901414</v>
      </c>
      <c r="AE184" s="1">
        <f t="shared" si="106"/>
        <v>689.7235681950707</v>
      </c>
      <c r="AF184" s="3">
        <f t="shared" si="116"/>
        <v>3762.6053790496539</v>
      </c>
    </row>
    <row r="185" spans="1:32" x14ac:dyDescent="0.35">
      <c r="A185">
        <v>7</v>
      </c>
      <c r="C185" s="15">
        <f t="shared" si="117"/>
        <v>44088</v>
      </c>
      <c r="D185" s="9">
        <v>182</v>
      </c>
      <c r="E185" s="13"/>
      <c r="F185" s="74"/>
      <c r="G185" s="74"/>
      <c r="H185" s="74"/>
      <c r="L185" s="64"/>
      <c r="Q185" s="17"/>
      <c r="R185" s="17"/>
      <c r="T185" s="34">
        <f t="shared" si="109"/>
        <v>2.5300000000000002</v>
      </c>
      <c r="U185">
        <f t="shared" si="110"/>
        <v>0.115</v>
      </c>
      <c r="V185">
        <v>22.22</v>
      </c>
      <c r="W185">
        <f t="shared" si="111"/>
        <v>4.5454545454545456E-2</v>
      </c>
      <c r="X185">
        <f t="shared" si="112"/>
        <v>6.9545454545454549E-2</v>
      </c>
      <c r="Y185" s="32">
        <f t="shared" si="113"/>
        <v>88765.952539328136</v>
      </c>
      <c r="Z185" s="28">
        <f t="shared" si="114"/>
        <v>68163.725170526071</v>
      </c>
      <c r="AA185" s="28">
        <f t="shared" si="115"/>
        <v>153639.32229014556</v>
      </c>
      <c r="AB185" s="20"/>
      <c r="AC185" s="1">
        <f t="shared" si="104"/>
        <v>1363.2745034105214</v>
      </c>
      <c r="AD185" s="1">
        <f t="shared" si="105"/>
        <v>-863.27450341052145</v>
      </c>
      <c r="AE185" s="1">
        <f t="shared" si="106"/>
        <v>681.63725170526072</v>
      </c>
      <c r="AF185" s="3">
        <f t="shared" si="116"/>
        <v>3840.9830572536393</v>
      </c>
    </row>
    <row r="186" spans="1:32" x14ac:dyDescent="0.35">
      <c r="A186">
        <v>7</v>
      </c>
      <c r="C186" s="15">
        <f t="shared" si="117"/>
        <v>44089</v>
      </c>
      <c r="D186" s="9">
        <v>183</v>
      </c>
      <c r="E186" s="13"/>
      <c r="F186" s="74"/>
      <c r="G186" s="74"/>
      <c r="H186" s="74"/>
      <c r="L186" s="64"/>
      <c r="Q186" s="17"/>
      <c r="R186" s="17"/>
      <c r="T186" s="34">
        <f t="shared" si="109"/>
        <v>2.5300000000000002</v>
      </c>
      <c r="U186">
        <f t="shared" si="110"/>
        <v>0.115</v>
      </c>
      <c r="V186">
        <v>22.22</v>
      </c>
      <c r="W186">
        <f t="shared" si="111"/>
        <v>4.5454545454545456E-2</v>
      </c>
      <c r="X186">
        <f t="shared" si="112"/>
        <v>6.9545454545454549E-2</v>
      </c>
      <c r="Y186" s="32">
        <f t="shared" si="113"/>
        <v>86525.473580646198</v>
      </c>
      <c r="Z186" s="28">
        <f t="shared" si="114"/>
        <v>67305.852985093195</v>
      </c>
      <c r="AA186" s="28">
        <f t="shared" si="115"/>
        <v>156737.67343426039</v>
      </c>
      <c r="AB186" s="20"/>
      <c r="AC186" s="1">
        <f t="shared" si="104"/>
        <v>1346.117059701864</v>
      </c>
      <c r="AD186" s="1">
        <f t="shared" si="105"/>
        <v>-846.11705970186404</v>
      </c>
      <c r="AE186" s="1">
        <f t="shared" si="106"/>
        <v>673.05852985093202</v>
      </c>
      <c r="AF186" s="3">
        <f t="shared" si="116"/>
        <v>3918.4418358565099</v>
      </c>
    </row>
    <row r="187" spans="1:32" x14ac:dyDescent="0.35">
      <c r="A187">
        <v>7</v>
      </c>
      <c r="C187" s="15">
        <f t="shared" si="117"/>
        <v>44090</v>
      </c>
      <c r="D187" s="9">
        <v>184</v>
      </c>
      <c r="E187" s="13"/>
      <c r="F187" s="74"/>
      <c r="G187" s="74"/>
      <c r="H187" s="74"/>
      <c r="L187" s="64"/>
      <c r="Q187" s="17"/>
      <c r="R187" s="17"/>
      <c r="T187" s="34">
        <f t="shared" si="109"/>
        <v>2.5300000000000002</v>
      </c>
      <c r="U187">
        <f t="shared" si="110"/>
        <v>0.115</v>
      </c>
      <c r="V187">
        <v>22.22</v>
      </c>
      <c r="W187">
        <f t="shared" si="111"/>
        <v>4.5454545454545456E-2</v>
      </c>
      <c r="X187">
        <f t="shared" si="112"/>
        <v>6.9545454545454549E-2</v>
      </c>
      <c r="Y187" s="32">
        <f t="shared" si="113"/>
        <v>84369.030732404513</v>
      </c>
      <c r="Z187" s="28">
        <f t="shared" si="114"/>
        <v>66402.938879467009</v>
      </c>
      <c r="AA187" s="28">
        <f t="shared" si="115"/>
        <v>159797.03038812827</v>
      </c>
      <c r="AB187" s="20"/>
      <c r="AC187" s="1">
        <f t="shared" si="104"/>
        <v>1328.0587775893403</v>
      </c>
      <c r="AD187" s="1">
        <f t="shared" si="105"/>
        <v>-828.05877758934025</v>
      </c>
      <c r="AE187" s="1">
        <f t="shared" si="106"/>
        <v>664.02938879467013</v>
      </c>
      <c r="AF187" s="3">
        <f t="shared" si="116"/>
        <v>3994.9257597032069</v>
      </c>
    </row>
    <row r="188" spans="1:32" x14ac:dyDescent="0.35">
      <c r="A188">
        <v>7</v>
      </c>
      <c r="C188" s="15">
        <f t="shared" si="117"/>
        <v>44091</v>
      </c>
      <c r="D188" s="9">
        <v>185</v>
      </c>
      <c r="E188" s="13"/>
      <c r="F188" s="74"/>
      <c r="G188" s="74"/>
      <c r="H188" s="74"/>
      <c r="L188" s="64"/>
      <c r="Q188" s="17"/>
      <c r="R188" s="17"/>
      <c r="T188" s="34">
        <f t="shared" si="109"/>
        <v>2.5300000000000002</v>
      </c>
      <c r="U188">
        <f t="shared" si="110"/>
        <v>0.115</v>
      </c>
      <c r="V188">
        <v>22.22</v>
      </c>
      <c r="W188">
        <f t="shared" si="111"/>
        <v>4.5454545454545456E-2</v>
      </c>
      <c r="X188">
        <f t="shared" si="112"/>
        <v>6.9545454545454549E-2</v>
      </c>
      <c r="Y188" s="32">
        <f t="shared" si="113"/>
        <v>82294.540015492181</v>
      </c>
      <c r="Z188" s="28">
        <f t="shared" si="114"/>
        <v>65459.114192767207</v>
      </c>
      <c r="AA188" s="28">
        <f t="shared" si="115"/>
        <v>162815.3457917404</v>
      </c>
      <c r="AB188" s="20"/>
      <c r="AC188" s="1">
        <f t="shared" si="104"/>
        <v>1309.1822838553442</v>
      </c>
      <c r="AD188" s="1">
        <f t="shared" si="105"/>
        <v>-809.18228385534417</v>
      </c>
      <c r="AE188" s="1">
        <f t="shared" si="106"/>
        <v>654.59114192767208</v>
      </c>
      <c r="AF188" s="3">
        <f t="shared" si="116"/>
        <v>4070.38364479351</v>
      </c>
    </row>
    <row r="189" spans="1:32" x14ac:dyDescent="0.35">
      <c r="A189">
        <v>7</v>
      </c>
      <c r="C189" s="15">
        <f t="shared" si="117"/>
        <v>44092</v>
      </c>
      <c r="D189" s="9">
        <v>186</v>
      </c>
      <c r="E189" s="13"/>
      <c r="F189" s="74"/>
      <c r="G189" s="74"/>
      <c r="H189" s="74"/>
      <c r="L189" s="64"/>
      <c r="Q189" s="17"/>
      <c r="R189" s="17"/>
      <c r="T189" s="34">
        <f t="shared" si="109"/>
        <v>2.5300000000000002</v>
      </c>
      <c r="U189">
        <f t="shared" si="110"/>
        <v>0.115</v>
      </c>
      <c r="V189">
        <v>22.22</v>
      </c>
      <c r="W189">
        <f t="shared" si="111"/>
        <v>4.5454545454545456E-2</v>
      </c>
      <c r="X189">
        <f t="shared" si="112"/>
        <v>6.9545454545454549E-2</v>
      </c>
      <c r="Y189" s="32">
        <f t="shared" si="113"/>
        <v>80299.818458164111</v>
      </c>
      <c r="Z189" s="28">
        <f t="shared" si="114"/>
        <v>64478.421468605869</v>
      </c>
      <c r="AA189" s="28">
        <f t="shared" si="115"/>
        <v>165790.76007322982</v>
      </c>
      <c r="AB189" s="20"/>
      <c r="AC189" s="1">
        <f t="shared" si="104"/>
        <v>1289.5684293721174</v>
      </c>
      <c r="AD189" s="1">
        <f t="shared" si="105"/>
        <v>-789.56842937211741</v>
      </c>
      <c r="AE189" s="1">
        <f t="shared" si="106"/>
        <v>644.7842146860587</v>
      </c>
      <c r="AF189" s="3">
        <f t="shared" si="116"/>
        <v>4144.7690018307458</v>
      </c>
    </row>
    <row r="190" spans="1:32" x14ac:dyDescent="0.35">
      <c r="A190">
        <v>7</v>
      </c>
      <c r="C190" s="15">
        <f t="shared" si="117"/>
        <v>44093</v>
      </c>
      <c r="D190" s="9">
        <v>187</v>
      </c>
      <c r="E190" s="13"/>
      <c r="F190" s="74"/>
      <c r="G190" s="74"/>
      <c r="H190" s="74"/>
      <c r="L190" s="64"/>
      <c r="Q190" s="17"/>
      <c r="R190" s="17"/>
      <c r="T190" s="34">
        <f t="shared" si="109"/>
        <v>2.5300000000000002</v>
      </c>
      <c r="U190">
        <f t="shared" si="110"/>
        <v>0.115</v>
      </c>
      <c r="V190">
        <v>22.22</v>
      </c>
      <c r="W190">
        <f t="shared" si="111"/>
        <v>4.5454545454545456E-2</v>
      </c>
      <c r="X190">
        <f t="shared" si="112"/>
        <v>6.9545454545454549E-2</v>
      </c>
      <c r="Y190" s="32">
        <f t="shared" si="113"/>
        <v>78382.606649749287</v>
      </c>
      <c r="Z190" s="28">
        <f t="shared" si="114"/>
        <v>63464.795937538605</v>
      </c>
      <c r="AA190" s="28">
        <f t="shared" si="115"/>
        <v>168721.59741271191</v>
      </c>
      <c r="AB190" s="20"/>
      <c r="AC190" s="1">
        <f t="shared" si="104"/>
        <v>1269.2959187507722</v>
      </c>
      <c r="AD190" s="1">
        <f t="shared" si="105"/>
        <v>-769.29591875077222</v>
      </c>
      <c r="AE190" s="1">
        <f t="shared" si="106"/>
        <v>634.64795937538611</v>
      </c>
      <c r="AF190" s="3">
        <f t="shared" si="116"/>
        <v>4218.0399353177982</v>
      </c>
    </row>
    <row r="191" spans="1:32" x14ac:dyDescent="0.35">
      <c r="A191">
        <v>7</v>
      </c>
      <c r="C191" s="15">
        <f t="shared" si="117"/>
        <v>44094</v>
      </c>
      <c r="D191" s="9">
        <v>188</v>
      </c>
      <c r="E191" s="13"/>
      <c r="F191" s="74"/>
      <c r="G191" s="74"/>
      <c r="H191" s="74"/>
      <c r="L191" s="64"/>
      <c r="Q191" s="17"/>
      <c r="R191" s="17"/>
      <c r="T191" s="34">
        <f t="shared" si="109"/>
        <v>2.5300000000000002</v>
      </c>
      <c r="U191">
        <f t="shared" si="110"/>
        <v>0.115</v>
      </c>
      <c r="V191">
        <v>22.22</v>
      </c>
      <c r="W191">
        <f t="shared" si="111"/>
        <v>4.5454545454545456E-2</v>
      </c>
      <c r="X191">
        <f t="shared" si="112"/>
        <v>6.9545454545454549E-2</v>
      </c>
      <c r="Y191" s="32">
        <f t="shared" si="113"/>
        <v>76540.589263382848</v>
      </c>
      <c r="Z191" s="28">
        <f t="shared" si="114"/>
        <v>62422.049872198739</v>
      </c>
      <c r="AA191" s="28">
        <f t="shared" si="115"/>
        <v>171606.36086441821</v>
      </c>
      <c r="AB191" s="20"/>
      <c r="AC191" s="1">
        <f t="shared" si="104"/>
        <v>1248.4409974439748</v>
      </c>
      <c r="AD191" s="1">
        <f t="shared" si="105"/>
        <v>-748.44099744397477</v>
      </c>
      <c r="AE191" s="1">
        <f t="shared" si="106"/>
        <v>624.22049872198738</v>
      </c>
      <c r="AF191" s="3">
        <f t="shared" si="116"/>
        <v>4290.1590216104551</v>
      </c>
    </row>
    <row r="192" spans="1:32" x14ac:dyDescent="0.35">
      <c r="A192">
        <v>7</v>
      </c>
      <c r="C192" s="15">
        <f t="shared" si="117"/>
        <v>44095</v>
      </c>
      <c r="D192" s="9">
        <v>189</v>
      </c>
      <c r="E192" s="13"/>
      <c r="F192" s="74"/>
      <c r="G192" s="74"/>
      <c r="H192" s="74"/>
      <c r="L192" s="64"/>
      <c r="Q192" s="17"/>
      <c r="R192" s="17"/>
      <c r="T192" s="34">
        <f t="shared" si="109"/>
        <v>2.5300000000000002</v>
      </c>
      <c r="U192">
        <f t="shared" si="110"/>
        <v>0.115</v>
      </c>
      <c r="V192">
        <v>22.22</v>
      </c>
      <c r="W192">
        <f t="shared" si="111"/>
        <v>4.5454545454545456E-2</v>
      </c>
      <c r="X192">
        <f t="shared" si="112"/>
        <v>6.9545454545454549E-2</v>
      </c>
      <c r="Y192" s="32">
        <f t="shared" si="113"/>
        <v>74771.413574875565</v>
      </c>
      <c r="Z192" s="28">
        <f t="shared" si="114"/>
        <v>61353.859657424269</v>
      </c>
      <c r="AA192" s="28">
        <f t="shared" si="115"/>
        <v>174443.72676769996</v>
      </c>
      <c r="AB192" s="20"/>
      <c r="AC192" s="1">
        <f t="shared" si="104"/>
        <v>1227.0771931484853</v>
      </c>
      <c r="AD192" s="1">
        <f t="shared" si="105"/>
        <v>-727.07719314848532</v>
      </c>
      <c r="AE192" s="1">
        <f t="shared" si="106"/>
        <v>613.53859657424266</v>
      </c>
      <c r="AF192" s="3">
        <f t="shared" si="116"/>
        <v>4361.0931691924989</v>
      </c>
    </row>
    <row r="193" spans="1:32" x14ac:dyDescent="0.35">
      <c r="A193">
        <v>7</v>
      </c>
      <c r="C193" s="15">
        <f t="shared" si="117"/>
        <v>44096</v>
      </c>
      <c r="D193" s="9">
        <v>190</v>
      </c>
      <c r="E193" s="13"/>
      <c r="F193" s="74"/>
      <c r="G193" s="74"/>
      <c r="H193" s="74"/>
      <c r="L193" s="64"/>
      <c r="Q193" s="17"/>
      <c r="R193" s="17"/>
      <c r="T193" s="34">
        <f t="shared" si="109"/>
        <v>2.5300000000000002</v>
      </c>
      <c r="U193">
        <f t="shared" si="110"/>
        <v>0.115</v>
      </c>
      <c r="V193">
        <v>22.22</v>
      </c>
      <c r="W193">
        <f t="shared" si="111"/>
        <v>4.5454545454545456E-2</v>
      </c>
      <c r="X193">
        <f t="shared" si="112"/>
        <v>6.9545454545454549E-2</v>
      </c>
      <c r="Y193" s="32">
        <f t="shared" si="113"/>
        <v>73072.706033503258</v>
      </c>
      <c r="Z193" s="28">
        <f t="shared" si="114"/>
        <v>60263.755396186389</v>
      </c>
      <c r="AA193" s="28">
        <f t="shared" si="115"/>
        <v>177232.53857031016</v>
      </c>
      <c r="AB193" s="20"/>
      <c r="AC193" s="1">
        <f t="shared" si="104"/>
        <v>1205.2751079237278</v>
      </c>
      <c r="AD193" s="1">
        <f t="shared" si="105"/>
        <v>-705.27510792372777</v>
      </c>
      <c r="AE193" s="1">
        <f t="shared" si="106"/>
        <v>602.63755396186389</v>
      </c>
      <c r="AF193" s="3">
        <f t="shared" si="116"/>
        <v>4430.8134642577543</v>
      </c>
    </row>
    <row r="194" spans="1:32" x14ac:dyDescent="0.35">
      <c r="A194">
        <v>7</v>
      </c>
      <c r="C194" s="15">
        <f t="shared" si="117"/>
        <v>44097</v>
      </c>
      <c r="D194" s="9">
        <v>191</v>
      </c>
      <c r="E194" s="13"/>
      <c r="F194" s="74"/>
      <c r="G194" s="74"/>
      <c r="H194" s="74"/>
      <c r="L194" s="64"/>
      <c r="Q194" s="17"/>
      <c r="R194" s="17"/>
      <c r="T194" s="34">
        <f t="shared" si="109"/>
        <v>2.5300000000000002</v>
      </c>
      <c r="U194">
        <f t="shared" si="110"/>
        <v>0.115</v>
      </c>
      <c r="V194">
        <v>22.22</v>
      </c>
      <c r="W194">
        <f t="shared" si="111"/>
        <v>4.5454545454545456E-2</v>
      </c>
      <c r="X194">
        <f t="shared" si="112"/>
        <v>6.9545454545454549E-2</v>
      </c>
      <c r="Y194" s="32">
        <f t="shared" si="113"/>
        <v>71442.086962986796</v>
      </c>
      <c r="Z194" s="28">
        <f t="shared" si="114"/>
        <v>59155.11285778528</v>
      </c>
      <c r="AA194" s="28">
        <f t="shared" si="115"/>
        <v>179971.80017922772</v>
      </c>
      <c r="AB194" s="20"/>
      <c r="AC194" s="1">
        <f t="shared" ref="AC194:AC257" si="154">Z194*$AI$7</f>
        <v>1183.1022571557057</v>
      </c>
      <c r="AD194" s="1">
        <f t="shared" ref="AD194:AD257" si="155">$AI$10-AC194</f>
        <v>-683.10225715570573</v>
      </c>
      <c r="AE194" s="1">
        <f t="shared" ref="AE194:AE257" si="156">Z194*$AI$8</f>
        <v>591.55112857785286</v>
      </c>
      <c r="AF194" s="3">
        <f t="shared" si="116"/>
        <v>4499.295004480693</v>
      </c>
    </row>
    <row r="195" spans="1:32" x14ac:dyDescent="0.35">
      <c r="A195">
        <v>7</v>
      </c>
      <c r="C195" s="15">
        <f t="shared" si="117"/>
        <v>44098</v>
      </c>
      <c r="D195" s="9">
        <v>192</v>
      </c>
      <c r="E195" s="13"/>
      <c r="F195" s="74"/>
      <c r="G195" s="74"/>
      <c r="H195" s="74"/>
      <c r="L195" s="64"/>
      <c r="Q195" s="17"/>
      <c r="R195" s="17"/>
      <c r="T195" s="34">
        <f t="shared" ref="T195:T258" si="157">U195/W195</f>
        <v>2.5300000000000002</v>
      </c>
      <c r="U195">
        <f t="shared" ref="U195:U258" si="158">IF(A195=0,$AL$2,IF(A195=1,$AL$3,IF(A195=2,$AL$4,IF(A195=3,$AL$5,IF(A195=4,$AL$6,IF(A195=5,$AL$7,IF(A195=6,$AL$8,IF(A195=7,$AL$9,IF(A195=8,$AL$10,"")))))))))</f>
        <v>0.115</v>
      </c>
      <c r="V195">
        <v>22.22</v>
      </c>
      <c r="W195">
        <f t="shared" ref="W195:W258" si="159">$AI$6</f>
        <v>4.5454545454545456E-2</v>
      </c>
      <c r="X195">
        <f t="shared" ref="X195:X258" si="160">U195-W195</f>
        <v>6.9545454545454549E-2</v>
      </c>
      <c r="Y195" s="32">
        <f t="shared" ref="Y195:Y258" si="161">Y194-((Y194/$AI$2)*(U195*Z194))</f>
        <v>69877.18348785257</v>
      </c>
      <c r="Z195" s="28">
        <f t="shared" ref="Z195:Z258" si="162">Z194+(Y194/$AI$2)*(U195*Z194)-(Z194*W195)</f>
        <v>58031.147566656538</v>
      </c>
      <c r="AA195" s="28">
        <f t="shared" ref="AA195:AA258" si="163">AA194+(Z194*W195)</f>
        <v>182660.66894549067</v>
      </c>
      <c r="AB195" s="20"/>
      <c r="AC195" s="1">
        <f t="shared" si="154"/>
        <v>1160.6229513331307</v>
      </c>
      <c r="AD195" s="1">
        <f t="shared" si="155"/>
        <v>-660.62295133313069</v>
      </c>
      <c r="AE195" s="1">
        <f t="shared" si="156"/>
        <v>580.31147566656534</v>
      </c>
      <c r="AF195" s="3">
        <f t="shared" ref="AF195:AF258" si="164">AA195*$AI$9</f>
        <v>4566.5167236372672</v>
      </c>
    </row>
    <row r="196" spans="1:32" x14ac:dyDescent="0.35">
      <c r="A196">
        <v>7</v>
      </c>
      <c r="C196" s="15">
        <f t="shared" ref="C196:C259" si="165">C195+1</f>
        <v>44099</v>
      </c>
      <c r="D196" s="9">
        <v>193</v>
      </c>
      <c r="E196" s="13"/>
      <c r="F196" s="74"/>
      <c r="G196" s="74"/>
      <c r="H196" s="74"/>
      <c r="L196" s="64"/>
      <c r="Q196" s="17"/>
      <c r="R196" s="17"/>
      <c r="T196" s="34">
        <f t="shared" si="157"/>
        <v>2.5300000000000002</v>
      </c>
      <c r="U196">
        <f t="shared" si="158"/>
        <v>0.115</v>
      </c>
      <c r="V196">
        <v>22.22</v>
      </c>
      <c r="W196">
        <f t="shared" si="159"/>
        <v>4.5454545454545456E-2</v>
      </c>
      <c r="X196">
        <f t="shared" si="160"/>
        <v>6.9545454545454549E-2</v>
      </c>
      <c r="Y196" s="32">
        <f t="shared" si="161"/>
        <v>68375.640792370483</v>
      </c>
      <c r="Z196" s="28">
        <f t="shared" si="162"/>
        <v>56894.910827290594</v>
      </c>
      <c r="AA196" s="28">
        <f t="shared" si="163"/>
        <v>185298.4483803387</v>
      </c>
      <c r="AB196" s="20"/>
      <c r="AC196" s="1">
        <f t="shared" si="154"/>
        <v>1137.8982165458119</v>
      </c>
      <c r="AD196" s="1">
        <f t="shared" si="155"/>
        <v>-637.89821654581192</v>
      </c>
      <c r="AE196" s="1">
        <f t="shared" si="156"/>
        <v>568.94910827290596</v>
      </c>
      <c r="AF196" s="3">
        <f t="shared" si="164"/>
        <v>4632.4612095084676</v>
      </c>
    </row>
    <row r="197" spans="1:32" x14ac:dyDescent="0.35">
      <c r="A197">
        <v>7</v>
      </c>
      <c r="C197" s="15">
        <f t="shared" si="165"/>
        <v>44100</v>
      </c>
      <c r="D197" s="9">
        <v>194</v>
      </c>
      <c r="E197" s="13"/>
      <c r="F197" s="74"/>
      <c r="G197" s="74"/>
      <c r="H197" s="74"/>
      <c r="L197" s="64"/>
      <c r="Q197" s="17"/>
      <c r="R197" s="17"/>
      <c r="T197" s="34">
        <f t="shared" si="157"/>
        <v>2.5300000000000002</v>
      </c>
      <c r="U197">
        <f t="shared" si="158"/>
        <v>0.115</v>
      </c>
      <c r="V197">
        <v>22.22</v>
      </c>
      <c r="W197">
        <f t="shared" si="159"/>
        <v>4.5454545454545456E-2</v>
      </c>
      <c r="X197">
        <f t="shared" si="160"/>
        <v>6.9545454545454549E-2</v>
      </c>
      <c r="Y197" s="32">
        <f t="shared" si="161"/>
        <v>66935.131827027348</v>
      </c>
      <c r="Z197" s="28">
        <f t="shared" si="162"/>
        <v>55749.287482302345</v>
      </c>
      <c r="AA197" s="28">
        <f t="shared" si="163"/>
        <v>187884.58069067009</v>
      </c>
      <c r="AB197" s="20"/>
      <c r="AC197" s="1">
        <f t="shared" si="154"/>
        <v>1114.985749646047</v>
      </c>
      <c r="AD197" s="1">
        <f t="shared" si="155"/>
        <v>-614.985749646047</v>
      </c>
      <c r="AE197" s="1">
        <f t="shared" si="156"/>
        <v>557.4928748230235</v>
      </c>
      <c r="AF197" s="3">
        <f t="shared" si="164"/>
        <v>4697.114517266752</v>
      </c>
    </row>
    <row r="198" spans="1:32" x14ac:dyDescent="0.35">
      <c r="A198">
        <v>7</v>
      </c>
      <c r="C198" s="15">
        <f t="shared" si="165"/>
        <v>44101</v>
      </c>
      <c r="D198" s="9">
        <v>195</v>
      </c>
      <c r="E198" s="13"/>
      <c r="F198" s="74"/>
      <c r="G198" s="74"/>
      <c r="H198" s="74"/>
      <c r="L198" s="64"/>
      <c r="Q198" s="17"/>
      <c r="R198" s="17"/>
      <c r="T198" s="34">
        <f t="shared" si="157"/>
        <v>2.5300000000000002</v>
      </c>
      <c r="U198">
        <f t="shared" si="158"/>
        <v>0.115</v>
      </c>
      <c r="V198">
        <v>22.22</v>
      </c>
      <c r="W198">
        <f t="shared" si="159"/>
        <v>4.5454545454545456E-2</v>
      </c>
      <c r="X198">
        <f t="shared" si="160"/>
        <v>6.9545454545454549E-2</v>
      </c>
      <c r="Y198" s="32">
        <f t="shared" si="161"/>
        <v>65553.365581656166</v>
      </c>
      <c r="Z198" s="28">
        <f t="shared" si="162"/>
        <v>54596.995205750696</v>
      </c>
      <c r="AA198" s="28">
        <f t="shared" si="163"/>
        <v>190418.63921259291</v>
      </c>
      <c r="AB198" s="20"/>
      <c r="AC198" s="1">
        <f t="shared" si="154"/>
        <v>1091.9399041150139</v>
      </c>
      <c r="AD198" s="1">
        <f t="shared" si="155"/>
        <v>-591.93990411501386</v>
      </c>
      <c r="AE198" s="1">
        <f t="shared" si="156"/>
        <v>545.96995205750693</v>
      </c>
      <c r="AF198" s="3">
        <f t="shared" si="164"/>
        <v>4760.4659803148234</v>
      </c>
    </row>
    <row r="199" spans="1:32" x14ac:dyDescent="0.35">
      <c r="A199">
        <v>7</v>
      </c>
      <c r="C199" s="15">
        <f t="shared" si="165"/>
        <v>44102</v>
      </c>
      <c r="D199" s="9">
        <v>196</v>
      </c>
      <c r="E199" s="13"/>
      <c r="F199" s="74"/>
      <c r="G199" s="74"/>
      <c r="H199" s="74"/>
      <c r="L199" s="64"/>
      <c r="Q199" s="17"/>
      <c r="R199" s="17"/>
      <c r="T199" s="34">
        <f t="shared" si="157"/>
        <v>2.5300000000000002</v>
      </c>
      <c r="U199">
        <f t="shared" si="158"/>
        <v>0.115</v>
      </c>
      <c r="V199">
        <v>22.22</v>
      </c>
      <c r="W199">
        <f t="shared" si="159"/>
        <v>4.5454545454545456E-2</v>
      </c>
      <c r="X199">
        <f t="shared" si="160"/>
        <v>6.9545454545454549E-2</v>
      </c>
      <c r="Y199" s="32">
        <f t="shared" si="161"/>
        <v>64228.094045522412</v>
      </c>
      <c r="Z199" s="28">
        <f t="shared" si="162"/>
        <v>53440.585141623058</v>
      </c>
      <c r="AA199" s="28">
        <f t="shared" si="163"/>
        <v>192900.3208128543</v>
      </c>
      <c r="AB199" s="20"/>
      <c r="AC199" s="1">
        <f t="shared" si="154"/>
        <v>1068.8117028324612</v>
      </c>
      <c r="AD199" s="1">
        <f t="shared" si="155"/>
        <v>-568.81170283246115</v>
      </c>
      <c r="AE199" s="1">
        <f t="shared" si="156"/>
        <v>534.40585141623058</v>
      </c>
      <c r="AF199" s="3">
        <f t="shared" si="164"/>
        <v>4822.5080203213574</v>
      </c>
    </row>
    <row r="200" spans="1:32" x14ac:dyDescent="0.35">
      <c r="A200">
        <v>7</v>
      </c>
      <c r="C200" s="15">
        <f t="shared" si="165"/>
        <v>44103</v>
      </c>
      <c r="D200" s="9">
        <v>197</v>
      </c>
      <c r="E200" s="13"/>
      <c r="F200" s="74"/>
      <c r="G200" s="74"/>
      <c r="H200" s="74"/>
      <c r="L200" s="64"/>
      <c r="Q200" s="17"/>
      <c r="R200" s="17"/>
      <c r="T200" s="34">
        <f t="shared" si="157"/>
        <v>2.5300000000000002</v>
      </c>
      <c r="U200">
        <f t="shared" si="158"/>
        <v>0.115</v>
      </c>
      <c r="V200">
        <v>22.22</v>
      </c>
      <c r="W200">
        <f t="shared" si="159"/>
        <v>4.5454545454545456E-2</v>
      </c>
      <c r="X200">
        <f t="shared" si="160"/>
        <v>6.9545454545454549E-2</v>
      </c>
      <c r="Y200" s="32">
        <f t="shared" si="161"/>
        <v>62957.117973431115</v>
      </c>
      <c r="Z200" s="28">
        <f t="shared" si="162"/>
        <v>52282.443707276943</v>
      </c>
      <c r="AA200" s="28">
        <f t="shared" si="163"/>
        <v>195329.43831929172</v>
      </c>
      <c r="AB200" s="20"/>
      <c r="AC200" s="1">
        <f t="shared" si="154"/>
        <v>1045.6488741455389</v>
      </c>
      <c r="AD200" s="1">
        <f t="shared" si="155"/>
        <v>-545.64887414553891</v>
      </c>
      <c r="AE200" s="1">
        <f t="shared" si="156"/>
        <v>522.82443707276946</v>
      </c>
      <c r="AF200" s="3">
        <f t="shared" si="164"/>
        <v>4883.2359579822933</v>
      </c>
    </row>
    <row r="201" spans="1:32" x14ac:dyDescent="0.35">
      <c r="A201">
        <v>7</v>
      </c>
      <c r="C201" s="15">
        <f t="shared" si="165"/>
        <v>44104</v>
      </c>
      <c r="D201" s="9">
        <v>198</v>
      </c>
      <c r="E201" s="13"/>
      <c r="F201" s="74"/>
      <c r="G201" s="74"/>
      <c r="H201" s="74"/>
      <c r="L201" s="64"/>
      <c r="Q201" s="17"/>
      <c r="R201" s="17"/>
      <c r="T201" s="34">
        <f t="shared" si="157"/>
        <v>2.5300000000000002</v>
      </c>
      <c r="U201">
        <f t="shared" si="158"/>
        <v>0.115</v>
      </c>
      <c r="V201">
        <v>22.22</v>
      </c>
      <c r="W201">
        <f t="shared" si="159"/>
        <v>4.5454545454545456E-2</v>
      </c>
      <c r="X201">
        <f t="shared" si="160"/>
        <v>6.9545454545454549E-2</v>
      </c>
      <c r="Y201" s="32">
        <f t="shared" si="161"/>
        <v>61738.291573775954</v>
      </c>
      <c r="Z201" s="28">
        <f t="shared" si="162"/>
        <v>51124.795392964974</v>
      </c>
      <c r="AA201" s="28">
        <f t="shared" si="163"/>
        <v>197705.91303325884</v>
      </c>
      <c r="AB201" s="20"/>
      <c r="AC201" s="1">
        <f t="shared" si="154"/>
        <v>1022.4959078592995</v>
      </c>
      <c r="AD201" s="1">
        <f t="shared" si="155"/>
        <v>-522.49590785929945</v>
      </c>
      <c r="AE201" s="1">
        <f t="shared" si="156"/>
        <v>511.24795392964973</v>
      </c>
      <c r="AF201" s="3">
        <f t="shared" si="164"/>
        <v>4942.647825831471</v>
      </c>
    </row>
    <row r="202" spans="1:32" x14ac:dyDescent="0.35">
      <c r="A202">
        <v>7</v>
      </c>
      <c r="C202" s="15">
        <f t="shared" si="165"/>
        <v>44105</v>
      </c>
      <c r="D202" s="9">
        <v>199</v>
      </c>
      <c r="E202" s="13"/>
      <c r="F202" s="74"/>
      <c r="G202" s="74"/>
      <c r="H202" s="74"/>
      <c r="L202" s="64"/>
      <c r="Q202" s="17"/>
      <c r="R202" s="17"/>
      <c r="T202" s="34">
        <f t="shared" si="157"/>
        <v>2.5300000000000002</v>
      </c>
      <c r="U202">
        <f t="shared" si="158"/>
        <v>0.115</v>
      </c>
      <c r="V202">
        <v>22.22</v>
      </c>
      <c r="W202">
        <f t="shared" si="159"/>
        <v>4.5454545454545456E-2</v>
      </c>
      <c r="X202">
        <f t="shared" si="160"/>
        <v>6.9545454545454549E-2</v>
      </c>
      <c r="Y202" s="32">
        <f t="shared" si="161"/>
        <v>60569.526229853342</v>
      </c>
      <c r="Z202" s="28">
        <f t="shared" si="162"/>
        <v>49969.706400843723</v>
      </c>
      <c r="AA202" s="28">
        <f t="shared" si="163"/>
        <v>200029.76736930269</v>
      </c>
      <c r="AB202" s="20"/>
      <c r="AC202" s="1">
        <f t="shared" si="154"/>
        <v>999.39412801687445</v>
      </c>
      <c r="AD202" s="1">
        <f t="shared" si="155"/>
        <v>-499.39412801687445</v>
      </c>
      <c r="AE202" s="1">
        <f t="shared" si="156"/>
        <v>499.69706400843722</v>
      </c>
      <c r="AF202" s="3">
        <f t="shared" si="164"/>
        <v>5000.7441842325679</v>
      </c>
    </row>
    <row r="203" spans="1:32" x14ac:dyDescent="0.35">
      <c r="A203">
        <v>7</v>
      </c>
      <c r="C203" s="15">
        <f t="shared" si="165"/>
        <v>44106</v>
      </c>
      <c r="D203" s="9">
        <v>200</v>
      </c>
      <c r="E203" s="13"/>
      <c r="F203" s="74"/>
      <c r="G203" s="74"/>
      <c r="H203" s="74"/>
      <c r="L203" s="64"/>
      <c r="Q203" s="17"/>
      <c r="R203" s="17"/>
      <c r="T203" s="34">
        <f t="shared" si="157"/>
        <v>2.5300000000000002</v>
      </c>
      <c r="U203">
        <f t="shared" si="158"/>
        <v>0.115</v>
      </c>
      <c r="V203">
        <v>22.22</v>
      </c>
      <c r="W203">
        <f t="shared" si="159"/>
        <v>4.5454545454545456E-2</v>
      </c>
      <c r="X203">
        <f t="shared" si="160"/>
        <v>6.9545454545454549E-2</v>
      </c>
      <c r="Y203" s="32">
        <f t="shared" si="161"/>
        <v>59448.793360103213</v>
      </c>
      <c r="Z203" s="28">
        <f t="shared" si="162"/>
        <v>48819.088979646411</v>
      </c>
      <c r="AA203" s="28">
        <f t="shared" si="163"/>
        <v>202301.11766025014</v>
      </c>
      <c r="AB203" s="20"/>
      <c r="AC203" s="1">
        <f t="shared" si="154"/>
        <v>976.38177959292818</v>
      </c>
      <c r="AD203" s="1">
        <f t="shared" si="155"/>
        <v>-476.38177959292818</v>
      </c>
      <c r="AE203" s="1">
        <f t="shared" si="156"/>
        <v>488.19088979646409</v>
      </c>
      <c r="AF203" s="3">
        <f t="shared" si="164"/>
        <v>5057.5279415062541</v>
      </c>
    </row>
    <row r="204" spans="1:32" x14ac:dyDescent="0.35">
      <c r="A204">
        <v>7</v>
      </c>
      <c r="C204" s="15">
        <f t="shared" si="165"/>
        <v>44107</v>
      </c>
      <c r="D204" s="9">
        <v>201</v>
      </c>
      <c r="E204" s="13"/>
      <c r="F204" s="74"/>
      <c r="G204" s="74"/>
      <c r="H204" s="74"/>
      <c r="L204" s="64"/>
      <c r="Q204" s="17"/>
      <c r="R204" s="17"/>
      <c r="T204" s="34">
        <f t="shared" si="157"/>
        <v>2.5300000000000002</v>
      </c>
      <c r="U204">
        <f t="shared" si="158"/>
        <v>0.115</v>
      </c>
      <c r="V204">
        <v>22.22</v>
      </c>
      <c r="W204">
        <f t="shared" si="159"/>
        <v>4.5454545454545456E-2</v>
      </c>
      <c r="X204">
        <f t="shared" si="160"/>
        <v>6.9545454545454549E-2</v>
      </c>
      <c r="Y204" s="32">
        <f t="shared" si="161"/>
        <v>58374.126516546756</v>
      </c>
      <c r="Z204" s="28">
        <f t="shared" si="162"/>
        <v>47674.706324128034</v>
      </c>
      <c r="AA204" s="28">
        <f t="shared" si="163"/>
        <v>204520.16715932498</v>
      </c>
      <c r="AB204" s="20"/>
      <c r="AC204" s="1">
        <f t="shared" si="154"/>
        <v>953.49412648256066</v>
      </c>
      <c r="AD204" s="1">
        <f t="shared" si="155"/>
        <v>-453.49412648256066</v>
      </c>
      <c r="AE204" s="1">
        <f t="shared" si="156"/>
        <v>476.74706324128033</v>
      </c>
      <c r="AF204" s="3">
        <f t="shared" si="164"/>
        <v>5113.0041789831248</v>
      </c>
    </row>
    <row r="205" spans="1:32" x14ac:dyDescent="0.35">
      <c r="A205">
        <v>7</v>
      </c>
      <c r="C205" s="15">
        <f t="shared" si="165"/>
        <v>44108</v>
      </c>
      <c r="D205" s="9">
        <v>202</v>
      </c>
      <c r="E205" s="13"/>
      <c r="F205" s="74"/>
      <c r="G205" s="74"/>
      <c r="H205" s="74"/>
      <c r="L205" s="64"/>
      <c r="Q205" s="17"/>
      <c r="R205" s="17"/>
      <c r="T205" s="34">
        <f t="shared" si="157"/>
        <v>2.5300000000000002</v>
      </c>
      <c r="U205">
        <f t="shared" si="158"/>
        <v>0.115</v>
      </c>
      <c r="V205">
        <v>22.22</v>
      </c>
      <c r="W205">
        <f t="shared" si="159"/>
        <v>4.5454545454545456E-2</v>
      </c>
      <c r="X205">
        <f t="shared" si="160"/>
        <v>6.9545454545454549E-2</v>
      </c>
      <c r="Y205" s="32">
        <f t="shared" si="161"/>
        <v>57343.622813848975</v>
      </c>
      <c r="Z205" s="28">
        <f t="shared" si="162"/>
        <v>46538.177921183633</v>
      </c>
      <c r="AA205" s="28">
        <f t="shared" si="163"/>
        <v>206687.19926496717</v>
      </c>
      <c r="AB205" s="20"/>
      <c r="AC205" s="1">
        <f t="shared" si="154"/>
        <v>930.76355842367263</v>
      </c>
      <c r="AD205" s="1">
        <f t="shared" si="155"/>
        <v>-430.76355842367263</v>
      </c>
      <c r="AE205" s="1">
        <f t="shared" si="156"/>
        <v>465.38177921183632</v>
      </c>
      <c r="AF205" s="3">
        <f t="shared" si="164"/>
        <v>5167.1799816241801</v>
      </c>
    </row>
    <row r="206" spans="1:32" x14ac:dyDescent="0.35">
      <c r="A206">
        <v>7</v>
      </c>
      <c r="C206" s="15">
        <f t="shared" si="165"/>
        <v>44109</v>
      </c>
      <c r="D206" s="9">
        <v>203</v>
      </c>
      <c r="E206" s="13"/>
      <c r="F206" s="74"/>
      <c r="G206" s="74"/>
      <c r="H206" s="74"/>
      <c r="L206" s="64"/>
      <c r="Q206" s="17"/>
      <c r="R206" s="17"/>
      <c r="T206" s="34">
        <f t="shared" si="157"/>
        <v>2.5300000000000002</v>
      </c>
      <c r="U206">
        <f t="shared" si="158"/>
        <v>0.115</v>
      </c>
      <c r="V206">
        <v>22.22</v>
      </c>
      <c r="W206">
        <f t="shared" si="159"/>
        <v>4.5454545454545456E-2</v>
      </c>
      <c r="X206">
        <f t="shared" si="160"/>
        <v>6.9545454545454549E-2</v>
      </c>
      <c r="Y206" s="32">
        <f t="shared" si="161"/>
        <v>56355.443774369836</v>
      </c>
      <c r="Z206" s="28">
        <f t="shared" si="162"/>
        <v>45410.985236972607</v>
      </c>
      <c r="AA206" s="28">
        <f t="shared" si="163"/>
        <v>208802.57098865733</v>
      </c>
      <c r="AB206" s="20"/>
      <c r="AC206" s="1">
        <f t="shared" si="154"/>
        <v>908.21970473945214</v>
      </c>
      <c r="AD206" s="1">
        <f t="shared" si="155"/>
        <v>-408.21970473945214</v>
      </c>
      <c r="AE206" s="1">
        <f t="shared" si="156"/>
        <v>454.10985236972607</v>
      </c>
      <c r="AF206" s="3">
        <f t="shared" si="164"/>
        <v>5220.0642747164338</v>
      </c>
    </row>
    <row r="207" spans="1:32" x14ac:dyDescent="0.35">
      <c r="A207">
        <v>7</v>
      </c>
      <c r="C207" s="15">
        <f t="shared" si="165"/>
        <v>44110</v>
      </c>
      <c r="D207" s="9">
        <v>204</v>
      </c>
      <c r="E207" s="13"/>
      <c r="F207" s="74"/>
      <c r="G207" s="74"/>
      <c r="H207" s="74"/>
      <c r="L207" s="64"/>
      <c r="Q207" s="17"/>
      <c r="R207" s="17"/>
      <c r="T207" s="34">
        <f t="shared" si="157"/>
        <v>2.5300000000000002</v>
      </c>
      <c r="U207">
        <f t="shared" si="158"/>
        <v>0.115</v>
      </c>
      <c r="V207">
        <v>22.22</v>
      </c>
      <c r="W207">
        <f t="shared" si="159"/>
        <v>4.5454545454545456E-2</v>
      </c>
      <c r="X207">
        <f t="shared" si="160"/>
        <v>6.9545454545454549E-2</v>
      </c>
      <c r="Y207" s="32">
        <f t="shared" si="161"/>
        <v>55407.815667465686</v>
      </c>
      <c r="Z207" s="28">
        <f t="shared" si="162"/>
        <v>44294.477651287096</v>
      </c>
      <c r="AA207" s="28">
        <f t="shared" si="163"/>
        <v>210866.70668124699</v>
      </c>
      <c r="AB207" s="20"/>
      <c r="AC207" s="1">
        <f t="shared" si="154"/>
        <v>885.88955302574198</v>
      </c>
      <c r="AD207" s="1">
        <f t="shared" si="155"/>
        <v>-385.88955302574198</v>
      </c>
      <c r="AE207" s="1">
        <f t="shared" si="156"/>
        <v>442.94477651287099</v>
      </c>
      <c r="AF207" s="3">
        <f t="shared" si="164"/>
        <v>5271.6676670311754</v>
      </c>
    </row>
    <row r="208" spans="1:32" x14ac:dyDescent="0.35">
      <c r="A208">
        <v>7</v>
      </c>
      <c r="C208" s="15">
        <f t="shared" si="165"/>
        <v>44111</v>
      </c>
      <c r="D208" s="9">
        <v>205</v>
      </c>
      <c r="E208" s="13"/>
      <c r="F208" s="74"/>
      <c r="G208" s="74"/>
      <c r="H208" s="74"/>
      <c r="L208" s="64"/>
      <c r="Q208" s="17"/>
      <c r="R208" s="17"/>
      <c r="T208" s="34">
        <f t="shared" si="157"/>
        <v>2.5300000000000002</v>
      </c>
      <c r="U208">
        <f t="shared" si="158"/>
        <v>0.115</v>
      </c>
      <c r="V208">
        <v>22.22</v>
      </c>
      <c r="W208">
        <f t="shared" si="159"/>
        <v>4.5454545454545456E-2</v>
      </c>
      <c r="X208">
        <f t="shared" si="160"/>
        <v>6.9545454545454549E-2</v>
      </c>
      <c r="Y208" s="32">
        <f t="shared" si="161"/>
        <v>54499.029414307741</v>
      </c>
      <c r="Z208" s="28">
        <f t="shared" si="162"/>
        <v>43189.878556659263</v>
      </c>
      <c r="AA208" s="28">
        <f t="shared" si="163"/>
        <v>212880.09202903276</v>
      </c>
      <c r="AB208" s="20"/>
      <c r="AC208" s="1">
        <f t="shared" si="154"/>
        <v>863.79757113318533</v>
      </c>
      <c r="AD208" s="1">
        <f t="shared" si="155"/>
        <v>-363.79757113318533</v>
      </c>
      <c r="AE208" s="1">
        <f t="shared" si="156"/>
        <v>431.89878556659266</v>
      </c>
      <c r="AF208" s="3">
        <f t="shared" si="164"/>
        <v>5322.0023007258196</v>
      </c>
    </row>
    <row r="209" spans="1:32" x14ac:dyDescent="0.35">
      <c r="A209">
        <v>7</v>
      </c>
      <c r="C209" s="15">
        <f t="shared" si="165"/>
        <v>44112</v>
      </c>
      <c r="D209" s="9">
        <v>206</v>
      </c>
      <c r="E209" s="13"/>
      <c r="F209" s="74"/>
      <c r="G209" s="74"/>
      <c r="H209" s="74"/>
      <c r="L209" s="64"/>
      <c r="Q209" s="17"/>
      <c r="R209" s="17"/>
      <c r="T209" s="34">
        <f t="shared" si="157"/>
        <v>2.5300000000000002</v>
      </c>
      <c r="U209">
        <f t="shared" si="158"/>
        <v>0.115</v>
      </c>
      <c r="V209">
        <v>22.22</v>
      </c>
      <c r="W209">
        <f t="shared" si="159"/>
        <v>4.5454545454545456E-2</v>
      </c>
      <c r="X209">
        <f t="shared" si="160"/>
        <v>6.9545454545454549E-2</v>
      </c>
      <c r="Y209" s="32">
        <f t="shared" si="161"/>
        <v>53627.440122706961</v>
      </c>
      <c r="Z209" s="28">
        <f t="shared" si="162"/>
        <v>42098.291550230075</v>
      </c>
      <c r="AA209" s="28">
        <f t="shared" si="163"/>
        <v>214843.26832706272</v>
      </c>
      <c r="AB209" s="20"/>
      <c r="AC209" s="1">
        <f t="shared" si="154"/>
        <v>841.96583100460157</v>
      </c>
      <c r="AD209" s="1">
        <f t="shared" si="155"/>
        <v>-341.96583100460157</v>
      </c>
      <c r="AE209" s="1">
        <f t="shared" si="156"/>
        <v>420.98291550230078</v>
      </c>
      <c r="AF209" s="3">
        <f t="shared" si="164"/>
        <v>5371.0817081765681</v>
      </c>
    </row>
    <row r="210" spans="1:32" x14ac:dyDescent="0.35">
      <c r="A210">
        <v>7</v>
      </c>
      <c r="C210" s="15">
        <f t="shared" si="165"/>
        <v>44113</v>
      </c>
      <c r="D210" s="9">
        <v>207</v>
      </c>
      <c r="E210" s="13"/>
      <c r="F210" s="74"/>
      <c r="G210" s="74"/>
      <c r="H210" s="74"/>
      <c r="L210" s="64"/>
      <c r="Q210" s="17"/>
      <c r="R210" s="17"/>
      <c r="T210" s="34">
        <f t="shared" si="157"/>
        <v>2.5300000000000002</v>
      </c>
      <c r="U210">
        <f t="shared" si="158"/>
        <v>0.115</v>
      </c>
      <c r="V210">
        <v>22.22</v>
      </c>
      <c r="W210">
        <f t="shared" si="159"/>
        <v>4.5454545454545456E-2</v>
      </c>
      <c r="X210">
        <f t="shared" si="160"/>
        <v>6.9545454545454549E-2</v>
      </c>
      <c r="Y210" s="32">
        <f t="shared" si="161"/>
        <v>52791.466309955824</v>
      </c>
      <c r="Z210" s="28">
        <f t="shared" si="162"/>
        <v>41020.706656152572</v>
      </c>
      <c r="AA210" s="28">
        <f t="shared" si="163"/>
        <v>216756.82703389134</v>
      </c>
      <c r="AB210" s="20"/>
      <c r="AC210" s="1">
        <f t="shared" si="154"/>
        <v>820.41413312305144</v>
      </c>
      <c r="AD210" s="1">
        <f t="shared" si="155"/>
        <v>-320.41413312305144</v>
      </c>
      <c r="AE210" s="1">
        <f t="shared" si="156"/>
        <v>410.20706656152572</v>
      </c>
      <c r="AF210" s="3">
        <f t="shared" si="164"/>
        <v>5418.9206758472837</v>
      </c>
    </row>
    <row r="211" spans="1:32" x14ac:dyDescent="0.35">
      <c r="A211">
        <v>7</v>
      </c>
      <c r="C211" s="15">
        <f t="shared" si="165"/>
        <v>44114</v>
      </c>
      <c r="D211" s="9">
        <v>208</v>
      </c>
      <c r="E211" s="13"/>
      <c r="F211" s="74"/>
      <c r="G211" s="74"/>
      <c r="H211" s="74"/>
      <c r="L211" s="64"/>
      <c r="Q211" s="17"/>
      <c r="R211" s="17"/>
      <c r="T211" s="34">
        <f t="shared" si="157"/>
        <v>2.5300000000000002</v>
      </c>
      <c r="U211">
        <f t="shared" si="158"/>
        <v>0.115</v>
      </c>
      <c r="V211">
        <v>22.22</v>
      </c>
      <c r="W211">
        <f t="shared" si="159"/>
        <v>4.5454545454545456E-2</v>
      </c>
      <c r="X211">
        <f t="shared" si="160"/>
        <v>6.9545454545454549E-2</v>
      </c>
      <c r="Y211" s="32">
        <f t="shared" si="161"/>
        <v>51989.5888655745</v>
      </c>
      <c r="Z211" s="28">
        <f t="shared" si="162"/>
        <v>39958.006525254234</v>
      </c>
      <c r="AA211" s="28">
        <f t="shared" si="163"/>
        <v>218621.404609171</v>
      </c>
      <c r="AB211" s="20"/>
      <c r="AC211" s="1">
        <f t="shared" si="154"/>
        <v>799.16013050508468</v>
      </c>
      <c r="AD211" s="1">
        <f t="shared" si="155"/>
        <v>-299.16013050508468</v>
      </c>
      <c r="AE211" s="1">
        <f t="shared" si="156"/>
        <v>399.58006525254234</v>
      </c>
      <c r="AF211" s="3">
        <f t="shared" si="164"/>
        <v>5465.5351152292751</v>
      </c>
    </row>
    <row r="212" spans="1:32" x14ac:dyDescent="0.35">
      <c r="A212">
        <v>7</v>
      </c>
      <c r="C212" s="15">
        <f t="shared" si="165"/>
        <v>44115</v>
      </c>
      <c r="D212" s="9">
        <v>209</v>
      </c>
      <c r="E212" s="13"/>
      <c r="F212" s="74"/>
      <c r="G212" s="74"/>
      <c r="H212" s="74"/>
      <c r="L212" s="64"/>
      <c r="Q212" s="17"/>
      <c r="R212" s="17"/>
      <c r="T212" s="34">
        <f t="shared" si="157"/>
        <v>2.5300000000000002</v>
      </c>
      <c r="U212">
        <f t="shared" si="158"/>
        <v>0.115</v>
      </c>
      <c r="V212">
        <v>22.22</v>
      </c>
      <c r="W212">
        <f t="shared" si="159"/>
        <v>4.5454545454545456E-2</v>
      </c>
      <c r="X212">
        <f t="shared" si="160"/>
        <v>6.9545454545454549E-2</v>
      </c>
      <c r="Y212" s="32">
        <f t="shared" si="161"/>
        <v>51220.349800118209</v>
      </c>
      <c r="Z212" s="28">
        <f t="shared" si="162"/>
        <v>38910.972566835335</v>
      </c>
      <c r="AA212" s="28">
        <f t="shared" si="163"/>
        <v>220437.6776330462</v>
      </c>
      <c r="AB212" s="20"/>
      <c r="AC212" s="1">
        <f t="shared" si="154"/>
        <v>778.2194513367067</v>
      </c>
      <c r="AD212" s="1">
        <f t="shared" si="155"/>
        <v>-278.2194513367067</v>
      </c>
      <c r="AE212" s="1">
        <f t="shared" si="156"/>
        <v>389.10972566835335</v>
      </c>
      <c r="AF212" s="3">
        <f t="shared" si="164"/>
        <v>5510.9419408261556</v>
      </c>
    </row>
    <row r="213" spans="1:32" x14ac:dyDescent="0.35">
      <c r="A213">
        <v>7</v>
      </c>
      <c r="C213" s="15">
        <f t="shared" si="165"/>
        <v>44116</v>
      </c>
      <c r="D213" s="9">
        <v>210</v>
      </c>
      <c r="E213" s="13"/>
      <c r="F213" s="74"/>
      <c r="G213" s="74"/>
      <c r="H213" s="74"/>
      <c r="L213" s="64"/>
      <c r="Q213" s="17"/>
      <c r="R213" s="17"/>
      <c r="T213" s="34">
        <f t="shared" si="157"/>
        <v>2.5300000000000002</v>
      </c>
      <c r="U213">
        <f t="shared" si="158"/>
        <v>0.115</v>
      </c>
      <c r="V213">
        <v>22.22</v>
      </c>
      <c r="W213">
        <f t="shared" si="159"/>
        <v>4.5454545454545456E-2</v>
      </c>
      <c r="X213">
        <f t="shared" si="160"/>
        <v>6.9545454545454549E-2</v>
      </c>
      <c r="Y213" s="32">
        <f t="shared" si="161"/>
        <v>50482.350820884509</v>
      </c>
      <c r="Z213" s="28">
        <f t="shared" si="162"/>
        <v>37880.290974849246</v>
      </c>
      <c r="AA213" s="28">
        <f t="shared" si="163"/>
        <v>222206.358204266</v>
      </c>
      <c r="AB213" s="20"/>
      <c r="AC213" s="1">
        <f t="shared" si="154"/>
        <v>757.60581949698496</v>
      </c>
      <c r="AD213" s="1">
        <f t="shared" si="155"/>
        <v>-257.60581949698496</v>
      </c>
      <c r="AE213" s="1">
        <f t="shared" si="156"/>
        <v>378.80290974849248</v>
      </c>
      <c r="AF213" s="3">
        <f t="shared" si="164"/>
        <v>5555.15895510665</v>
      </c>
    </row>
    <row r="214" spans="1:32" x14ac:dyDescent="0.35">
      <c r="A214">
        <v>7</v>
      </c>
      <c r="C214" s="15">
        <f t="shared" si="165"/>
        <v>44117</v>
      </c>
      <c r="D214" s="9">
        <v>211</v>
      </c>
      <c r="E214" s="13"/>
      <c r="F214" s="74"/>
      <c r="G214" s="74"/>
      <c r="H214" s="74"/>
      <c r="L214" s="64"/>
      <c r="Q214" s="17"/>
      <c r="R214" s="17"/>
      <c r="T214" s="34">
        <f t="shared" si="157"/>
        <v>2.5300000000000002</v>
      </c>
      <c r="U214">
        <f t="shared" si="158"/>
        <v>0.115</v>
      </c>
      <c r="V214">
        <v>22.22</v>
      </c>
      <c r="W214">
        <f t="shared" si="159"/>
        <v>4.5454545454545456E-2</v>
      </c>
      <c r="X214">
        <f t="shared" si="160"/>
        <v>6.9545454545454549E-2</v>
      </c>
      <c r="Y214" s="32">
        <f t="shared" si="161"/>
        <v>49774.251770461429</v>
      </c>
      <c r="Z214" s="28">
        <f t="shared" si="162"/>
        <v>36866.558617324634</v>
      </c>
      <c r="AA214" s="28">
        <f t="shared" si="163"/>
        <v>223928.1896122137</v>
      </c>
      <c r="AB214" s="20"/>
      <c r="AC214" s="1">
        <f t="shared" si="154"/>
        <v>737.33117234649274</v>
      </c>
      <c r="AD214" s="1">
        <f t="shared" si="155"/>
        <v>-237.33117234649274</v>
      </c>
      <c r="AE214" s="1">
        <f t="shared" si="156"/>
        <v>368.66558617324637</v>
      </c>
      <c r="AF214" s="3">
        <f t="shared" si="164"/>
        <v>5598.204740305343</v>
      </c>
    </row>
    <row r="215" spans="1:32" x14ac:dyDescent="0.35">
      <c r="A215">
        <v>7</v>
      </c>
      <c r="C215" s="15">
        <f t="shared" si="165"/>
        <v>44118</v>
      </c>
      <c r="D215" s="9">
        <v>212</v>
      </c>
      <c r="E215" s="13"/>
      <c r="F215" s="74"/>
      <c r="G215" s="74"/>
      <c r="H215" s="74"/>
      <c r="L215" s="64"/>
      <c r="Q215" s="17"/>
      <c r="R215" s="17"/>
      <c r="T215" s="34">
        <f t="shared" si="157"/>
        <v>2.5300000000000002</v>
      </c>
      <c r="U215">
        <f t="shared" si="158"/>
        <v>0.115</v>
      </c>
      <c r="V215">
        <v>22.22</v>
      </c>
      <c r="W215">
        <f t="shared" si="159"/>
        <v>4.5454545454545456E-2</v>
      </c>
      <c r="X215">
        <f t="shared" si="160"/>
        <v>6.9545454545454549E-2</v>
      </c>
      <c r="Y215" s="32">
        <f t="shared" si="161"/>
        <v>49094.768959576671</v>
      </c>
      <c r="Z215" s="28">
        <f t="shared" si="162"/>
        <v>35870.288763785546</v>
      </c>
      <c r="AA215" s="28">
        <f t="shared" si="163"/>
        <v>225603.94227663754</v>
      </c>
      <c r="AB215" s="20"/>
      <c r="AC215" s="1">
        <f t="shared" si="154"/>
        <v>717.40577527571088</v>
      </c>
      <c r="AD215" s="1">
        <f t="shared" si="155"/>
        <v>-217.40577527571088</v>
      </c>
      <c r="AE215" s="1">
        <f t="shared" si="156"/>
        <v>358.70288763785544</v>
      </c>
      <c r="AF215" s="3">
        <f t="shared" si="164"/>
        <v>5640.0985569159384</v>
      </c>
    </row>
    <row r="216" spans="1:32" x14ac:dyDescent="0.35">
      <c r="A216">
        <v>7</v>
      </c>
      <c r="C216" s="15">
        <f t="shared" si="165"/>
        <v>44119</v>
      </c>
      <c r="D216" s="9">
        <v>213</v>
      </c>
      <c r="E216" s="13"/>
      <c r="F216" s="74"/>
      <c r="G216" s="74"/>
      <c r="H216" s="74"/>
      <c r="L216" s="64"/>
      <c r="Q216" s="17"/>
      <c r="R216" s="17"/>
      <c r="T216" s="34">
        <f t="shared" si="157"/>
        <v>2.5300000000000002</v>
      </c>
      <c r="U216">
        <f t="shared" si="158"/>
        <v>0.115</v>
      </c>
      <c r="V216">
        <v>22.22</v>
      </c>
      <c r="W216">
        <f t="shared" si="159"/>
        <v>4.5454545454545456E-2</v>
      </c>
      <c r="X216">
        <f t="shared" si="160"/>
        <v>6.9545454545454549E-2</v>
      </c>
      <c r="Y216" s="32">
        <f t="shared" si="161"/>
        <v>48442.673421634237</v>
      </c>
      <c r="Z216" s="28">
        <f t="shared" si="162"/>
        <v>34891.916630646818</v>
      </c>
      <c r="AA216" s="28">
        <f t="shared" si="163"/>
        <v>227234.4099477187</v>
      </c>
      <c r="AB216" s="20"/>
      <c r="AC216" s="1">
        <f t="shared" si="154"/>
        <v>697.83833261293637</v>
      </c>
      <c r="AD216" s="1">
        <f t="shared" si="155"/>
        <v>-197.83833261293637</v>
      </c>
      <c r="AE216" s="1">
        <f t="shared" si="156"/>
        <v>348.91916630646818</v>
      </c>
      <c r="AF216" s="3">
        <f t="shared" si="164"/>
        <v>5680.8602486929676</v>
      </c>
    </row>
    <row r="217" spans="1:32" x14ac:dyDescent="0.35">
      <c r="A217">
        <v>7</v>
      </c>
      <c r="C217" s="15">
        <f t="shared" si="165"/>
        <v>44120</v>
      </c>
      <c r="D217" s="9">
        <v>214</v>
      </c>
      <c r="E217" s="13"/>
      <c r="F217" s="74"/>
      <c r="G217" s="74"/>
      <c r="H217" s="74"/>
      <c r="L217" s="64"/>
      <c r="Q217" s="17"/>
      <c r="R217" s="17"/>
      <c r="T217" s="34">
        <f t="shared" si="157"/>
        <v>2.5300000000000002</v>
      </c>
      <c r="U217">
        <f t="shared" si="158"/>
        <v>0.115</v>
      </c>
      <c r="V217">
        <v>22.22</v>
      </c>
      <c r="W217">
        <f t="shared" si="159"/>
        <v>4.5454545454545456E-2</v>
      </c>
      <c r="X217">
        <f t="shared" si="160"/>
        <v>6.9545454545454549E-2</v>
      </c>
      <c r="Y217" s="32">
        <f t="shared" si="161"/>
        <v>47816.789112641585</v>
      </c>
      <c r="Z217" s="28">
        <f t="shared" si="162"/>
        <v>33931.804729155527</v>
      </c>
      <c r="AA217" s="28">
        <f t="shared" si="163"/>
        <v>228820.40615820265</v>
      </c>
      <c r="AB217" s="20"/>
      <c r="AC217" s="1">
        <f t="shared" si="154"/>
        <v>678.63609458311055</v>
      </c>
      <c r="AD217" s="1">
        <f t="shared" si="155"/>
        <v>-178.63609458311055</v>
      </c>
      <c r="AE217" s="1">
        <f t="shared" si="156"/>
        <v>339.31804729155527</v>
      </c>
      <c r="AF217" s="3">
        <f t="shared" si="164"/>
        <v>5720.5101539550669</v>
      </c>
    </row>
    <row r="218" spans="1:32" x14ac:dyDescent="0.35">
      <c r="A218">
        <v>7</v>
      </c>
      <c r="C218" s="15">
        <f t="shared" si="165"/>
        <v>44121</v>
      </c>
      <c r="D218" s="9">
        <v>215</v>
      </c>
      <c r="E218" s="13"/>
      <c r="F218" s="74"/>
      <c r="G218" s="74"/>
      <c r="H218" s="74"/>
      <c r="L218" s="64"/>
      <c r="Q218" s="17"/>
      <c r="R218" s="17"/>
      <c r="T218" s="34">
        <f t="shared" si="157"/>
        <v>2.5300000000000002</v>
      </c>
      <c r="U218">
        <f t="shared" si="158"/>
        <v>0.115</v>
      </c>
      <c r="V218">
        <v>22.22</v>
      </c>
      <c r="W218">
        <f t="shared" si="159"/>
        <v>4.5454545454545456E-2</v>
      </c>
      <c r="X218">
        <f t="shared" si="160"/>
        <v>6.9545454545454549E-2</v>
      </c>
      <c r="Y218" s="32">
        <f t="shared" si="161"/>
        <v>47215.991076917635</v>
      </c>
      <c r="Z218" s="28">
        <f t="shared" si="162"/>
        <v>32990.248004463319</v>
      </c>
      <c r="AA218" s="28">
        <f t="shared" si="163"/>
        <v>230362.76091861882</v>
      </c>
      <c r="AB218" s="20"/>
      <c r="AC218" s="1">
        <f t="shared" si="154"/>
        <v>659.80496008926639</v>
      </c>
      <c r="AD218" s="1">
        <f t="shared" si="155"/>
        <v>-159.80496008926639</v>
      </c>
      <c r="AE218" s="1">
        <f t="shared" si="156"/>
        <v>329.90248004463319</v>
      </c>
      <c r="AF218" s="3">
        <f t="shared" si="164"/>
        <v>5759.069022965471</v>
      </c>
    </row>
    <row r="219" spans="1:32" x14ac:dyDescent="0.35">
      <c r="A219">
        <v>7</v>
      </c>
      <c r="C219" s="15">
        <f t="shared" si="165"/>
        <v>44122</v>
      </c>
      <c r="D219" s="9">
        <v>216</v>
      </c>
      <c r="E219" s="13"/>
      <c r="F219" s="74"/>
      <c r="G219" s="74"/>
      <c r="H219" s="74"/>
      <c r="L219" s="64"/>
      <c r="Q219" s="17"/>
      <c r="R219" s="17"/>
      <c r="T219" s="34">
        <f t="shared" si="157"/>
        <v>2.5300000000000002</v>
      </c>
      <c r="U219">
        <f t="shared" si="158"/>
        <v>0.115</v>
      </c>
      <c r="V219">
        <v>22.22</v>
      </c>
      <c r="W219">
        <f t="shared" si="159"/>
        <v>4.5454545454545456E-2</v>
      </c>
      <c r="X219">
        <f t="shared" si="160"/>
        <v>6.9545454545454549E-2</v>
      </c>
      <c r="Y219" s="32">
        <f t="shared" si="161"/>
        <v>46639.203596006962</v>
      </c>
      <c r="Z219" s="28">
        <f t="shared" si="162"/>
        <v>32067.478757898378</v>
      </c>
      <c r="AA219" s="28">
        <f t="shared" si="163"/>
        <v>231862.31764609442</v>
      </c>
      <c r="AB219" s="20"/>
      <c r="AC219" s="1">
        <f t="shared" si="154"/>
        <v>641.34957515796759</v>
      </c>
      <c r="AD219" s="1">
        <f t="shared" si="155"/>
        <v>-141.34957515796759</v>
      </c>
      <c r="AE219" s="1">
        <f t="shared" si="156"/>
        <v>320.6747875789838</v>
      </c>
      <c r="AF219" s="3">
        <f t="shared" si="164"/>
        <v>5796.5579411523613</v>
      </c>
    </row>
    <row r="220" spans="1:32" x14ac:dyDescent="0.35">
      <c r="A220">
        <v>7</v>
      </c>
      <c r="C220" s="15">
        <f t="shared" si="165"/>
        <v>44123</v>
      </c>
      <c r="D220" s="9">
        <v>217</v>
      </c>
      <c r="E220" s="13"/>
      <c r="F220" s="74"/>
      <c r="G220" s="74"/>
      <c r="H220" s="74"/>
      <c r="L220" s="64"/>
      <c r="Q220" s="17"/>
      <c r="R220" s="17"/>
      <c r="T220" s="34">
        <f t="shared" si="157"/>
        <v>2.5300000000000002</v>
      </c>
      <c r="U220">
        <f t="shared" si="158"/>
        <v>0.115</v>
      </c>
      <c r="V220">
        <v>22.22</v>
      </c>
      <c r="W220">
        <f t="shared" si="159"/>
        <v>4.5454545454545456E-2</v>
      </c>
      <c r="X220">
        <f t="shared" si="160"/>
        <v>6.9545454545454549E-2</v>
      </c>
      <c r="Y220" s="32">
        <f t="shared" si="161"/>
        <v>46085.398335584032</v>
      </c>
      <c r="Z220" s="28">
        <f t="shared" si="162"/>
        <v>31163.671347507745</v>
      </c>
      <c r="AA220" s="28">
        <f t="shared" si="163"/>
        <v>233319.93031690799</v>
      </c>
      <c r="AB220" s="20"/>
      <c r="AC220" s="1">
        <f t="shared" si="154"/>
        <v>623.27342695015489</v>
      </c>
      <c r="AD220" s="1">
        <f t="shared" si="155"/>
        <v>-123.27342695015489</v>
      </c>
      <c r="AE220" s="1">
        <f t="shared" si="156"/>
        <v>311.63671347507744</v>
      </c>
      <c r="AF220" s="3">
        <f t="shared" si="164"/>
        <v>5832.9982579226998</v>
      </c>
    </row>
    <row r="221" spans="1:32" x14ac:dyDescent="0.35">
      <c r="A221">
        <v>7</v>
      </c>
      <c r="C221" s="15">
        <f t="shared" si="165"/>
        <v>44124</v>
      </c>
      <c r="D221" s="9">
        <v>218</v>
      </c>
      <c r="E221" s="13"/>
      <c r="F221" s="74"/>
      <c r="G221" s="74"/>
      <c r="H221" s="74"/>
      <c r="L221" s="64"/>
      <c r="Q221" s="17"/>
      <c r="R221" s="17"/>
      <c r="T221" s="34">
        <f t="shared" si="157"/>
        <v>2.5300000000000002</v>
      </c>
      <c r="U221">
        <f t="shared" si="158"/>
        <v>0.115</v>
      </c>
      <c r="V221">
        <v>22.22</v>
      </c>
      <c r="W221">
        <f t="shared" si="159"/>
        <v>4.5454545454545456E-2</v>
      </c>
      <c r="X221">
        <f t="shared" si="160"/>
        <v>6.9545454545454549E-2</v>
      </c>
      <c r="Y221" s="32">
        <f t="shared" si="161"/>
        <v>45553.59250278848</v>
      </c>
      <c r="Z221" s="28">
        <f t="shared" si="162"/>
        <v>30278.94666450749</v>
      </c>
      <c r="AA221" s="28">
        <f t="shared" si="163"/>
        <v>234736.4608327038</v>
      </c>
      <c r="AB221" s="20"/>
      <c r="AC221" s="1">
        <f t="shared" si="154"/>
        <v>605.57893329014985</v>
      </c>
      <c r="AD221" s="1">
        <f t="shared" si="155"/>
        <v>-105.57893329014985</v>
      </c>
      <c r="AE221" s="1">
        <f t="shared" si="156"/>
        <v>302.78946664507492</v>
      </c>
      <c r="AF221" s="3">
        <f t="shared" si="164"/>
        <v>5868.4115208175954</v>
      </c>
    </row>
    <row r="222" spans="1:32" x14ac:dyDescent="0.35">
      <c r="A222">
        <v>7</v>
      </c>
      <c r="C222" s="15">
        <f t="shared" si="165"/>
        <v>44125</v>
      </c>
      <c r="D222" s="9">
        <v>219</v>
      </c>
      <c r="E222" s="13"/>
      <c r="F222" s="74"/>
      <c r="G222" s="74"/>
      <c r="H222" s="74"/>
      <c r="L222" s="64"/>
      <c r="Q222" s="17"/>
      <c r="R222" s="17"/>
      <c r="T222" s="34">
        <f t="shared" si="157"/>
        <v>2.5300000000000002</v>
      </c>
      <c r="U222">
        <f t="shared" si="158"/>
        <v>0.115</v>
      </c>
      <c r="V222">
        <v>22.22</v>
      </c>
      <c r="W222">
        <f t="shared" si="159"/>
        <v>4.5454545454545456E-2</v>
      </c>
      <c r="X222">
        <f t="shared" si="160"/>
        <v>6.9545454545454549E-2</v>
      </c>
      <c r="Y222" s="32">
        <f t="shared" si="161"/>
        <v>45042.847024363808</v>
      </c>
      <c r="Z222" s="28">
        <f t="shared" si="162"/>
        <v>29413.37638545455</v>
      </c>
      <c r="AA222" s="28">
        <f t="shared" si="163"/>
        <v>236112.77659018143</v>
      </c>
      <c r="AB222" s="20"/>
      <c r="AC222" s="1">
        <f t="shared" si="154"/>
        <v>588.26752770909104</v>
      </c>
      <c r="AD222" s="1">
        <f t="shared" si="155"/>
        <v>-88.267527709091041</v>
      </c>
      <c r="AE222" s="1">
        <f t="shared" si="156"/>
        <v>294.13376385454552</v>
      </c>
      <c r="AF222" s="3">
        <f t="shared" si="164"/>
        <v>5902.8194147545364</v>
      </c>
    </row>
    <row r="223" spans="1:32" x14ac:dyDescent="0.35">
      <c r="A223">
        <v>7</v>
      </c>
      <c r="C223" s="15">
        <f t="shared" si="165"/>
        <v>44126</v>
      </c>
      <c r="D223" s="9">
        <v>220</v>
      </c>
      <c r="E223" s="13"/>
      <c r="F223" s="74"/>
      <c r="G223" s="74"/>
      <c r="H223" s="74"/>
      <c r="L223" s="64"/>
      <c r="Q223" s="17"/>
      <c r="R223" s="17"/>
      <c r="T223" s="34">
        <f t="shared" si="157"/>
        <v>2.5300000000000002</v>
      </c>
      <c r="U223">
        <f t="shared" si="158"/>
        <v>0.115</v>
      </c>
      <c r="V223">
        <v>22.22</v>
      </c>
      <c r="W223">
        <f t="shared" si="159"/>
        <v>4.5454545454545456E-2</v>
      </c>
      <c r="X223">
        <f t="shared" si="160"/>
        <v>6.9545454545454549E-2</v>
      </c>
      <c r="Y223" s="32">
        <f t="shared" si="161"/>
        <v>44552.264754152427</v>
      </c>
      <c r="Z223" s="28">
        <f t="shared" si="162"/>
        <v>28566.987001781632</v>
      </c>
      <c r="AA223" s="28">
        <f t="shared" si="163"/>
        <v>237449.74824406573</v>
      </c>
      <c r="AB223" s="20"/>
      <c r="AC223" s="1">
        <f t="shared" si="154"/>
        <v>571.33974003563264</v>
      </c>
      <c r="AD223" s="1">
        <f t="shared" si="155"/>
        <v>-71.339740035632644</v>
      </c>
      <c r="AE223" s="1">
        <f t="shared" si="156"/>
        <v>285.66987001781632</v>
      </c>
      <c r="AF223" s="3">
        <f t="shared" si="164"/>
        <v>5936.2437061016435</v>
      </c>
    </row>
    <row r="224" spans="1:32" x14ac:dyDescent="0.35">
      <c r="A224">
        <v>7</v>
      </c>
      <c r="C224" s="15">
        <f t="shared" si="165"/>
        <v>44127</v>
      </c>
      <c r="D224" s="9">
        <v>221</v>
      </c>
      <c r="E224" s="13"/>
      <c r="F224" s="74"/>
      <c r="G224" s="74"/>
      <c r="H224" s="74"/>
      <c r="L224" s="64"/>
      <c r="Q224" s="17"/>
      <c r="R224" s="17"/>
      <c r="T224" s="34">
        <f t="shared" si="157"/>
        <v>2.5300000000000002</v>
      </c>
      <c r="U224">
        <f t="shared" si="158"/>
        <v>0.115</v>
      </c>
      <c r="V224">
        <v>22.22</v>
      </c>
      <c r="W224">
        <f t="shared" si="159"/>
        <v>4.5454545454545456E-2</v>
      </c>
      <c r="X224">
        <f t="shared" si="160"/>
        <v>6.9545454545454549E-2</v>
      </c>
      <c r="Y224" s="32">
        <f t="shared" si="161"/>
        <v>44080.988716907261</v>
      </c>
      <c r="Z224" s="28">
        <f t="shared" si="162"/>
        <v>27739.763629854911</v>
      </c>
      <c r="AA224" s="28">
        <f t="shared" si="163"/>
        <v>238748.24765323763</v>
      </c>
      <c r="AB224" s="20"/>
      <c r="AC224" s="1">
        <f t="shared" si="154"/>
        <v>554.79527259709823</v>
      </c>
      <c r="AD224" s="1">
        <f t="shared" si="155"/>
        <v>-54.795272597098233</v>
      </c>
      <c r="AE224" s="1">
        <f t="shared" si="156"/>
        <v>277.39763629854912</v>
      </c>
      <c r="AF224" s="3">
        <f t="shared" si="164"/>
        <v>5968.7061913309408</v>
      </c>
    </row>
    <row r="225" spans="1:32" x14ac:dyDescent="0.35">
      <c r="A225">
        <v>7</v>
      </c>
      <c r="C225" s="15">
        <f t="shared" si="165"/>
        <v>44128</v>
      </c>
      <c r="D225" s="9">
        <v>222</v>
      </c>
      <c r="E225" s="13"/>
      <c r="F225" s="74"/>
      <c r="G225" s="74"/>
      <c r="H225" s="74"/>
      <c r="L225" s="64"/>
      <c r="Q225" s="17"/>
      <c r="R225" s="17"/>
      <c r="T225" s="34">
        <f t="shared" si="157"/>
        <v>2.5300000000000002</v>
      </c>
      <c r="U225">
        <f t="shared" si="158"/>
        <v>0.115</v>
      </c>
      <c r="V225">
        <v>22.22</v>
      </c>
      <c r="W225">
        <f t="shared" si="159"/>
        <v>4.5454545454545456E-2</v>
      </c>
      <c r="X225">
        <f t="shared" si="160"/>
        <v>6.9545454545454549E-2</v>
      </c>
      <c r="Y225" s="32">
        <f t="shared" si="161"/>
        <v>43628.200393991217</v>
      </c>
      <c r="Z225" s="28">
        <f t="shared" si="162"/>
        <v>26931.653605959371</v>
      </c>
      <c r="AA225" s="28">
        <f t="shared" si="163"/>
        <v>240009.14600004922</v>
      </c>
      <c r="AB225" s="20"/>
      <c r="AC225" s="1">
        <f t="shared" si="154"/>
        <v>538.63307211918743</v>
      </c>
      <c r="AD225" s="1">
        <f t="shared" si="155"/>
        <v>-38.633072119187432</v>
      </c>
      <c r="AE225" s="1">
        <f t="shared" si="156"/>
        <v>269.31653605959372</v>
      </c>
      <c r="AF225" s="3">
        <f t="shared" si="164"/>
        <v>6000.2286500012306</v>
      </c>
    </row>
    <row r="226" spans="1:32" x14ac:dyDescent="0.35">
      <c r="A226">
        <v>7</v>
      </c>
      <c r="C226" s="15">
        <f t="shared" si="165"/>
        <v>44129</v>
      </c>
      <c r="D226" s="9">
        <v>223</v>
      </c>
      <c r="E226" s="13"/>
      <c r="F226" s="74"/>
      <c r="G226" s="74"/>
      <c r="H226" s="74"/>
      <c r="L226" s="64"/>
      <c r="Q226" s="17"/>
      <c r="R226" s="17"/>
      <c r="T226" s="34">
        <f t="shared" si="157"/>
        <v>2.5300000000000002</v>
      </c>
      <c r="U226">
        <f t="shared" si="158"/>
        <v>0.115</v>
      </c>
      <c r="V226">
        <v>22.22</v>
      </c>
      <c r="W226">
        <f t="shared" si="159"/>
        <v>4.5454545454545456E-2</v>
      </c>
      <c r="X226">
        <f t="shared" si="160"/>
        <v>6.9545454545454549E-2</v>
      </c>
      <c r="Y226" s="32">
        <f t="shared" si="161"/>
        <v>43193.118055330538</v>
      </c>
      <c r="Z226" s="28">
        <f t="shared" si="162"/>
        <v>26142.569871621901</v>
      </c>
      <c r="AA226" s="28">
        <f t="shared" si="163"/>
        <v>241233.31207304739</v>
      </c>
      <c r="AB226" s="20"/>
      <c r="AC226" s="1">
        <f t="shared" si="154"/>
        <v>522.85139743243803</v>
      </c>
      <c r="AD226" s="1">
        <f t="shared" si="155"/>
        <v>-22.851397432438034</v>
      </c>
      <c r="AE226" s="1">
        <f t="shared" si="156"/>
        <v>261.42569871621902</v>
      </c>
      <c r="AF226" s="3">
        <f t="shared" si="164"/>
        <v>6030.8328018261855</v>
      </c>
    </row>
    <row r="227" spans="1:32" x14ac:dyDescent="0.35">
      <c r="A227">
        <v>7</v>
      </c>
      <c r="C227" s="15">
        <f t="shared" si="165"/>
        <v>44130</v>
      </c>
      <c r="D227" s="9">
        <v>224</v>
      </c>
      <c r="E227" s="13"/>
      <c r="F227" s="74"/>
      <c r="G227" s="74"/>
      <c r="H227" s="74"/>
      <c r="L227" s="64"/>
      <c r="Q227" s="17"/>
      <c r="R227" s="17"/>
      <c r="T227" s="34">
        <f t="shared" si="157"/>
        <v>2.5300000000000002</v>
      </c>
      <c r="U227">
        <f t="shared" si="158"/>
        <v>0.115</v>
      </c>
      <c r="V227">
        <v>22.22</v>
      </c>
      <c r="W227">
        <f t="shared" si="159"/>
        <v>4.5454545454545456E-2</v>
      </c>
      <c r="X227">
        <f t="shared" si="160"/>
        <v>6.9545454545454549E-2</v>
      </c>
      <c r="Y227" s="32">
        <f t="shared" si="161"/>
        <v>42774.995140946281</v>
      </c>
      <c r="Z227" s="28">
        <f t="shared" si="162"/>
        <v>25372.39415547789</v>
      </c>
      <c r="AA227" s="28">
        <f t="shared" si="163"/>
        <v>242421.61070357566</v>
      </c>
      <c r="AB227" s="20"/>
      <c r="AC227" s="1">
        <f t="shared" si="154"/>
        <v>507.44788310955784</v>
      </c>
      <c r="AD227" s="1">
        <f t="shared" si="155"/>
        <v>-7.4478831095578357</v>
      </c>
      <c r="AE227" s="1">
        <f t="shared" si="156"/>
        <v>253.72394155477892</v>
      </c>
      <c r="AF227" s="3">
        <f t="shared" si="164"/>
        <v>6060.540267589392</v>
      </c>
    </row>
    <row r="228" spans="1:32" x14ac:dyDescent="0.35">
      <c r="A228">
        <v>7</v>
      </c>
      <c r="C228" s="15">
        <f t="shared" si="165"/>
        <v>44131</v>
      </c>
      <c r="D228" s="9">
        <v>225</v>
      </c>
      <c r="E228" s="13"/>
      <c r="F228" s="74"/>
      <c r="G228" s="74"/>
      <c r="H228" s="74"/>
      <c r="L228" s="64"/>
      <c r="Q228" s="17"/>
      <c r="R228" s="17"/>
      <c r="T228" s="34">
        <f t="shared" si="157"/>
        <v>2.5300000000000002</v>
      </c>
      <c r="U228">
        <f t="shared" si="158"/>
        <v>0.115</v>
      </c>
      <c r="V228">
        <v>22.22</v>
      </c>
      <c r="W228">
        <f t="shared" si="159"/>
        <v>4.5454545454545456E-2</v>
      </c>
      <c r="X228">
        <f t="shared" si="160"/>
        <v>6.9545454545454549E-2</v>
      </c>
      <c r="Y228" s="32">
        <f t="shared" si="161"/>
        <v>42373.118694492703</v>
      </c>
      <c r="Z228" s="28">
        <f t="shared" si="162"/>
        <v>24620.979958500655</v>
      </c>
      <c r="AA228" s="28">
        <f t="shared" si="163"/>
        <v>243574.90134700647</v>
      </c>
      <c r="AB228" s="20"/>
      <c r="AC228" s="1">
        <f t="shared" si="154"/>
        <v>492.4195991700131</v>
      </c>
      <c r="AD228" s="1">
        <f t="shared" si="155"/>
        <v>7.5804008299868997</v>
      </c>
      <c r="AE228" s="1">
        <f t="shared" si="156"/>
        <v>246.20979958500655</v>
      </c>
      <c r="AF228" s="3">
        <f t="shared" si="164"/>
        <v>6089.3725336751622</v>
      </c>
    </row>
    <row r="229" spans="1:32" x14ac:dyDescent="0.35">
      <c r="A229">
        <v>7</v>
      </c>
      <c r="C229" s="15">
        <f t="shared" si="165"/>
        <v>44132</v>
      </c>
      <c r="D229" s="9">
        <v>226</v>
      </c>
      <c r="E229" s="13"/>
      <c r="F229" s="74"/>
      <c r="G229" s="74"/>
      <c r="H229" s="74"/>
      <c r="L229" s="64"/>
      <c r="Q229" s="17"/>
      <c r="R229" s="17"/>
      <c r="T229" s="34">
        <f t="shared" si="157"/>
        <v>2.5300000000000002</v>
      </c>
      <c r="U229">
        <f t="shared" si="158"/>
        <v>0.115</v>
      </c>
      <c r="V229">
        <v>22.22</v>
      </c>
      <c r="W229">
        <f t="shared" si="159"/>
        <v>4.5454545454545456E-2</v>
      </c>
      <c r="X229">
        <f t="shared" si="160"/>
        <v>6.9545454545454549E-2</v>
      </c>
      <c r="Y229" s="32">
        <f t="shared" si="161"/>
        <v>41986.807850465077</v>
      </c>
      <c r="Z229" s="28">
        <f t="shared" si="162"/>
        <v>23888.155349869161</v>
      </c>
      <c r="AA229" s="28">
        <f t="shared" si="163"/>
        <v>244694.0367996656</v>
      </c>
      <c r="AB229" s="20"/>
      <c r="AC229" s="1">
        <f t="shared" si="154"/>
        <v>477.7631069973832</v>
      </c>
      <c r="AD229" s="1">
        <f t="shared" si="155"/>
        <v>22.236893002616796</v>
      </c>
      <c r="AE229" s="1">
        <f t="shared" si="156"/>
        <v>238.8815534986916</v>
      </c>
      <c r="AF229" s="3">
        <f t="shared" si="164"/>
        <v>6117.3509199916407</v>
      </c>
    </row>
    <row r="230" spans="1:32" x14ac:dyDescent="0.35">
      <c r="A230">
        <v>7</v>
      </c>
      <c r="C230" s="15">
        <f t="shared" si="165"/>
        <v>44133</v>
      </c>
      <c r="D230" s="9">
        <v>227</v>
      </c>
      <c r="E230" s="13"/>
      <c r="F230" s="74"/>
      <c r="G230" s="74"/>
      <c r="H230" s="74"/>
      <c r="L230" s="64"/>
      <c r="Q230" s="17"/>
      <c r="R230" s="17"/>
      <c r="T230" s="34">
        <f t="shared" si="157"/>
        <v>2.5300000000000002</v>
      </c>
      <c r="U230">
        <f t="shared" si="158"/>
        <v>0.115</v>
      </c>
      <c r="V230">
        <v>22.22</v>
      </c>
      <c r="W230">
        <f t="shared" si="159"/>
        <v>4.5454545454545456E-2</v>
      </c>
      <c r="X230">
        <f t="shared" si="160"/>
        <v>6.9545454545454549E-2</v>
      </c>
      <c r="Y230" s="32">
        <f t="shared" si="161"/>
        <v>41615.412376087945</v>
      </c>
      <c r="Z230" s="28">
        <f t="shared" si="162"/>
        <v>23173.725581070423</v>
      </c>
      <c r="AA230" s="28">
        <f t="shared" si="163"/>
        <v>245779.86204284147</v>
      </c>
      <c r="AB230" s="20"/>
      <c r="AC230" s="1">
        <f t="shared" si="154"/>
        <v>463.47451162140845</v>
      </c>
      <c r="AD230" s="1">
        <f t="shared" si="155"/>
        <v>36.525488378591547</v>
      </c>
      <c r="AE230" s="1">
        <f t="shared" si="156"/>
        <v>231.73725581070423</v>
      </c>
      <c r="AF230" s="3">
        <f t="shared" si="164"/>
        <v>6144.4965510710372</v>
      </c>
    </row>
    <row r="231" spans="1:32" x14ac:dyDescent="0.35">
      <c r="A231">
        <v>7</v>
      </c>
      <c r="C231" s="15">
        <f t="shared" si="165"/>
        <v>44134</v>
      </c>
      <c r="D231" s="9">
        <v>228</v>
      </c>
      <c r="E231" s="13"/>
      <c r="F231" s="74"/>
      <c r="G231" s="74"/>
      <c r="H231" s="74"/>
      <c r="L231" s="64"/>
      <c r="Q231" s="17"/>
      <c r="R231" s="17"/>
      <c r="T231" s="34">
        <f t="shared" si="157"/>
        <v>2.5300000000000002</v>
      </c>
      <c r="U231">
        <f t="shared" si="158"/>
        <v>0.115</v>
      </c>
      <c r="V231">
        <v>22.22</v>
      </c>
      <c r="W231">
        <f t="shared" si="159"/>
        <v>4.5454545454545456E-2</v>
      </c>
      <c r="X231">
        <f t="shared" si="160"/>
        <v>6.9545454545454549E-2</v>
      </c>
      <c r="Y231" s="32">
        <f t="shared" si="161"/>
        <v>41258.311268343903</v>
      </c>
      <c r="Z231" s="28">
        <f t="shared" si="162"/>
        <v>22477.475526038539</v>
      </c>
      <c r="AA231" s="28">
        <f t="shared" si="163"/>
        <v>246833.21320561739</v>
      </c>
      <c r="AB231" s="20"/>
      <c r="AC231" s="1">
        <f t="shared" si="154"/>
        <v>449.54951052077081</v>
      </c>
      <c r="AD231" s="1">
        <f t="shared" si="155"/>
        <v>50.450489479229191</v>
      </c>
      <c r="AE231" s="1">
        <f t="shared" si="156"/>
        <v>224.7747552603854</v>
      </c>
      <c r="AF231" s="3">
        <f t="shared" si="164"/>
        <v>6170.8303301404349</v>
      </c>
    </row>
    <row r="232" spans="1:32" x14ac:dyDescent="0.35">
      <c r="A232">
        <v>7</v>
      </c>
      <c r="C232" s="15">
        <f t="shared" si="165"/>
        <v>44135</v>
      </c>
      <c r="D232" s="9">
        <v>229</v>
      </c>
      <c r="E232" s="13"/>
      <c r="F232" s="74"/>
      <c r="G232" s="74"/>
      <c r="H232" s="74"/>
      <c r="L232" s="64"/>
      <c r="Q232" s="17"/>
      <c r="R232" s="17"/>
      <c r="T232" s="34">
        <f t="shared" si="157"/>
        <v>2.5300000000000002</v>
      </c>
      <c r="U232">
        <f t="shared" si="158"/>
        <v>0.115</v>
      </c>
      <c r="V232">
        <v>22.22</v>
      </c>
      <c r="W232">
        <f t="shared" si="159"/>
        <v>4.5454545454545456E-2</v>
      </c>
      <c r="X232">
        <f t="shared" si="160"/>
        <v>6.9545454545454549E-2</v>
      </c>
      <c r="Y232" s="32">
        <f t="shared" si="161"/>
        <v>40914.911406140825</v>
      </c>
      <c r="Z232" s="28">
        <f t="shared" si="162"/>
        <v>21799.171955239868</v>
      </c>
      <c r="AA232" s="28">
        <f t="shared" si="163"/>
        <v>247854.91663861915</v>
      </c>
      <c r="AB232" s="20"/>
      <c r="AC232" s="1">
        <f t="shared" si="154"/>
        <v>435.98343910479736</v>
      </c>
      <c r="AD232" s="1">
        <f t="shared" si="155"/>
        <v>64.016560895202645</v>
      </c>
      <c r="AE232" s="1">
        <f t="shared" si="156"/>
        <v>217.99171955239868</v>
      </c>
      <c r="AF232" s="3">
        <f t="shared" si="164"/>
        <v>6196.3729159654795</v>
      </c>
    </row>
    <row r="233" spans="1:32" x14ac:dyDescent="0.35">
      <c r="A233">
        <v>7</v>
      </c>
      <c r="C233" s="15">
        <f t="shared" si="165"/>
        <v>44136</v>
      </c>
      <c r="D233" s="9">
        <v>230</v>
      </c>
      <c r="E233" s="13"/>
      <c r="F233" s="74"/>
      <c r="G233" s="74"/>
      <c r="H233" s="74"/>
      <c r="L233" s="64"/>
      <c r="Q233" s="17"/>
      <c r="R233" s="17"/>
      <c r="T233" s="34">
        <f t="shared" si="157"/>
        <v>2.5300000000000002</v>
      </c>
      <c r="U233">
        <f t="shared" si="158"/>
        <v>0.115</v>
      </c>
      <c r="V233">
        <v>22.22</v>
      </c>
      <c r="W233">
        <f t="shared" si="159"/>
        <v>4.5454545454545456E-2</v>
      </c>
      <c r="X233">
        <f t="shared" si="160"/>
        <v>6.9545454545454549E-2</v>
      </c>
      <c r="Y233" s="32">
        <f t="shared" si="161"/>
        <v>40584.646257230685</v>
      </c>
      <c r="Z233" s="28">
        <f t="shared" si="162"/>
        <v>21138.565651639106</v>
      </c>
      <c r="AA233" s="28">
        <f t="shared" si="163"/>
        <v>248845.78809113006</v>
      </c>
      <c r="AB233" s="20"/>
      <c r="AC233" s="1">
        <f t="shared" si="154"/>
        <v>422.77131303278213</v>
      </c>
      <c r="AD233" s="1">
        <f t="shared" si="155"/>
        <v>77.228686967217868</v>
      </c>
      <c r="AE233" s="1">
        <f t="shared" si="156"/>
        <v>211.38565651639107</v>
      </c>
      <c r="AF233" s="3">
        <f t="shared" si="164"/>
        <v>6221.1447022782522</v>
      </c>
    </row>
    <row r="234" spans="1:32" x14ac:dyDescent="0.35">
      <c r="A234">
        <v>7</v>
      </c>
      <c r="C234" s="15">
        <f t="shared" si="165"/>
        <v>44137</v>
      </c>
      <c r="D234" s="9">
        <v>231</v>
      </c>
      <c r="E234" s="13"/>
      <c r="F234" s="74"/>
      <c r="G234" s="74"/>
      <c r="H234" s="74"/>
      <c r="L234" s="64"/>
      <c r="Q234" s="17"/>
      <c r="R234" s="17"/>
      <c r="T234" s="34">
        <f t="shared" si="157"/>
        <v>2.5300000000000002</v>
      </c>
      <c r="U234">
        <f t="shared" si="158"/>
        <v>0.115</v>
      </c>
      <c r="V234">
        <v>22.22</v>
      </c>
      <c r="W234">
        <f t="shared" si="159"/>
        <v>4.5454545454545456E-2</v>
      </c>
      <c r="X234">
        <f t="shared" si="160"/>
        <v>6.9545454545454549E-2</v>
      </c>
      <c r="Y234" s="32">
        <f t="shared" si="161"/>
        <v>40266.974639175838</v>
      </c>
      <c r="Z234" s="28">
        <f t="shared" si="162"/>
        <v>20495.393376437631</v>
      </c>
      <c r="AA234" s="28">
        <f t="shared" si="163"/>
        <v>249806.63198438639</v>
      </c>
      <c r="AB234" s="20"/>
      <c r="AC234" s="1">
        <f t="shared" si="154"/>
        <v>409.9078675287526</v>
      </c>
      <c r="AD234" s="1">
        <f t="shared" si="155"/>
        <v>90.092132471247396</v>
      </c>
      <c r="AE234" s="1">
        <f t="shared" si="156"/>
        <v>204.9539337643763</v>
      </c>
      <c r="AF234" s="3">
        <f t="shared" si="164"/>
        <v>6245.1657996096601</v>
      </c>
    </row>
    <row r="235" spans="1:32" x14ac:dyDescent="0.35">
      <c r="A235">
        <v>7</v>
      </c>
      <c r="C235" s="15">
        <f t="shared" si="165"/>
        <v>44138</v>
      </c>
      <c r="D235" s="9">
        <v>232</v>
      </c>
      <c r="E235" s="13"/>
      <c r="F235" s="74"/>
      <c r="G235" s="74"/>
      <c r="H235" s="74"/>
      <c r="L235" s="64"/>
      <c r="Q235" s="17"/>
      <c r="R235" s="17"/>
      <c r="T235" s="34">
        <f t="shared" si="157"/>
        <v>2.5300000000000002</v>
      </c>
      <c r="U235">
        <f t="shared" si="158"/>
        <v>0.115</v>
      </c>
      <c r="V235">
        <v>22.22</v>
      </c>
      <c r="W235">
        <f t="shared" si="159"/>
        <v>4.5454545454545456E-2</v>
      </c>
      <c r="X235">
        <f t="shared" si="160"/>
        <v>6.9545454545454549E-2</v>
      </c>
      <c r="Y235" s="32">
        <f t="shared" si="161"/>
        <v>39961.379533400199</v>
      </c>
      <c r="Z235" s="28">
        <f t="shared" si="162"/>
        <v>19869.379692375194</v>
      </c>
      <c r="AA235" s="28">
        <f t="shared" si="163"/>
        <v>250738.24077422445</v>
      </c>
      <c r="AB235" s="20"/>
      <c r="AC235" s="1">
        <f t="shared" si="154"/>
        <v>397.38759384750392</v>
      </c>
      <c r="AD235" s="1">
        <f t="shared" si="155"/>
        <v>102.61240615249608</v>
      </c>
      <c r="AE235" s="1">
        <f t="shared" si="156"/>
        <v>198.69379692375196</v>
      </c>
      <c r="AF235" s="3">
        <f t="shared" si="164"/>
        <v>6268.4560193556117</v>
      </c>
    </row>
    <row r="236" spans="1:32" x14ac:dyDescent="0.35">
      <c r="A236">
        <v>7</v>
      </c>
      <c r="C236" s="15">
        <f t="shared" si="165"/>
        <v>44139</v>
      </c>
      <c r="D236" s="9">
        <v>233</v>
      </c>
      <c r="E236" s="13"/>
      <c r="F236" s="74"/>
      <c r="G236" s="74"/>
      <c r="H236" s="74"/>
      <c r="L236" s="64"/>
      <c r="Q236" s="17"/>
      <c r="R236" s="17"/>
      <c r="T236" s="34">
        <f t="shared" si="157"/>
        <v>2.5300000000000002</v>
      </c>
      <c r="U236">
        <f t="shared" si="158"/>
        <v>0.115</v>
      </c>
      <c r="V236">
        <v>22.22</v>
      </c>
      <c r="W236">
        <f t="shared" si="159"/>
        <v>4.5454545454545456E-2</v>
      </c>
      <c r="X236">
        <f t="shared" si="160"/>
        <v>6.9545454545454549E-2</v>
      </c>
      <c r="Y236" s="32">
        <f t="shared" si="161"/>
        <v>39667.366951154996</v>
      </c>
      <c r="Z236" s="28">
        <f t="shared" si="162"/>
        <v>19260.238652239703</v>
      </c>
      <c r="AA236" s="28">
        <f t="shared" si="163"/>
        <v>251641.39439660514</v>
      </c>
      <c r="AB236" s="20"/>
      <c r="AC236" s="1">
        <f t="shared" si="154"/>
        <v>385.20477304479408</v>
      </c>
      <c r="AD236" s="1">
        <f t="shared" si="155"/>
        <v>114.79522695520592</v>
      </c>
      <c r="AE236" s="1">
        <f t="shared" si="156"/>
        <v>192.60238652239704</v>
      </c>
      <c r="AF236" s="3">
        <f t="shared" si="164"/>
        <v>6291.0348599151293</v>
      </c>
    </row>
    <row r="237" spans="1:32" x14ac:dyDescent="0.35">
      <c r="A237">
        <v>7</v>
      </c>
      <c r="C237" s="15">
        <f t="shared" si="165"/>
        <v>44140</v>
      </c>
      <c r="D237" s="9">
        <v>234</v>
      </c>
      <c r="E237" s="13"/>
      <c r="F237" s="74"/>
      <c r="G237" s="74"/>
      <c r="H237" s="74"/>
      <c r="L237" s="64"/>
      <c r="Q237" s="17"/>
      <c r="R237" s="17"/>
      <c r="T237" s="34">
        <f t="shared" si="157"/>
        <v>2.5300000000000002</v>
      </c>
      <c r="U237">
        <f t="shared" si="158"/>
        <v>0.115</v>
      </c>
      <c r="V237">
        <v>22.22</v>
      </c>
      <c r="W237">
        <f t="shared" si="159"/>
        <v>4.5454545454545456E-2</v>
      </c>
      <c r="X237">
        <f t="shared" si="160"/>
        <v>6.9545454545454549E-2</v>
      </c>
      <c r="Y237" s="32">
        <f t="shared" si="161"/>
        <v>39384.464850065058</v>
      </c>
      <c r="Z237" s="28">
        <f t="shared" si="162"/>
        <v>18667.675360046018</v>
      </c>
      <c r="AA237" s="28">
        <f t="shared" si="163"/>
        <v>252516.85978988878</v>
      </c>
      <c r="AB237" s="20"/>
      <c r="AC237" s="1">
        <f t="shared" si="154"/>
        <v>373.35350720092038</v>
      </c>
      <c r="AD237" s="1">
        <f t="shared" si="155"/>
        <v>126.64649279907962</v>
      </c>
      <c r="AE237" s="1">
        <f t="shared" si="156"/>
        <v>186.67675360046019</v>
      </c>
      <c r="AF237" s="3">
        <f t="shared" si="164"/>
        <v>6312.9214947472201</v>
      </c>
    </row>
    <row r="238" spans="1:32" x14ac:dyDescent="0.35">
      <c r="A238">
        <v>7</v>
      </c>
      <c r="C238" s="15">
        <f t="shared" si="165"/>
        <v>44141</v>
      </c>
      <c r="D238" s="9">
        <v>235</v>
      </c>
      <c r="E238" s="13"/>
      <c r="F238" s="74"/>
      <c r="G238" s="74"/>
      <c r="H238" s="74"/>
      <c r="L238" s="64"/>
      <c r="Q238" s="17"/>
      <c r="R238" s="17"/>
      <c r="T238" s="34">
        <f t="shared" si="157"/>
        <v>2.5300000000000002</v>
      </c>
      <c r="U238">
        <f t="shared" si="158"/>
        <v>0.115</v>
      </c>
      <c r="V238">
        <v>22.22</v>
      </c>
      <c r="W238">
        <f t="shared" si="159"/>
        <v>4.5454545454545456E-2</v>
      </c>
      <c r="X238">
        <f t="shared" si="160"/>
        <v>6.9545454545454549E-2</v>
      </c>
      <c r="Y238" s="32">
        <f t="shared" si="161"/>
        <v>39112.222099795334</v>
      </c>
      <c r="Z238" s="28">
        <f t="shared" si="162"/>
        <v>18091.387412131833</v>
      </c>
      <c r="AA238" s="28">
        <f t="shared" si="163"/>
        <v>253365.39048807271</v>
      </c>
      <c r="AB238" s="20"/>
      <c r="AC238" s="1">
        <f t="shared" si="154"/>
        <v>361.82774824263669</v>
      </c>
      <c r="AD238" s="1">
        <f t="shared" si="155"/>
        <v>138.17225175736331</v>
      </c>
      <c r="AE238" s="1">
        <f t="shared" si="156"/>
        <v>180.91387412131834</v>
      </c>
      <c r="AF238" s="3">
        <f t="shared" si="164"/>
        <v>6334.1347622018184</v>
      </c>
    </row>
    <row r="239" spans="1:32" x14ac:dyDescent="0.35">
      <c r="A239">
        <v>7</v>
      </c>
      <c r="C239" s="15">
        <f t="shared" si="165"/>
        <v>44142</v>
      </c>
      <c r="D239" s="9">
        <v>236</v>
      </c>
      <c r="E239" s="13"/>
      <c r="F239" s="74"/>
      <c r="G239" s="74"/>
      <c r="H239" s="74"/>
      <c r="L239" s="64"/>
      <c r="Q239" s="17"/>
      <c r="R239" s="17"/>
      <c r="T239" s="34">
        <f t="shared" si="157"/>
        <v>2.5300000000000002</v>
      </c>
      <c r="U239">
        <f t="shared" si="158"/>
        <v>0.115</v>
      </c>
      <c r="V239">
        <v>22.22</v>
      </c>
      <c r="W239">
        <f t="shared" si="159"/>
        <v>4.5454545454545456E-2</v>
      </c>
      <c r="X239">
        <f t="shared" si="160"/>
        <v>6.9545454545454549E-2</v>
      </c>
      <c r="Y239" s="32">
        <f t="shared" si="161"/>
        <v>38850.207495283517</v>
      </c>
      <c r="Z239" s="28">
        <f t="shared" si="162"/>
        <v>17531.066225183113</v>
      </c>
      <c r="AA239" s="28">
        <f t="shared" si="163"/>
        <v>254187.72627953324</v>
      </c>
      <c r="AB239" s="20"/>
      <c r="AC239" s="1">
        <f t="shared" si="154"/>
        <v>350.62132450366227</v>
      </c>
      <c r="AD239" s="1">
        <f t="shared" si="155"/>
        <v>149.37867549633773</v>
      </c>
      <c r="AE239" s="1">
        <f t="shared" si="156"/>
        <v>175.31066225183113</v>
      </c>
      <c r="AF239" s="3">
        <f t="shared" si="164"/>
        <v>6354.6931569883309</v>
      </c>
    </row>
    <row r="240" spans="1:32" x14ac:dyDescent="0.35">
      <c r="A240">
        <v>7</v>
      </c>
      <c r="C240" s="15">
        <f t="shared" si="165"/>
        <v>44143</v>
      </c>
      <c r="D240" s="9">
        <v>237</v>
      </c>
      <c r="E240" s="13"/>
      <c r="F240" s="74"/>
      <c r="G240" s="74"/>
      <c r="H240" s="74"/>
      <c r="L240" s="64"/>
      <c r="Q240" s="17"/>
      <c r="R240" s="17"/>
      <c r="T240" s="34">
        <f t="shared" si="157"/>
        <v>2.5300000000000002</v>
      </c>
      <c r="U240">
        <f t="shared" si="158"/>
        <v>0.115</v>
      </c>
      <c r="V240">
        <v>22.22</v>
      </c>
      <c r="W240">
        <f t="shared" si="159"/>
        <v>4.5454545454545456E-2</v>
      </c>
      <c r="X240">
        <f t="shared" si="160"/>
        <v>6.9545454545454549E-2</v>
      </c>
      <c r="Y240" s="32">
        <f t="shared" si="161"/>
        <v>38598.00881591822</v>
      </c>
      <c r="Z240" s="28">
        <f t="shared" si="162"/>
        <v>16986.398257949175</v>
      </c>
      <c r="AA240" s="28">
        <f t="shared" si="163"/>
        <v>254984.59292613246</v>
      </c>
      <c r="AB240" s="20"/>
      <c r="AC240" s="1">
        <f t="shared" si="154"/>
        <v>339.72796515898352</v>
      </c>
      <c r="AD240" s="1">
        <f t="shared" si="155"/>
        <v>160.27203484101648</v>
      </c>
      <c r="AE240" s="1">
        <f t="shared" si="156"/>
        <v>169.86398257949176</v>
      </c>
      <c r="AF240" s="3">
        <f t="shared" si="164"/>
        <v>6374.6148231533116</v>
      </c>
    </row>
    <row r="241" spans="1:32" x14ac:dyDescent="0.35">
      <c r="A241">
        <v>7</v>
      </c>
      <c r="C241" s="15">
        <f t="shared" si="165"/>
        <v>44144</v>
      </c>
      <c r="D241" s="9">
        <v>238</v>
      </c>
      <c r="E241" s="13"/>
      <c r="F241" s="74"/>
      <c r="G241" s="74"/>
      <c r="H241" s="74"/>
      <c r="L241" s="64"/>
      <c r="Q241" s="17"/>
      <c r="R241" s="17"/>
      <c r="T241" s="34">
        <f t="shared" si="157"/>
        <v>2.5300000000000002</v>
      </c>
      <c r="U241">
        <f t="shared" si="158"/>
        <v>0.115</v>
      </c>
      <c r="V241">
        <v>22.22</v>
      </c>
      <c r="W241">
        <f t="shared" si="159"/>
        <v>4.5454545454545456E-2</v>
      </c>
      <c r="X241">
        <f t="shared" si="160"/>
        <v>6.9545454545454549E-2</v>
      </c>
      <c r="Y241" s="32">
        <f t="shared" si="161"/>
        <v>38355.231928998874</v>
      </c>
      <c r="Z241" s="28">
        <f t="shared" si="162"/>
        <v>16457.066133143559</v>
      </c>
      <c r="AA241" s="28">
        <f t="shared" si="163"/>
        <v>255756.70193785743</v>
      </c>
      <c r="AB241" s="20"/>
      <c r="AC241" s="1">
        <f t="shared" si="154"/>
        <v>329.14132266287118</v>
      </c>
      <c r="AD241" s="1">
        <f t="shared" si="155"/>
        <v>170.85867733712882</v>
      </c>
      <c r="AE241" s="1">
        <f t="shared" si="156"/>
        <v>164.57066133143559</v>
      </c>
      <c r="AF241" s="3">
        <f t="shared" si="164"/>
        <v>6393.9175484464358</v>
      </c>
    </row>
    <row r="242" spans="1:32" x14ac:dyDescent="0.35">
      <c r="A242">
        <v>7</v>
      </c>
      <c r="C242" s="15">
        <f t="shared" si="165"/>
        <v>44145</v>
      </c>
      <c r="D242" s="9">
        <v>239</v>
      </c>
      <c r="E242" s="13"/>
      <c r="F242" s="74"/>
      <c r="G242" s="74"/>
      <c r="H242" s="74"/>
      <c r="L242" s="64"/>
      <c r="Q242" s="17"/>
      <c r="R242" s="17"/>
      <c r="T242" s="34">
        <f t="shared" si="157"/>
        <v>2.5300000000000002</v>
      </c>
      <c r="U242">
        <f t="shared" si="158"/>
        <v>0.115</v>
      </c>
      <c r="V242">
        <v>22.22</v>
      </c>
      <c r="W242">
        <f t="shared" si="159"/>
        <v>4.5454545454545456E-2</v>
      </c>
      <c r="X242">
        <f t="shared" si="160"/>
        <v>6.9545454545454549E-2</v>
      </c>
      <c r="Y242" s="32">
        <f t="shared" si="161"/>
        <v>38121.499935790067</v>
      </c>
      <c r="Z242" s="28">
        <f t="shared" si="162"/>
        <v>15942.749665754935</v>
      </c>
      <c r="AA242" s="28">
        <f t="shared" si="163"/>
        <v>256504.75039845487</v>
      </c>
      <c r="AB242" s="20"/>
      <c r="AC242" s="1">
        <f t="shared" si="154"/>
        <v>318.85499331509868</v>
      </c>
      <c r="AD242" s="1">
        <f t="shared" si="155"/>
        <v>181.14500668490132</v>
      </c>
      <c r="AE242" s="1">
        <f t="shared" si="156"/>
        <v>159.42749665754934</v>
      </c>
      <c r="AF242" s="3">
        <f t="shared" si="164"/>
        <v>6412.6187599613722</v>
      </c>
    </row>
    <row r="243" spans="1:32" x14ac:dyDescent="0.35">
      <c r="A243">
        <v>7</v>
      </c>
      <c r="C243" s="15">
        <f t="shared" si="165"/>
        <v>44146</v>
      </c>
      <c r="D243" s="9">
        <v>240</v>
      </c>
      <c r="E243" s="13"/>
      <c r="F243" s="74"/>
      <c r="G243" s="74"/>
      <c r="H243" s="74"/>
      <c r="L243" s="64"/>
      <c r="Q243" s="17"/>
      <c r="R243" s="17"/>
      <c r="T243" s="34">
        <f t="shared" si="157"/>
        <v>2.5300000000000002</v>
      </c>
      <c r="U243">
        <f t="shared" si="158"/>
        <v>0.115</v>
      </c>
      <c r="V243">
        <v>22.22</v>
      </c>
      <c r="W243">
        <f t="shared" si="159"/>
        <v>4.5454545454545456E-2</v>
      </c>
      <c r="X243">
        <f t="shared" si="160"/>
        <v>6.9545454545454549E-2</v>
      </c>
      <c r="Y243" s="32">
        <f t="shared" si="161"/>
        <v>37896.452358475821</v>
      </c>
      <c r="Z243" s="28">
        <f t="shared" si="162"/>
        <v>15443.126803716681</v>
      </c>
      <c r="AA243" s="28">
        <f t="shared" si="163"/>
        <v>257229.42083780735</v>
      </c>
      <c r="AB243" s="20"/>
      <c r="AC243" s="1">
        <f t="shared" si="154"/>
        <v>308.8625360743336</v>
      </c>
      <c r="AD243" s="1">
        <f t="shared" si="155"/>
        <v>191.1374639256664</v>
      </c>
      <c r="AE243" s="1">
        <f t="shared" si="156"/>
        <v>154.4312680371668</v>
      </c>
      <c r="AF243" s="3">
        <f t="shared" si="164"/>
        <v>6430.7355209451844</v>
      </c>
    </row>
    <row r="244" spans="1:32" x14ac:dyDescent="0.35">
      <c r="A244">
        <v>7</v>
      </c>
      <c r="C244" s="15">
        <f t="shared" si="165"/>
        <v>44147</v>
      </c>
      <c r="D244" s="9">
        <v>241</v>
      </c>
      <c r="E244" s="13"/>
      <c r="F244" s="74"/>
      <c r="G244" s="74"/>
      <c r="H244" s="74"/>
      <c r="L244" s="64"/>
      <c r="Q244" s="17"/>
      <c r="R244" s="17"/>
      <c r="T244" s="34">
        <f t="shared" si="157"/>
        <v>2.5300000000000002</v>
      </c>
      <c r="U244">
        <f t="shared" si="158"/>
        <v>0.115</v>
      </c>
      <c r="V244">
        <v>22.22</v>
      </c>
      <c r="W244">
        <f t="shared" si="159"/>
        <v>4.5454545454545456E-2</v>
      </c>
      <c r="X244">
        <f t="shared" si="160"/>
        <v>6.9545454545454549E-2</v>
      </c>
      <c r="Y244" s="32">
        <f t="shared" si="161"/>
        <v>37679.744366325824</v>
      </c>
      <c r="Z244" s="28">
        <f t="shared" si="162"/>
        <v>14957.874486606825</v>
      </c>
      <c r="AA244" s="28">
        <f t="shared" si="163"/>
        <v>257931.38114706721</v>
      </c>
      <c r="AB244" s="20"/>
      <c r="AC244" s="1">
        <f t="shared" si="154"/>
        <v>299.15748973213653</v>
      </c>
      <c r="AD244" s="1">
        <f t="shared" si="155"/>
        <v>200.84251026786347</v>
      </c>
      <c r="AE244" s="1">
        <f t="shared" si="156"/>
        <v>149.57874486606826</v>
      </c>
      <c r="AF244" s="3">
        <f t="shared" si="164"/>
        <v>6448.2845286766806</v>
      </c>
    </row>
    <row r="245" spans="1:32" x14ac:dyDescent="0.35">
      <c r="A245">
        <v>7</v>
      </c>
      <c r="C245" s="15">
        <f t="shared" si="165"/>
        <v>44148</v>
      </c>
      <c r="D245" s="9">
        <v>242</v>
      </c>
      <c r="E245" s="13"/>
      <c r="F245" s="74"/>
      <c r="G245" s="74"/>
      <c r="H245" s="74"/>
      <c r="L245" s="64"/>
      <c r="Q245" s="17"/>
      <c r="R245" s="17"/>
      <c r="T245" s="34">
        <f t="shared" si="157"/>
        <v>2.5300000000000002</v>
      </c>
      <c r="U245">
        <f t="shared" si="158"/>
        <v>0.115</v>
      </c>
      <c r="V245">
        <v>22.22</v>
      </c>
      <c r="W245">
        <f t="shared" si="159"/>
        <v>4.5454545454545456E-2</v>
      </c>
      <c r="X245">
        <f t="shared" si="160"/>
        <v>6.9545454545454549E-2</v>
      </c>
      <c r="Y245" s="32">
        <f t="shared" si="161"/>
        <v>37471.046039403293</v>
      </c>
      <c r="Z245" s="28">
        <f t="shared" si="162"/>
        <v>14486.669427774501</v>
      </c>
      <c r="AA245" s="28">
        <f t="shared" si="163"/>
        <v>258611.28453282206</v>
      </c>
      <c r="AB245" s="20"/>
      <c r="AC245" s="1">
        <f t="shared" si="154"/>
        <v>289.73338855549002</v>
      </c>
      <c r="AD245" s="1">
        <f t="shared" si="155"/>
        <v>210.26661144450998</v>
      </c>
      <c r="AE245" s="1">
        <f t="shared" si="156"/>
        <v>144.86669427774501</v>
      </c>
      <c r="AF245" s="3">
        <f t="shared" si="164"/>
        <v>6465.2821133205516</v>
      </c>
    </row>
    <row r="246" spans="1:32" x14ac:dyDescent="0.35">
      <c r="A246">
        <v>7</v>
      </c>
      <c r="C246" s="15">
        <f t="shared" si="165"/>
        <v>44149</v>
      </c>
      <c r="D246" s="9">
        <v>243</v>
      </c>
      <c r="E246" s="13"/>
      <c r="F246" s="74"/>
      <c r="G246" s="74"/>
      <c r="H246" s="74"/>
      <c r="L246" s="64"/>
      <c r="Q246" s="17"/>
      <c r="R246" s="17"/>
      <c r="T246" s="34">
        <f t="shared" si="157"/>
        <v>2.5300000000000002</v>
      </c>
      <c r="U246">
        <f t="shared" si="158"/>
        <v>0.115</v>
      </c>
      <c r="V246">
        <v>22.22</v>
      </c>
      <c r="W246">
        <f t="shared" si="159"/>
        <v>4.5454545454545456E-2</v>
      </c>
      <c r="X246">
        <f t="shared" si="160"/>
        <v>6.9545454545454549E-2</v>
      </c>
      <c r="Y246" s="32">
        <f t="shared" si="161"/>
        <v>37270.041668171027</v>
      </c>
      <c r="Z246" s="28">
        <f t="shared" si="162"/>
        <v>14029.188825017014</v>
      </c>
      <c r="AA246" s="28">
        <f t="shared" si="163"/>
        <v>259269.7695068118</v>
      </c>
      <c r="AB246" s="20"/>
      <c r="AC246" s="1">
        <f t="shared" si="154"/>
        <v>280.58377650034026</v>
      </c>
      <c r="AD246" s="1">
        <f t="shared" si="155"/>
        <v>219.41622349965974</v>
      </c>
      <c r="AE246" s="1">
        <f t="shared" si="156"/>
        <v>140.29188825017013</v>
      </c>
      <c r="AF246" s="3">
        <f t="shared" si="164"/>
        <v>6481.7442376702957</v>
      </c>
    </row>
    <row r="247" spans="1:32" x14ac:dyDescent="0.35">
      <c r="A247">
        <v>7</v>
      </c>
      <c r="C247" s="15">
        <f t="shared" si="165"/>
        <v>44150</v>
      </c>
      <c r="D247" s="9">
        <v>244</v>
      </c>
      <c r="E247" s="13"/>
      <c r="F247" s="74"/>
      <c r="G247" s="74"/>
      <c r="H247" s="74"/>
      <c r="L247" s="64"/>
      <c r="Q247" s="17"/>
      <c r="R247" s="17"/>
      <c r="T247" s="34">
        <f t="shared" si="157"/>
        <v>2.5300000000000002</v>
      </c>
      <c r="U247">
        <f t="shared" si="158"/>
        <v>0.115</v>
      </c>
      <c r="V247">
        <v>22.22</v>
      </c>
      <c r="W247">
        <f t="shared" si="159"/>
        <v>4.5454545454545456E-2</v>
      </c>
      <c r="X247">
        <f t="shared" si="160"/>
        <v>6.9545454545454549E-2</v>
      </c>
      <c r="Y247" s="32">
        <f t="shared" si="161"/>
        <v>37076.429087386503</v>
      </c>
      <c r="Z247" s="28">
        <f t="shared" si="162"/>
        <v>13585.111004664401</v>
      </c>
      <c r="AA247" s="28">
        <f t="shared" si="163"/>
        <v>259907.45990794894</v>
      </c>
      <c r="AB247" s="20"/>
      <c r="AC247" s="1">
        <f t="shared" si="154"/>
        <v>271.70222009328802</v>
      </c>
      <c r="AD247" s="1">
        <f t="shared" si="155"/>
        <v>228.29777990671198</v>
      </c>
      <c r="AE247" s="1">
        <f t="shared" si="156"/>
        <v>135.85111004664401</v>
      </c>
      <c r="AF247" s="3">
        <f t="shared" si="164"/>
        <v>6497.6864976987235</v>
      </c>
    </row>
    <row r="248" spans="1:32" x14ac:dyDescent="0.35">
      <c r="A248">
        <v>7</v>
      </c>
      <c r="C248" s="15">
        <f t="shared" si="165"/>
        <v>44151</v>
      </c>
      <c r="D248" s="9">
        <v>245</v>
      </c>
      <c r="E248" s="13"/>
      <c r="F248" s="74"/>
      <c r="G248" s="74"/>
      <c r="H248" s="74"/>
      <c r="L248" s="64"/>
      <c r="Q248" s="17"/>
      <c r="R248" s="17"/>
      <c r="T248" s="34">
        <f t="shared" si="157"/>
        <v>2.5300000000000002</v>
      </c>
      <c r="U248">
        <f t="shared" si="158"/>
        <v>0.115</v>
      </c>
      <c r="V248">
        <v>22.22</v>
      </c>
      <c r="W248">
        <f t="shared" si="159"/>
        <v>4.5454545454545456E-2</v>
      </c>
      <c r="X248">
        <f t="shared" si="160"/>
        <v>6.9545454545454549E-2</v>
      </c>
      <c r="Y248" s="32">
        <f t="shared" si="161"/>
        <v>36889.919042716727</v>
      </c>
      <c r="Z248" s="28">
        <f t="shared" si="162"/>
        <v>13154.11600366761</v>
      </c>
      <c r="AA248" s="28">
        <f t="shared" si="163"/>
        <v>260524.9649536155</v>
      </c>
      <c r="AB248" s="20"/>
      <c r="AC248" s="1">
        <f t="shared" si="154"/>
        <v>263.08232007335221</v>
      </c>
      <c r="AD248" s="1">
        <f t="shared" si="155"/>
        <v>236.91767992664779</v>
      </c>
      <c r="AE248" s="1">
        <f t="shared" si="156"/>
        <v>131.5411600366761</v>
      </c>
      <c r="AF248" s="3">
        <f t="shared" si="164"/>
        <v>6513.1241238403882</v>
      </c>
    </row>
    <row r="249" spans="1:32" x14ac:dyDescent="0.35">
      <c r="A249">
        <v>7</v>
      </c>
      <c r="C249" s="15">
        <f t="shared" si="165"/>
        <v>44152</v>
      </c>
      <c r="D249" s="9">
        <v>246</v>
      </c>
      <c r="E249" s="13"/>
      <c r="F249" s="74"/>
      <c r="G249" s="74"/>
      <c r="H249" s="74"/>
      <c r="L249" s="64"/>
      <c r="Q249" s="17"/>
      <c r="R249" s="17"/>
      <c r="T249" s="34">
        <f t="shared" si="157"/>
        <v>2.5300000000000002</v>
      </c>
      <c r="U249">
        <f t="shared" si="158"/>
        <v>0.115</v>
      </c>
      <c r="V249">
        <v>22.22</v>
      </c>
      <c r="W249">
        <f t="shared" si="159"/>
        <v>4.5454545454545456E-2</v>
      </c>
      <c r="X249">
        <f t="shared" si="160"/>
        <v>6.9545454545454549E-2</v>
      </c>
      <c r="Y249" s="32">
        <f t="shared" si="161"/>
        <v>36710.234588548279</v>
      </c>
      <c r="Z249" s="28">
        <f t="shared" si="162"/>
        <v>12735.886094032987</v>
      </c>
      <c r="AA249" s="28">
        <f t="shared" si="163"/>
        <v>261122.87931741858</v>
      </c>
      <c r="AB249" s="20"/>
      <c r="AC249" s="1">
        <f t="shared" si="154"/>
        <v>254.71772188065975</v>
      </c>
      <c r="AD249" s="1">
        <f t="shared" si="155"/>
        <v>245.28227811934025</v>
      </c>
      <c r="AE249" s="1">
        <f t="shared" si="156"/>
        <v>127.35886094032988</v>
      </c>
      <c r="AF249" s="3">
        <f t="shared" si="164"/>
        <v>6528.0719829354648</v>
      </c>
    </row>
    <row r="250" spans="1:32" x14ac:dyDescent="0.35">
      <c r="A250">
        <v>7</v>
      </c>
      <c r="C250" s="15">
        <f t="shared" si="165"/>
        <v>44153</v>
      </c>
      <c r="D250" s="9">
        <v>247</v>
      </c>
      <c r="E250" s="13"/>
      <c r="F250" s="74"/>
      <c r="G250" s="74"/>
      <c r="H250" s="74"/>
      <c r="L250" s="64"/>
      <c r="Q250" s="17"/>
      <c r="R250" s="17"/>
      <c r="T250" s="34">
        <f t="shared" si="157"/>
        <v>2.5300000000000002</v>
      </c>
      <c r="U250">
        <f t="shared" si="158"/>
        <v>0.115</v>
      </c>
      <c r="V250">
        <v>22.22</v>
      </c>
      <c r="W250">
        <f t="shared" si="159"/>
        <v>4.5454545454545456E-2</v>
      </c>
      <c r="X250">
        <f t="shared" si="160"/>
        <v>6.9545454545454549E-2</v>
      </c>
      <c r="Y250" s="32">
        <f t="shared" si="161"/>
        <v>36537.110515515727</v>
      </c>
      <c r="Z250" s="28">
        <f t="shared" si="162"/>
        <v>12330.106253700402</v>
      </c>
      <c r="AA250" s="28">
        <f t="shared" si="163"/>
        <v>261701.78323078371</v>
      </c>
      <c r="AB250" s="20"/>
      <c r="AC250" s="1">
        <f t="shared" si="154"/>
        <v>246.60212507400803</v>
      </c>
      <c r="AD250" s="1">
        <f t="shared" si="155"/>
        <v>253.39787492599197</v>
      </c>
      <c r="AE250" s="1">
        <f t="shared" si="156"/>
        <v>123.30106253700401</v>
      </c>
      <c r="AF250" s="3">
        <f t="shared" si="164"/>
        <v>6542.5445807695933</v>
      </c>
    </row>
    <row r="251" spans="1:32" x14ac:dyDescent="0.35">
      <c r="A251">
        <v>7</v>
      </c>
      <c r="C251" s="15">
        <f t="shared" si="165"/>
        <v>44154</v>
      </c>
      <c r="D251" s="9">
        <v>248</v>
      </c>
      <c r="E251" s="13"/>
      <c r="F251" s="74"/>
      <c r="G251" s="74"/>
      <c r="H251" s="74"/>
      <c r="L251" s="64"/>
      <c r="Q251" s="17"/>
      <c r="R251" s="17"/>
      <c r="T251" s="34">
        <f t="shared" si="157"/>
        <v>2.5300000000000002</v>
      </c>
      <c r="U251">
        <f t="shared" si="158"/>
        <v>0.115</v>
      </c>
      <c r="V251">
        <v>22.22</v>
      </c>
      <c r="W251">
        <f t="shared" si="159"/>
        <v>4.5454545454545456E-2</v>
      </c>
      <c r="X251">
        <f t="shared" si="160"/>
        <v>6.9545454545454549E-2</v>
      </c>
      <c r="Y251" s="32">
        <f t="shared" si="161"/>
        <v>36370.292806322112</v>
      </c>
      <c r="Z251" s="28">
        <f t="shared" si="162"/>
        <v>11936.464587725817</v>
      </c>
      <c r="AA251" s="28">
        <f t="shared" si="163"/>
        <v>262262.24260595191</v>
      </c>
      <c r="AB251" s="20"/>
      <c r="AC251" s="1">
        <f t="shared" si="154"/>
        <v>238.72929175451634</v>
      </c>
      <c r="AD251" s="1">
        <f t="shared" si="155"/>
        <v>261.27070824548366</v>
      </c>
      <c r="AE251" s="1">
        <f t="shared" si="156"/>
        <v>119.36464587725817</v>
      </c>
      <c r="AF251" s="3">
        <f t="shared" si="164"/>
        <v>6556.5560651487976</v>
      </c>
    </row>
    <row r="252" spans="1:32" x14ac:dyDescent="0.35">
      <c r="A252">
        <v>7</v>
      </c>
      <c r="C252" s="15">
        <f t="shared" si="165"/>
        <v>44155</v>
      </c>
      <c r="D252" s="9">
        <v>249</v>
      </c>
      <c r="E252" s="13"/>
      <c r="F252" s="74"/>
      <c r="G252" s="74"/>
      <c r="H252" s="74"/>
      <c r="L252" s="64"/>
      <c r="Q252" s="17"/>
      <c r="R252" s="17"/>
      <c r="T252" s="34">
        <f t="shared" si="157"/>
        <v>2.5300000000000002</v>
      </c>
      <c r="U252">
        <f t="shared" si="158"/>
        <v>0.115</v>
      </c>
      <c r="V252">
        <v>22.22</v>
      </c>
      <c r="W252">
        <f t="shared" si="159"/>
        <v>4.5454545454545456E-2</v>
      </c>
      <c r="X252">
        <f t="shared" si="160"/>
        <v>6.9545454545454549E-2</v>
      </c>
      <c r="Y252" s="32">
        <f t="shared" si="161"/>
        <v>36209.538118476914</v>
      </c>
      <c r="Z252" s="28">
        <f t="shared" si="162"/>
        <v>11554.652703401658</v>
      </c>
      <c r="AA252" s="28">
        <f t="shared" si="163"/>
        <v>262804.80917812127</v>
      </c>
      <c r="AB252" s="20"/>
      <c r="AC252" s="1">
        <f t="shared" si="154"/>
        <v>231.09305406803315</v>
      </c>
      <c r="AD252" s="1">
        <f t="shared" si="155"/>
        <v>268.90694593196685</v>
      </c>
      <c r="AE252" s="1">
        <f t="shared" si="156"/>
        <v>115.54652703401658</v>
      </c>
      <c r="AF252" s="3">
        <f t="shared" si="164"/>
        <v>6570.1202294530322</v>
      </c>
    </row>
    <row r="253" spans="1:32" x14ac:dyDescent="0.35">
      <c r="A253">
        <v>7</v>
      </c>
      <c r="C253" s="15">
        <f t="shared" si="165"/>
        <v>44156</v>
      </c>
      <c r="D253" s="9">
        <v>250</v>
      </c>
      <c r="E253" s="13"/>
      <c r="F253" s="74"/>
      <c r="G253" s="74"/>
      <c r="H253" s="74"/>
      <c r="L253" s="64"/>
      <c r="Q253" s="17"/>
      <c r="R253" s="17"/>
      <c r="T253" s="34">
        <f t="shared" si="157"/>
        <v>2.5300000000000002</v>
      </c>
      <c r="U253">
        <f t="shared" si="158"/>
        <v>0.115</v>
      </c>
      <c r="V253">
        <v>22.22</v>
      </c>
      <c r="W253">
        <f t="shared" si="159"/>
        <v>4.5454545454545456E-2</v>
      </c>
      <c r="X253">
        <f t="shared" si="160"/>
        <v>6.9545454545454549E-2</v>
      </c>
      <c r="Y253" s="32">
        <f t="shared" si="161"/>
        <v>36054.613292630071</v>
      </c>
      <c r="Z253" s="28">
        <f t="shared" si="162"/>
        <v>11184.366042730244</v>
      </c>
      <c r="AA253" s="28">
        <f t="shared" si="163"/>
        <v>263330.02066463954</v>
      </c>
      <c r="AB253" s="20"/>
      <c r="AC253" s="1">
        <f t="shared" si="154"/>
        <v>223.68732085460488</v>
      </c>
      <c r="AD253" s="1">
        <f t="shared" si="155"/>
        <v>276.31267914539512</v>
      </c>
      <c r="AE253" s="1">
        <f t="shared" si="156"/>
        <v>111.84366042730244</v>
      </c>
      <c r="AF253" s="3">
        <f t="shared" si="164"/>
        <v>6583.250516615989</v>
      </c>
    </row>
    <row r="254" spans="1:32" x14ac:dyDescent="0.35">
      <c r="A254">
        <v>7</v>
      </c>
      <c r="C254" s="15">
        <f t="shared" si="165"/>
        <v>44157</v>
      </c>
      <c r="D254" s="9">
        <v>251</v>
      </c>
      <c r="E254" s="13"/>
      <c r="F254" s="74"/>
      <c r="G254" s="74"/>
      <c r="H254" s="74"/>
      <c r="L254" s="64"/>
      <c r="Q254" s="17"/>
      <c r="R254" s="17"/>
      <c r="T254" s="34">
        <f t="shared" si="157"/>
        <v>2.5300000000000002</v>
      </c>
      <c r="U254">
        <f t="shared" si="158"/>
        <v>0.115</v>
      </c>
      <c r="V254">
        <v>22.22</v>
      </c>
      <c r="W254">
        <f t="shared" si="159"/>
        <v>4.5454545454545456E-2</v>
      </c>
      <c r="X254">
        <f t="shared" si="160"/>
        <v>6.9545454545454549E-2</v>
      </c>
      <c r="Y254" s="32">
        <f t="shared" si="161"/>
        <v>35905.294885233641</v>
      </c>
      <c r="Z254" s="28">
        <f t="shared" si="162"/>
        <v>10825.304175457117</v>
      </c>
      <c r="AA254" s="28">
        <f t="shared" si="163"/>
        <v>263838.4009393091</v>
      </c>
      <c r="AB254" s="20"/>
      <c r="AC254" s="1">
        <f t="shared" si="154"/>
        <v>216.50608350914234</v>
      </c>
      <c r="AD254" s="1">
        <f t="shared" si="155"/>
        <v>283.49391649085766</v>
      </c>
      <c r="AE254" s="1">
        <f t="shared" si="156"/>
        <v>108.25304175457117</v>
      </c>
      <c r="AF254" s="3">
        <f t="shared" si="164"/>
        <v>6595.9600234827276</v>
      </c>
    </row>
    <row r="255" spans="1:32" x14ac:dyDescent="0.35">
      <c r="A255">
        <v>7</v>
      </c>
      <c r="C255" s="15">
        <f t="shared" si="165"/>
        <v>44158</v>
      </c>
      <c r="D255" s="9">
        <v>252</v>
      </c>
      <c r="E255" s="13"/>
      <c r="F255" s="74"/>
      <c r="G255" s="74"/>
      <c r="H255" s="74"/>
      <c r="L255" s="64"/>
      <c r="Q255" s="17"/>
      <c r="R255" s="17"/>
      <c r="T255" s="34">
        <f t="shared" si="157"/>
        <v>2.5300000000000002</v>
      </c>
      <c r="U255">
        <f t="shared" si="158"/>
        <v>0.115</v>
      </c>
      <c r="V255">
        <v>22.22</v>
      </c>
      <c r="W255">
        <f t="shared" si="159"/>
        <v>4.5454545454545456E-2</v>
      </c>
      <c r="X255">
        <f t="shared" si="160"/>
        <v>6.9545454545454549E-2</v>
      </c>
      <c r="Y255" s="32">
        <f t="shared" si="161"/>
        <v>35761.368724316075</v>
      </c>
      <c r="Z255" s="28">
        <f t="shared" si="162"/>
        <v>10477.171055672085</v>
      </c>
      <c r="AA255" s="28">
        <f t="shared" si="163"/>
        <v>264330.46022001171</v>
      </c>
      <c r="AB255" s="20"/>
      <c r="AC255" s="1">
        <f t="shared" si="154"/>
        <v>209.5434211134417</v>
      </c>
      <c r="AD255" s="1">
        <f t="shared" si="155"/>
        <v>290.4565788865583</v>
      </c>
      <c r="AE255" s="1">
        <f t="shared" si="156"/>
        <v>104.77171055672085</v>
      </c>
      <c r="AF255" s="3">
        <f t="shared" si="164"/>
        <v>6608.2615055002934</v>
      </c>
    </row>
    <row r="256" spans="1:32" x14ac:dyDescent="0.35">
      <c r="A256">
        <v>7</v>
      </c>
      <c r="C256" s="15">
        <f t="shared" si="165"/>
        <v>44159</v>
      </c>
      <c r="D256" s="9">
        <v>253</v>
      </c>
      <c r="E256" s="13"/>
      <c r="F256" s="74"/>
      <c r="G256" s="74"/>
      <c r="H256" s="74"/>
      <c r="L256" s="64"/>
      <c r="Q256" s="17"/>
      <c r="R256" s="17"/>
      <c r="T256" s="34">
        <f t="shared" si="157"/>
        <v>2.5300000000000002</v>
      </c>
      <c r="U256">
        <f t="shared" si="158"/>
        <v>0.115</v>
      </c>
      <c r="V256">
        <v>22.22</v>
      </c>
      <c r="W256">
        <f t="shared" si="159"/>
        <v>4.5454545454545456E-2</v>
      </c>
      <c r="X256">
        <f t="shared" si="160"/>
        <v>6.9545454545454549E-2</v>
      </c>
      <c r="Y256" s="32">
        <f t="shared" si="161"/>
        <v>35622.629487206628</v>
      </c>
      <c r="Z256" s="28">
        <f t="shared" si="162"/>
        <v>10139.675244796435</v>
      </c>
      <c r="AA256" s="28">
        <f t="shared" si="163"/>
        <v>264806.69526799681</v>
      </c>
      <c r="AB256" s="20"/>
      <c r="AC256" s="1">
        <f t="shared" si="154"/>
        <v>202.79350489592872</v>
      </c>
      <c r="AD256" s="1">
        <f t="shared" si="155"/>
        <v>297.20649510407128</v>
      </c>
      <c r="AE256" s="1">
        <f t="shared" si="156"/>
        <v>101.39675244796436</v>
      </c>
      <c r="AF256" s="3">
        <f t="shared" si="164"/>
        <v>6620.167381699921</v>
      </c>
    </row>
    <row r="257" spans="1:32" x14ac:dyDescent="0.35">
      <c r="A257">
        <v>7</v>
      </c>
      <c r="C257" s="15">
        <f t="shared" si="165"/>
        <v>44160</v>
      </c>
      <c r="D257" s="9">
        <v>254</v>
      </c>
      <c r="E257" s="13"/>
      <c r="F257" s="74"/>
      <c r="G257" s="74"/>
      <c r="H257" s="74"/>
      <c r="L257" s="64"/>
      <c r="Q257" s="17"/>
      <c r="R257" s="17"/>
      <c r="T257" s="34">
        <f t="shared" si="157"/>
        <v>2.5300000000000002</v>
      </c>
      <c r="U257">
        <f t="shared" si="158"/>
        <v>0.115</v>
      </c>
      <c r="V257">
        <v>22.22</v>
      </c>
      <c r="W257">
        <f t="shared" si="159"/>
        <v>4.5454545454545456E-2</v>
      </c>
      <c r="X257">
        <f t="shared" si="160"/>
        <v>6.9545454545454549E-2</v>
      </c>
      <c r="Y257" s="32">
        <f t="shared" si="161"/>
        <v>35488.880299099394</v>
      </c>
      <c r="Z257" s="28">
        <f t="shared" si="162"/>
        <v>9812.5301035947432</v>
      </c>
      <c r="AA257" s="28">
        <f t="shared" si="163"/>
        <v>265267.58959730575</v>
      </c>
      <c r="AB257" s="20"/>
      <c r="AC257" s="1">
        <f t="shared" si="154"/>
        <v>196.25060207189486</v>
      </c>
      <c r="AD257" s="1">
        <f t="shared" si="155"/>
        <v>303.74939792810517</v>
      </c>
      <c r="AE257" s="1">
        <f t="shared" si="156"/>
        <v>98.12530103594743</v>
      </c>
      <c r="AF257" s="3">
        <f t="shared" si="164"/>
        <v>6631.6897399326444</v>
      </c>
    </row>
    <row r="258" spans="1:32" x14ac:dyDescent="0.35">
      <c r="A258">
        <v>7</v>
      </c>
      <c r="C258" s="15">
        <f t="shared" si="165"/>
        <v>44161</v>
      </c>
      <c r="D258" s="9">
        <v>255</v>
      </c>
      <c r="E258" s="13"/>
      <c r="F258" s="74"/>
      <c r="G258" s="74"/>
      <c r="H258" s="74"/>
      <c r="L258" s="64"/>
      <c r="Q258" s="17"/>
      <c r="R258" s="17"/>
      <c r="T258" s="34">
        <f t="shared" si="157"/>
        <v>2.5300000000000002</v>
      </c>
      <c r="U258">
        <f t="shared" si="158"/>
        <v>0.115</v>
      </c>
      <c r="V258">
        <v>22.22</v>
      </c>
      <c r="W258">
        <f t="shared" si="159"/>
        <v>4.5454545454545456E-2</v>
      </c>
      <c r="X258">
        <f t="shared" si="160"/>
        <v>6.9545454545454549E-2</v>
      </c>
      <c r="Y258" s="32">
        <f t="shared" si="161"/>
        <v>35359.932351397299</v>
      </c>
      <c r="Z258" s="28">
        <f t="shared" si="162"/>
        <v>9495.4539556788986</v>
      </c>
      <c r="AA258" s="28">
        <f t="shared" si="163"/>
        <v>265713.61369292368</v>
      </c>
      <c r="AB258" s="20"/>
      <c r="AC258" s="1">
        <f t="shared" ref="AC258:AC321" si="166">Z258*$AI$7</f>
        <v>189.90907911357797</v>
      </c>
      <c r="AD258" s="1">
        <f t="shared" ref="AD258:AD321" si="167">$AI$10-AC258</f>
        <v>310.09092088642205</v>
      </c>
      <c r="AE258" s="1">
        <f t="shared" ref="AE258:AE321" si="168">Z258*$AI$8</f>
        <v>94.954539556788987</v>
      </c>
      <c r="AF258" s="3">
        <f t="shared" si="164"/>
        <v>6642.840342323092</v>
      </c>
    </row>
    <row r="259" spans="1:32" x14ac:dyDescent="0.35">
      <c r="A259">
        <v>7</v>
      </c>
      <c r="C259" s="15">
        <f t="shared" si="165"/>
        <v>44162</v>
      </c>
      <c r="D259" s="9">
        <v>256</v>
      </c>
      <c r="E259" s="13"/>
      <c r="F259" s="74"/>
      <c r="G259" s="74"/>
      <c r="H259" s="74"/>
      <c r="L259" s="64"/>
      <c r="Q259" s="17"/>
      <c r="R259" s="17"/>
      <c r="T259" s="34">
        <f t="shared" ref="T259:T322" si="169">U259/W259</f>
        <v>2.5300000000000002</v>
      </c>
      <c r="U259">
        <f t="shared" ref="U259:U322" si="170">IF(A259=0,$AL$2,IF(A259=1,$AL$3,IF(A259=2,$AL$4,IF(A259=3,$AL$5,IF(A259=4,$AL$6,IF(A259=5,$AL$7,IF(A259=6,$AL$8,IF(A259=7,$AL$9,IF(A259=8,$AL$10,"")))))))))</f>
        <v>0.115</v>
      </c>
      <c r="V259">
        <v>22.22</v>
      </c>
      <c r="W259">
        <f t="shared" ref="W259:W322" si="171">$AI$6</f>
        <v>4.5454545454545456E-2</v>
      </c>
      <c r="X259">
        <f t="shared" ref="X259:X322" si="172">U259-W259</f>
        <v>6.9545454545454549E-2</v>
      </c>
      <c r="Y259" s="32">
        <f t="shared" ref="Y259:Y322" si="173">Y258-((Y258/$AI$2)*(U259*Z258))</f>
        <v>35235.60453882601</v>
      </c>
      <c r="Z259" s="28">
        <f t="shared" ref="Z259:Z322" si="174">Z258+(Y258/$AI$2)*(U259*Z258)-(Z258*W259)</f>
        <v>9188.1702248102392</v>
      </c>
      <c r="AA259" s="28">
        <f t="shared" ref="AA259:AA322" si="175">AA258+(Z258*W259)</f>
        <v>266145.22523636365</v>
      </c>
      <c r="AB259" s="20"/>
      <c r="AC259" s="1">
        <f t="shared" si="166"/>
        <v>183.7634044962048</v>
      </c>
      <c r="AD259" s="1">
        <f t="shared" si="167"/>
        <v>316.23659550379523</v>
      </c>
      <c r="AE259" s="1">
        <f t="shared" si="168"/>
        <v>91.8817022481024</v>
      </c>
      <c r="AF259" s="3">
        <f t="shared" ref="AF259:AF322" si="176">AA259*$AI$9</f>
        <v>6653.6306309090915</v>
      </c>
    </row>
    <row r="260" spans="1:32" x14ac:dyDescent="0.35">
      <c r="A260">
        <v>7</v>
      </c>
      <c r="C260" s="15">
        <f t="shared" ref="C260:C323" si="177">C259+1</f>
        <v>44163</v>
      </c>
      <c r="D260" s="9">
        <v>257</v>
      </c>
      <c r="E260" s="13"/>
      <c r="F260" s="74"/>
      <c r="G260" s="74"/>
      <c r="H260" s="74"/>
      <c r="L260" s="64"/>
      <c r="Q260" s="17"/>
      <c r="R260" s="17"/>
      <c r="T260" s="34">
        <f t="shared" si="169"/>
        <v>2.5300000000000002</v>
      </c>
      <c r="U260">
        <f t="shared" si="170"/>
        <v>0.115</v>
      </c>
      <c r="V260">
        <v>22.22</v>
      </c>
      <c r="W260">
        <f t="shared" si="171"/>
        <v>4.5454545454545456E-2</v>
      </c>
      <c r="X260">
        <f t="shared" si="172"/>
        <v>6.9545454545454549E-2</v>
      </c>
      <c r="Y260" s="32">
        <f t="shared" si="173"/>
        <v>35115.723114355889</v>
      </c>
      <c r="Z260" s="28">
        <f t="shared" si="174"/>
        <v>8890.4075481526179</v>
      </c>
      <c r="AA260" s="28">
        <f t="shared" si="175"/>
        <v>266562.8693374914</v>
      </c>
      <c r="AB260" s="20"/>
      <c r="AC260" s="1">
        <f t="shared" si="166"/>
        <v>177.80815096305236</v>
      </c>
      <c r="AD260" s="1">
        <f t="shared" si="167"/>
        <v>322.19184903694764</v>
      </c>
      <c r="AE260" s="1">
        <f t="shared" si="168"/>
        <v>88.904075481526178</v>
      </c>
      <c r="AF260" s="3">
        <f t="shared" si="176"/>
        <v>6664.0717334372857</v>
      </c>
    </row>
    <row r="261" spans="1:32" x14ac:dyDescent="0.35">
      <c r="A261">
        <v>7</v>
      </c>
      <c r="C261" s="15">
        <f t="shared" si="177"/>
        <v>44164</v>
      </c>
      <c r="D261" s="9">
        <v>258</v>
      </c>
      <c r="E261" s="13"/>
      <c r="F261" s="74"/>
      <c r="G261" s="74"/>
      <c r="H261" s="74"/>
      <c r="L261" s="64"/>
      <c r="Q261" s="17"/>
      <c r="R261" s="17"/>
      <c r="T261" s="34">
        <f t="shared" si="169"/>
        <v>2.5300000000000002</v>
      </c>
      <c r="U261">
        <f t="shared" si="170"/>
        <v>0.115</v>
      </c>
      <c r="V261">
        <v>22.22</v>
      </c>
      <c r="W261">
        <f t="shared" si="171"/>
        <v>4.5454545454545456E-2</v>
      </c>
      <c r="X261">
        <f t="shared" si="172"/>
        <v>6.9545454545454549E-2</v>
      </c>
      <c r="Y261" s="32">
        <f t="shared" si="173"/>
        <v>35000.121361016871</v>
      </c>
      <c r="Z261" s="28">
        <f t="shared" si="174"/>
        <v>8601.8998674846953</v>
      </c>
      <c r="AA261" s="28">
        <f t="shared" si="175"/>
        <v>266966.97877149831</v>
      </c>
      <c r="AB261" s="20"/>
      <c r="AC261" s="1">
        <f t="shared" si="166"/>
        <v>172.03799734969391</v>
      </c>
      <c r="AD261" s="1">
        <f t="shared" si="167"/>
        <v>327.96200265030609</v>
      </c>
      <c r="AE261" s="1">
        <f t="shared" si="168"/>
        <v>86.018998674846955</v>
      </c>
      <c r="AF261" s="3">
        <f t="shared" si="176"/>
        <v>6674.1744692874581</v>
      </c>
    </row>
    <row r="262" spans="1:32" x14ac:dyDescent="0.35">
      <c r="A262">
        <v>7</v>
      </c>
      <c r="C262" s="15">
        <f t="shared" si="177"/>
        <v>44165</v>
      </c>
      <c r="D262" s="9">
        <v>259</v>
      </c>
      <c r="E262" s="13"/>
      <c r="F262" s="74"/>
      <c r="G262" s="74"/>
      <c r="H262" s="74"/>
      <c r="L262" s="64"/>
      <c r="Q262" s="17"/>
      <c r="R262" s="17"/>
      <c r="T262" s="34">
        <f t="shared" si="169"/>
        <v>2.5300000000000002</v>
      </c>
      <c r="U262">
        <f t="shared" si="170"/>
        <v>0.115</v>
      </c>
      <c r="V262">
        <v>22.22</v>
      </c>
      <c r="W262">
        <f t="shared" si="171"/>
        <v>4.5454545454545456E-2</v>
      </c>
      <c r="X262">
        <f t="shared" si="172"/>
        <v>6.9545454545454549E-2</v>
      </c>
      <c r="Y262" s="32">
        <f t="shared" si="173"/>
        <v>34888.639279736162</v>
      </c>
      <c r="Z262" s="28">
        <f t="shared" si="174"/>
        <v>8322.3865002433722</v>
      </c>
      <c r="AA262" s="28">
        <f t="shared" si="175"/>
        <v>267357.97422002035</v>
      </c>
      <c r="AB262" s="20"/>
      <c r="AC262" s="1">
        <f t="shared" si="166"/>
        <v>166.44773000486745</v>
      </c>
      <c r="AD262" s="1">
        <f t="shared" si="167"/>
        <v>333.55226999513252</v>
      </c>
      <c r="AE262" s="1">
        <f t="shared" si="168"/>
        <v>83.223865002433726</v>
      </c>
      <c r="AF262" s="3">
        <f t="shared" si="176"/>
        <v>6683.9493555005092</v>
      </c>
    </row>
    <row r="263" spans="1:32" x14ac:dyDescent="0.35">
      <c r="A263">
        <v>7</v>
      </c>
      <c r="C263" s="15">
        <f t="shared" si="177"/>
        <v>44166</v>
      </c>
      <c r="D263" s="9">
        <v>260</v>
      </c>
      <c r="E263" s="13"/>
      <c r="F263" s="74"/>
      <c r="G263" s="74"/>
      <c r="H263" s="74"/>
      <c r="L263" s="64"/>
      <c r="Q263" s="17"/>
      <c r="R263" s="17"/>
      <c r="T263" s="34">
        <f t="shared" si="169"/>
        <v>2.5300000000000002</v>
      </c>
      <c r="U263">
        <f t="shared" si="170"/>
        <v>0.115</v>
      </c>
      <c r="V263">
        <v>22.22</v>
      </c>
      <c r="W263">
        <f t="shared" si="171"/>
        <v>4.5454545454545456E-2</v>
      </c>
      <c r="X263">
        <f t="shared" si="172"/>
        <v>6.9545454545454549E-2</v>
      </c>
      <c r="Y263" s="32">
        <f t="shared" si="173"/>
        <v>34781.123292372184</v>
      </c>
      <c r="Z263" s="28">
        <f t="shared" si="174"/>
        <v>8051.6121921417453</v>
      </c>
      <c r="AA263" s="28">
        <f t="shared" si="175"/>
        <v>267736.26451548596</v>
      </c>
      <c r="AB263" s="20"/>
      <c r="AC263" s="1">
        <f t="shared" si="166"/>
        <v>161.0322438428349</v>
      </c>
      <c r="AD263" s="1">
        <f t="shared" si="167"/>
        <v>338.96775615716513</v>
      </c>
      <c r="AE263" s="1">
        <f t="shared" si="168"/>
        <v>80.516121921417451</v>
      </c>
      <c r="AF263" s="3">
        <f t="shared" si="176"/>
        <v>6693.4066128871491</v>
      </c>
    </row>
    <row r="264" spans="1:32" x14ac:dyDescent="0.35">
      <c r="A264">
        <v>7</v>
      </c>
      <c r="C264" s="15">
        <f t="shared" si="177"/>
        <v>44167</v>
      </c>
      <c r="D264" s="9">
        <v>261</v>
      </c>
      <c r="E264" s="13"/>
      <c r="F264" s="74"/>
      <c r="G264" s="74"/>
      <c r="H264" s="74"/>
      <c r="L264" s="64"/>
      <c r="Q264" s="17"/>
      <c r="R264" s="17"/>
      <c r="T264" s="34">
        <f t="shared" si="169"/>
        <v>2.5300000000000002</v>
      </c>
      <c r="U264">
        <f t="shared" si="170"/>
        <v>0.115</v>
      </c>
      <c r="V264">
        <v>22.22</v>
      </c>
      <c r="W264">
        <f t="shared" si="171"/>
        <v>4.5454545454545456E-2</v>
      </c>
      <c r="X264">
        <f t="shared" si="172"/>
        <v>6.9545454545454549E-2</v>
      </c>
      <c r="Y264" s="32">
        <f t="shared" si="173"/>
        <v>34677.425959159867</v>
      </c>
      <c r="Z264" s="28">
        <f t="shared" si="174"/>
        <v>7789.3271529839858</v>
      </c>
      <c r="AA264" s="28">
        <f t="shared" si="175"/>
        <v>268102.24688785605</v>
      </c>
      <c r="AB264" s="20"/>
      <c r="AC264" s="1">
        <f t="shared" si="166"/>
        <v>155.78654305967973</v>
      </c>
      <c r="AD264" s="1">
        <f t="shared" si="167"/>
        <v>344.21345694032027</v>
      </c>
      <c r="AE264" s="1">
        <f t="shared" si="168"/>
        <v>77.893271529839865</v>
      </c>
      <c r="AF264" s="3">
        <f t="shared" si="176"/>
        <v>6702.5561721964013</v>
      </c>
    </row>
    <row r="265" spans="1:32" x14ac:dyDescent="0.35">
      <c r="A265">
        <v>7</v>
      </c>
      <c r="C265" s="15">
        <f t="shared" si="177"/>
        <v>44168</v>
      </c>
      <c r="D265" s="9">
        <v>262</v>
      </c>
      <c r="E265" s="13"/>
      <c r="F265" s="74"/>
      <c r="G265" s="74"/>
      <c r="H265" s="74"/>
      <c r="L265" s="64"/>
      <c r="Q265" s="17"/>
      <c r="R265" s="17"/>
      <c r="T265" s="34">
        <f t="shared" si="169"/>
        <v>2.5300000000000002</v>
      </c>
      <c r="U265">
        <f t="shared" si="170"/>
        <v>0.115</v>
      </c>
      <c r="V265">
        <v>22.22</v>
      </c>
      <c r="W265">
        <f t="shared" si="171"/>
        <v>4.5454545454545456E-2</v>
      </c>
      <c r="X265">
        <f t="shared" si="172"/>
        <v>6.9545454545454549E-2</v>
      </c>
      <c r="Y265" s="32">
        <f t="shared" si="173"/>
        <v>34577.405709822473</v>
      </c>
      <c r="Z265" s="28">
        <f t="shared" si="174"/>
        <v>7535.287077185747</v>
      </c>
      <c r="AA265" s="28">
        <f t="shared" si="175"/>
        <v>268456.3072129917</v>
      </c>
      <c r="AB265" s="20"/>
      <c r="AC265" s="1">
        <f t="shared" si="166"/>
        <v>150.70574154371494</v>
      </c>
      <c r="AD265" s="1">
        <f t="shared" si="167"/>
        <v>349.29425845628509</v>
      </c>
      <c r="AE265" s="1">
        <f t="shared" si="168"/>
        <v>75.352870771857468</v>
      </c>
      <c r="AF265" s="3">
        <f t="shared" si="176"/>
        <v>6711.4076803247926</v>
      </c>
    </row>
    <row r="266" spans="1:32" x14ac:dyDescent="0.35">
      <c r="A266">
        <v>7</v>
      </c>
      <c r="C266" s="15">
        <f t="shared" si="177"/>
        <v>44169</v>
      </c>
      <c r="D266" s="9">
        <v>263</v>
      </c>
      <c r="E266" s="13"/>
      <c r="F266" s="74"/>
      <c r="G266" s="74"/>
      <c r="H266" s="74"/>
      <c r="L266" s="64"/>
      <c r="Q266" s="17"/>
      <c r="R266" s="17"/>
      <c r="T266" s="34">
        <f t="shared" si="169"/>
        <v>2.5300000000000002</v>
      </c>
      <c r="U266">
        <f t="shared" si="170"/>
        <v>0.115</v>
      </c>
      <c r="V266">
        <v>22.22</v>
      </c>
      <c r="W266">
        <f t="shared" si="171"/>
        <v>4.5454545454545456E-2</v>
      </c>
      <c r="X266">
        <f t="shared" si="172"/>
        <v>6.9545454545454549E-2</v>
      </c>
      <c r="Y266" s="32">
        <f t="shared" si="173"/>
        <v>34480.926587643429</v>
      </c>
      <c r="Z266" s="28">
        <f t="shared" si="174"/>
        <v>7289.2531504018016</v>
      </c>
      <c r="AA266" s="28">
        <f t="shared" si="175"/>
        <v>268798.82026195468</v>
      </c>
      <c r="AB266" s="20"/>
      <c r="AC266" s="1">
        <f t="shared" si="166"/>
        <v>145.78506300803605</v>
      </c>
      <c r="AD266" s="1">
        <f t="shared" si="167"/>
        <v>354.21493699196395</v>
      </c>
      <c r="AE266" s="1">
        <f t="shared" si="168"/>
        <v>72.892531504018024</v>
      </c>
      <c r="AF266" s="3">
        <f t="shared" si="176"/>
        <v>6719.970506548867</v>
      </c>
    </row>
    <row r="267" spans="1:32" x14ac:dyDescent="0.35">
      <c r="A267">
        <v>7</v>
      </c>
      <c r="C267" s="15">
        <f t="shared" si="177"/>
        <v>44170</v>
      </c>
      <c r="D267" s="9">
        <v>264</v>
      </c>
      <c r="E267" s="13"/>
      <c r="F267" s="74"/>
      <c r="G267" s="74"/>
      <c r="H267" s="74"/>
      <c r="L267" s="64"/>
      <c r="Q267" s="17"/>
      <c r="R267" s="17"/>
      <c r="T267" s="34">
        <f t="shared" si="169"/>
        <v>2.5300000000000002</v>
      </c>
      <c r="U267">
        <f t="shared" si="170"/>
        <v>0.115</v>
      </c>
      <c r="V267">
        <v>22.22</v>
      </c>
      <c r="W267">
        <f t="shared" si="171"/>
        <v>4.5454545454545456E-2</v>
      </c>
      <c r="X267">
        <f t="shared" si="172"/>
        <v>6.9545454545454549E-2</v>
      </c>
      <c r="Y267" s="32">
        <f t="shared" si="173"/>
        <v>34387.858005828362</v>
      </c>
      <c r="Z267" s="28">
        <f t="shared" si="174"/>
        <v>7050.9920435622407</v>
      </c>
      <c r="AA267" s="28">
        <f t="shared" si="175"/>
        <v>269130.14995060931</v>
      </c>
      <c r="AB267" s="20"/>
      <c r="AC267" s="1">
        <f t="shared" si="166"/>
        <v>141.01984087124481</v>
      </c>
      <c r="AD267" s="1">
        <f t="shared" si="167"/>
        <v>358.98015912875519</v>
      </c>
      <c r="AE267" s="1">
        <f t="shared" si="168"/>
        <v>70.509920435622405</v>
      </c>
      <c r="AF267" s="3">
        <f t="shared" si="176"/>
        <v>6728.2537487652335</v>
      </c>
    </row>
    <row r="268" spans="1:32" x14ac:dyDescent="0.35">
      <c r="A268">
        <v>7</v>
      </c>
      <c r="C268" s="15">
        <f t="shared" si="177"/>
        <v>44171</v>
      </c>
      <c r="D268" s="9">
        <v>265</v>
      </c>
      <c r="E268" s="13"/>
      <c r="F268" s="74"/>
      <c r="G268" s="74"/>
      <c r="H268" s="74"/>
      <c r="L268" s="64"/>
      <c r="Q268" s="17"/>
      <c r="R268" s="17"/>
      <c r="T268" s="34">
        <f t="shared" si="169"/>
        <v>2.5300000000000002</v>
      </c>
      <c r="U268">
        <f t="shared" si="170"/>
        <v>0.115</v>
      </c>
      <c r="V268">
        <v>22.22</v>
      </c>
      <c r="W268">
        <f t="shared" si="171"/>
        <v>4.5454545454545456E-2</v>
      </c>
      <c r="X268">
        <f t="shared" si="172"/>
        <v>6.9545454545454549E-2</v>
      </c>
      <c r="Y268" s="32">
        <f t="shared" si="173"/>
        <v>34298.074515522414</v>
      </c>
      <c r="Z268" s="28">
        <f t="shared" si="174"/>
        <v>6820.2758955244517</v>
      </c>
      <c r="AA268" s="28">
        <f t="shared" si="175"/>
        <v>269450.64958895306</v>
      </c>
      <c r="AB268" s="20"/>
      <c r="AC268" s="1">
        <f t="shared" si="166"/>
        <v>136.40551791048904</v>
      </c>
      <c r="AD268" s="1">
        <f t="shared" si="167"/>
        <v>363.59448208951096</v>
      </c>
      <c r="AE268" s="1">
        <f t="shared" si="168"/>
        <v>68.202758955244519</v>
      </c>
      <c r="AF268" s="3">
        <f t="shared" si="176"/>
        <v>6736.2662397238273</v>
      </c>
    </row>
    <row r="269" spans="1:32" x14ac:dyDescent="0.35">
      <c r="A269">
        <v>7</v>
      </c>
      <c r="C269" s="15">
        <f t="shared" si="177"/>
        <v>44172</v>
      </c>
      <c r="D269" s="9">
        <v>266</v>
      </c>
      <c r="E269" s="13"/>
      <c r="F269" s="74"/>
      <c r="G269" s="74"/>
      <c r="H269" s="74"/>
      <c r="L269" s="64"/>
      <c r="Q269" s="17"/>
      <c r="R269" s="17"/>
      <c r="T269" s="34">
        <f t="shared" si="169"/>
        <v>2.5300000000000002</v>
      </c>
      <c r="U269">
        <f t="shared" si="170"/>
        <v>0.115</v>
      </c>
      <c r="V269">
        <v>22.22</v>
      </c>
      <c r="W269">
        <f t="shared" si="171"/>
        <v>4.5454545454545456E-2</v>
      </c>
      <c r="X269">
        <f t="shared" si="172"/>
        <v>6.9545454545454549E-2</v>
      </c>
      <c r="Y269" s="32">
        <f t="shared" si="173"/>
        <v>34211.455584881369</v>
      </c>
      <c r="Z269" s="28">
        <f t="shared" si="174"/>
        <v>6596.882285459842</v>
      </c>
      <c r="AA269" s="28">
        <f t="shared" si="175"/>
        <v>269760.66212965874</v>
      </c>
      <c r="AB269" s="20"/>
      <c r="AC269" s="1">
        <f t="shared" si="166"/>
        <v>131.93764570919683</v>
      </c>
      <c r="AD269" s="1">
        <f t="shared" si="167"/>
        <v>368.06235429080317</v>
      </c>
      <c r="AE269" s="1">
        <f t="shared" si="168"/>
        <v>65.968822854598415</v>
      </c>
      <c r="AF269" s="3">
        <f t="shared" si="176"/>
        <v>6744.0165532414685</v>
      </c>
    </row>
    <row r="270" spans="1:32" x14ac:dyDescent="0.35">
      <c r="A270">
        <v>7</v>
      </c>
      <c r="C270" s="15">
        <f t="shared" si="177"/>
        <v>44173</v>
      </c>
      <c r="D270" s="9">
        <v>267</v>
      </c>
      <c r="E270" s="13"/>
      <c r="F270" s="74"/>
      <c r="G270" s="74"/>
      <c r="H270" s="74"/>
      <c r="L270" s="64"/>
      <c r="Q270" s="17"/>
      <c r="R270" s="17"/>
      <c r="T270" s="34">
        <f t="shared" si="169"/>
        <v>2.5300000000000002</v>
      </c>
      <c r="U270">
        <f t="shared" si="170"/>
        <v>0.115</v>
      </c>
      <c r="V270">
        <v>22.22</v>
      </c>
      <c r="W270">
        <f t="shared" si="171"/>
        <v>4.5454545454545456E-2</v>
      </c>
      <c r="X270">
        <f t="shared" si="172"/>
        <v>6.9545454545454549E-2</v>
      </c>
      <c r="Y270" s="32">
        <f t="shared" si="173"/>
        <v>34127.885388626812</v>
      </c>
      <c r="Z270" s="28">
        <f t="shared" si="174"/>
        <v>6380.5941960116797</v>
      </c>
      <c r="AA270" s="28">
        <f t="shared" si="175"/>
        <v>270060.52041536145</v>
      </c>
      <c r="AB270" s="20"/>
      <c r="AC270" s="1">
        <f t="shared" si="166"/>
        <v>127.61188392023359</v>
      </c>
      <c r="AD270" s="1">
        <f t="shared" si="167"/>
        <v>372.38811607976641</v>
      </c>
      <c r="AE270" s="1">
        <f t="shared" si="168"/>
        <v>63.805941960116797</v>
      </c>
      <c r="AF270" s="3">
        <f t="shared" si="176"/>
        <v>6751.5130103840365</v>
      </c>
    </row>
    <row r="271" spans="1:32" x14ac:dyDescent="0.35">
      <c r="A271">
        <v>7</v>
      </c>
      <c r="C271" s="15">
        <f t="shared" si="177"/>
        <v>44174</v>
      </c>
      <c r="D271" s="9">
        <v>268</v>
      </c>
      <c r="E271" s="13"/>
      <c r="F271" s="74"/>
      <c r="G271" s="74"/>
      <c r="H271" s="74"/>
      <c r="L271" s="64"/>
      <c r="Q271" s="17"/>
      <c r="R271" s="17"/>
      <c r="T271" s="34">
        <f t="shared" si="169"/>
        <v>2.5300000000000002</v>
      </c>
      <c r="U271">
        <f t="shared" si="170"/>
        <v>0.115</v>
      </c>
      <c r="V271">
        <v>22.22</v>
      </c>
      <c r="W271">
        <f t="shared" si="171"/>
        <v>4.5454545454545456E-2</v>
      </c>
      <c r="X271">
        <f t="shared" si="172"/>
        <v>6.9545454545454549E-2</v>
      </c>
      <c r="Y271" s="32">
        <f t="shared" si="173"/>
        <v>34047.252607545779</v>
      </c>
      <c r="Z271" s="28">
        <f t="shared" si="174"/>
        <v>6171.1999681830921</v>
      </c>
      <c r="AA271" s="28">
        <f t="shared" si="175"/>
        <v>270350.54742427106</v>
      </c>
      <c r="AB271" s="20"/>
      <c r="AC271" s="1">
        <f t="shared" si="166"/>
        <v>123.42399936366185</v>
      </c>
      <c r="AD271" s="1">
        <f t="shared" si="167"/>
        <v>376.57600063633816</v>
      </c>
      <c r="AE271" s="1">
        <f t="shared" si="168"/>
        <v>61.711999681830925</v>
      </c>
      <c r="AF271" s="3">
        <f t="shared" si="176"/>
        <v>6758.7636856067766</v>
      </c>
    </row>
    <row r="272" spans="1:32" x14ac:dyDescent="0.35">
      <c r="A272">
        <v>7</v>
      </c>
      <c r="C272" s="15">
        <f t="shared" si="177"/>
        <v>44175</v>
      </c>
      <c r="D272" s="9">
        <v>269</v>
      </c>
      <c r="E272" s="13"/>
      <c r="F272" s="74"/>
      <c r="G272" s="74"/>
      <c r="H272" s="74"/>
      <c r="L272" s="64"/>
      <c r="Q272" s="17"/>
      <c r="R272" s="17"/>
      <c r="T272" s="34">
        <f t="shared" si="169"/>
        <v>2.5300000000000002</v>
      </c>
      <c r="U272">
        <f t="shared" si="170"/>
        <v>0.115</v>
      </c>
      <c r="V272">
        <v>22.22</v>
      </c>
      <c r="W272">
        <f t="shared" si="171"/>
        <v>4.5454545454545456E-2</v>
      </c>
      <c r="X272">
        <f t="shared" si="172"/>
        <v>6.9545454545454549E-2</v>
      </c>
      <c r="Y272" s="32">
        <f t="shared" si="173"/>
        <v>33969.450237424047</v>
      </c>
      <c r="Z272" s="28">
        <f t="shared" si="174"/>
        <v>5968.493248841959</v>
      </c>
      <c r="AA272" s="28">
        <f t="shared" si="175"/>
        <v>270631.05651373393</v>
      </c>
      <c r="AB272" s="20"/>
      <c r="AC272" s="1">
        <f t="shared" si="166"/>
        <v>119.36986497683918</v>
      </c>
      <c r="AD272" s="1">
        <f t="shared" si="167"/>
        <v>380.63013502316085</v>
      </c>
      <c r="AE272" s="1">
        <f t="shared" si="168"/>
        <v>59.684932488419591</v>
      </c>
      <c r="AF272" s="3">
        <f t="shared" si="176"/>
        <v>6765.7764128433482</v>
      </c>
    </row>
    <row r="273" spans="1:32" x14ac:dyDescent="0.35">
      <c r="A273">
        <v>7</v>
      </c>
      <c r="C273" s="15">
        <f t="shared" si="177"/>
        <v>44176</v>
      </c>
      <c r="D273" s="9">
        <v>270</v>
      </c>
      <c r="E273" s="13"/>
      <c r="F273" s="74"/>
      <c r="G273" s="74"/>
      <c r="H273" s="74"/>
      <c r="L273" s="64"/>
      <c r="Q273" s="17"/>
      <c r="R273" s="17"/>
      <c r="T273" s="34">
        <f t="shared" si="169"/>
        <v>2.5300000000000002</v>
      </c>
      <c r="U273">
        <f t="shared" si="170"/>
        <v>0.115</v>
      </c>
      <c r="V273">
        <v>22.22</v>
      </c>
      <c r="W273">
        <f t="shared" si="171"/>
        <v>4.5454545454545456E-2</v>
      </c>
      <c r="X273">
        <f t="shared" si="172"/>
        <v>6.9545454545454549E-2</v>
      </c>
      <c r="Y273" s="32">
        <f t="shared" si="173"/>
        <v>33894.37540692951</v>
      </c>
      <c r="Z273" s="28">
        <f t="shared" si="174"/>
        <v>5772.2729316618634</v>
      </c>
      <c r="AA273" s="28">
        <f t="shared" si="175"/>
        <v>270902.35166140855</v>
      </c>
      <c r="AB273" s="20"/>
      <c r="AC273" s="1">
        <f t="shared" si="166"/>
        <v>115.44545863323727</v>
      </c>
      <c r="AD273" s="1">
        <f t="shared" si="167"/>
        <v>384.55454136676275</v>
      </c>
      <c r="AE273" s="1">
        <f t="shared" si="168"/>
        <v>57.722729316618633</v>
      </c>
      <c r="AF273" s="3">
        <f t="shared" si="176"/>
        <v>6772.5587915352144</v>
      </c>
    </row>
    <row r="274" spans="1:32" x14ac:dyDescent="0.35">
      <c r="A274">
        <v>7</v>
      </c>
      <c r="C274" s="15">
        <f t="shared" si="177"/>
        <v>44177</v>
      </c>
      <c r="D274" s="9">
        <v>271</v>
      </c>
      <c r="E274" s="13"/>
      <c r="F274" s="74"/>
      <c r="G274" s="74"/>
      <c r="H274" s="74"/>
      <c r="L274" s="64"/>
      <c r="Q274" s="17"/>
      <c r="R274" s="17"/>
      <c r="T274" s="34">
        <f t="shared" si="169"/>
        <v>2.5300000000000002</v>
      </c>
      <c r="U274">
        <f t="shared" si="170"/>
        <v>0.115</v>
      </c>
      <c r="V274">
        <v>22.22</v>
      </c>
      <c r="W274">
        <f t="shared" si="171"/>
        <v>4.5454545454545456E-2</v>
      </c>
      <c r="X274">
        <f t="shared" si="172"/>
        <v>6.9545454545454549E-2</v>
      </c>
      <c r="Y274" s="32">
        <f t="shared" si="173"/>
        <v>33821.929203987944</v>
      </c>
      <c r="Z274" s="28">
        <f t="shared" si="174"/>
        <v>5582.3430922551606</v>
      </c>
      <c r="AA274" s="28">
        <f t="shared" si="175"/>
        <v>271164.72770375683</v>
      </c>
      <c r="AB274" s="20"/>
      <c r="AC274" s="1">
        <f t="shared" si="166"/>
        <v>111.64686184510322</v>
      </c>
      <c r="AD274" s="1">
        <f t="shared" si="167"/>
        <v>388.35313815489678</v>
      </c>
      <c r="AE274" s="1">
        <f t="shared" si="168"/>
        <v>55.823430922551609</v>
      </c>
      <c r="AF274" s="3">
        <f t="shared" si="176"/>
        <v>6779.1181925939209</v>
      </c>
    </row>
    <row r="275" spans="1:32" x14ac:dyDescent="0.35">
      <c r="A275">
        <v>7</v>
      </c>
      <c r="C275" s="15">
        <f t="shared" si="177"/>
        <v>44178</v>
      </c>
      <c r="D275" s="9">
        <v>272</v>
      </c>
      <c r="E275" s="13"/>
      <c r="F275" s="74"/>
      <c r="G275" s="74"/>
      <c r="H275" s="74"/>
      <c r="L275" s="64"/>
      <c r="Q275" s="17"/>
      <c r="R275" s="17"/>
      <c r="T275" s="34">
        <f t="shared" si="169"/>
        <v>2.5300000000000002</v>
      </c>
      <c r="U275">
        <f t="shared" si="170"/>
        <v>0.115</v>
      </c>
      <c r="V275">
        <v>22.22</v>
      </c>
      <c r="W275">
        <f t="shared" si="171"/>
        <v>4.5454545454545456E-2</v>
      </c>
      <c r="X275">
        <f t="shared" si="172"/>
        <v>6.9545454545454549E-2</v>
      </c>
      <c r="Y275" s="32">
        <f t="shared" si="173"/>
        <v>33752.016510218004</v>
      </c>
      <c r="Z275" s="28">
        <f t="shared" si="174"/>
        <v>5398.512918195318</v>
      </c>
      <c r="AA275" s="28">
        <f t="shared" si="175"/>
        <v>271418.47057158663</v>
      </c>
      <c r="AB275" s="20"/>
      <c r="AC275" s="1">
        <f t="shared" si="166"/>
        <v>107.97025836390637</v>
      </c>
      <c r="AD275" s="1">
        <f t="shared" si="167"/>
        <v>392.0297416360936</v>
      </c>
      <c r="AE275" s="1">
        <f t="shared" si="168"/>
        <v>53.985129181953184</v>
      </c>
      <c r="AF275" s="3">
        <f t="shared" si="176"/>
        <v>6785.4617642896665</v>
      </c>
    </row>
    <row r="276" spans="1:32" x14ac:dyDescent="0.35">
      <c r="A276">
        <v>7</v>
      </c>
      <c r="C276" s="15">
        <f t="shared" si="177"/>
        <v>44179</v>
      </c>
      <c r="D276" s="9">
        <v>273</v>
      </c>
      <c r="E276" s="13"/>
      <c r="F276" s="74"/>
      <c r="G276" s="74"/>
      <c r="H276" s="74"/>
      <c r="L276" s="64"/>
      <c r="Q276" s="17"/>
      <c r="R276" s="17"/>
      <c r="T276" s="34">
        <f t="shared" si="169"/>
        <v>2.5300000000000002</v>
      </c>
      <c r="U276">
        <f t="shared" si="170"/>
        <v>0.115</v>
      </c>
      <c r="V276">
        <v>22.22</v>
      </c>
      <c r="W276">
        <f t="shared" si="171"/>
        <v>4.5454545454545456E-2</v>
      </c>
      <c r="X276">
        <f t="shared" si="172"/>
        <v>6.9545454545454549E-2</v>
      </c>
      <c r="Y276" s="32">
        <f t="shared" si="173"/>
        <v>33684.545843015527</v>
      </c>
      <c r="Z276" s="28">
        <f t="shared" si="174"/>
        <v>5220.5966345707338</v>
      </c>
      <c r="AA276" s="28">
        <f t="shared" si="175"/>
        <v>271663.85752241372</v>
      </c>
      <c r="AB276" s="20"/>
      <c r="AC276" s="1">
        <f t="shared" si="166"/>
        <v>104.41193269141468</v>
      </c>
      <c r="AD276" s="1">
        <f t="shared" si="167"/>
        <v>395.58806730858532</v>
      </c>
      <c r="AE276" s="1">
        <f t="shared" si="168"/>
        <v>52.205966345707338</v>
      </c>
      <c r="AF276" s="3">
        <f t="shared" si="176"/>
        <v>6791.5964380603436</v>
      </c>
    </row>
    <row r="277" spans="1:32" x14ac:dyDescent="0.35">
      <c r="A277">
        <v>7</v>
      </c>
      <c r="C277" s="15">
        <f t="shared" si="177"/>
        <v>44180</v>
      </c>
      <c r="D277" s="9">
        <v>274</v>
      </c>
      <c r="E277" s="13"/>
      <c r="F277" s="74"/>
      <c r="G277" s="74"/>
      <c r="H277" s="74"/>
      <c r="L277" s="64"/>
      <c r="Q277" s="17"/>
      <c r="R277" s="17"/>
      <c r="T277" s="34">
        <f t="shared" si="169"/>
        <v>2.5300000000000002</v>
      </c>
      <c r="U277">
        <f t="shared" si="170"/>
        <v>0.115</v>
      </c>
      <c r="V277">
        <v>22.22</v>
      </c>
      <c r="W277">
        <f t="shared" si="171"/>
        <v>4.5454545454545456E-2</v>
      </c>
      <c r="X277">
        <f t="shared" si="172"/>
        <v>6.9545454545454549E-2</v>
      </c>
      <c r="Y277" s="32">
        <f t="shared" si="173"/>
        <v>33619.429204899287</v>
      </c>
      <c r="Z277" s="28">
        <f t="shared" si="174"/>
        <v>5048.4134256610341</v>
      </c>
      <c r="AA277" s="28">
        <f t="shared" si="175"/>
        <v>271901.15736943966</v>
      </c>
      <c r="AB277" s="20"/>
      <c r="AC277" s="1">
        <f t="shared" si="166"/>
        <v>100.96826851322068</v>
      </c>
      <c r="AD277" s="1">
        <f t="shared" si="167"/>
        <v>399.03173148677934</v>
      </c>
      <c r="AE277" s="1">
        <f t="shared" si="168"/>
        <v>50.484134256610339</v>
      </c>
      <c r="AF277" s="3">
        <f t="shared" si="176"/>
        <v>6797.528934235992</v>
      </c>
    </row>
    <row r="278" spans="1:32" x14ac:dyDescent="0.35">
      <c r="A278">
        <v>7</v>
      </c>
      <c r="C278" s="15">
        <f t="shared" si="177"/>
        <v>44181</v>
      </c>
      <c r="D278" s="9">
        <v>275</v>
      </c>
      <c r="E278" s="13"/>
      <c r="F278" s="74"/>
      <c r="G278" s="74"/>
      <c r="H278" s="74"/>
      <c r="L278" s="64"/>
      <c r="Q278" s="17"/>
      <c r="R278" s="17"/>
      <c r="T278" s="34">
        <f t="shared" si="169"/>
        <v>2.5300000000000002</v>
      </c>
      <c r="U278">
        <f t="shared" si="170"/>
        <v>0.115</v>
      </c>
      <c r="V278">
        <v>22.22</v>
      </c>
      <c r="W278">
        <f t="shared" si="171"/>
        <v>4.5454545454545456E-2</v>
      </c>
      <c r="X278">
        <f t="shared" si="172"/>
        <v>6.9545454545454549E-2</v>
      </c>
      <c r="Y278" s="32">
        <f t="shared" si="173"/>
        <v>33556.581939751159</v>
      </c>
      <c r="Z278" s="28">
        <f t="shared" si="174"/>
        <v>4881.7873532791145</v>
      </c>
      <c r="AA278" s="28">
        <f t="shared" si="175"/>
        <v>272130.63070696971</v>
      </c>
      <c r="AB278" s="20"/>
      <c r="AC278" s="1">
        <f t="shared" si="166"/>
        <v>97.635747065582294</v>
      </c>
      <c r="AD278" s="1">
        <f t="shared" si="167"/>
        <v>402.36425293441772</v>
      </c>
      <c r="AE278" s="1">
        <f t="shared" si="168"/>
        <v>48.817873532791147</v>
      </c>
      <c r="AF278" s="3">
        <f t="shared" si="176"/>
        <v>6803.2657676742429</v>
      </c>
    </row>
    <row r="279" spans="1:32" x14ac:dyDescent="0.35">
      <c r="A279">
        <v>7</v>
      </c>
      <c r="C279" s="15">
        <f t="shared" si="177"/>
        <v>44182</v>
      </c>
      <c r="D279" s="9">
        <v>276</v>
      </c>
      <c r="E279" s="13"/>
      <c r="F279" s="74"/>
      <c r="G279" s="74"/>
      <c r="H279" s="74"/>
      <c r="L279" s="64"/>
      <c r="Q279" s="17"/>
      <c r="R279" s="17"/>
      <c r="T279" s="34">
        <f t="shared" si="169"/>
        <v>2.5300000000000002</v>
      </c>
      <c r="U279">
        <f t="shared" si="170"/>
        <v>0.115</v>
      </c>
      <c r="V279">
        <v>22.22</v>
      </c>
      <c r="W279">
        <f t="shared" si="171"/>
        <v>4.5454545454545456E-2</v>
      </c>
      <c r="X279">
        <f t="shared" si="172"/>
        <v>6.9545454545454549E-2</v>
      </c>
      <c r="Y279" s="32">
        <f t="shared" si="173"/>
        <v>33495.92259560345</v>
      </c>
      <c r="Z279" s="28">
        <f t="shared" si="174"/>
        <v>4720.5472722777758</v>
      </c>
      <c r="AA279" s="28">
        <f t="shared" si="175"/>
        <v>272352.53013211873</v>
      </c>
      <c r="AB279" s="20"/>
      <c r="AC279" s="1">
        <f t="shared" si="166"/>
        <v>94.410945445555512</v>
      </c>
      <c r="AD279" s="1">
        <f t="shared" si="167"/>
        <v>405.58905455444449</v>
      </c>
      <c r="AE279" s="1">
        <f t="shared" si="168"/>
        <v>47.205472722777756</v>
      </c>
      <c r="AF279" s="3">
        <f t="shared" si="176"/>
        <v>6808.8132533029684</v>
      </c>
    </row>
    <row r="280" spans="1:32" x14ac:dyDescent="0.35">
      <c r="A280">
        <v>7</v>
      </c>
      <c r="C280" s="15">
        <f t="shared" si="177"/>
        <v>44183</v>
      </c>
      <c r="D280" s="9">
        <v>277</v>
      </c>
      <c r="E280" s="13"/>
      <c r="F280" s="74"/>
      <c r="G280" s="74"/>
      <c r="H280" s="74"/>
      <c r="L280" s="64"/>
      <c r="Q280" s="17"/>
      <c r="R280" s="17"/>
      <c r="T280" s="34">
        <f t="shared" si="169"/>
        <v>2.5300000000000002</v>
      </c>
      <c r="U280">
        <f t="shared" si="170"/>
        <v>0.115</v>
      </c>
      <c r="V280">
        <v>22.22</v>
      </c>
      <c r="W280">
        <f t="shared" si="171"/>
        <v>4.5454545454545456E-2</v>
      </c>
      <c r="X280">
        <f t="shared" si="172"/>
        <v>6.9545454545454549E-2</v>
      </c>
      <c r="Y280" s="32">
        <f t="shared" si="173"/>
        <v>33437.372793644696</v>
      </c>
      <c r="Z280" s="28">
        <f t="shared" si="174"/>
        <v>4564.5267436784507</v>
      </c>
      <c r="AA280" s="28">
        <f t="shared" si="175"/>
        <v>272567.10046267678</v>
      </c>
      <c r="AB280" s="20"/>
      <c r="AC280" s="1">
        <f t="shared" si="166"/>
        <v>91.290534873569015</v>
      </c>
      <c r="AD280" s="1">
        <f t="shared" si="167"/>
        <v>408.70946512643098</v>
      </c>
      <c r="AE280" s="1">
        <f t="shared" si="168"/>
        <v>45.645267436784508</v>
      </c>
      <c r="AF280" s="3">
        <f t="shared" si="176"/>
        <v>6814.1775115669197</v>
      </c>
    </row>
    <row r="281" spans="1:32" x14ac:dyDescent="0.35">
      <c r="A281">
        <v>7</v>
      </c>
      <c r="C281" s="15">
        <f t="shared" si="177"/>
        <v>44184</v>
      </c>
      <c r="D281" s="9">
        <v>278</v>
      </c>
      <c r="E281" s="13"/>
      <c r="F281" s="74"/>
      <c r="G281" s="74"/>
      <c r="H281" s="74"/>
      <c r="L281" s="64"/>
      <c r="Q281" s="17"/>
      <c r="R281" s="17"/>
      <c r="T281" s="34">
        <f t="shared" si="169"/>
        <v>2.5300000000000002</v>
      </c>
      <c r="U281">
        <f t="shared" si="170"/>
        <v>0.115</v>
      </c>
      <c r="V281">
        <v>22.22</v>
      </c>
      <c r="W281">
        <f t="shared" si="171"/>
        <v>4.5454545454545456E-2</v>
      </c>
      <c r="X281">
        <f t="shared" si="172"/>
        <v>6.9545454545454549E-2</v>
      </c>
      <c r="Y281" s="32">
        <f t="shared" si="173"/>
        <v>33380.857103133058</v>
      </c>
      <c r="Z281" s="28">
        <f t="shared" si="174"/>
        <v>4413.5639458410669</v>
      </c>
      <c r="AA281" s="28">
        <f t="shared" si="175"/>
        <v>272774.57895102579</v>
      </c>
      <c r="AB281" s="20"/>
      <c r="AC281" s="1">
        <f t="shared" si="166"/>
        <v>88.271278916821345</v>
      </c>
      <c r="AD281" s="1">
        <f t="shared" si="167"/>
        <v>411.72872108317864</v>
      </c>
      <c r="AE281" s="1">
        <f t="shared" si="168"/>
        <v>44.135639458410672</v>
      </c>
      <c r="AF281" s="3">
        <f t="shared" si="176"/>
        <v>6819.3644737756449</v>
      </c>
    </row>
    <row r="282" spans="1:32" x14ac:dyDescent="0.35">
      <c r="A282">
        <v>7</v>
      </c>
      <c r="C282" s="15">
        <f t="shared" si="177"/>
        <v>44185</v>
      </c>
      <c r="D282" s="9">
        <v>279</v>
      </c>
      <c r="E282" s="13"/>
      <c r="F282" s="74"/>
      <c r="G282" s="74"/>
      <c r="H282" s="74"/>
      <c r="L282" s="64"/>
      <c r="Q282" s="17"/>
      <c r="R282" s="17"/>
      <c r="T282" s="34">
        <f t="shared" si="169"/>
        <v>2.5300000000000002</v>
      </c>
      <c r="U282">
        <f t="shared" si="170"/>
        <v>0.115</v>
      </c>
      <c r="V282">
        <v>22.22</v>
      </c>
      <c r="W282">
        <f t="shared" si="171"/>
        <v>4.5454545454545456E-2</v>
      </c>
      <c r="X282">
        <f t="shared" si="172"/>
        <v>6.9545454545454549E-2</v>
      </c>
      <c r="Y282" s="32">
        <f t="shared" si="173"/>
        <v>33326.302921923016</v>
      </c>
      <c r="Z282" s="28">
        <f t="shared" si="174"/>
        <v>4267.5015840583355</v>
      </c>
      <c r="AA282" s="28">
        <f t="shared" si="175"/>
        <v>272975.19549401855</v>
      </c>
      <c r="AB282" s="20"/>
      <c r="AC282" s="1">
        <f t="shared" si="166"/>
        <v>85.350031681166712</v>
      </c>
      <c r="AD282" s="1">
        <f t="shared" si="167"/>
        <v>414.64996831883332</v>
      </c>
      <c r="AE282" s="1">
        <f t="shared" si="168"/>
        <v>42.675015840583356</v>
      </c>
      <c r="AF282" s="3">
        <f t="shared" si="176"/>
        <v>6824.3798873504638</v>
      </c>
    </row>
    <row r="283" spans="1:32" x14ac:dyDescent="0.35">
      <c r="A283">
        <v>7</v>
      </c>
      <c r="C283" s="15">
        <f t="shared" si="177"/>
        <v>44186</v>
      </c>
      <c r="D283" s="9">
        <v>280</v>
      </c>
      <c r="E283" s="13"/>
      <c r="F283" s="74"/>
      <c r="G283" s="74"/>
      <c r="H283" s="74"/>
      <c r="L283" s="64"/>
      <c r="Q283" s="17"/>
      <c r="R283" s="17"/>
      <c r="T283" s="34">
        <f t="shared" si="169"/>
        <v>2.5300000000000002</v>
      </c>
      <c r="U283">
        <f t="shared" si="170"/>
        <v>0.115</v>
      </c>
      <c r="V283">
        <v>22.22</v>
      </c>
      <c r="W283">
        <f t="shared" si="171"/>
        <v>4.5454545454545456E-2</v>
      </c>
      <c r="X283">
        <f t="shared" si="172"/>
        <v>6.9545454545454549E-2</v>
      </c>
      <c r="Y283" s="32">
        <f t="shared" si="173"/>
        <v>33273.640362326849</v>
      </c>
      <c r="Z283" s="28">
        <f t="shared" si="174"/>
        <v>4126.1867989245811</v>
      </c>
      <c r="AA283" s="28">
        <f t="shared" si="175"/>
        <v>273169.17283874849</v>
      </c>
      <c r="AB283" s="20"/>
      <c r="AC283" s="1">
        <f t="shared" si="166"/>
        <v>82.523735978491629</v>
      </c>
      <c r="AD283" s="1">
        <f t="shared" si="167"/>
        <v>417.47626402150837</v>
      </c>
      <c r="AE283" s="1">
        <f t="shared" si="168"/>
        <v>41.261867989245815</v>
      </c>
      <c r="AF283" s="3">
        <f t="shared" si="176"/>
        <v>6829.2293209687123</v>
      </c>
    </row>
    <row r="284" spans="1:32" x14ac:dyDescent="0.35">
      <c r="A284">
        <v>7</v>
      </c>
      <c r="C284" s="15">
        <f t="shared" si="177"/>
        <v>44187</v>
      </c>
      <c r="D284" s="9">
        <v>281</v>
      </c>
      <c r="E284" s="13"/>
      <c r="F284" s="74"/>
      <c r="G284" s="74"/>
      <c r="H284" s="74"/>
      <c r="L284" s="64"/>
      <c r="Q284" s="17"/>
      <c r="R284" s="17"/>
      <c r="T284" s="34">
        <f t="shared" si="169"/>
        <v>2.5300000000000002</v>
      </c>
      <c r="U284">
        <f t="shared" si="170"/>
        <v>0.115</v>
      </c>
      <c r="V284">
        <v>22.22</v>
      </c>
      <c r="W284">
        <f t="shared" si="171"/>
        <v>4.5454545454545456E-2</v>
      </c>
      <c r="X284">
        <f t="shared" si="172"/>
        <v>6.9545454545454549E-2</v>
      </c>
      <c r="Y284" s="32">
        <f t="shared" si="173"/>
        <v>33222.802142047403</v>
      </c>
      <c r="Z284" s="28">
        <f t="shared" si="174"/>
        <v>3989.4710737983664</v>
      </c>
      <c r="AA284" s="28">
        <f t="shared" si="175"/>
        <v>273356.72678415413</v>
      </c>
      <c r="AB284" s="20"/>
      <c r="AC284" s="1">
        <f t="shared" si="166"/>
        <v>79.78942147596733</v>
      </c>
      <c r="AD284" s="1">
        <f t="shared" si="167"/>
        <v>420.21057852403266</v>
      </c>
      <c r="AE284" s="1">
        <f t="shared" si="168"/>
        <v>39.894710737983665</v>
      </c>
      <c r="AF284" s="3">
        <f t="shared" si="176"/>
        <v>6833.918169603854</v>
      </c>
    </row>
    <row r="285" spans="1:32" x14ac:dyDescent="0.35">
      <c r="A285">
        <v>7</v>
      </c>
      <c r="C285" s="15">
        <f t="shared" si="177"/>
        <v>44188</v>
      </c>
      <c r="D285" s="9">
        <v>282</v>
      </c>
      <c r="E285" s="13"/>
      <c r="F285" s="74"/>
      <c r="G285" s="74"/>
      <c r="H285" s="74"/>
      <c r="L285" s="64"/>
      <c r="Q285" s="17"/>
      <c r="R285" s="17"/>
      <c r="T285" s="34">
        <f t="shared" si="169"/>
        <v>2.5300000000000002</v>
      </c>
      <c r="U285">
        <f t="shared" si="170"/>
        <v>0.115</v>
      </c>
      <c r="V285">
        <v>22.22</v>
      </c>
      <c r="W285">
        <f t="shared" si="171"/>
        <v>4.5454545454545456E-2</v>
      </c>
      <c r="X285">
        <f t="shared" si="172"/>
        <v>6.9545454545454549E-2</v>
      </c>
      <c r="Y285" s="32">
        <f t="shared" si="173"/>
        <v>33173.723479932611</v>
      </c>
      <c r="Z285" s="28">
        <f t="shared" si="174"/>
        <v>3857.2101416495934</v>
      </c>
      <c r="AA285" s="28">
        <f t="shared" si="175"/>
        <v>273538.06637841772</v>
      </c>
      <c r="AB285" s="20"/>
      <c r="AC285" s="1">
        <f t="shared" si="166"/>
        <v>77.144202832991866</v>
      </c>
      <c r="AD285" s="1">
        <f t="shared" si="167"/>
        <v>422.85579716700812</v>
      </c>
      <c r="AE285" s="1">
        <f t="shared" si="168"/>
        <v>38.572101416495933</v>
      </c>
      <c r="AF285" s="3">
        <f t="shared" si="176"/>
        <v>6838.4516594604429</v>
      </c>
    </row>
    <row r="286" spans="1:32" x14ac:dyDescent="0.35">
      <c r="A286">
        <v>7</v>
      </c>
      <c r="C286" s="15">
        <f t="shared" si="177"/>
        <v>44189</v>
      </c>
      <c r="D286" s="9">
        <v>283</v>
      </c>
      <c r="E286" s="13"/>
      <c r="F286" s="74"/>
      <c r="G286" s="74"/>
      <c r="H286" s="74"/>
      <c r="L286" s="64"/>
      <c r="Q286" s="17"/>
      <c r="R286" s="17"/>
      <c r="T286" s="34">
        <f t="shared" si="169"/>
        <v>2.5300000000000002</v>
      </c>
      <c r="U286">
        <f t="shared" si="170"/>
        <v>0.115</v>
      </c>
      <c r="V286">
        <v>22.22</v>
      </c>
      <c r="W286">
        <f t="shared" si="171"/>
        <v>4.5454545454545456E-2</v>
      </c>
      <c r="X286">
        <f t="shared" si="172"/>
        <v>6.9545454545454549E-2</v>
      </c>
      <c r="Y286" s="32">
        <f t="shared" si="173"/>
        <v>33126.341996315648</v>
      </c>
      <c r="Z286" s="28">
        <f t="shared" si="174"/>
        <v>3729.2638915552138</v>
      </c>
      <c r="AA286" s="28">
        <f t="shared" si="175"/>
        <v>273713.39411212906</v>
      </c>
      <c r="AB286" s="20"/>
      <c r="AC286" s="1">
        <f t="shared" si="166"/>
        <v>74.585277831104278</v>
      </c>
      <c r="AD286" s="1">
        <f t="shared" si="167"/>
        <v>425.41472216889571</v>
      </c>
      <c r="AE286" s="1">
        <f t="shared" si="168"/>
        <v>37.292638915552139</v>
      </c>
      <c r="AF286" s="3">
        <f t="shared" si="176"/>
        <v>6842.8348528032266</v>
      </c>
    </row>
    <row r="287" spans="1:32" x14ac:dyDescent="0.35">
      <c r="A287">
        <v>7</v>
      </c>
      <c r="C287" s="15">
        <f t="shared" si="177"/>
        <v>44190</v>
      </c>
      <c r="D287" s="9">
        <v>284</v>
      </c>
      <c r="E287" s="13"/>
      <c r="F287" s="74"/>
      <c r="G287" s="74"/>
      <c r="H287" s="74"/>
      <c r="L287" s="64"/>
      <c r="Q287" s="17"/>
      <c r="R287" s="17"/>
      <c r="T287" s="34">
        <f t="shared" si="169"/>
        <v>2.5300000000000002</v>
      </c>
      <c r="U287">
        <f t="shared" si="170"/>
        <v>0.115</v>
      </c>
      <c r="V287">
        <v>22.22</v>
      </c>
      <c r="W287">
        <f t="shared" si="171"/>
        <v>4.5454545454545456E-2</v>
      </c>
      <c r="X287">
        <f t="shared" si="172"/>
        <v>6.9545454545454549E-2</v>
      </c>
      <c r="Y287" s="32">
        <f t="shared" si="173"/>
        <v>33080.597617717052</v>
      </c>
      <c r="Z287" s="28">
        <f t="shared" si="174"/>
        <v>3605.4962750831205</v>
      </c>
      <c r="AA287" s="28">
        <f t="shared" si="175"/>
        <v>273882.90610719973</v>
      </c>
      <c r="AB287" s="20"/>
      <c r="AC287" s="1">
        <f t="shared" si="166"/>
        <v>72.109925501662417</v>
      </c>
      <c r="AD287" s="1">
        <f t="shared" si="167"/>
        <v>427.89007449833758</v>
      </c>
      <c r="AE287" s="1">
        <f t="shared" si="168"/>
        <v>36.054962750831208</v>
      </c>
      <c r="AF287" s="3">
        <f t="shared" si="176"/>
        <v>6847.0726526799936</v>
      </c>
    </row>
    <row r="288" spans="1:32" x14ac:dyDescent="0.35">
      <c r="A288">
        <v>7</v>
      </c>
      <c r="C288" s="15">
        <f t="shared" si="177"/>
        <v>44191</v>
      </c>
      <c r="D288" s="9">
        <v>285</v>
      </c>
      <c r="E288" s="13"/>
      <c r="F288" s="74"/>
      <c r="G288" s="74"/>
      <c r="H288" s="74"/>
      <c r="L288" s="64"/>
      <c r="Q288" s="17"/>
      <c r="R288" s="17"/>
      <c r="T288" s="34">
        <f t="shared" si="169"/>
        <v>2.5300000000000002</v>
      </c>
      <c r="U288">
        <f t="shared" si="170"/>
        <v>0.115</v>
      </c>
      <c r="V288">
        <v>22.22</v>
      </c>
      <c r="W288">
        <f t="shared" si="171"/>
        <v>4.5454545454545456E-2</v>
      </c>
      <c r="X288">
        <f t="shared" si="172"/>
        <v>6.9545454545454549E-2</v>
      </c>
      <c r="Y288" s="32">
        <f t="shared" si="173"/>
        <v>33036.432485697194</v>
      </c>
      <c r="Z288" s="28">
        <f t="shared" si="174"/>
        <v>3485.7752127810186</v>
      </c>
      <c r="AA288" s="28">
        <f t="shared" si="175"/>
        <v>274046.79230152169</v>
      </c>
      <c r="AB288" s="20"/>
      <c r="AC288" s="1">
        <f t="shared" si="166"/>
        <v>69.715504255620374</v>
      </c>
      <c r="AD288" s="1">
        <f t="shared" si="167"/>
        <v>430.28449574437963</v>
      </c>
      <c r="AE288" s="1">
        <f t="shared" si="168"/>
        <v>34.857752127810187</v>
      </c>
      <c r="AF288" s="3">
        <f t="shared" si="176"/>
        <v>6851.1698075380427</v>
      </c>
    </row>
    <row r="289" spans="1:32" x14ac:dyDescent="0.35">
      <c r="A289">
        <v>7</v>
      </c>
      <c r="C289" s="15">
        <f t="shared" si="177"/>
        <v>44192</v>
      </c>
      <c r="D289" s="9">
        <v>286</v>
      </c>
      <c r="E289" s="13"/>
      <c r="F289" s="74"/>
      <c r="G289" s="74"/>
      <c r="H289" s="74"/>
      <c r="L289" s="64"/>
      <c r="Q289" s="17"/>
      <c r="R289" s="17"/>
      <c r="T289" s="34">
        <f t="shared" si="169"/>
        <v>2.5300000000000002</v>
      </c>
      <c r="U289">
        <f t="shared" si="170"/>
        <v>0.115</v>
      </c>
      <c r="V289">
        <v>22.22</v>
      </c>
      <c r="W289">
        <f t="shared" si="171"/>
        <v>4.5454545454545456E-2</v>
      </c>
      <c r="X289">
        <f t="shared" si="172"/>
        <v>6.9545454545454549E-2</v>
      </c>
      <c r="Y289" s="32">
        <f t="shared" si="173"/>
        <v>32993.790869658529</v>
      </c>
      <c r="Z289" s="28">
        <f t="shared" si="174"/>
        <v>3369.9725009660006</v>
      </c>
      <c r="AA289" s="28">
        <f t="shared" si="175"/>
        <v>274205.23662937537</v>
      </c>
      <c r="AB289" s="20"/>
      <c r="AC289" s="1">
        <f t="shared" si="166"/>
        <v>67.399450019320014</v>
      </c>
      <c r="AD289" s="1">
        <f t="shared" si="167"/>
        <v>432.60054998068</v>
      </c>
      <c r="AE289" s="1">
        <f t="shared" si="168"/>
        <v>33.699725009660007</v>
      </c>
      <c r="AF289" s="3">
        <f t="shared" si="176"/>
        <v>6855.1309157343849</v>
      </c>
    </row>
    <row r="290" spans="1:32" x14ac:dyDescent="0.35">
      <c r="A290">
        <v>7</v>
      </c>
      <c r="C290" s="15">
        <f t="shared" si="177"/>
        <v>44193</v>
      </c>
      <c r="D290" s="9">
        <v>287</v>
      </c>
      <c r="E290" s="13"/>
      <c r="F290" s="74"/>
      <c r="G290" s="74"/>
      <c r="H290" s="74"/>
      <c r="L290" s="64"/>
      <c r="Q290" s="17"/>
      <c r="R290" s="17"/>
      <c r="T290" s="34">
        <f t="shared" si="169"/>
        <v>2.5300000000000002</v>
      </c>
      <c r="U290">
        <f t="shared" si="170"/>
        <v>0.115</v>
      </c>
      <c r="V290">
        <v>22.22</v>
      </c>
      <c r="W290">
        <f t="shared" si="171"/>
        <v>4.5454545454545456E-2</v>
      </c>
      <c r="X290">
        <f t="shared" si="172"/>
        <v>6.9545454545454549E-2</v>
      </c>
      <c r="Y290" s="32">
        <f t="shared" si="173"/>
        <v>32952.619083407728</v>
      </c>
      <c r="Z290" s="28">
        <f t="shared" si="174"/>
        <v>3257.9637189910713</v>
      </c>
      <c r="AA290" s="28">
        <f t="shared" si="175"/>
        <v>274358.41719760111</v>
      </c>
      <c r="AB290" s="20"/>
      <c r="AC290" s="1">
        <f t="shared" si="166"/>
        <v>65.159274379821426</v>
      </c>
      <c r="AD290" s="1">
        <f t="shared" si="167"/>
        <v>434.84072562017855</v>
      </c>
      <c r="AE290" s="1">
        <f t="shared" si="168"/>
        <v>32.579637189910713</v>
      </c>
      <c r="AF290" s="3">
        <f t="shared" si="176"/>
        <v>6858.960429940028</v>
      </c>
    </row>
    <row r="291" spans="1:32" x14ac:dyDescent="0.35">
      <c r="A291">
        <v>7</v>
      </c>
      <c r="C291" s="15">
        <f t="shared" si="177"/>
        <v>44194</v>
      </c>
      <c r="D291" s="9">
        <v>288</v>
      </c>
      <c r="E291" s="13"/>
      <c r="F291" s="74"/>
      <c r="G291" s="74"/>
      <c r="H291" s="74"/>
      <c r="L291" s="64"/>
      <c r="Q291" s="17"/>
      <c r="R291" s="17"/>
      <c r="T291" s="34">
        <f t="shared" si="169"/>
        <v>2.5300000000000002</v>
      </c>
      <c r="U291">
        <f t="shared" si="170"/>
        <v>0.115</v>
      </c>
      <c r="V291">
        <v>22.22</v>
      </c>
      <c r="W291">
        <f t="shared" si="171"/>
        <v>4.5454545454545456E-2</v>
      </c>
      <c r="X291">
        <f t="shared" si="172"/>
        <v>6.9545454545454549E-2</v>
      </c>
      <c r="Y291" s="32">
        <f t="shared" si="173"/>
        <v>32912.865405297816</v>
      </c>
      <c r="Z291" s="28">
        <f t="shared" si="174"/>
        <v>3149.6281371468458</v>
      </c>
      <c r="AA291" s="28">
        <f t="shared" si="175"/>
        <v>274506.50645755522</v>
      </c>
      <c r="AB291" s="20"/>
      <c r="AC291" s="1">
        <f t="shared" si="166"/>
        <v>62.992562742936919</v>
      </c>
      <c r="AD291" s="1">
        <f t="shared" si="167"/>
        <v>437.00743725706309</v>
      </c>
      <c r="AE291" s="1">
        <f t="shared" si="168"/>
        <v>31.496281371468459</v>
      </c>
      <c r="AF291" s="3">
        <f t="shared" si="176"/>
        <v>6862.6626614388806</v>
      </c>
    </row>
    <row r="292" spans="1:32" x14ac:dyDescent="0.35">
      <c r="A292">
        <v>7</v>
      </c>
      <c r="C292" s="15">
        <f t="shared" si="177"/>
        <v>44195</v>
      </c>
      <c r="D292" s="9">
        <v>289</v>
      </c>
      <c r="E292" s="13"/>
      <c r="F292" s="74"/>
      <c r="G292" s="74"/>
      <c r="H292" s="74"/>
      <c r="L292" s="64"/>
      <c r="Q292" s="17"/>
      <c r="R292" s="17"/>
      <c r="T292" s="34">
        <f t="shared" si="169"/>
        <v>2.5300000000000002</v>
      </c>
      <c r="U292">
        <f t="shared" si="170"/>
        <v>0.115</v>
      </c>
      <c r="V292">
        <v>22.22</v>
      </c>
      <c r="W292">
        <f t="shared" si="171"/>
        <v>4.5454545454545456E-2</v>
      </c>
      <c r="X292">
        <f t="shared" si="172"/>
        <v>6.9545454545454549E-2</v>
      </c>
      <c r="Y292" s="32">
        <f t="shared" si="173"/>
        <v>32874.480001779797</v>
      </c>
      <c r="Z292" s="28">
        <f t="shared" si="174"/>
        <v>3044.848625340011</v>
      </c>
      <c r="AA292" s="28">
        <f t="shared" si="175"/>
        <v>274649.67137288005</v>
      </c>
      <c r="AB292" s="20"/>
      <c r="AC292" s="1">
        <f t="shared" si="166"/>
        <v>60.896972506800225</v>
      </c>
      <c r="AD292" s="1">
        <f t="shared" si="167"/>
        <v>439.10302749319976</v>
      </c>
      <c r="AE292" s="1">
        <f t="shared" si="168"/>
        <v>30.448486253400112</v>
      </c>
      <c r="AF292" s="3">
        <f t="shared" si="176"/>
        <v>6866.2417843220019</v>
      </c>
    </row>
    <row r="293" spans="1:32" x14ac:dyDescent="0.35">
      <c r="A293">
        <v>7</v>
      </c>
      <c r="C293" s="15">
        <f t="shared" si="177"/>
        <v>44196</v>
      </c>
      <c r="D293" s="9">
        <v>290</v>
      </c>
      <c r="E293" s="13"/>
      <c r="F293" s="74"/>
      <c r="G293" s="74"/>
      <c r="H293" s="74"/>
      <c r="L293" s="64"/>
      <c r="Q293" s="17"/>
      <c r="R293" s="17"/>
      <c r="T293" s="34">
        <f t="shared" si="169"/>
        <v>2.5300000000000002</v>
      </c>
      <c r="U293">
        <f t="shared" si="170"/>
        <v>0.115</v>
      </c>
      <c r="V293">
        <v>22.22</v>
      </c>
      <c r="W293">
        <f t="shared" si="171"/>
        <v>4.5454545454545456E-2</v>
      </c>
      <c r="X293">
        <f t="shared" si="172"/>
        <v>6.9545454545454549E-2</v>
      </c>
      <c r="Y293" s="32">
        <f t="shared" si="173"/>
        <v>32837.414854202289</v>
      </c>
      <c r="Z293" s="28">
        <f t="shared" si="174"/>
        <v>2943.5115626747911</v>
      </c>
      <c r="AA293" s="28">
        <f t="shared" si="175"/>
        <v>274788.07358312281</v>
      </c>
      <c r="AB293" s="20"/>
      <c r="AC293" s="1">
        <f t="shared" si="166"/>
        <v>58.870231253495824</v>
      </c>
      <c r="AD293" s="1">
        <f t="shared" si="167"/>
        <v>441.12976874650417</v>
      </c>
      <c r="AE293" s="1">
        <f t="shared" si="168"/>
        <v>29.435115626747912</v>
      </c>
      <c r="AF293" s="3">
        <f t="shared" si="176"/>
        <v>6869.7018395780706</v>
      </c>
    </row>
    <row r="294" spans="1:32" x14ac:dyDescent="0.35">
      <c r="A294">
        <v>7</v>
      </c>
      <c r="C294" s="15">
        <f t="shared" si="177"/>
        <v>44197</v>
      </c>
      <c r="D294" s="9">
        <v>291</v>
      </c>
      <c r="E294" s="13"/>
      <c r="F294" s="74"/>
      <c r="G294" s="74"/>
      <c r="H294" s="74"/>
      <c r="L294" s="64"/>
      <c r="Q294" s="17"/>
      <c r="R294" s="17"/>
      <c r="T294" s="34">
        <f t="shared" si="169"/>
        <v>2.5300000000000002</v>
      </c>
      <c r="U294">
        <f t="shared" si="170"/>
        <v>0.115</v>
      </c>
      <c r="V294">
        <v>22.22</v>
      </c>
      <c r="W294">
        <f t="shared" si="171"/>
        <v>4.5454545454545456E-2</v>
      </c>
      <c r="X294">
        <f t="shared" si="172"/>
        <v>6.9545454545454549E-2</v>
      </c>
      <c r="Y294" s="32">
        <f t="shared" si="173"/>
        <v>32801.623688706022</v>
      </c>
      <c r="Z294" s="28">
        <f t="shared" si="174"/>
        <v>2845.5067480494768</v>
      </c>
      <c r="AA294" s="28">
        <f t="shared" si="175"/>
        <v>274921.8695632444</v>
      </c>
      <c r="AB294" s="20"/>
      <c r="AC294" s="1">
        <f t="shared" si="166"/>
        <v>56.910134960989538</v>
      </c>
      <c r="AD294" s="1">
        <f t="shared" si="167"/>
        <v>443.08986503901048</v>
      </c>
      <c r="AE294" s="1">
        <f t="shared" si="168"/>
        <v>28.455067480494769</v>
      </c>
      <c r="AF294" s="3">
        <f t="shared" si="176"/>
        <v>6873.04673908111</v>
      </c>
    </row>
    <row r="295" spans="1:32" x14ac:dyDescent="0.35">
      <c r="A295">
        <v>7</v>
      </c>
      <c r="C295" s="15">
        <f t="shared" si="177"/>
        <v>44198</v>
      </c>
      <c r="D295" s="9">
        <v>292</v>
      </c>
      <c r="E295" s="13"/>
      <c r="F295" s="74"/>
      <c r="G295" s="74"/>
      <c r="H295" s="74"/>
      <c r="L295" s="64"/>
      <c r="Q295" s="17"/>
      <c r="R295" s="17"/>
      <c r="T295" s="34">
        <f t="shared" si="169"/>
        <v>2.5300000000000002</v>
      </c>
      <c r="U295">
        <f t="shared" si="170"/>
        <v>0.115</v>
      </c>
      <c r="V295">
        <v>22.22</v>
      </c>
      <c r="W295">
        <f t="shared" si="171"/>
        <v>4.5454545454545456E-2</v>
      </c>
      <c r="X295">
        <f t="shared" si="172"/>
        <v>6.9545454545454549E-2</v>
      </c>
      <c r="Y295" s="32">
        <f t="shared" si="173"/>
        <v>32767.061909068012</v>
      </c>
      <c r="Z295" s="28">
        <f t="shared" si="174"/>
        <v>2750.7273118670546</v>
      </c>
      <c r="AA295" s="28">
        <f t="shared" si="175"/>
        <v>275051.21077906486</v>
      </c>
      <c r="AB295" s="20"/>
      <c r="AC295" s="1">
        <f t="shared" si="166"/>
        <v>55.014546237341094</v>
      </c>
      <c r="AD295" s="1">
        <f t="shared" si="167"/>
        <v>444.98545376265889</v>
      </c>
      <c r="AE295" s="1">
        <f t="shared" si="168"/>
        <v>27.507273118670547</v>
      </c>
      <c r="AF295" s="3">
        <f t="shared" si="176"/>
        <v>6876.2802694766215</v>
      </c>
    </row>
    <row r="296" spans="1:32" x14ac:dyDescent="0.35">
      <c r="A296">
        <v>7</v>
      </c>
      <c r="C296" s="15">
        <f t="shared" si="177"/>
        <v>44199</v>
      </c>
      <c r="D296" s="9">
        <v>293</v>
      </c>
      <c r="E296" s="13"/>
      <c r="F296" s="74"/>
      <c r="G296" s="74"/>
      <c r="H296" s="74"/>
      <c r="L296" s="64"/>
      <c r="Q296" s="17"/>
      <c r="R296" s="17"/>
      <c r="T296" s="34">
        <f t="shared" si="169"/>
        <v>2.5300000000000002</v>
      </c>
      <c r="U296">
        <f t="shared" si="170"/>
        <v>0.115</v>
      </c>
      <c r="V296">
        <v>22.22</v>
      </c>
      <c r="W296">
        <f t="shared" si="171"/>
        <v>4.5454545454545456E-2</v>
      </c>
      <c r="X296">
        <f t="shared" si="172"/>
        <v>6.9545454545454549E-2</v>
      </c>
      <c r="Y296" s="32">
        <f t="shared" si="173"/>
        <v>32733.686532357806</v>
      </c>
      <c r="Z296" s="28">
        <f t="shared" si="174"/>
        <v>2659.0696289469388</v>
      </c>
      <c r="AA296" s="28">
        <f t="shared" si="175"/>
        <v>275176.24383869517</v>
      </c>
      <c r="AB296" s="20"/>
      <c r="AC296" s="1">
        <f t="shared" si="166"/>
        <v>53.181392578938777</v>
      </c>
      <c r="AD296" s="1">
        <f t="shared" si="167"/>
        <v>446.81860742106124</v>
      </c>
      <c r="AE296" s="1">
        <f t="shared" si="168"/>
        <v>26.590696289469388</v>
      </c>
      <c r="AF296" s="3">
        <f t="shared" si="176"/>
        <v>6879.4060959673798</v>
      </c>
    </row>
    <row r="297" spans="1:32" x14ac:dyDescent="0.35">
      <c r="A297">
        <v>7</v>
      </c>
      <c r="C297" s="15">
        <f t="shared" si="177"/>
        <v>44200</v>
      </c>
      <c r="D297" s="9">
        <v>294</v>
      </c>
      <c r="E297" s="13"/>
      <c r="F297" s="74"/>
      <c r="G297" s="74"/>
      <c r="H297" s="74"/>
      <c r="L297" s="64"/>
      <c r="Q297" s="17"/>
      <c r="R297" s="17"/>
      <c r="T297" s="34">
        <f t="shared" si="169"/>
        <v>2.5300000000000002</v>
      </c>
      <c r="U297">
        <f t="shared" si="170"/>
        <v>0.115</v>
      </c>
      <c r="V297">
        <v>22.22</v>
      </c>
      <c r="W297">
        <f t="shared" si="171"/>
        <v>4.5454545454545456E-2</v>
      </c>
      <c r="X297">
        <f t="shared" si="172"/>
        <v>6.9545454545454549E-2</v>
      </c>
      <c r="Y297" s="32">
        <f t="shared" si="173"/>
        <v>32701.456127275211</v>
      </c>
      <c r="Z297" s="28">
        <f t="shared" si="174"/>
        <v>2570.4332327137631</v>
      </c>
      <c r="AA297" s="28">
        <f t="shared" si="175"/>
        <v>275297.11064001091</v>
      </c>
      <c r="AB297" s="20"/>
      <c r="AC297" s="1">
        <f t="shared" si="166"/>
        <v>51.408664654275263</v>
      </c>
      <c r="AD297" s="1">
        <f t="shared" si="167"/>
        <v>448.59133534572476</v>
      </c>
      <c r="AE297" s="1">
        <f t="shared" si="168"/>
        <v>25.704332327137632</v>
      </c>
      <c r="AF297" s="3">
        <f t="shared" si="176"/>
        <v>6882.4277660002736</v>
      </c>
    </row>
    <row r="298" spans="1:32" x14ac:dyDescent="0.35">
      <c r="A298">
        <v>7</v>
      </c>
      <c r="C298" s="15">
        <f t="shared" si="177"/>
        <v>44201</v>
      </c>
      <c r="D298" s="9">
        <v>295</v>
      </c>
      <c r="E298" s="13"/>
      <c r="F298" s="74"/>
      <c r="G298" s="74"/>
      <c r="H298" s="74"/>
      <c r="L298" s="64"/>
      <c r="Q298" s="17"/>
      <c r="R298" s="17"/>
      <c r="T298" s="34">
        <f t="shared" si="169"/>
        <v>2.5300000000000002</v>
      </c>
      <c r="U298">
        <f t="shared" si="170"/>
        <v>0.115</v>
      </c>
      <c r="V298">
        <v>22.22</v>
      </c>
      <c r="W298">
        <f t="shared" si="171"/>
        <v>4.5454545454545456E-2</v>
      </c>
      <c r="X298">
        <f t="shared" si="172"/>
        <v>6.9545454545454549E-2</v>
      </c>
      <c r="Y298" s="32">
        <f t="shared" si="173"/>
        <v>32670.330755045674</v>
      </c>
      <c r="Z298" s="28">
        <f t="shared" si="174"/>
        <v>2484.7207307290391</v>
      </c>
      <c r="AA298" s="28">
        <f t="shared" si="175"/>
        <v>275413.94851422519</v>
      </c>
      <c r="AB298" s="20"/>
      <c r="AC298" s="1">
        <f t="shared" si="166"/>
        <v>49.694414614580786</v>
      </c>
      <c r="AD298" s="1">
        <f t="shared" si="167"/>
        <v>450.30558538541919</v>
      </c>
      <c r="AE298" s="1">
        <f t="shared" si="168"/>
        <v>24.847207307290393</v>
      </c>
      <c r="AF298" s="3">
        <f t="shared" si="176"/>
        <v>6885.3487128556299</v>
      </c>
    </row>
    <row r="299" spans="1:32" x14ac:dyDescent="0.35">
      <c r="A299">
        <v>7</v>
      </c>
      <c r="C299" s="15">
        <f t="shared" si="177"/>
        <v>44202</v>
      </c>
      <c r="D299" s="9">
        <v>296</v>
      </c>
      <c r="E299" s="13"/>
      <c r="F299" s="74"/>
      <c r="G299" s="74"/>
      <c r="H299" s="74"/>
      <c r="L299" s="64"/>
      <c r="Q299" s="17"/>
      <c r="R299" s="17"/>
      <c r="T299" s="34">
        <f t="shared" si="169"/>
        <v>2.5300000000000002</v>
      </c>
      <c r="U299">
        <f t="shared" si="170"/>
        <v>0.115</v>
      </c>
      <c r="V299">
        <v>22.22</v>
      </c>
      <c r="W299">
        <f t="shared" si="171"/>
        <v>4.5454545454545456E-2</v>
      </c>
      <c r="X299">
        <f t="shared" si="172"/>
        <v>6.9545454545454549E-2</v>
      </c>
      <c r="Y299" s="32">
        <f t="shared" si="173"/>
        <v>32640.271912755787</v>
      </c>
      <c r="Z299" s="28">
        <f t="shared" si="174"/>
        <v>2401.8377216221534</v>
      </c>
      <c r="AA299" s="28">
        <f t="shared" si="175"/>
        <v>275526.89036562195</v>
      </c>
      <c r="AB299" s="20"/>
      <c r="AC299" s="1">
        <f t="shared" si="166"/>
        <v>48.036754432443068</v>
      </c>
      <c r="AD299" s="1">
        <f t="shared" si="167"/>
        <v>451.96324556755695</v>
      </c>
      <c r="AE299" s="1">
        <f t="shared" si="168"/>
        <v>24.018377216221534</v>
      </c>
      <c r="AF299" s="3">
        <f t="shared" si="176"/>
        <v>6888.1722591405487</v>
      </c>
    </row>
    <row r="300" spans="1:32" x14ac:dyDescent="0.35">
      <c r="A300">
        <v>7</v>
      </c>
      <c r="C300" s="15">
        <f t="shared" si="177"/>
        <v>44203</v>
      </c>
      <c r="D300" s="9">
        <v>297</v>
      </c>
      <c r="E300" s="13"/>
      <c r="F300" s="74"/>
      <c r="G300" s="74"/>
      <c r="H300" s="74"/>
      <c r="L300" s="64"/>
      <c r="Q300" s="17"/>
      <c r="R300" s="17"/>
      <c r="T300" s="34">
        <f t="shared" si="169"/>
        <v>2.5300000000000002</v>
      </c>
      <c r="U300">
        <f t="shared" si="170"/>
        <v>0.115</v>
      </c>
      <c r="V300">
        <v>22.22</v>
      </c>
      <c r="W300">
        <f t="shared" si="171"/>
        <v>4.5454545454545456E-2</v>
      </c>
      <c r="X300">
        <f t="shared" si="172"/>
        <v>6.9545454545454549E-2</v>
      </c>
      <c r="Y300" s="32">
        <f t="shared" si="173"/>
        <v>32611.242479017386</v>
      </c>
      <c r="Z300" s="28">
        <f t="shared" si="174"/>
        <v>2321.6927134686362</v>
      </c>
      <c r="AA300" s="28">
        <f t="shared" si="175"/>
        <v>275636.06480751385</v>
      </c>
      <c r="AB300" s="20"/>
      <c r="AC300" s="1">
        <f t="shared" si="166"/>
        <v>46.433854269372723</v>
      </c>
      <c r="AD300" s="1">
        <f t="shared" si="167"/>
        <v>453.56614573062728</v>
      </c>
      <c r="AE300" s="1">
        <f t="shared" si="168"/>
        <v>23.216927134686362</v>
      </c>
      <c r="AF300" s="3">
        <f t="shared" si="176"/>
        <v>6890.9016201878467</v>
      </c>
    </row>
    <row r="301" spans="1:32" x14ac:dyDescent="0.35">
      <c r="A301">
        <v>7</v>
      </c>
      <c r="C301" s="15">
        <f t="shared" si="177"/>
        <v>44204</v>
      </c>
      <c r="D301" s="9">
        <v>298</v>
      </c>
      <c r="E301" s="13"/>
      <c r="F301" s="74"/>
      <c r="G301" s="74"/>
      <c r="H301" s="74"/>
      <c r="L301" s="64"/>
      <c r="Q301" s="17"/>
      <c r="R301" s="17"/>
      <c r="T301" s="34">
        <f t="shared" si="169"/>
        <v>2.5300000000000002</v>
      </c>
      <c r="U301">
        <f t="shared" si="170"/>
        <v>0.115</v>
      </c>
      <c r="V301">
        <v>22.22</v>
      </c>
      <c r="W301">
        <f t="shared" si="171"/>
        <v>4.5454545454545456E-2</v>
      </c>
      <c r="X301">
        <f t="shared" si="172"/>
        <v>6.9545454545454549E-2</v>
      </c>
      <c r="Y301" s="32">
        <f t="shared" si="173"/>
        <v>32583.206661854383</v>
      </c>
      <c r="Z301" s="28">
        <f t="shared" si="174"/>
        <v>2244.1970436557926</v>
      </c>
      <c r="AA301" s="28">
        <f t="shared" si="175"/>
        <v>275741.59629448969</v>
      </c>
      <c r="AB301" s="20"/>
      <c r="AC301" s="1">
        <f t="shared" si="166"/>
        <v>44.883940873115854</v>
      </c>
      <c r="AD301" s="1">
        <f t="shared" si="167"/>
        <v>455.11605912688412</v>
      </c>
      <c r="AE301" s="1">
        <f t="shared" si="168"/>
        <v>22.441970436557927</v>
      </c>
      <c r="AF301" s="3">
        <f t="shared" si="176"/>
        <v>6893.539907362243</v>
      </c>
    </row>
    <row r="302" spans="1:32" x14ac:dyDescent="0.35">
      <c r="A302">
        <v>7</v>
      </c>
      <c r="C302" s="15">
        <f t="shared" si="177"/>
        <v>44205</v>
      </c>
      <c r="D302" s="9">
        <v>299</v>
      </c>
      <c r="E302" s="13"/>
      <c r="F302" s="74"/>
      <c r="G302" s="74"/>
      <c r="H302" s="74"/>
      <c r="L302" s="64"/>
      <c r="Q302" s="17"/>
      <c r="R302" s="17"/>
      <c r="T302" s="34">
        <f t="shared" si="169"/>
        <v>2.5300000000000002</v>
      </c>
      <c r="U302">
        <f t="shared" si="170"/>
        <v>0.115</v>
      </c>
      <c r="V302">
        <v>22.22</v>
      </c>
      <c r="W302">
        <f t="shared" si="171"/>
        <v>4.5454545454545456E-2</v>
      </c>
      <c r="X302">
        <f t="shared" si="172"/>
        <v>6.9545454545454549E-2</v>
      </c>
      <c r="Y302" s="32">
        <f t="shared" si="173"/>
        <v>32556.129948711732</v>
      </c>
      <c r="Z302" s="28">
        <f t="shared" si="174"/>
        <v>2169.2648002686328</v>
      </c>
      <c r="AA302" s="28">
        <f t="shared" si="175"/>
        <v>275843.60525101947</v>
      </c>
      <c r="AB302" s="20"/>
      <c r="AC302" s="1">
        <f t="shared" si="166"/>
        <v>43.385296005372659</v>
      </c>
      <c r="AD302" s="1">
        <f t="shared" si="167"/>
        <v>456.61470399462735</v>
      </c>
      <c r="AE302" s="1">
        <f t="shared" si="168"/>
        <v>21.69264800268633</v>
      </c>
      <c r="AF302" s="3">
        <f t="shared" si="176"/>
        <v>6896.0901312754868</v>
      </c>
    </row>
    <row r="303" spans="1:32" x14ac:dyDescent="0.35">
      <c r="A303">
        <v>7</v>
      </c>
      <c r="C303" s="15">
        <f t="shared" si="177"/>
        <v>44206</v>
      </c>
      <c r="D303" s="9">
        <v>300</v>
      </c>
      <c r="E303" s="13"/>
      <c r="F303" s="74"/>
      <c r="G303" s="74"/>
      <c r="H303" s="74"/>
      <c r="L303" s="64"/>
      <c r="Q303" s="17"/>
      <c r="R303" s="17"/>
      <c r="T303" s="34">
        <f t="shared" si="169"/>
        <v>2.5300000000000002</v>
      </c>
      <c r="U303">
        <f t="shared" si="170"/>
        <v>0.115</v>
      </c>
      <c r="V303">
        <v>22.22</v>
      </c>
      <c r="W303">
        <f t="shared" si="171"/>
        <v>4.5454545454545456E-2</v>
      </c>
      <c r="X303">
        <f t="shared" si="172"/>
        <v>6.9545454545454549E-2</v>
      </c>
      <c r="Y303" s="32">
        <f t="shared" si="173"/>
        <v>32529.979058491132</v>
      </c>
      <c r="Z303" s="28">
        <f t="shared" si="174"/>
        <v>2096.8127450224788</v>
      </c>
      <c r="AA303" s="28">
        <f t="shared" si="175"/>
        <v>275942.20819648623</v>
      </c>
      <c r="AB303" s="20"/>
      <c r="AC303" s="1">
        <f t="shared" si="166"/>
        <v>41.936254900449576</v>
      </c>
      <c r="AD303" s="1">
        <f t="shared" si="167"/>
        <v>458.06374509955043</v>
      </c>
      <c r="AE303" s="1">
        <f t="shared" si="168"/>
        <v>20.968127450224788</v>
      </c>
      <c r="AF303" s="3">
        <f t="shared" si="176"/>
        <v>6898.5552049121561</v>
      </c>
    </row>
    <row r="304" spans="1:32" x14ac:dyDescent="0.35">
      <c r="A304">
        <v>7</v>
      </c>
      <c r="C304" s="15">
        <f t="shared" si="177"/>
        <v>44207</v>
      </c>
      <c r="D304" s="9">
        <v>301</v>
      </c>
      <c r="E304" s="13"/>
      <c r="F304" s="74"/>
      <c r="G304" s="74"/>
      <c r="H304" s="74"/>
      <c r="L304" s="64"/>
      <c r="Q304" s="17"/>
      <c r="R304" s="17"/>
      <c r="T304" s="34">
        <f t="shared" si="169"/>
        <v>2.5300000000000002</v>
      </c>
      <c r="U304">
        <f t="shared" si="170"/>
        <v>0.115</v>
      </c>
      <c r="V304">
        <v>22.22</v>
      </c>
      <c r="W304">
        <f t="shared" si="171"/>
        <v>4.5454545454545456E-2</v>
      </c>
      <c r="X304">
        <f t="shared" si="172"/>
        <v>6.9545454545454549E-2</v>
      </c>
      <c r="Y304" s="32">
        <f t="shared" si="173"/>
        <v>32504.721895522656</v>
      </c>
      <c r="Z304" s="28">
        <f t="shared" si="174"/>
        <v>2026.7602377626592</v>
      </c>
      <c r="AA304" s="28">
        <f t="shared" si="175"/>
        <v>276037.51786671451</v>
      </c>
      <c r="AB304" s="20"/>
      <c r="AC304" s="1">
        <f t="shared" si="166"/>
        <v>40.535204755253183</v>
      </c>
      <c r="AD304" s="1">
        <f t="shared" si="167"/>
        <v>459.46479524474682</v>
      </c>
      <c r="AE304" s="1">
        <f t="shared" si="168"/>
        <v>20.267602377626591</v>
      </c>
      <c r="AF304" s="3">
        <f t="shared" si="176"/>
        <v>6900.9379466678629</v>
      </c>
    </row>
    <row r="305" spans="1:32" x14ac:dyDescent="0.35">
      <c r="A305">
        <v>7</v>
      </c>
      <c r="C305" s="15">
        <f t="shared" si="177"/>
        <v>44208</v>
      </c>
      <c r="D305" s="9">
        <v>302</v>
      </c>
      <c r="E305" s="13"/>
      <c r="F305" s="74"/>
      <c r="G305" s="74"/>
      <c r="H305" s="74"/>
      <c r="L305" s="64"/>
      <c r="Q305" s="17"/>
      <c r="R305" s="17"/>
      <c r="T305" s="34">
        <f t="shared" si="169"/>
        <v>2.5300000000000002</v>
      </c>
      <c r="U305">
        <f t="shared" si="170"/>
        <v>0.115</v>
      </c>
      <c r="V305">
        <v>22.22</v>
      </c>
      <c r="W305">
        <f t="shared" si="171"/>
        <v>4.5454545454545456E-2</v>
      </c>
      <c r="X305">
        <f t="shared" si="172"/>
        <v>6.9545454545454549E-2</v>
      </c>
      <c r="Y305" s="32">
        <f t="shared" si="173"/>
        <v>32480.327505386202</v>
      </c>
      <c r="Z305" s="28">
        <f t="shared" si="174"/>
        <v>1959.029162546266</v>
      </c>
      <c r="AA305" s="28">
        <f t="shared" si="175"/>
        <v>276129.64333206735</v>
      </c>
      <c r="AB305" s="20"/>
      <c r="AC305" s="1">
        <f t="shared" si="166"/>
        <v>39.180583250925324</v>
      </c>
      <c r="AD305" s="1">
        <f t="shared" si="167"/>
        <v>460.81941674907466</v>
      </c>
      <c r="AE305" s="1">
        <f t="shared" si="168"/>
        <v>19.590291625462662</v>
      </c>
      <c r="AF305" s="3">
        <f t="shared" si="176"/>
        <v>6903.2410833016838</v>
      </c>
    </row>
    <row r="306" spans="1:32" x14ac:dyDescent="0.35">
      <c r="A306">
        <v>7</v>
      </c>
      <c r="C306" s="15">
        <f t="shared" si="177"/>
        <v>44209</v>
      </c>
      <c r="D306" s="9">
        <v>303</v>
      </c>
      <c r="E306" s="13"/>
      <c r="F306" s="74"/>
      <c r="G306" s="74"/>
      <c r="H306" s="74"/>
      <c r="L306" s="64"/>
      <c r="Q306" s="17"/>
      <c r="R306" s="17"/>
      <c r="T306" s="34">
        <f t="shared" si="169"/>
        <v>2.5300000000000002</v>
      </c>
      <c r="U306">
        <f t="shared" si="170"/>
        <v>0.115</v>
      </c>
      <c r="V306">
        <v>22.22</v>
      </c>
      <c r="W306">
        <f t="shared" si="171"/>
        <v>4.5454545454545456E-2</v>
      </c>
      <c r="X306">
        <f t="shared" si="172"/>
        <v>6.9545454545454549E-2</v>
      </c>
      <c r="Y306" s="32">
        <f t="shared" si="173"/>
        <v>32456.766032500738</v>
      </c>
      <c r="Z306" s="28">
        <f t="shared" si="174"/>
        <v>1893.5438553159884</v>
      </c>
      <c r="AA306" s="28">
        <f t="shared" si="175"/>
        <v>276218.6901121831</v>
      </c>
      <c r="AB306" s="20"/>
      <c r="AC306" s="1">
        <f t="shared" si="166"/>
        <v>37.870877106319767</v>
      </c>
      <c r="AD306" s="1">
        <f t="shared" si="167"/>
        <v>462.12912289368023</v>
      </c>
      <c r="AE306" s="1">
        <f t="shared" si="168"/>
        <v>18.935438553159884</v>
      </c>
      <c r="AF306" s="3">
        <f t="shared" si="176"/>
        <v>6905.4672528045776</v>
      </c>
    </row>
    <row r="307" spans="1:32" x14ac:dyDescent="0.35">
      <c r="A307">
        <v>7</v>
      </c>
      <c r="C307" s="15">
        <f t="shared" si="177"/>
        <v>44210</v>
      </c>
      <c r="D307" s="9">
        <v>304</v>
      </c>
      <c r="E307" s="13"/>
      <c r="F307" s="74"/>
      <c r="G307" s="74"/>
      <c r="H307" s="74"/>
      <c r="L307" s="64"/>
      <c r="Q307" s="17"/>
      <c r="R307" s="17"/>
      <c r="T307" s="34">
        <f t="shared" si="169"/>
        <v>2.5300000000000002</v>
      </c>
      <c r="U307">
        <f t="shared" si="170"/>
        <v>0.115</v>
      </c>
      <c r="V307">
        <v>22.22</v>
      </c>
      <c r="W307">
        <f t="shared" si="171"/>
        <v>4.5454545454545456E-2</v>
      </c>
      <c r="X307">
        <f t="shared" si="172"/>
        <v>6.9545454545454549E-2</v>
      </c>
      <c r="Y307" s="32">
        <f t="shared" si="173"/>
        <v>32434.008679403538</v>
      </c>
      <c r="Z307" s="28">
        <f t="shared" si="174"/>
        <v>1830.2310331715523</v>
      </c>
      <c r="AA307" s="28">
        <f t="shared" si="175"/>
        <v>276304.76028742472</v>
      </c>
      <c r="AB307" s="20"/>
      <c r="AC307" s="1">
        <f t="shared" si="166"/>
        <v>36.604620663431049</v>
      </c>
      <c r="AD307" s="1">
        <f t="shared" si="167"/>
        <v>463.39537933656896</v>
      </c>
      <c r="AE307" s="1">
        <f t="shared" si="168"/>
        <v>18.302310331715525</v>
      </c>
      <c r="AF307" s="3">
        <f t="shared" si="176"/>
        <v>6907.6190071856181</v>
      </c>
    </row>
    <row r="308" spans="1:32" x14ac:dyDescent="0.35">
      <c r="A308">
        <v>7</v>
      </c>
      <c r="C308" s="15">
        <f t="shared" si="177"/>
        <v>44211</v>
      </c>
      <c r="D308" s="9">
        <v>305</v>
      </c>
      <c r="E308" s="13"/>
      <c r="F308" s="74"/>
      <c r="G308" s="74"/>
      <c r="H308" s="74"/>
      <c r="L308" s="64"/>
      <c r="Q308" s="17"/>
      <c r="R308" s="17"/>
      <c r="T308" s="34">
        <f t="shared" si="169"/>
        <v>2.5300000000000002</v>
      </c>
      <c r="U308">
        <f t="shared" si="170"/>
        <v>0.115</v>
      </c>
      <c r="V308">
        <v>22.22</v>
      </c>
      <c r="W308">
        <f t="shared" si="171"/>
        <v>4.5454545454545456E-2</v>
      </c>
      <c r="X308">
        <f t="shared" si="172"/>
        <v>6.9545454545454549E-2</v>
      </c>
      <c r="Y308" s="32">
        <f t="shared" si="173"/>
        <v>32412.027667645249</v>
      </c>
      <c r="Z308" s="28">
        <f t="shared" si="174"/>
        <v>1769.0197252402243</v>
      </c>
      <c r="AA308" s="28">
        <f t="shared" si="175"/>
        <v>276387.95260711433</v>
      </c>
      <c r="AB308" s="20"/>
      <c r="AC308" s="1">
        <f t="shared" si="166"/>
        <v>35.380394504804485</v>
      </c>
      <c r="AD308" s="1">
        <f t="shared" si="167"/>
        <v>464.61960549519551</v>
      </c>
      <c r="AE308" s="1">
        <f t="shared" si="168"/>
        <v>17.690197252402243</v>
      </c>
      <c r="AF308" s="3">
        <f t="shared" si="176"/>
        <v>6909.6988151778587</v>
      </c>
    </row>
    <row r="309" spans="1:32" x14ac:dyDescent="0.35">
      <c r="A309">
        <v>7</v>
      </c>
      <c r="C309" s="15">
        <f t="shared" si="177"/>
        <v>44212</v>
      </c>
      <c r="D309" s="9">
        <v>306</v>
      </c>
      <c r="E309" s="13"/>
      <c r="F309" s="74"/>
      <c r="G309" s="74"/>
      <c r="H309" s="74"/>
      <c r="L309" s="64"/>
      <c r="Q309" s="17"/>
      <c r="R309" s="17"/>
      <c r="T309" s="34">
        <f t="shared" si="169"/>
        <v>2.5300000000000002</v>
      </c>
      <c r="U309">
        <f t="shared" si="170"/>
        <v>0.115</v>
      </c>
      <c r="V309">
        <v>22.22</v>
      </c>
      <c r="W309">
        <f t="shared" si="171"/>
        <v>4.5454545454545456E-2</v>
      </c>
      <c r="X309">
        <f t="shared" si="172"/>
        <v>6.9545454545454549E-2</v>
      </c>
      <c r="Y309" s="32">
        <f t="shared" si="173"/>
        <v>32390.796200230394</v>
      </c>
      <c r="Z309" s="28">
        <f t="shared" si="174"/>
        <v>1709.841205144158</v>
      </c>
      <c r="AA309" s="28">
        <f t="shared" si="175"/>
        <v>276468.36259462527</v>
      </c>
      <c r="AB309" s="20"/>
      <c r="AC309" s="1">
        <f t="shared" si="166"/>
        <v>34.196824102883163</v>
      </c>
      <c r="AD309" s="1">
        <f t="shared" si="167"/>
        <v>465.80317589711683</v>
      </c>
      <c r="AE309" s="1">
        <f t="shared" si="168"/>
        <v>17.098412051441581</v>
      </c>
      <c r="AF309" s="3">
        <f t="shared" si="176"/>
        <v>6911.7090648656322</v>
      </c>
    </row>
    <row r="310" spans="1:32" x14ac:dyDescent="0.35">
      <c r="A310">
        <v>7</v>
      </c>
      <c r="C310" s="15">
        <f t="shared" si="177"/>
        <v>44213</v>
      </c>
      <c r="D310" s="9">
        <v>307</v>
      </c>
      <c r="E310" s="13"/>
      <c r="F310" s="74"/>
      <c r="G310" s="74"/>
      <c r="H310" s="74"/>
      <c r="L310" s="64"/>
      <c r="Q310" s="17"/>
      <c r="R310" s="17"/>
      <c r="T310" s="34">
        <f t="shared" si="169"/>
        <v>2.5300000000000002</v>
      </c>
      <c r="U310">
        <f t="shared" si="170"/>
        <v>0.115</v>
      </c>
      <c r="V310">
        <v>22.22</v>
      </c>
      <c r="W310">
        <f t="shared" si="171"/>
        <v>4.5454545454545456E-2</v>
      </c>
      <c r="X310">
        <f t="shared" si="172"/>
        <v>6.9545454545454549E-2</v>
      </c>
      <c r="Y310" s="32">
        <f t="shared" si="173"/>
        <v>32370.28842553623</v>
      </c>
      <c r="Z310" s="28">
        <f t="shared" si="174"/>
        <v>1652.628925059041</v>
      </c>
      <c r="AA310" s="28">
        <f t="shared" si="175"/>
        <v>276546.08264940453</v>
      </c>
      <c r="AB310" s="20"/>
      <c r="AC310" s="1">
        <f t="shared" si="166"/>
        <v>33.052578501180818</v>
      </c>
      <c r="AD310" s="1">
        <f t="shared" si="167"/>
        <v>466.94742149881915</v>
      </c>
      <c r="AE310" s="1">
        <f t="shared" si="168"/>
        <v>16.526289250590409</v>
      </c>
      <c r="AF310" s="3">
        <f t="shared" si="176"/>
        <v>6913.652066235114</v>
      </c>
    </row>
    <row r="311" spans="1:32" x14ac:dyDescent="0.35">
      <c r="A311">
        <v>7</v>
      </c>
      <c r="C311" s="15">
        <f t="shared" si="177"/>
        <v>44214</v>
      </c>
      <c r="D311" s="9">
        <v>308</v>
      </c>
      <c r="E311" s="13"/>
      <c r="F311" s="74"/>
      <c r="G311" s="74"/>
      <c r="H311" s="74"/>
      <c r="L311" s="64"/>
      <c r="Q311" s="17"/>
      <c r="R311" s="17"/>
      <c r="T311" s="34">
        <f t="shared" si="169"/>
        <v>2.5300000000000002</v>
      </c>
      <c r="U311">
        <f t="shared" si="170"/>
        <v>0.115</v>
      </c>
      <c r="V311">
        <v>22.22</v>
      </c>
      <c r="W311">
        <f t="shared" si="171"/>
        <v>4.5454545454545456E-2</v>
      </c>
      <c r="X311">
        <f t="shared" si="172"/>
        <v>6.9545454545454549E-2</v>
      </c>
      <c r="Y311" s="32">
        <f t="shared" si="173"/>
        <v>32350.47940264616</v>
      </c>
      <c r="Z311" s="28">
        <f t="shared" si="174"/>
        <v>1597.3184513555161</v>
      </c>
      <c r="AA311" s="28">
        <f t="shared" si="175"/>
        <v>276621.20214599813</v>
      </c>
      <c r="AB311" s="20"/>
      <c r="AC311" s="1">
        <f t="shared" si="166"/>
        <v>31.946369027110322</v>
      </c>
      <c r="AD311" s="1">
        <f t="shared" si="167"/>
        <v>468.05363097288966</v>
      </c>
      <c r="AE311" s="1">
        <f t="shared" si="168"/>
        <v>15.973184513555161</v>
      </c>
      <c r="AF311" s="3">
        <f t="shared" si="176"/>
        <v>6915.5300536499535</v>
      </c>
    </row>
    <row r="312" spans="1:32" x14ac:dyDescent="0.35">
      <c r="A312">
        <v>7</v>
      </c>
      <c r="C312" s="15">
        <f t="shared" si="177"/>
        <v>44215</v>
      </c>
      <c r="D312" s="9">
        <v>309</v>
      </c>
      <c r="E312" s="13"/>
      <c r="F312" s="74"/>
      <c r="G312" s="74"/>
      <c r="H312" s="74"/>
      <c r="L312" s="64"/>
      <c r="Q312" s="17"/>
      <c r="R312" s="17"/>
      <c r="T312" s="34">
        <f t="shared" si="169"/>
        <v>2.5300000000000002</v>
      </c>
      <c r="U312">
        <f t="shared" si="170"/>
        <v>0.115</v>
      </c>
      <c r="V312">
        <v>22.22</v>
      </c>
      <c r="W312">
        <f t="shared" si="171"/>
        <v>4.5454545454545456E-2</v>
      </c>
      <c r="X312">
        <f t="shared" si="172"/>
        <v>6.9545454545454549E-2</v>
      </c>
      <c r="Y312" s="32">
        <f t="shared" si="173"/>
        <v>32331.345068036975</v>
      </c>
      <c r="Z312" s="28">
        <f t="shared" si="174"/>
        <v>1543.8474018121765</v>
      </c>
      <c r="AA312" s="28">
        <f t="shared" si="175"/>
        <v>276693.80753015063</v>
      </c>
      <c r="AB312" s="20"/>
      <c r="AC312" s="1">
        <f t="shared" si="166"/>
        <v>30.87694803624353</v>
      </c>
      <c r="AD312" s="1">
        <f t="shared" si="167"/>
        <v>469.1230519637565</v>
      </c>
      <c r="AE312" s="1">
        <f t="shared" si="168"/>
        <v>15.438474018121765</v>
      </c>
      <c r="AF312" s="3">
        <f t="shared" si="176"/>
        <v>6917.3451882537665</v>
      </c>
    </row>
    <row r="313" spans="1:32" x14ac:dyDescent="0.35">
      <c r="A313">
        <v>7</v>
      </c>
      <c r="C313" s="15">
        <f t="shared" si="177"/>
        <v>44216</v>
      </c>
      <c r="D313" s="9">
        <v>310</v>
      </c>
      <c r="E313" s="13"/>
      <c r="F313" s="74"/>
      <c r="G313" s="74"/>
      <c r="H313" s="74"/>
      <c r="L313" s="64"/>
      <c r="Q313" s="17"/>
      <c r="R313" s="17"/>
      <c r="T313" s="34">
        <f t="shared" si="169"/>
        <v>2.5300000000000002</v>
      </c>
      <c r="U313">
        <f t="shared" si="170"/>
        <v>0.115</v>
      </c>
      <c r="V313">
        <v>22.22</v>
      </c>
      <c r="W313">
        <f t="shared" si="171"/>
        <v>4.5454545454545456E-2</v>
      </c>
      <c r="X313">
        <f t="shared" si="172"/>
        <v>6.9545454545454549E-2</v>
      </c>
      <c r="Y313" s="32">
        <f t="shared" si="173"/>
        <v>32312.862203562065</v>
      </c>
      <c r="Z313" s="28">
        <f t="shared" si="174"/>
        <v>1492.1553843865333</v>
      </c>
      <c r="AA313" s="28">
        <f t="shared" si="175"/>
        <v>276763.98241205118</v>
      </c>
      <c r="AB313" s="20"/>
      <c r="AC313" s="1">
        <f t="shared" si="166"/>
        <v>29.843107687730669</v>
      </c>
      <c r="AD313" s="1">
        <f t="shared" si="167"/>
        <v>470.15689231226935</v>
      </c>
      <c r="AE313" s="1">
        <f t="shared" si="168"/>
        <v>14.921553843865334</v>
      </c>
      <c r="AF313" s="3">
        <f t="shared" si="176"/>
        <v>6919.0995603012798</v>
      </c>
    </row>
    <row r="314" spans="1:32" x14ac:dyDescent="0.35">
      <c r="A314">
        <v>7</v>
      </c>
      <c r="C314" s="15">
        <f t="shared" si="177"/>
        <v>44217</v>
      </c>
      <c r="D314" s="9">
        <v>311</v>
      </c>
      <c r="E314" s="13"/>
      <c r="F314" s="74"/>
      <c r="G314" s="74"/>
      <c r="H314" s="74"/>
      <c r="L314" s="64"/>
      <c r="Q314" s="17"/>
      <c r="R314" s="17"/>
      <c r="T314" s="34">
        <f t="shared" si="169"/>
        <v>2.5300000000000002</v>
      </c>
      <c r="U314">
        <f t="shared" si="170"/>
        <v>0.115</v>
      </c>
      <c r="V314">
        <v>22.22</v>
      </c>
      <c r="W314">
        <f t="shared" si="171"/>
        <v>4.5454545454545456E-2</v>
      </c>
      <c r="X314">
        <f t="shared" si="172"/>
        <v>6.9545454545454549E-2</v>
      </c>
      <c r="Y314" s="32">
        <f t="shared" si="173"/>
        <v>32295.008405675519</v>
      </c>
      <c r="Z314" s="28">
        <f t="shared" si="174"/>
        <v>1442.1839375282352</v>
      </c>
      <c r="AA314" s="28">
        <f t="shared" si="175"/>
        <v>276831.80765679601</v>
      </c>
      <c r="AB314" s="20"/>
      <c r="AC314" s="1">
        <f t="shared" si="166"/>
        <v>28.843678750564706</v>
      </c>
      <c r="AD314" s="1">
        <f t="shared" si="167"/>
        <v>471.15632124943528</v>
      </c>
      <c r="AE314" s="1">
        <f t="shared" si="168"/>
        <v>14.421839375282353</v>
      </c>
      <c r="AF314" s="3">
        <f t="shared" si="176"/>
        <v>6920.7951914199002</v>
      </c>
    </row>
    <row r="315" spans="1:32" x14ac:dyDescent="0.35">
      <c r="A315">
        <v>7</v>
      </c>
      <c r="C315" s="15">
        <f t="shared" si="177"/>
        <v>44218</v>
      </c>
      <c r="D315" s="9">
        <v>312</v>
      </c>
      <c r="E315" s="13"/>
      <c r="F315" s="74"/>
      <c r="G315" s="74"/>
      <c r="H315" s="74"/>
      <c r="L315" s="64"/>
      <c r="Q315" s="17"/>
      <c r="R315" s="17"/>
      <c r="T315" s="34">
        <f t="shared" si="169"/>
        <v>2.5300000000000002</v>
      </c>
      <c r="U315">
        <f t="shared" si="170"/>
        <v>0.115</v>
      </c>
      <c r="V315">
        <v>22.22</v>
      </c>
      <c r="W315">
        <f t="shared" si="171"/>
        <v>4.5454545454545456E-2</v>
      </c>
      <c r="X315">
        <f t="shared" si="172"/>
        <v>6.9545454545454549E-2</v>
      </c>
      <c r="Y315" s="32">
        <f t="shared" si="173"/>
        <v>32277.762055844643</v>
      </c>
      <c r="Z315" s="28">
        <f t="shared" si="174"/>
        <v>1393.8764720169188</v>
      </c>
      <c r="AA315" s="28">
        <f t="shared" si="175"/>
        <v>276897.3614721382</v>
      </c>
      <c r="AB315" s="20"/>
      <c r="AC315" s="1">
        <f t="shared" si="166"/>
        <v>27.877529440338378</v>
      </c>
      <c r="AD315" s="1">
        <f t="shared" si="167"/>
        <v>472.12247055966162</v>
      </c>
      <c r="AE315" s="1">
        <f t="shared" si="168"/>
        <v>13.938764720169189</v>
      </c>
      <c r="AF315" s="3">
        <f t="shared" si="176"/>
        <v>6922.4340368034555</v>
      </c>
    </row>
    <row r="316" spans="1:32" x14ac:dyDescent="0.35">
      <c r="A316">
        <v>7</v>
      </c>
      <c r="C316" s="15">
        <f t="shared" si="177"/>
        <v>44219</v>
      </c>
      <c r="D316" s="9">
        <v>313</v>
      </c>
      <c r="E316" s="13"/>
      <c r="F316" s="74"/>
      <c r="G316" s="74"/>
      <c r="H316" s="74"/>
      <c r="L316" s="64"/>
      <c r="Q316" s="17"/>
      <c r="R316" s="17"/>
      <c r="T316" s="34">
        <f t="shared" si="169"/>
        <v>2.5300000000000002</v>
      </c>
      <c r="U316">
        <f t="shared" si="170"/>
        <v>0.115</v>
      </c>
      <c r="V316">
        <v>22.22</v>
      </c>
      <c r="W316">
        <f t="shared" si="171"/>
        <v>4.5454545454545456E-2</v>
      </c>
      <c r="X316">
        <f t="shared" si="172"/>
        <v>6.9545454545454549E-2</v>
      </c>
      <c r="Y316" s="32">
        <f t="shared" si="173"/>
        <v>32261.102292100841</v>
      </c>
      <c r="Z316" s="28">
        <f t="shared" si="174"/>
        <v>1347.178214305407</v>
      </c>
      <c r="AA316" s="28">
        <f t="shared" si="175"/>
        <v>276960.7194935935</v>
      </c>
      <c r="AB316" s="20"/>
      <c r="AC316" s="1">
        <f t="shared" si="166"/>
        <v>26.943564286108142</v>
      </c>
      <c r="AD316" s="1">
        <f t="shared" si="167"/>
        <v>473.05643571389186</v>
      </c>
      <c r="AE316" s="1">
        <f t="shared" si="168"/>
        <v>13.471782143054071</v>
      </c>
      <c r="AF316" s="3">
        <f t="shared" si="176"/>
        <v>6924.0179873398374</v>
      </c>
    </row>
    <row r="317" spans="1:32" x14ac:dyDescent="0.35">
      <c r="A317">
        <v>7</v>
      </c>
      <c r="C317" s="15">
        <f t="shared" si="177"/>
        <v>44220</v>
      </c>
      <c r="D317" s="9">
        <v>314</v>
      </c>
      <c r="E317" s="13"/>
      <c r="F317" s="74"/>
      <c r="G317" s="74"/>
      <c r="H317" s="74"/>
      <c r="L317" s="64"/>
      <c r="Q317" s="17"/>
      <c r="R317" s="17"/>
      <c r="T317" s="34">
        <f t="shared" si="169"/>
        <v>2.5300000000000002</v>
      </c>
      <c r="U317">
        <f t="shared" si="170"/>
        <v>0.115</v>
      </c>
      <c r="V317">
        <v>22.22</v>
      </c>
      <c r="W317">
        <f t="shared" si="171"/>
        <v>4.5454545454545456E-2</v>
      </c>
      <c r="X317">
        <f t="shared" si="172"/>
        <v>6.9545454545454549E-2</v>
      </c>
      <c r="Y317" s="32">
        <f t="shared" si="173"/>
        <v>32245.008981681221</v>
      </c>
      <c r="Z317" s="28">
        <f t="shared" si="174"/>
        <v>1302.0361513475086</v>
      </c>
      <c r="AA317" s="28">
        <f t="shared" si="175"/>
        <v>277021.95486697101</v>
      </c>
      <c r="AB317" s="20"/>
      <c r="AC317" s="1">
        <f t="shared" si="166"/>
        <v>26.040723026950172</v>
      </c>
      <c r="AD317" s="1">
        <f t="shared" si="167"/>
        <v>473.95927697304984</v>
      </c>
      <c r="AE317" s="1">
        <f t="shared" si="168"/>
        <v>13.020361513475086</v>
      </c>
      <c r="AF317" s="3">
        <f t="shared" si="176"/>
        <v>6925.5488716742757</v>
      </c>
    </row>
    <row r="318" spans="1:32" x14ac:dyDescent="0.35">
      <c r="A318">
        <v>7</v>
      </c>
      <c r="C318" s="15">
        <f t="shared" si="177"/>
        <v>44221</v>
      </c>
      <c r="D318" s="9">
        <v>315</v>
      </c>
      <c r="E318" s="13"/>
      <c r="F318" s="74"/>
      <c r="G318" s="74"/>
      <c r="H318" s="74"/>
      <c r="L318" s="64"/>
      <c r="Q318" s="17"/>
      <c r="R318" s="17"/>
      <c r="T318" s="34">
        <f t="shared" si="169"/>
        <v>2.5300000000000002</v>
      </c>
      <c r="U318">
        <f t="shared" si="170"/>
        <v>0.115</v>
      </c>
      <c r="V318">
        <v>22.22</v>
      </c>
      <c r="W318">
        <f t="shared" si="171"/>
        <v>4.5454545454545456E-2</v>
      </c>
      <c r="X318">
        <f t="shared" si="172"/>
        <v>6.9545454545454549E-2</v>
      </c>
      <c r="Y318" s="32">
        <f t="shared" si="173"/>
        <v>32229.462694715443</v>
      </c>
      <c r="Z318" s="28">
        <f t="shared" si="174"/>
        <v>1258.3989768883991</v>
      </c>
      <c r="AA318" s="28">
        <f t="shared" si="175"/>
        <v>277081.1383283959</v>
      </c>
      <c r="AB318" s="20"/>
      <c r="AC318" s="1">
        <f t="shared" si="166"/>
        <v>25.167979537767984</v>
      </c>
      <c r="AD318" s="1">
        <f t="shared" si="167"/>
        <v>474.83202046223204</v>
      </c>
      <c r="AE318" s="1">
        <f t="shared" si="168"/>
        <v>12.583989768883992</v>
      </c>
      <c r="AF318" s="3">
        <f t="shared" si="176"/>
        <v>6927.0284582098975</v>
      </c>
    </row>
    <row r="319" spans="1:32" x14ac:dyDescent="0.35">
      <c r="A319">
        <v>7</v>
      </c>
      <c r="C319" s="15">
        <f t="shared" si="177"/>
        <v>44222</v>
      </c>
      <c r="D319" s="9">
        <v>316</v>
      </c>
      <c r="E319" s="13"/>
      <c r="F319" s="74"/>
      <c r="G319" s="74"/>
      <c r="H319" s="74"/>
      <c r="L319" s="64"/>
      <c r="Q319" s="17"/>
      <c r="R319" s="17"/>
      <c r="T319" s="34">
        <f t="shared" si="169"/>
        <v>2.5300000000000002</v>
      </c>
      <c r="U319">
        <f t="shared" si="170"/>
        <v>0.115</v>
      </c>
      <c r="V319">
        <v>22.22</v>
      </c>
      <c r="W319">
        <f t="shared" si="171"/>
        <v>4.5454545454545456E-2</v>
      </c>
      <c r="X319">
        <f t="shared" si="172"/>
        <v>6.9545454545454549E-2</v>
      </c>
      <c r="Y319" s="32">
        <f t="shared" si="173"/>
        <v>32214.44467891446</v>
      </c>
      <c r="Z319" s="28">
        <f t="shared" si="174"/>
        <v>1216.2170391944549</v>
      </c>
      <c r="AA319" s="28">
        <f t="shared" si="175"/>
        <v>277138.33828189084</v>
      </c>
      <c r="AB319" s="20"/>
      <c r="AC319" s="1">
        <f t="shared" si="166"/>
        <v>24.324340783889099</v>
      </c>
      <c r="AD319" s="1">
        <f t="shared" si="167"/>
        <v>475.67565921611089</v>
      </c>
      <c r="AE319" s="1">
        <f t="shared" si="168"/>
        <v>12.162170391944549</v>
      </c>
      <c r="AF319" s="3">
        <f t="shared" si="176"/>
        <v>6928.4584570472716</v>
      </c>
    </row>
    <row r="320" spans="1:32" x14ac:dyDescent="0.35">
      <c r="A320">
        <v>7</v>
      </c>
      <c r="C320" s="15">
        <f t="shared" si="177"/>
        <v>44223</v>
      </c>
      <c r="D320" s="9">
        <v>317</v>
      </c>
      <c r="E320" s="13"/>
      <c r="F320" s="74"/>
      <c r="G320" s="74"/>
      <c r="H320" s="74"/>
      <c r="L320" s="64"/>
      <c r="Q320" s="17"/>
      <c r="R320" s="17"/>
      <c r="T320" s="34">
        <f t="shared" si="169"/>
        <v>2.5300000000000002</v>
      </c>
      <c r="U320">
        <f t="shared" si="170"/>
        <v>0.115</v>
      </c>
      <c r="V320">
        <v>22.22</v>
      </c>
      <c r="W320">
        <f t="shared" si="171"/>
        <v>4.5454545454545456E-2</v>
      </c>
      <c r="X320">
        <f t="shared" si="172"/>
        <v>6.9545454545454549E-2</v>
      </c>
      <c r="Y320" s="32">
        <f t="shared" si="173"/>
        <v>32199.936835219782</v>
      </c>
      <c r="Z320" s="28">
        <f t="shared" si="174"/>
        <v>1175.4422901984751</v>
      </c>
      <c r="AA320" s="28">
        <f t="shared" si="175"/>
        <v>277193.62087458151</v>
      </c>
      <c r="AB320" s="20"/>
      <c r="AC320" s="1">
        <f t="shared" si="166"/>
        <v>23.508845803969503</v>
      </c>
      <c r="AD320" s="1">
        <f t="shared" si="167"/>
        <v>476.49115419603049</v>
      </c>
      <c r="AE320" s="1">
        <f t="shared" si="168"/>
        <v>11.754422901984752</v>
      </c>
      <c r="AF320" s="3">
        <f t="shared" si="176"/>
        <v>6929.8405218645385</v>
      </c>
    </row>
    <row r="321" spans="1:32" x14ac:dyDescent="0.35">
      <c r="A321">
        <v>7</v>
      </c>
      <c r="C321" s="15">
        <f t="shared" si="177"/>
        <v>44224</v>
      </c>
      <c r="D321" s="9">
        <v>318</v>
      </c>
      <c r="E321" s="13"/>
      <c r="F321" s="74"/>
      <c r="G321" s="74"/>
      <c r="H321" s="74"/>
      <c r="L321" s="64"/>
      <c r="Q321" s="17"/>
      <c r="R321" s="17"/>
      <c r="T321" s="34">
        <f t="shared" si="169"/>
        <v>2.5300000000000002</v>
      </c>
      <c r="U321">
        <f t="shared" si="170"/>
        <v>0.115</v>
      </c>
      <c r="V321">
        <v>22.22</v>
      </c>
      <c r="W321">
        <f t="shared" si="171"/>
        <v>4.5454545454545456E-2</v>
      </c>
      <c r="X321">
        <f t="shared" si="172"/>
        <v>6.9545454545454549E-2</v>
      </c>
      <c r="Y321" s="32">
        <f t="shared" si="173"/>
        <v>32185.92169437381</v>
      </c>
      <c r="Z321" s="28">
        <f t="shared" si="174"/>
        <v>1136.0282360354236</v>
      </c>
      <c r="AA321" s="28">
        <f t="shared" si="175"/>
        <v>277247.05006959051</v>
      </c>
      <c r="AB321" s="20"/>
      <c r="AC321" s="1">
        <f t="shared" si="166"/>
        <v>22.72056472070847</v>
      </c>
      <c r="AD321" s="1">
        <f t="shared" si="167"/>
        <v>477.27943527929153</v>
      </c>
      <c r="AE321" s="1">
        <f t="shared" si="168"/>
        <v>11.360282360354235</v>
      </c>
      <c r="AF321" s="3">
        <f t="shared" si="176"/>
        <v>6931.1762517397628</v>
      </c>
    </row>
    <row r="322" spans="1:32" x14ac:dyDescent="0.35">
      <c r="A322">
        <v>7</v>
      </c>
      <c r="C322" s="15">
        <f t="shared" si="177"/>
        <v>44225</v>
      </c>
      <c r="D322" s="9">
        <v>319</v>
      </c>
      <c r="E322" s="13"/>
      <c r="F322" s="74"/>
      <c r="G322" s="74"/>
      <c r="H322" s="74"/>
      <c r="L322" s="64"/>
      <c r="Q322" s="17"/>
      <c r="R322" s="17"/>
      <c r="T322" s="34">
        <f t="shared" si="169"/>
        <v>2.5300000000000002</v>
      </c>
      <c r="U322">
        <f t="shared" si="170"/>
        <v>0.115</v>
      </c>
      <c r="V322">
        <v>22.22</v>
      </c>
      <c r="W322">
        <f t="shared" si="171"/>
        <v>4.5454545454545456E-2</v>
      </c>
      <c r="X322">
        <f t="shared" si="172"/>
        <v>6.9545454545454549E-2</v>
      </c>
      <c r="Y322" s="32">
        <f t="shared" si="173"/>
        <v>32172.382394373559</v>
      </c>
      <c r="Z322" s="28">
        <f t="shared" si="174"/>
        <v>1097.929888943155</v>
      </c>
      <c r="AA322" s="28">
        <f t="shared" si="175"/>
        <v>277298.68771668302</v>
      </c>
      <c r="AB322" s="20"/>
      <c r="AC322" s="1">
        <f t="shared" ref="AC322:AC366" si="178">Z322*$AI$7</f>
        <v>21.958597778863101</v>
      </c>
      <c r="AD322" s="1">
        <f t="shared" ref="AD322:AD366" si="179">$AI$10-AC322</f>
        <v>478.04140222113688</v>
      </c>
      <c r="AE322" s="1">
        <f t="shared" ref="AE322:AE366" si="180">Z322*$AI$8</f>
        <v>10.979298889431551</v>
      </c>
      <c r="AF322" s="3">
        <f t="shared" si="176"/>
        <v>6932.4671929170763</v>
      </c>
    </row>
    <row r="323" spans="1:32" x14ac:dyDescent="0.35">
      <c r="A323">
        <v>7</v>
      </c>
      <c r="C323" s="15">
        <f t="shared" si="177"/>
        <v>44226</v>
      </c>
      <c r="D323" s="9">
        <v>320</v>
      </c>
      <c r="E323" s="13"/>
      <c r="F323" s="74"/>
      <c r="G323" s="74"/>
      <c r="H323" s="74"/>
      <c r="L323" s="64"/>
      <c r="Q323" s="17"/>
      <c r="R323" s="17"/>
      <c r="T323" s="34">
        <f t="shared" ref="T323:T366" si="181">U323/W323</f>
        <v>2.5300000000000002</v>
      </c>
      <c r="U323">
        <f t="shared" ref="U323:U366" si="182">IF(A323=0,$AL$2,IF(A323=1,$AL$3,IF(A323=2,$AL$4,IF(A323=3,$AL$5,IF(A323=4,$AL$6,IF(A323=5,$AL$7,IF(A323=6,$AL$8,IF(A323=7,$AL$9,IF(A323=8,$AL$10,"")))))))))</f>
        <v>0.115</v>
      </c>
      <c r="V323">
        <v>22.22</v>
      </c>
      <c r="W323">
        <f t="shared" ref="W323:W366" si="183">$AI$6</f>
        <v>4.5454545454545456E-2</v>
      </c>
      <c r="X323">
        <f t="shared" ref="X323:X366" si="184">U323-W323</f>
        <v>6.9545454545454549E-2</v>
      </c>
      <c r="Y323" s="32">
        <f t="shared" ref="Y323:Y366" si="185">Y322-((Y322/$AI$2)*(U323*Z322))</f>
        <v>32159.302658771794</v>
      </c>
      <c r="Z323" s="28">
        <f t="shared" ref="Z323:Z366" si="186">Z322+(Y322/$AI$2)*(U323*Z322)-(Z322*W323)</f>
        <v>1061.103720502048</v>
      </c>
      <c r="AA323" s="28">
        <f t="shared" ref="AA323:AA366" si="187">AA322+(Z322*W323)</f>
        <v>277348.59362072591</v>
      </c>
      <c r="AB323" s="20"/>
      <c r="AC323" s="1">
        <f t="shared" si="178"/>
        <v>21.22207441004096</v>
      </c>
      <c r="AD323" s="1">
        <f t="shared" si="179"/>
        <v>478.77792558995907</v>
      </c>
      <c r="AE323" s="1">
        <f t="shared" si="180"/>
        <v>10.61103720502048</v>
      </c>
      <c r="AF323" s="3">
        <f t="shared" ref="AF323:AF366" si="188">AA323*$AI$9</f>
        <v>6933.7148405181479</v>
      </c>
    </row>
    <row r="324" spans="1:32" x14ac:dyDescent="0.35">
      <c r="A324">
        <v>7</v>
      </c>
      <c r="C324" s="15">
        <f t="shared" ref="C324:C366" si="189">C323+1</f>
        <v>44227</v>
      </c>
      <c r="D324" s="9">
        <v>321</v>
      </c>
      <c r="E324" s="13"/>
      <c r="F324" s="74"/>
      <c r="G324" s="74"/>
      <c r="H324" s="74"/>
      <c r="L324" s="64"/>
      <c r="Q324" s="17"/>
      <c r="R324" s="17"/>
      <c r="T324" s="34">
        <f t="shared" si="181"/>
        <v>2.5300000000000002</v>
      </c>
      <c r="U324">
        <f t="shared" si="182"/>
        <v>0.115</v>
      </c>
      <c r="V324">
        <v>22.22</v>
      </c>
      <c r="W324">
        <f t="shared" si="183"/>
        <v>4.5454545454545456E-2</v>
      </c>
      <c r="X324">
        <f t="shared" si="184"/>
        <v>6.9545454545454549E-2</v>
      </c>
      <c r="Y324" s="32">
        <f t="shared" si="185"/>
        <v>32146.666775791266</v>
      </c>
      <c r="Z324" s="28">
        <f t="shared" si="186"/>
        <v>1025.5076161870295</v>
      </c>
      <c r="AA324" s="28">
        <f t="shared" si="187"/>
        <v>277396.82560802146</v>
      </c>
      <c r="AB324" s="20"/>
      <c r="AC324" s="1">
        <f t="shared" si="178"/>
        <v>20.510152323740591</v>
      </c>
      <c r="AD324" s="1">
        <f t="shared" si="179"/>
        <v>479.48984767625939</v>
      </c>
      <c r="AE324" s="1">
        <f t="shared" si="180"/>
        <v>10.255076161870296</v>
      </c>
      <c r="AF324" s="3">
        <f t="shared" si="188"/>
        <v>6934.9206402005366</v>
      </c>
    </row>
    <row r="325" spans="1:32" x14ac:dyDescent="0.35">
      <c r="A325">
        <v>7</v>
      </c>
      <c r="C325" s="15">
        <f t="shared" si="189"/>
        <v>44228</v>
      </c>
      <c r="D325" s="9">
        <v>322</v>
      </c>
      <c r="E325" s="13"/>
      <c r="F325" s="74"/>
      <c r="G325" s="74"/>
      <c r="H325" s="74"/>
      <c r="L325" s="64"/>
      <c r="Q325" s="17"/>
      <c r="R325" s="17"/>
      <c r="T325" s="34">
        <f t="shared" si="181"/>
        <v>2.5300000000000002</v>
      </c>
      <c r="U325">
        <f t="shared" si="182"/>
        <v>0.115</v>
      </c>
      <c r="V325">
        <v>22.22</v>
      </c>
      <c r="W325">
        <f t="shared" si="183"/>
        <v>4.5454545454545456E-2</v>
      </c>
      <c r="X325">
        <f t="shared" si="184"/>
        <v>6.9545454545454549E-2</v>
      </c>
      <c r="Y325" s="32">
        <f t="shared" si="185"/>
        <v>32134.45957821919</v>
      </c>
      <c r="Z325" s="28">
        <f t="shared" si="186"/>
        <v>991.10083120514821</v>
      </c>
      <c r="AA325" s="28">
        <f t="shared" si="187"/>
        <v>277443.43959057541</v>
      </c>
      <c r="AB325" s="20"/>
      <c r="AC325" s="1">
        <f t="shared" si="178"/>
        <v>19.822016624102964</v>
      </c>
      <c r="AD325" s="1">
        <f t="shared" si="179"/>
        <v>480.17798337589704</v>
      </c>
      <c r="AE325" s="1">
        <f t="shared" si="180"/>
        <v>9.9110083120514822</v>
      </c>
      <c r="AF325" s="3">
        <f t="shared" si="188"/>
        <v>6936.0859897643859</v>
      </c>
    </row>
    <row r="326" spans="1:32" x14ac:dyDescent="0.35">
      <c r="A326">
        <v>7</v>
      </c>
      <c r="C326" s="15">
        <f t="shared" si="189"/>
        <v>44229</v>
      </c>
      <c r="D326" s="9">
        <v>323</v>
      </c>
      <c r="E326" s="13"/>
      <c r="F326" s="74"/>
      <c r="G326" s="74"/>
      <c r="H326" s="74"/>
      <c r="L326" s="64"/>
      <c r="Q326" s="17"/>
      <c r="R326" s="17"/>
      <c r="T326" s="34">
        <f t="shared" si="181"/>
        <v>2.5300000000000002</v>
      </c>
      <c r="U326">
        <f t="shared" si="182"/>
        <v>0.115</v>
      </c>
      <c r="V326">
        <v>22.22</v>
      </c>
      <c r="W326">
        <f t="shared" si="183"/>
        <v>4.5454545454545456E-2</v>
      </c>
      <c r="X326">
        <f t="shared" si="184"/>
        <v>6.9545454545454549E-2</v>
      </c>
      <c r="Y326" s="32">
        <f t="shared" si="185"/>
        <v>32122.666424050683</v>
      </c>
      <c r="Z326" s="28">
        <f t="shared" si="186"/>
        <v>957.84394759160227</v>
      </c>
      <c r="AA326" s="28">
        <f t="shared" si="187"/>
        <v>277488.48962835746</v>
      </c>
      <c r="AB326" s="20"/>
      <c r="AC326" s="1">
        <f t="shared" si="178"/>
        <v>19.156878951832045</v>
      </c>
      <c r="AD326" s="1">
        <f t="shared" si="179"/>
        <v>480.84312104816797</v>
      </c>
      <c r="AE326" s="1">
        <f t="shared" si="180"/>
        <v>9.5784394759160225</v>
      </c>
      <c r="AF326" s="3">
        <f t="shared" si="188"/>
        <v>6937.2122407089373</v>
      </c>
    </row>
    <row r="327" spans="1:32" x14ac:dyDescent="0.35">
      <c r="A327">
        <v>7</v>
      </c>
      <c r="C327" s="15">
        <f t="shared" si="189"/>
        <v>44230</v>
      </c>
      <c r="D327" s="9">
        <v>324</v>
      </c>
      <c r="E327" s="13"/>
      <c r="F327" s="74"/>
      <c r="G327" s="74"/>
      <c r="H327" s="74"/>
      <c r="L327" s="64"/>
      <c r="Q327" s="17"/>
      <c r="R327" s="17"/>
      <c r="T327" s="34">
        <f t="shared" si="181"/>
        <v>2.5300000000000002</v>
      </c>
      <c r="U327">
        <f t="shared" si="182"/>
        <v>0.115</v>
      </c>
      <c r="V327">
        <v>22.22</v>
      </c>
      <c r="W327">
        <f t="shared" si="183"/>
        <v>4.5454545454545456E-2</v>
      </c>
      <c r="X327">
        <f t="shared" si="184"/>
        <v>6.9545454545454549E-2</v>
      </c>
      <c r="Y327" s="32">
        <f t="shared" si="185"/>
        <v>32111.273177851141</v>
      </c>
      <c r="Z327" s="28">
        <f t="shared" si="186"/>
        <v>925.69883253698197</v>
      </c>
      <c r="AA327" s="28">
        <f t="shared" si="187"/>
        <v>277532.02798961161</v>
      </c>
      <c r="AB327" s="20"/>
      <c r="AC327" s="1">
        <f t="shared" si="178"/>
        <v>18.513976650739639</v>
      </c>
      <c r="AD327" s="1">
        <f t="shared" si="179"/>
        <v>481.48602334926034</v>
      </c>
      <c r="AE327" s="1">
        <f t="shared" si="180"/>
        <v>9.2569883253698197</v>
      </c>
      <c r="AF327" s="3">
        <f t="shared" si="188"/>
        <v>6938.3006997402908</v>
      </c>
    </row>
    <row r="328" spans="1:32" x14ac:dyDescent="0.35">
      <c r="A328">
        <v>7</v>
      </c>
      <c r="C328" s="15">
        <f t="shared" si="189"/>
        <v>44231</v>
      </c>
      <c r="D328" s="9">
        <v>325</v>
      </c>
      <c r="E328" s="13"/>
      <c r="F328" s="74"/>
      <c r="G328" s="74"/>
      <c r="H328" s="74"/>
      <c r="L328" s="64"/>
      <c r="Q328" s="17"/>
      <c r="R328" s="17"/>
      <c r="T328" s="34">
        <f t="shared" si="181"/>
        <v>2.5300000000000002</v>
      </c>
      <c r="U328">
        <f t="shared" si="182"/>
        <v>0.115</v>
      </c>
      <c r="V328">
        <v>22.22</v>
      </c>
      <c r="W328">
        <f t="shared" si="183"/>
        <v>4.5454545454545456E-2</v>
      </c>
      <c r="X328">
        <f t="shared" si="184"/>
        <v>6.9545454545454549E-2</v>
      </c>
      <c r="Y328" s="32">
        <f t="shared" si="185"/>
        <v>32100.266192808955</v>
      </c>
      <c r="Z328" s="28">
        <f t="shared" si="186"/>
        <v>894.6285979183956</v>
      </c>
      <c r="AA328" s="28">
        <f t="shared" si="187"/>
        <v>277574.10520927235</v>
      </c>
      <c r="AB328" s="20"/>
      <c r="AC328" s="1">
        <f t="shared" si="178"/>
        <v>17.892571958367913</v>
      </c>
      <c r="AD328" s="1">
        <f t="shared" si="179"/>
        <v>482.10742804163209</v>
      </c>
      <c r="AE328" s="1">
        <f t="shared" si="180"/>
        <v>8.9462859791839566</v>
      </c>
      <c r="AF328" s="3">
        <f t="shared" si="188"/>
        <v>6939.3526302318096</v>
      </c>
    </row>
    <row r="329" spans="1:32" x14ac:dyDescent="0.35">
      <c r="A329">
        <v>7</v>
      </c>
      <c r="C329" s="15">
        <f t="shared" si="189"/>
        <v>44232</v>
      </c>
      <c r="D329" s="9">
        <v>326</v>
      </c>
      <c r="E329" s="13"/>
      <c r="F329" s="74"/>
      <c r="G329" s="74"/>
      <c r="H329" s="74"/>
      <c r="L329" s="64"/>
      <c r="Q329" s="17"/>
      <c r="R329" s="17"/>
      <c r="T329" s="34">
        <f t="shared" si="181"/>
        <v>2.5300000000000002</v>
      </c>
      <c r="U329">
        <f t="shared" si="182"/>
        <v>0.115</v>
      </c>
      <c r="V329">
        <v>22.22</v>
      </c>
      <c r="W329">
        <f t="shared" si="183"/>
        <v>4.5454545454545456E-2</v>
      </c>
      <c r="X329">
        <f t="shared" si="184"/>
        <v>6.9545454545454549E-2</v>
      </c>
      <c r="Y329" s="32">
        <f t="shared" si="185"/>
        <v>32089.632293451192</v>
      </c>
      <c r="Z329" s="28">
        <f t="shared" si="186"/>
        <v>864.59756100713889</v>
      </c>
      <c r="AA329" s="28">
        <f t="shared" si="187"/>
        <v>277614.77014554135</v>
      </c>
      <c r="AB329" s="20"/>
      <c r="AC329" s="1">
        <f t="shared" si="178"/>
        <v>17.291951220142778</v>
      </c>
      <c r="AD329" s="1">
        <f t="shared" si="179"/>
        <v>482.70804877985722</v>
      </c>
      <c r="AE329" s="1">
        <f t="shared" si="180"/>
        <v>8.6459756100713889</v>
      </c>
      <c r="AF329" s="3">
        <f t="shared" si="188"/>
        <v>6940.3692536385342</v>
      </c>
    </row>
    <row r="330" spans="1:32" x14ac:dyDescent="0.35">
      <c r="A330">
        <v>7</v>
      </c>
      <c r="C330" s="15">
        <f t="shared" si="189"/>
        <v>44233</v>
      </c>
      <c r="D330" s="9">
        <v>327</v>
      </c>
      <c r="E330" s="13"/>
      <c r="F330" s="74"/>
      <c r="G330" s="74"/>
      <c r="H330" s="74"/>
      <c r="L330" s="64"/>
      <c r="Q330" s="17"/>
      <c r="R330" s="17"/>
      <c r="T330" s="34">
        <f t="shared" si="181"/>
        <v>2.5300000000000002</v>
      </c>
      <c r="U330">
        <f t="shared" si="182"/>
        <v>0.115</v>
      </c>
      <c r="V330">
        <v>22.22</v>
      </c>
      <c r="W330">
        <f t="shared" si="183"/>
        <v>4.5454545454545456E-2</v>
      </c>
      <c r="X330">
        <f t="shared" si="184"/>
        <v>6.9545454545454549E-2</v>
      </c>
      <c r="Y330" s="32">
        <f t="shared" si="185"/>
        <v>32079.358758996026</v>
      </c>
      <c r="Z330" s="28">
        <f t="shared" si="186"/>
        <v>835.57120632561487</v>
      </c>
      <c r="AA330" s="28">
        <f t="shared" si="187"/>
        <v>277654.07003467804</v>
      </c>
      <c r="AB330" s="20"/>
      <c r="AC330" s="1">
        <f t="shared" si="178"/>
        <v>16.711424126512298</v>
      </c>
      <c r="AD330" s="1">
        <f t="shared" si="179"/>
        <v>483.28857587348773</v>
      </c>
      <c r="AE330" s="1">
        <f t="shared" si="180"/>
        <v>8.3557120632561492</v>
      </c>
      <c r="AF330" s="3">
        <f t="shared" si="188"/>
        <v>6941.3517508669511</v>
      </c>
    </row>
    <row r="331" spans="1:32" x14ac:dyDescent="0.35">
      <c r="A331">
        <v>7</v>
      </c>
      <c r="C331" s="15">
        <f t="shared" si="189"/>
        <v>44234</v>
      </c>
      <c r="D331" s="9">
        <v>328</v>
      </c>
      <c r="E331" s="13"/>
      <c r="F331" s="74"/>
      <c r="G331" s="74"/>
      <c r="H331" s="74"/>
      <c r="L331" s="64"/>
      <c r="Q331" s="17"/>
      <c r="R331" s="17"/>
      <c r="T331" s="34">
        <f t="shared" si="181"/>
        <v>2.5300000000000002</v>
      </c>
      <c r="U331">
        <f t="shared" si="182"/>
        <v>0.115</v>
      </c>
      <c r="V331">
        <v>22.22</v>
      </c>
      <c r="W331">
        <f t="shared" si="183"/>
        <v>4.5454545454545456E-2</v>
      </c>
      <c r="X331">
        <f t="shared" si="184"/>
        <v>6.9545454545454549E-2</v>
      </c>
      <c r="Y331" s="32">
        <f t="shared" si="185"/>
        <v>32069.433307316889</v>
      </c>
      <c r="Z331" s="28">
        <f t="shared" si="186"/>
        <v>807.51614862631652</v>
      </c>
      <c r="AA331" s="28">
        <f t="shared" si="187"/>
        <v>277692.05054405646</v>
      </c>
      <c r="AB331" s="20"/>
      <c r="AC331" s="1">
        <f t="shared" si="178"/>
        <v>16.150322972526332</v>
      </c>
      <c r="AD331" s="1">
        <f t="shared" si="179"/>
        <v>483.84967702747366</v>
      </c>
      <c r="AE331" s="1">
        <f t="shared" si="180"/>
        <v>8.0751614862631662</v>
      </c>
      <c r="AF331" s="3">
        <f t="shared" si="188"/>
        <v>6942.3012636014118</v>
      </c>
    </row>
    <row r="332" spans="1:32" x14ac:dyDescent="0.35">
      <c r="A332">
        <v>7</v>
      </c>
      <c r="C332" s="15">
        <f t="shared" si="189"/>
        <v>44235</v>
      </c>
      <c r="D332" s="9">
        <v>329</v>
      </c>
      <c r="E332" s="13"/>
      <c r="F332" s="74"/>
      <c r="G332" s="74"/>
      <c r="H332" s="74"/>
      <c r="L332" s="64"/>
      <c r="Q332" s="17"/>
      <c r="R332" s="17"/>
      <c r="T332" s="34">
        <f t="shared" si="181"/>
        <v>2.5300000000000002</v>
      </c>
      <c r="U332">
        <f t="shared" si="182"/>
        <v>0.115</v>
      </c>
      <c r="V332">
        <v>22.22</v>
      </c>
      <c r="W332">
        <f t="shared" si="183"/>
        <v>4.5454545454545456E-2</v>
      </c>
      <c r="X332">
        <f t="shared" si="184"/>
        <v>6.9545454545454549E-2</v>
      </c>
      <c r="Y332" s="32">
        <f t="shared" si="185"/>
        <v>32059.844079494353</v>
      </c>
      <c r="Z332" s="28">
        <f t="shared" si="186"/>
        <v>780.400096965839</v>
      </c>
      <c r="AA332" s="28">
        <f t="shared" si="187"/>
        <v>277728.75582353945</v>
      </c>
      <c r="AB332" s="20"/>
      <c r="AC332" s="1">
        <f t="shared" si="178"/>
        <v>15.608001939316781</v>
      </c>
      <c r="AD332" s="1">
        <f t="shared" si="179"/>
        <v>484.39199806068319</v>
      </c>
      <c r="AE332" s="1">
        <f t="shared" si="180"/>
        <v>7.8040009696583903</v>
      </c>
      <c r="AF332" s="3">
        <f t="shared" si="188"/>
        <v>6943.2188955884867</v>
      </c>
    </row>
    <row r="333" spans="1:32" x14ac:dyDescent="0.35">
      <c r="A333">
        <v>7</v>
      </c>
      <c r="C333" s="15">
        <f t="shared" si="189"/>
        <v>44236</v>
      </c>
      <c r="D333" s="9">
        <v>330</v>
      </c>
      <c r="E333" s="13"/>
      <c r="F333" s="74"/>
      <c r="G333" s="74"/>
      <c r="H333" s="74"/>
      <c r="L333" s="64"/>
      <c r="Q333" s="17"/>
      <c r="R333" s="17"/>
      <c r="T333" s="34">
        <f t="shared" si="181"/>
        <v>2.5300000000000002</v>
      </c>
      <c r="U333">
        <f t="shared" si="182"/>
        <v>0.115</v>
      </c>
      <c r="V333">
        <v>22.22</v>
      </c>
      <c r="W333">
        <f t="shared" si="183"/>
        <v>4.5454545454545456E-2</v>
      </c>
      <c r="X333">
        <f t="shared" si="184"/>
        <v>6.9545454545454549E-2</v>
      </c>
      <c r="Y333" s="32">
        <f t="shared" si="185"/>
        <v>32050.579624932841</v>
      </c>
      <c r="Z333" s="28">
        <f t="shared" si="186"/>
        <v>754.19181984708644</v>
      </c>
      <c r="AA333" s="28">
        <f t="shared" si="187"/>
        <v>277764.22855521971</v>
      </c>
      <c r="AB333" s="20"/>
      <c r="AC333" s="1">
        <f t="shared" si="178"/>
        <v>15.083836396941729</v>
      </c>
      <c r="AD333" s="1">
        <f t="shared" si="179"/>
        <v>484.91616360305829</v>
      </c>
      <c r="AE333" s="1">
        <f t="shared" si="180"/>
        <v>7.5419181984708645</v>
      </c>
      <c r="AF333" s="3">
        <f t="shared" si="188"/>
        <v>6944.1057138804936</v>
      </c>
    </row>
    <row r="334" spans="1:32" x14ac:dyDescent="0.35">
      <c r="A334">
        <v>7</v>
      </c>
      <c r="C334" s="15">
        <f t="shared" si="189"/>
        <v>44237</v>
      </c>
      <c r="D334" s="9">
        <v>331</v>
      </c>
      <c r="E334" s="13"/>
      <c r="F334" s="74"/>
      <c r="G334" s="74"/>
      <c r="H334" s="74"/>
      <c r="L334" s="64"/>
      <c r="Q334" s="17"/>
      <c r="R334" s="17"/>
      <c r="T334" s="34">
        <f t="shared" si="181"/>
        <v>2.5300000000000002</v>
      </c>
      <c r="U334">
        <f t="shared" si="182"/>
        <v>0.115</v>
      </c>
      <c r="V334">
        <v>22.22</v>
      </c>
      <c r="W334">
        <f t="shared" si="183"/>
        <v>4.5454545454545456E-2</v>
      </c>
      <c r="X334">
        <f t="shared" si="184"/>
        <v>6.9545454545454549E-2</v>
      </c>
      <c r="Y334" s="32">
        <f t="shared" si="185"/>
        <v>32041.628887020161</v>
      </c>
      <c r="Z334" s="28">
        <f t="shared" si="186"/>
        <v>728.86111140308151</v>
      </c>
      <c r="AA334" s="28">
        <f t="shared" si="187"/>
        <v>277798.51000157639</v>
      </c>
      <c r="AB334" s="20"/>
      <c r="AC334" s="1">
        <f t="shared" si="178"/>
        <v>14.577222228061631</v>
      </c>
      <c r="AD334" s="1">
        <f t="shared" si="179"/>
        <v>485.42277777193834</v>
      </c>
      <c r="AE334" s="1">
        <f t="shared" si="180"/>
        <v>7.2886111140308154</v>
      </c>
      <c r="AF334" s="3">
        <f t="shared" si="188"/>
        <v>6944.9627500394099</v>
      </c>
    </row>
    <row r="335" spans="1:32" x14ac:dyDescent="0.35">
      <c r="A335">
        <v>7</v>
      </c>
      <c r="C335" s="15">
        <f t="shared" si="189"/>
        <v>44238</v>
      </c>
      <c r="D335" s="9">
        <v>332</v>
      </c>
      <c r="E335" s="13"/>
      <c r="F335" s="74"/>
      <c r="G335" s="74"/>
      <c r="H335" s="74"/>
      <c r="L335" s="64"/>
      <c r="Q335" s="17"/>
      <c r="R335" s="17"/>
      <c r="T335" s="34">
        <f t="shared" si="181"/>
        <v>2.5300000000000002</v>
      </c>
      <c r="U335">
        <f t="shared" si="182"/>
        <v>0.115</v>
      </c>
      <c r="V335">
        <v>22.22</v>
      </c>
      <c r="W335">
        <f t="shared" si="183"/>
        <v>4.5454545454545456E-2</v>
      </c>
      <c r="X335">
        <f t="shared" si="184"/>
        <v>6.9545454545454549E-2</v>
      </c>
      <c r="Y335" s="32">
        <f t="shared" si="185"/>
        <v>32032.981189308863</v>
      </c>
      <c r="Z335" s="28">
        <f t="shared" si="186"/>
        <v>704.37875859605708</v>
      </c>
      <c r="AA335" s="28">
        <f t="shared" si="187"/>
        <v>277831.64005209471</v>
      </c>
      <c r="AB335" s="20"/>
      <c r="AC335" s="1">
        <f t="shared" si="178"/>
        <v>14.087575171921142</v>
      </c>
      <c r="AD335" s="1">
        <f t="shared" si="179"/>
        <v>485.91242482807888</v>
      </c>
      <c r="AE335" s="1">
        <f t="shared" si="180"/>
        <v>7.0437875859605708</v>
      </c>
      <c r="AF335" s="3">
        <f t="shared" si="188"/>
        <v>6945.7910013023684</v>
      </c>
    </row>
    <row r="336" spans="1:32" x14ac:dyDescent="0.35">
      <c r="A336">
        <v>7</v>
      </c>
      <c r="C336" s="15">
        <f t="shared" si="189"/>
        <v>44239</v>
      </c>
      <c r="D336" s="9">
        <v>333</v>
      </c>
      <c r="E336" s="13"/>
      <c r="F336" s="74"/>
      <c r="G336" s="74"/>
      <c r="H336" s="74"/>
      <c r="L336" s="64"/>
      <c r="Q336" s="17"/>
      <c r="R336" s="17"/>
      <c r="T336" s="34">
        <f t="shared" si="181"/>
        <v>2.5300000000000002</v>
      </c>
      <c r="U336">
        <f t="shared" si="182"/>
        <v>0.115</v>
      </c>
      <c r="V336">
        <v>22.22</v>
      </c>
      <c r="W336">
        <f t="shared" si="183"/>
        <v>4.5454545454545456E-2</v>
      </c>
      <c r="X336">
        <f t="shared" si="184"/>
        <v>6.9545454545454549E-2</v>
      </c>
      <c r="Y336" s="32">
        <f t="shared" si="185"/>
        <v>32024.626222199277</v>
      </c>
      <c r="Z336" s="28">
        <f t="shared" si="186"/>
        <v>680.71650940582083</v>
      </c>
      <c r="AA336" s="28">
        <f t="shared" si="187"/>
        <v>277863.65726839454</v>
      </c>
      <c r="AB336" s="20"/>
      <c r="AC336" s="1">
        <f t="shared" si="178"/>
        <v>13.614330188116417</v>
      </c>
      <c r="AD336" s="1">
        <f t="shared" si="179"/>
        <v>486.38566981188359</v>
      </c>
      <c r="AE336" s="1">
        <f t="shared" si="180"/>
        <v>6.8071650940582087</v>
      </c>
      <c r="AF336" s="3">
        <f t="shared" si="188"/>
        <v>6946.5914317098641</v>
      </c>
    </row>
    <row r="337" spans="1:32" x14ac:dyDescent="0.35">
      <c r="A337">
        <v>7</v>
      </c>
      <c r="C337" s="15">
        <f t="shared" si="189"/>
        <v>44240</v>
      </c>
      <c r="D337" s="9">
        <v>334</v>
      </c>
      <c r="E337" s="13"/>
      <c r="F337" s="74"/>
      <c r="G337" s="74"/>
      <c r="H337" s="74"/>
      <c r="L337" s="64"/>
      <c r="Q337" s="17"/>
      <c r="R337" s="17"/>
      <c r="T337" s="34">
        <f t="shared" si="181"/>
        <v>2.5300000000000002</v>
      </c>
      <c r="U337">
        <f t="shared" si="182"/>
        <v>0.115</v>
      </c>
      <c r="V337">
        <v>22.22</v>
      </c>
      <c r="W337">
        <f t="shared" si="183"/>
        <v>4.5454545454545456E-2</v>
      </c>
      <c r="X337">
        <f t="shared" si="184"/>
        <v>6.9545454545454549E-2</v>
      </c>
      <c r="Y337" s="32">
        <f t="shared" si="185"/>
        <v>32016.554030104937</v>
      </c>
      <c r="Z337" s="28">
        <f t="shared" si="186"/>
        <v>657.84704198171505</v>
      </c>
      <c r="AA337" s="28">
        <f t="shared" si="187"/>
        <v>277894.598927913</v>
      </c>
      <c r="AB337" s="20"/>
      <c r="AC337" s="1">
        <f t="shared" si="178"/>
        <v>13.156940839634302</v>
      </c>
      <c r="AD337" s="1">
        <f t="shared" si="179"/>
        <v>486.84305916036567</v>
      </c>
      <c r="AE337" s="1">
        <f t="shared" si="180"/>
        <v>6.5784704198171511</v>
      </c>
      <c r="AF337" s="3">
        <f t="shared" si="188"/>
        <v>6947.3649731978257</v>
      </c>
    </row>
    <row r="338" spans="1:32" x14ac:dyDescent="0.35">
      <c r="A338">
        <v>7</v>
      </c>
      <c r="C338" s="15">
        <f t="shared" si="189"/>
        <v>44241</v>
      </c>
      <c r="D338" s="9">
        <v>335</v>
      </c>
      <c r="E338" s="13"/>
      <c r="F338" s="74"/>
      <c r="G338" s="74"/>
      <c r="H338" s="74"/>
      <c r="L338" s="64"/>
      <c r="Q338" s="17"/>
      <c r="R338" s="17"/>
      <c r="T338" s="34">
        <f t="shared" si="181"/>
        <v>2.5300000000000002</v>
      </c>
      <c r="U338">
        <f t="shared" si="182"/>
        <v>0.115</v>
      </c>
      <c r="V338">
        <v>22.22</v>
      </c>
      <c r="W338">
        <f t="shared" si="183"/>
        <v>4.5454545454545456E-2</v>
      </c>
      <c r="X338">
        <f t="shared" si="184"/>
        <v>6.9545454545454549E-2</v>
      </c>
      <c r="Y338" s="32">
        <f t="shared" si="185"/>
        <v>32008.754999081899</v>
      </c>
      <c r="Z338" s="28">
        <f t="shared" si="186"/>
        <v>635.74393473285579</v>
      </c>
      <c r="AA338" s="28">
        <f t="shared" si="187"/>
        <v>277924.50106618489</v>
      </c>
      <c r="AB338" s="20"/>
      <c r="AC338" s="1">
        <f t="shared" si="178"/>
        <v>12.714878694657116</v>
      </c>
      <c r="AD338" s="1">
        <f t="shared" si="179"/>
        <v>487.2851213053429</v>
      </c>
      <c r="AE338" s="1">
        <f t="shared" si="180"/>
        <v>6.3574393473285582</v>
      </c>
      <c r="AF338" s="3">
        <f t="shared" si="188"/>
        <v>6948.1125266546223</v>
      </c>
    </row>
    <row r="339" spans="1:32" x14ac:dyDescent="0.35">
      <c r="A339">
        <v>7</v>
      </c>
      <c r="C339" s="15">
        <f t="shared" si="189"/>
        <v>44242</v>
      </c>
      <c r="D339" s="9">
        <v>336</v>
      </c>
      <c r="E339" s="13"/>
      <c r="F339" s="74"/>
      <c r="G339" s="74"/>
      <c r="H339" s="74"/>
      <c r="L339" s="64"/>
      <c r="Q339" s="17"/>
      <c r="R339" s="17"/>
      <c r="T339" s="34">
        <f t="shared" si="181"/>
        <v>2.5300000000000002</v>
      </c>
      <c r="U339">
        <f t="shared" si="182"/>
        <v>0.115</v>
      </c>
      <c r="V339">
        <v>22.22</v>
      </c>
      <c r="W339">
        <f t="shared" si="183"/>
        <v>4.5454545454545456E-2</v>
      </c>
      <c r="X339">
        <f t="shared" si="184"/>
        <v>6.9545454545454549E-2</v>
      </c>
      <c r="Y339" s="32">
        <f t="shared" si="185"/>
        <v>32001.219844904273</v>
      </c>
      <c r="Z339" s="28">
        <f t="shared" si="186"/>
        <v>614.3816373317153</v>
      </c>
      <c r="AA339" s="28">
        <f t="shared" si="187"/>
        <v>277953.39851776365</v>
      </c>
      <c r="AB339" s="20"/>
      <c r="AC339" s="1">
        <f t="shared" si="178"/>
        <v>12.287632746634307</v>
      </c>
      <c r="AD339" s="1">
        <f t="shared" si="179"/>
        <v>487.7123672533657</v>
      </c>
      <c r="AE339" s="1">
        <f t="shared" si="180"/>
        <v>6.1438163733171534</v>
      </c>
      <c r="AF339" s="3">
        <f t="shared" si="188"/>
        <v>6948.8349629440918</v>
      </c>
    </row>
    <row r="340" spans="1:32" x14ac:dyDescent="0.35">
      <c r="A340">
        <v>7</v>
      </c>
      <c r="C340" s="15">
        <f t="shared" si="189"/>
        <v>44243</v>
      </c>
      <c r="D340" s="9">
        <v>337</v>
      </c>
      <c r="E340" s="13"/>
      <c r="F340" s="74"/>
      <c r="G340" s="74"/>
      <c r="H340" s="74"/>
      <c r="L340" s="64"/>
      <c r="Q340" s="17"/>
      <c r="R340" s="17"/>
      <c r="T340" s="34">
        <f t="shared" si="181"/>
        <v>2.5300000000000002</v>
      </c>
      <c r="U340">
        <f t="shared" si="182"/>
        <v>0.115</v>
      </c>
      <c r="V340">
        <v>22.22</v>
      </c>
      <c r="W340">
        <f t="shared" si="183"/>
        <v>4.5454545454545456E-2</v>
      </c>
      <c r="X340">
        <f t="shared" si="184"/>
        <v>6.9545454545454549E-2</v>
      </c>
      <c r="Y340" s="32">
        <f t="shared" si="185"/>
        <v>31993.939601568945</v>
      </c>
      <c r="Z340" s="28">
        <f t="shared" si="186"/>
        <v>593.73544260651136</v>
      </c>
      <c r="AA340" s="28">
        <f t="shared" si="187"/>
        <v>277981.32495582418</v>
      </c>
      <c r="AB340" s="20"/>
      <c r="AC340" s="1">
        <f t="shared" si="178"/>
        <v>11.874708852130228</v>
      </c>
      <c r="AD340" s="1">
        <f t="shared" si="179"/>
        <v>488.12529114786975</v>
      </c>
      <c r="AE340" s="1">
        <f t="shared" si="180"/>
        <v>5.9373544260651139</v>
      </c>
      <c r="AF340" s="3">
        <f t="shared" si="188"/>
        <v>6949.5331238956051</v>
      </c>
    </row>
    <row r="341" spans="1:32" x14ac:dyDescent="0.35">
      <c r="A341">
        <v>7</v>
      </c>
      <c r="C341" s="15">
        <f t="shared" si="189"/>
        <v>44244</v>
      </c>
      <c r="D341" s="9">
        <v>338</v>
      </c>
      <c r="E341" s="13"/>
      <c r="F341" s="74"/>
      <c r="G341" s="74"/>
      <c r="H341" s="74"/>
      <c r="L341" s="64"/>
      <c r="Q341" s="17"/>
      <c r="R341" s="17"/>
      <c r="T341" s="34">
        <f t="shared" si="181"/>
        <v>2.5300000000000002</v>
      </c>
      <c r="U341">
        <f t="shared" si="182"/>
        <v>0.115</v>
      </c>
      <c r="V341">
        <v>22.22</v>
      </c>
      <c r="W341">
        <f t="shared" si="183"/>
        <v>4.5454545454545456E-2</v>
      </c>
      <c r="X341">
        <f t="shared" si="184"/>
        <v>6.9545454545454549E-2</v>
      </c>
      <c r="Y341" s="32">
        <f t="shared" si="185"/>
        <v>31986.905610213245</v>
      </c>
      <c r="Z341" s="28">
        <f t="shared" si="186"/>
        <v>573.78145929827997</v>
      </c>
      <c r="AA341" s="28">
        <f t="shared" si="187"/>
        <v>278008.31293048809</v>
      </c>
      <c r="AB341" s="20"/>
      <c r="AC341" s="1">
        <f t="shared" si="178"/>
        <v>11.4756291859656</v>
      </c>
      <c r="AD341" s="1">
        <f t="shared" si="179"/>
        <v>488.5243708140344</v>
      </c>
      <c r="AE341" s="1">
        <f t="shared" si="180"/>
        <v>5.7378145929827999</v>
      </c>
      <c r="AF341" s="3">
        <f t="shared" si="188"/>
        <v>6950.2078232622025</v>
      </c>
    </row>
    <row r="342" spans="1:32" x14ac:dyDescent="0.35">
      <c r="A342">
        <v>7</v>
      </c>
      <c r="C342" s="15">
        <f t="shared" si="189"/>
        <v>44245</v>
      </c>
      <c r="D342" s="9">
        <v>339</v>
      </c>
      <c r="E342" s="13"/>
      <c r="F342" s="74"/>
      <c r="G342" s="74"/>
      <c r="H342" s="74"/>
      <c r="L342" s="64"/>
      <c r="Q342" s="17"/>
      <c r="R342" s="17"/>
      <c r="T342" s="34">
        <f t="shared" si="181"/>
        <v>2.5300000000000002</v>
      </c>
      <c r="U342">
        <f t="shared" si="182"/>
        <v>0.115</v>
      </c>
      <c r="V342">
        <v>22.22</v>
      </c>
      <c r="W342">
        <f t="shared" si="183"/>
        <v>4.5454545454545456E-2</v>
      </c>
      <c r="X342">
        <f t="shared" si="184"/>
        <v>6.9545454545454549E-2</v>
      </c>
      <c r="Y342" s="32">
        <f t="shared" si="185"/>
        <v>31980.109508429938</v>
      </c>
      <c r="Z342" s="28">
        <f t="shared" si="186"/>
        <v>554.4965856589389</v>
      </c>
      <c r="AA342" s="28">
        <f t="shared" si="187"/>
        <v>278034.39390591072</v>
      </c>
      <c r="AB342" s="20"/>
      <c r="AC342" s="1">
        <f t="shared" si="178"/>
        <v>11.089931713178778</v>
      </c>
      <c r="AD342" s="1">
        <f t="shared" si="179"/>
        <v>488.91006828682123</v>
      </c>
      <c r="AE342" s="1">
        <f t="shared" si="180"/>
        <v>5.5449658565893891</v>
      </c>
      <c r="AF342" s="3">
        <f t="shared" si="188"/>
        <v>6950.8598476477682</v>
      </c>
    </row>
    <row r="343" spans="1:32" x14ac:dyDescent="0.35">
      <c r="A343">
        <v>7</v>
      </c>
      <c r="C343" s="15">
        <f t="shared" si="189"/>
        <v>44246</v>
      </c>
      <c r="D343" s="9">
        <v>340</v>
      </c>
      <c r="E343" s="13"/>
      <c r="F343" s="74"/>
      <c r="G343" s="74"/>
      <c r="H343" s="74"/>
      <c r="L343" s="64"/>
      <c r="Q343" s="17"/>
      <c r="R343" s="17"/>
      <c r="T343" s="34">
        <f t="shared" si="181"/>
        <v>2.5300000000000002</v>
      </c>
      <c r="U343">
        <f t="shared" si="182"/>
        <v>0.115</v>
      </c>
      <c r="V343">
        <v>22.22</v>
      </c>
      <c r="W343">
        <f t="shared" si="183"/>
        <v>4.5454545454545456E-2</v>
      </c>
      <c r="X343">
        <f t="shared" si="184"/>
        <v>6.9545454545454549E-2</v>
      </c>
      <c r="Y343" s="32">
        <f t="shared" si="185"/>
        <v>31973.543219964566</v>
      </c>
      <c r="Z343" s="28">
        <f t="shared" si="186"/>
        <v>535.85848386708653</v>
      </c>
      <c r="AA343" s="28">
        <f t="shared" si="187"/>
        <v>278059.59829616797</v>
      </c>
      <c r="AB343" s="20"/>
      <c r="AC343" s="1">
        <f t="shared" si="178"/>
        <v>10.717169677341731</v>
      </c>
      <c r="AD343" s="1">
        <f t="shared" si="179"/>
        <v>489.28283032265824</v>
      </c>
      <c r="AE343" s="1">
        <f t="shared" si="180"/>
        <v>5.3585848386708657</v>
      </c>
      <c r="AF343" s="3">
        <f t="shared" si="188"/>
        <v>6951.4899574041992</v>
      </c>
    </row>
    <row r="344" spans="1:32" x14ac:dyDescent="0.35">
      <c r="A344">
        <v>7</v>
      </c>
      <c r="C344" s="15">
        <f t="shared" si="189"/>
        <v>44247</v>
      </c>
      <c r="D344" s="9">
        <v>341</v>
      </c>
      <c r="E344" s="13"/>
      <c r="F344" s="74"/>
      <c r="G344" s="74"/>
      <c r="H344" s="74"/>
      <c r="L344" s="64"/>
      <c r="Q344" s="17"/>
      <c r="R344" s="17"/>
      <c r="T344" s="34">
        <f t="shared" si="181"/>
        <v>2.5300000000000002</v>
      </c>
      <c r="U344">
        <f t="shared" si="182"/>
        <v>0.115</v>
      </c>
      <c r="V344">
        <v>22.22</v>
      </c>
      <c r="W344">
        <f t="shared" si="183"/>
        <v>4.5454545454545456E-2</v>
      </c>
      <c r="X344">
        <f t="shared" si="184"/>
        <v>6.9545454545454549E-2</v>
      </c>
      <c r="Y344" s="32">
        <f t="shared" si="185"/>
        <v>31967.198944780783</v>
      </c>
      <c r="Z344" s="28">
        <f t="shared" si="186"/>
        <v>517.84555523872734</v>
      </c>
      <c r="AA344" s="28">
        <f t="shared" si="187"/>
        <v>278083.95549998013</v>
      </c>
      <c r="AB344" s="20"/>
      <c r="AC344" s="1">
        <f t="shared" si="178"/>
        <v>10.356911104774547</v>
      </c>
      <c r="AD344" s="1">
        <f t="shared" si="179"/>
        <v>489.64308889522545</v>
      </c>
      <c r="AE344" s="1">
        <f t="shared" si="180"/>
        <v>5.1784555523872733</v>
      </c>
      <c r="AF344" s="3">
        <f t="shared" si="188"/>
        <v>6952.0988874995037</v>
      </c>
    </row>
    <row r="345" spans="1:32" x14ac:dyDescent="0.35">
      <c r="A345">
        <v>7</v>
      </c>
      <c r="C345" s="15">
        <f t="shared" si="189"/>
        <v>44248</v>
      </c>
      <c r="D345" s="9">
        <v>342</v>
      </c>
      <c r="E345" s="13"/>
      <c r="F345" s="74"/>
      <c r="G345" s="74"/>
      <c r="H345" s="74"/>
      <c r="L345" s="64"/>
      <c r="Q345" s="17"/>
      <c r="R345" s="17"/>
      <c r="T345" s="34">
        <f t="shared" si="181"/>
        <v>2.5300000000000002</v>
      </c>
      <c r="U345">
        <f t="shared" si="182"/>
        <v>0.115</v>
      </c>
      <c r="V345">
        <v>22.22</v>
      </c>
      <c r="W345">
        <f t="shared" si="183"/>
        <v>4.5454545454545456E-2</v>
      </c>
      <c r="X345">
        <f t="shared" si="184"/>
        <v>6.9545454545454549E-2</v>
      </c>
      <c r="Y345" s="32">
        <f t="shared" si="185"/>
        <v>31961.069149479903</v>
      </c>
      <c r="Z345" s="28">
        <f t="shared" si="186"/>
        <v>500.4369162105736</v>
      </c>
      <c r="AA345" s="28">
        <f t="shared" si="187"/>
        <v>278107.49393430917</v>
      </c>
      <c r="AB345" s="20"/>
      <c r="AC345" s="1">
        <f t="shared" si="178"/>
        <v>10.008738324211473</v>
      </c>
      <c r="AD345" s="1">
        <f t="shared" si="179"/>
        <v>489.99126167578851</v>
      </c>
      <c r="AE345" s="1">
        <f t="shared" si="180"/>
        <v>5.0043691621057365</v>
      </c>
      <c r="AF345" s="3">
        <f t="shared" si="188"/>
        <v>6952.6873483577292</v>
      </c>
    </row>
    <row r="346" spans="1:32" x14ac:dyDescent="0.35">
      <c r="A346">
        <v>7</v>
      </c>
      <c r="C346" s="15">
        <f t="shared" si="189"/>
        <v>44249</v>
      </c>
      <c r="D346" s="9">
        <v>343</v>
      </c>
      <c r="E346" s="13"/>
      <c r="F346" s="74"/>
      <c r="G346" s="74"/>
      <c r="H346" s="74"/>
      <c r="L346" s="64"/>
      <c r="Q346" s="17"/>
      <c r="R346" s="17"/>
      <c r="T346" s="34">
        <f t="shared" si="181"/>
        <v>2.5300000000000002</v>
      </c>
      <c r="U346">
        <f t="shared" si="182"/>
        <v>0.115</v>
      </c>
      <c r="V346">
        <v>22.22</v>
      </c>
      <c r="W346">
        <f t="shared" si="183"/>
        <v>4.5454545454545456E-2</v>
      </c>
      <c r="X346">
        <f t="shared" si="184"/>
        <v>6.9545454545454549E-2</v>
      </c>
      <c r="Y346" s="32">
        <f t="shared" si="185"/>
        <v>31955.14655806142</v>
      </c>
      <c r="Z346" s="28">
        <f t="shared" si="186"/>
        <v>483.6123750740299</v>
      </c>
      <c r="AA346" s="28">
        <f t="shared" si="187"/>
        <v>278130.24106686417</v>
      </c>
      <c r="AB346" s="20"/>
      <c r="AC346" s="1">
        <f t="shared" si="178"/>
        <v>9.672247501480598</v>
      </c>
      <c r="AD346" s="1">
        <f t="shared" si="179"/>
        <v>490.32775249851943</v>
      </c>
      <c r="AE346" s="1">
        <f t="shared" si="180"/>
        <v>4.836123750740299</v>
      </c>
      <c r="AF346" s="3">
        <f t="shared" si="188"/>
        <v>6953.2560266716046</v>
      </c>
    </row>
    <row r="347" spans="1:32" x14ac:dyDescent="0.35">
      <c r="A347">
        <v>7</v>
      </c>
      <c r="C347" s="15">
        <f t="shared" si="189"/>
        <v>44250</v>
      </c>
      <c r="D347" s="9">
        <v>344</v>
      </c>
      <c r="E347" s="13"/>
      <c r="F347" s="74"/>
      <c r="G347" s="74"/>
      <c r="H347" s="74"/>
      <c r="L347" s="64"/>
      <c r="Q347" s="17"/>
      <c r="R347" s="17"/>
      <c r="T347" s="34">
        <f t="shared" si="181"/>
        <v>2.5300000000000002</v>
      </c>
      <c r="U347">
        <f t="shared" si="182"/>
        <v>0.115</v>
      </c>
      <c r="V347">
        <v>22.22</v>
      </c>
      <c r="W347">
        <f t="shared" si="183"/>
        <v>4.5454545454545456E-2</v>
      </c>
      <c r="X347">
        <f t="shared" si="184"/>
        <v>6.9545454545454549E-2</v>
      </c>
      <c r="Y347" s="32">
        <f t="shared" si="185"/>
        <v>31949.424143011835</v>
      </c>
      <c r="Z347" s="28">
        <f t="shared" si="186"/>
        <v>467.35240943843337</v>
      </c>
      <c r="AA347" s="28">
        <f t="shared" si="187"/>
        <v>278152.22344754933</v>
      </c>
      <c r="AB347" s="20"/>
      <c r="AC347" s="1">
        <f t="shared" si="178"/>
        <v>9.3470481887686674</v>
      </c>
      <c r="AD347" s="1">
        <f t="shared" si="179"/>
        <v>490.65295181123133</v>
      </c>
      <c r="AE347" s="1">
        <f t="shared" si="180"/>
        <v>4.6735240943843337</v>
      </c>
      <c r="AF347" s="3">
        <f t="shared" si="188"/>
        <v>6953.8055861887333</v>
      </c>
    </row>
    <row r="348" spans="1:32" x14ac:dyDescent="0.35">
      <c r="A348">
        <v>7</v>
      </c>
      <c r="C348" s="15">
        <f t="shared" si="189"/>
        <v>44251</v>
      </c>
      <c r="D348" s="9">
        <v>345</v>
      </c>
      <c r="E348" s="13"/>
      <c r="F348" s="74"/>
      <c r="G348" s="74"/>
      <c r="H348" s="74"/>
      <c r="L348" s="64"/>
      <c r="Q348" s="17"/>
      <c r="R348" s="17"/>
      <c r="T348" s="34">
        <f t="shared" si="181"/>
        <v>2.5300000000000002</v>
      </c>
      <c r="U348">
        <f t="shared" si="182"/>
        <v>0.115</v>
      </c>
      <c r="V348">
        <v>22.22</v>
      </c>
      <c r="W348">
        <f t="shared" si="183"/>
        <v>4.5454545454545456E-2</v>
      </c>
      <c r="X348">
        <f t="shared" si="184"/>
        <v>6.9545454545454549E-2</v>
      </c>
      <c r="Y348" s="32">
        <f t="shared" si="185"/>
        <v>31943.895116709569</v>
      </c>
      <c r="Z348" s="28">
        <f t="shared" si="186"/>
        <v>451.63814440258767</v>
      </c>
      <c r="AA348" s="28">
        <f t="shared" si="187"/>
        <v>278173.46673888742</v>
      </c>
      <c r="AB348" s="20"/>
      <c r="AC348" s="1">
        <f t="shared" si="178"/>
        <v>9.032762888051753</v>
      </c>
      <c r="AD348" s="1">
        <f t="shared" si="179"/>
        <v>490.96723711194824</v>
      </c>
      <c r="AE348" s="1">
        <f t="shared" si="180"/>
        <v>4.5163814440258765</v>
      </c>
      <c r="AF348" s="3">
        <f t="shared" si="188"/>
        <v>6954.3366684721859</v>
      </c>
    </row>
    <row r="349" spans="1:32" x14ac:dyDescent="0.35">
      <c r="A349">
        <v>7</v>
      </c>
      <c r="C349" s="15">
        <f t="shared" si="189"/>
        <v>44252</v>
      </c>
      <c r="D349" s="9">
        <v>346</v>
      </c>
      <c r="E349" s="13"/>
      <c r="F349" s="74"/>
      <c r="G349" s="74"/>
      <c r="H349" s="74"/>
      <c r="L349" s="64"/>
      <c r="Q349" s="17"/>
      <c r="R349" s="17"/>
      <c r="T349" s="34">
        <f t="shared" si="181"/>
        <v>2.5300000000000002</v>
      </c>
      <c r="U349">
        <f t="shared" si="182"/>
        <v>0.115</v>
      </c>
      <c r="V349">
        <v>22.22</v>
      </c>
      <c r="W349">
        <f t="shared" si="183"/>
        <v>4.5454545454545456E-2</v>
      </c>
      <c r="X349">
        <f t="shared" si="184"/>
        <v>6.9545454545454549E-2</v>
      </c>
      <c r="Y349" s="32">
        <f t="shared" si="185"/>
        <v>31938.552923134306</v>
      </c>
      <c r="Z349" s="28">
        <f t="shared" si="186"/>
        <v>436.45133141409798</v>
      </c>
      <c r="AA349" s="28">
        <f t="shared" si="187"/>
        <v>278193.99574545119</v>
      </c>
      <c r="AB349" s="20"/>
      <c r="AC349" s="1">
        <f t="shared" si="178"/>
        <v>8.7290266282819591</v>
      </c>
      <c r="AD349" s="1">
        <f t="shared" si="179"/>
        <v>491.27097337171801</v>
      </c>
      <c r="AE349" s="1">
        <f t="shared" si="180"/>
        <v>4.3645133141409795</v>
      </c>
      <c r="AF349" s="3">
        <f t="shared" si="188"/>
        <v>6954.8498936362803</v>
      </c>
    </row>
    <row r="350" spans="1:32" x14ac:dyDescent="0.35">
      <c r="A350">
        <v>7</v>
      </c>
      <c r="C350" s="15">
        <f t="shared" si="189"/>
        <v>44253</v>
      </c>
      <c r="D350" s="9">
        <v>347</v>
      </c>
      <c r="E350" s="13"/>
      <c r="F350" s="74"/>
      <c r="G350" s="74"/>
      <c r="H350" s="74"/>
      <c r="L350" s="64"/>
      <c r="Q350" s="17"/>
      <c r="R350" s="17"/>
      <c r="T350" s="34">
        <f t="shared" si="181"/>
        <v>2.5300000000000002</v>
      </c>
      <c r="U350">
        <f t="shared" si="182"/>
        <v>0.115</v>
      </c>
      <c r="V350">
        <v>22.22</v>
      </c>
      <c r="W350">
        <f t="shared" si="183"/>
        <v>4.5454545454545456E-2</v>
      </c>
      <c r="X350">
        <f t="shared" si="184"/>
        <v>6.9545454545454549E-2</v>
      </c>
      <c r="Y350" s="32">
        <f t="shared" si="185"/>
        <v>31933.391229869463</v>
      </c>
      <c r="Z350" s="28">
        <f t="shared" si="186"/>
        <v>421.77432779648046</v>
      </c>
      <c r="AA350" s="28">
        <f t="shared" si="187"/>
        <v>278213.83444233367</v>
      </c>
      <c r="AB350" s="20"/>
      <c r="AC350" s="1">
        <f t="shared" si="178"/>
        <v>8.4354865559296091</v>
      </c>
      <c r="AD350" s="1">
        <f t="shared" si="179"/>
        <v>491.56451344407037</v>
      </c>
      <c r="AE350" s="1">
        <f t="shared" si="180"/>
        <v>4.2177432779648045</v>
      </c>
      <c r="AF350" s="3">
        <f t="shared" si="188"/>
        <v>6955.3458610583421</v>
      </c>
    </row>
    <row r="351" spans="1:32" x14ac:dyDescent="0.35">
      <c r="A351">
        <v>7</v>
      </c>
      <c r="C351" s="15">
        <f t="shared" si="189"/>
        <v>44254</v>
      </c>
      <c r="D351" s="9">
        <v>348</v>
      </c>
      <c r="E351" s="13"/>
      <c r="F351" s="74"/>
      <c r="G351" s="74"/>
      <c r="H351" s="74"/>
      <c r="L351" s="64"/>
      <c r="Q351" s="17"/>
      <c r="R351" s="17"/>
      <c r="T351" s="34">
        <f t="shared" si="181"/>
        <v>2.5300000000000002</v>
      </c>
      <c r="U351">
        <f t="shared" si="182"/>
        <v>0.115</v>
      </c>
      <c r="V351">
        <v>22.22</v>
      </c>
      <c r="W351">
        <f t="shared" si="183"/>
        <v>4.5454545454545456E-2</v>
      </c>
      <c r="X351">
        <f t="shared" si="184"/>
        <v>6.9545454545454549E-2</v>
      </c>
      <c r="Y351" s="32">
        <f t="shared" si="185"/>
        <v>31928.403920387071</v>
      </c>
      <c r="Z351" s="28">
        <f t="shared" si="186"/>
        <v>407.59007692448733</v>
      </c>
      <c r="AA351" s="28">
        <f t="shared" si="187"/>
        <v>278233.00600268808</v>
      </c>
      <c r="AB351" s="20"/>
      <c r="AC351" s="1">
        <f t="shared" si="178"/>
        <v>8.151801538489746</v>
      </c>
      <c r="AD351" s="1">
        <f t="shared" si="179"/>
        <v>491.84819846151026</v>
      </c>
      <c r="AE351" s="1">
        <f t="shared" si="180"/>
        <v>4.075900769244873</v>
      </c>
      <c r="AF351" s="3">
        <f t="shared" si="188"/>
        <v>6955.8251500672022</v>
      </c>
    </row>
    <row r="352" spans="1:32" x14ac:dyDescent="0.35">
      <c r="A352">
        <v>7</v>
      </c>
      <c r="C352" s="15">
        <f t="shared" si="189"/>
        <v>44255</v>
      </c>
      <c r="D352" s="9">
        <v>349</v>
      </c>
      <c r="E352" s="13"/>
      <c r="F352" s="74"/>
      <c r="G352" s="74"/>
      <c r="H352" s="74"/>
      <c r="L352" s="64"/>
      <c r="Q352" s="17"/>
      <c r="R352" s="17"/>
      <c r="T352" s="34">
        <f t="shared" si="181"/>
        <v>2.5300000000000002</v>
      </c>
      <c r="U352">
        <f t="shared" si="182"/>
        <v>0.115</v>
      </c>
      <c r="V352">
        <v>22.22</v>
      </c>
      <c r="W352">
        <f t="shared" si="183"/>
        <v>4.5454545454545456E-2</v>
      </c>
      <c r="X352">
        <f t="shared" si="184"/>
        <v>6.9545454545454549E-2</v>
      </c>
      <c r="Y352" s="32">
        <f t="shared" si="185"/>
        <v>31923.58508660462</v>
      </c>
      <c r="Z352" s="28">
        <f t="shared" si="186"/>
        <v>393.88208902855331</v>
      </c>
      <c r="AA352" s="28">
        <f t="shared" si="187"/>
        <v>278251.53282436647</v>
      </c>
      <c r="AB352" s="20"/>
      <c r="AC352" s="1">
        <f t="shared" si="178"/>
        <v>7.8776417805710661</v>
      </c>
      <c r="AD352" s="1">
        <f t="shared" si="179"/>
        <v>492.12235821942892</v>
      </c>
      <c r="AE352" s="1">
        <f t="shared" si="180"/>
        <v>3.9388208902855331</v>
      </c>
      <c r="AF352" s="3">
        <f t="shared" si="188"/>
        <v>6956.2883206091619</v>
      </c>
    </row>
    <row r="353" spans="1:32" x14ac:dyDescent="0.35">
      <c r="A353">
        <v>7</v>
      </c>
      <c r="C353" s="15">
        <f t="shared" si="189"/>
        <v>44256</v>
      </c>
      <c r="D353" s="9">
        <v>350</v>
      </c>
      <c r="E353" s="13"/>
      <c r="F353" s="74"/>
      <c r="G353" s="74"/>
      <c r="H353" s="74"/>
      <c r="L353" s="64"/>
      <c r="Q353" s="17"/>
      <c r="R353" s="17"/>
      <c r="T353" s="34">
        <f t="shared" si="181"/>
        <v>2.5300000000000002</v>
      </c>
      <c r="U353">
        <f t="shared" si="182"/>
        <v>0.115</v>
      </c>
      <c r="V353">
        <v>22.22</v>
      </c>
      <c r="W353">
        <f t="shared" si="183"/>
        <v>4.5454545454545456E-2</v>
      </c>
      <c r="X353">
        <f t="shared" si="184"/>
        <v>6.9545454545454549E-2</v>
      </c>
      <c r="Y353" s="32">
        <f t="shared" si="185"/>
        <v>31918.929021703963</v>
      </c>
      <c r="Z353" s="28">
        <f t="shared" si="186"/>
        <v>380.63442260973034</v>
      </c>
      <c r="AA353" s="28">
        <f t="shared" si="187"/>
        <v>278269.43655568594</v>
      </c>
      <c r="AB353" s="20"/>
      <c r="AC353" s="1">
        <f t="shared" si="178"/>
        <v>7.6126884521946065</v>
      </c>
      <c r="AD353" s="1">
        <f t="shared" si="179"/>
        <v>492.38731154780538</v>
      </c>
      <c r="AE353" s="1">
        <f t="shared" si="180"/>
        <v>3.8063442260973033</v>
      </c>
      <c r="AF353" s="3">
        <f t="shared" si="188"/>
        <v>6956.7359138921493</v>
      </c>
    </row>
    <row r="354" spans="1:32" x14ac:dyDescent="0.35">
      <c r="A354">
        <v>7</v>
      </c>
      <c r="C354" s="15">
        <f t="shared" si="189"/>
        <v>44257</v>
      </c>
      <c r="D354" s="9">
        <v>351</v>
      </c>
      <c r="E354" s="13"/>
      <c r="F354" s="74"/>
      <c r="G354" s="74"/>
      <c r="H354" s="74"/>
      <c r="L354" s="64"/>
      <c r="Q354" s="17"/>
      <c r="R354" s="17"/>
      <c r="T354" s="34">
        <f t="shared" si="181"/>
        <v>2.5300000000000002</v>
      </c>
      <c r="U354">
        <f t="shared" si="182"/>
        <v>0.115</v>
      </c>
      <c r="V354">
        <v>22.22</v>
      </c>
      <c r="W354">
        <f t="shared" si="183"/>
        <v>4.5454545454545456E-2</v>
      </c>
      <c r="X354">
        <f t="shared" si="184"/>
        <v>6.9545454545454549E-2</v>
      </c>
      <c r="Y354" s="32">
        <f t="shared" si="185"/>
        <v>31914.430213202679</v>
      </c>
      <c r="Z354" s="28">
        <f t="shared" si="186"/>
        <v>367.83166644693705</v>
      </c>
      <c r="AA354" s="28">
        <f t="shared" si="187"/>
        <v>278286.73812035</v>
      </c>
      <c r="AB354" s="20"/>
      <c r="AC354" s="1">
        <f t="shared" si="178"/>
        <v>7.3566333289387416</v>
      </c>
      <c r="AD354" s="1">
        <f t="shared" si="179"/>
        <v>492.64336667106124</v>
      </c>
      <c r="AE354" s="1">
        <f t="shared" si="180"/>
        <v>3.6783166644693708</v>
      </c>
      <c r="AF354" s="3">
        <f t="shared" si="188"/>
        <v>6957.1684530087505</v>
      </c>
    </row>
    <row r="355" spans="1:32" x14ac:dyDescent="0.35">
      <c r="A355">
        <v>7</v>
      </c>
      <c r="C355" s="15">
        <f t="shared" si="189"/>
        <v>44258</v>
      </c>
      <c r="D355" s="9">
        <v>352</v>
      </c>
      <c r="E355" s="13"/>
      <c r="F355" s="74"/>
      <c r="G355" s="74"/>
      <c r="H355" s="74"/>
      <c r="L355" s="64"/>
      <c r="Q355" s="17"/>
      <c r="R355" s="17"/>
      <c r="T355" s="34">
        <f t="shared" si="181"/>
        <v>2.5300000000000002</v>
      </c>
      <c r="U355">
        <f t="shared" si="182"/>
        <v>0.115</v>
      </c>
      <c r="V355">
        <v>22.22</v>
      </c>
      <c r="W355">
        <f t="shared" si="183"/>
        <v>4.5454545454545456E-2</v>
      </c>
      <c r="X355">
        <f t="shared" si="184"/>
        <v>6.9545454545454549E-2</v>
      </c>
      <c r="Y355" s="32">
        <f t="shared" si="185"/>
        <v>31910.083336268679</v>
      </c>
      <c r="Z355" s="28">
        <f t="shared" si="186"/>
        <v>355.45892217880214</v>
      </c>
      <c r="AA355" s="28">
        <f t="shared" si="187"/>
        <v>278303.45774155215</v>
      </c>
      <c r="AB355" s="20"/>
      <c r="AC355" s="1">
        <f t="shared" si="178"/>
        <v>7.1091784435760426</v>
      </c>
      <c r="AD355" s="1">
        <f t="shared" si="179"/>
        <v>492.89082155642393</v>
      </c>
      <c r="AE355" s="1">
        <f t="shared" si="180"/>
        <v>3.5545892217880213</v>
      </c>
      <c r="AF355" s="3">
        <f t="shared" si="188"/>
        <v>6957.5864435388039</v>
      </c>
    </row>
    <row r="356" spans="1:32" x14ac:dyDescent="0.35">
      <c r="A356">
        <v>7</v>
      </c>
      <c r="C356" s="15">
        <f t="shared" si="189"/>
        <v>44259</v>
      </c>
      <c r="D356" s="9">
        <v>353</v>
      </c>
      <c r="E356" s="13"/>
      <c r="F356" s="74"/>
      <c r="G356" s="74"/>
      <c r="H356" s="74"/>
      <c r="L356" s="64"/>
      <c r="Q356" s="17"/>
      <c r="R356" s="17"/>
      <c r="T356" s="34">
        <f t="shared" si="181"/>
        <v>2.5300000000000002</v>
      </c>
      <c r="U356">
        <f t="shared" si="182"/>
        <v>0.115</v>
      </c>
      <c r="V356">
        <v>22.22</v>
      </c>
      <c r="W356">
        <f t="shared" si="183"/>
        <v>4.5454545454545456E-2</v>
      </c>
      <c r="X356">
        <f t="shared" si="184"/>
        <v>6.9545454545454549E-2</v>
      </c>
      <c r="Y356" s="32">
        <f t="shared" si="185"/>
        <v>31905.883247269248</v>
      </c>
      <c r="Z356" s="28">
        <f t="shared" si="186"/>
        <v>343.50178744283136</v>
      </c>
      <c r="AA356" s="28">
        <f t="shared" si="187"/>
        <v>278319.61496528756</v>
      </c>
      <c r="AB356" s="20"/>
      <c r="AC356" s="1">
        <f t="shared" si="178"/>
        <v>6.870035748856627</v>
      </c>
      <c r="AD356" s="1">
        <f t="shared" si="179"/>
        <v>493.12996425114335</v>
      </c>
      <c r="AE356" s="1">
        <f t="shared" si="180"/>
        <v>3.4350178744283135</v>
      </c>
      <c r="AF356" s="3">
        <f t="shared" si="188"/>
        <v>6957.9903741321896</v>
      </c>
    </row>
    <row r="357" spans="1:32" x14ac:dyDescent="0.35">
      <c r="A357">
        <v>7</v>
      </c>
      <c r="C357" s="15">
        <f t="shared" si="189"/>
        <v>44260</v>
      </c>
      <c r="D357" s="9">
        <v>354</v>
      </c>
      <c r="E357" s="13"/>
      <c r="F357" s="74"/>
      <c r="G357" s="74"/>
      <c r="H357" s="74"/>
      <c r="L357" s="64"/>
      <c r="Q357" s="17"/>
      <c r="R357" s="17"/>
      <c r="T357" s="34">
        <f t="shared" si="181"/>
        <v>2.5300000000000002</v>
      </c>
      <c r="U357">
        <f t="shared" si="182"/>
        <v>0.115</v>
      </c>
      <c r="V357">
        <v>22.22</v>
      </c>
      <c r="W357">
        <f t="shared" si="183"/>
        <v>4.5454545454545456E-2</v>
      </c>
      <c r="X357">
        <f t="shared" si="184"/>
        <v>6.9545454545454549E-2</v>
      </c>
      <c r="Y357" s="32">
        <f t="shared" si="185"/>
        <v>31901.82497754597</v>
      </c>
      <c r="Z357" s="28">
        <f t="shared" si="186"/>
        <v>331.94633955507032</v>
      </c>
      <c r="AA357" s="28">
        <f t="shared" si="187"/>
        <v>278335.22868289863</v>
      </c>
      <c r="AB357" s="20"/>
      <c r="AC357" s="1">
        <f t="shared" si="178"/>
        <v>6.6389267911014063</v>
      </c>
      <c r="AD357" s="1">
        <f t="shared" si="179"/>
        <v>493.36107320889857</v>
      </c>
      <c r="AE357" s="1">
        <f t="shared" si="180"/>
        <v>3.3194633955507031</v>
      </c>
      <c r="AF357" s="3">
        <f t="shared" si="188"/>
        <v>6958.3807170724658</v>
      </c>
    </row>
    <row r="358" spans="1:32" x14ac:dyDescent="0.35">
      <c r="A358">
        <v>7</v>
      </c>
      <c r="C358" s="15">
        <f t="shared" si="189"/>
        <v>44261</v>
      </c>
      <c r="D358" s="9">
        <v>355</v>
      </c>
      <c r="E358" s="13"/>
      <c r="F358" s="74"/>
      <c r="G358" s="74"/>
      <c r="H358" s="74"/>
      <c r="L358" s="64"/>
      <c r="Q358" s="17"/>
      <c r="R358" s="17"/>
      <c r="T358" s="34">
        <f t="shared" si="181"/>
        <v>2.5300000000000002</v>
      </c>
      <c r="U358">
        <f t="shared" si="182"/>
        <v>0.115</v>
      </c>
      <c r="V358">
        <v>22.22</v>
      </c>
      <c r="W358">
        <f t="shared" si="183"/>
        <v>4.5454545454545456E-2</v>
      </c>
      <c r="X358">
        <f t="shared" si="184"/>
        <v>6.9545454545454549E-2</v>
      </c>
      <c r="Y358" s="32">
        <f t="shared" si="185"/>
        <v>31897.903727407389</v>
      </c>
      <c r="Z358" s="28">
        <f t="shared" si="186"/>
        <v>320.77911971387476</v>
      </c>
      <c r="AA358" s="28">
        <f t="shared" si="187"/>
        <v>278350.31715287839</v>
      </c>
      <c r="AB358" s="20"/>
      <c r="AC358" s="1">
        <f t="shared" si="178"/>
        <v>6.4155823942774957</v>
      </c>
      <c r="AD358" s="1">
        <f t="shared" si="179"/>
        <v>493.58441760572248</v>
      </c>
      <c r="AE358" s="1">
        <f t="shared" si="180"/>
        <v>3.2077911971387478</v>
      </c>
      <c r="AF358" s="3">
        <f t="shared" si="188"/>
        <v>6958.7579288219604</v>
      </c>
    </row>
    <row r="359" spans="1:32" x14ac:dyDescent="0.35">
      <c r="A359">
        <v>7</v>
      </c>
      <c r="C359" s="15">
        <f t="shared" si="189"/>
        <v>44262</v>
      </c>
      <c r="D359" s="9">
        <v>356</v>
      </c>
      <c r="E359" s="13"/>
      <c r="F359" s="74"/>
      <c r="G359" s="74"/>
      <c r="H359" s="74"/>
      <c r="L359" s="64"/>
      <c r="Q359" s="17"/>
      <c r="R359" s="17"/>
      <c r="T359" s="34">
        <f t="shared" si="181"/>
        <v>2.5300000000000002</v>
      </c>
      <c r="U359">
        <f t="shared" si="182"/>
        <v>0.115</v>
      </c>
      <c r="V359">
        <v>22.22</v>
      </c>
      <c r="W359">
        <f t="shared" si="183"/>
        <v>4.5454545454545456E-2</v>
      </c>
      <c r="X359">
        <f t="shared" si="184"/>
        <v>6.9545454545454549E-2</v>
      </c>
      <c r="Y359" s="32">
        <f t="shared" si="185"/>
        <v>31894.114860331531</v>
      </c>
      <c r="Z359" s="28">
        <f t="shared" si="186"/>
        <v>309.98711771183076</v>
      </c>
      <c r="AA359" s="28">
        <f t="shared" si="187"/>
        <v>278364.89802195627</v>
      </c>
      <c r="AB359" s="20"/>
      <c r="AC359" s="1">
        <f t="shared" si="178"/>
        <v>6.1997423542366157</v>
      </c>
      <c r="AD359" s="1">
        <f t="shared" si="179"/>
        <v>493.80025764576339</v>
      </c>
      <c r="AE359" s="1">
        <f t="shared" si="180"/>
        <v>3.0998711771183078</v>
      </c>
      <c r="AF359" s="3">
        <f t="shared" si="188"/>
        <v>6959.1224505489072</v>
      </c>
    </row>
    <row r="360" spans="1:32" x14ac:dyDescent="0.35">
      <c r="A360">
        <v>7</v>
      </c>
      <c r="C360" s="15">
        <f t="shared" si="189"/>
        <v>44263</v>
      </c>
      <c r="D360" s="9">
        <v>357</v>
      </c>
      <c r="E360" s="13"/>
      <c r="F360" s="74"/>
      <c r="G360" s="74"/>
      <c r="H360" s="74"/>
      <c r="L360" s="64"/>
      <c r="Q360" s="17"/>
      <c r="R360" s="17"/>
      <c r="T360" s="34">
        <f t="shared" si="181"/>
        <v>2.5300000000000002</v>
      </c>
      <c r="U360">
        <f t="shared" si="182"/>
        <v>0.115</v>
      </c>
      <c r="V360">
        <v>22.22</v>
      </c>
      <c r="W360">
        <f t="shared" si="183"/>
        <v>4.5454545454545456E-2</v>
      </c>
      <c r="X360">
        <f t="shared" si="184"/>
        <v>6.9545454545454549E-2</v>
      </c>
      <c r="Y360" s="32">
        <f t="shared" si="185"/>
        <v>31890.453897370713</v>
      </c>
      <c r="Z360" s="28">
        <f t="shared" si="186"/>
        <v>299.55775714029267</v>
      </c>
      <c r="AA360" s="28">
        <f t="shared" si="187"/>
        <v>278378.98834548861</v>
      </c>
      <c r="AB360" s="20"/>
      <c r="AC360" s="1">
        <f t="shared" si="178"/>
        <v>5.9911551428058534</v>
      </c>
      <c r="AD360" s="1">
        <f t="shared" si="179"/>
        <v>494.00884485719416</v>
      </c>
      <c r="AE360" s="1">
        <f t="shared" si="180"/>
        <v>2.9955775714029267</v>
      </c>
      <c r="AF360" s="3">
        <f t="shared" si="188"/>
        <v>6959.4747086372154</v>
      </c>
    </row>
    <row r="361" spans="1:32" x14ac:dyDescent="0.35">
      <c r="A361">
        <v>7</v>
      </c>
      <c r="C361" s="15">
        <f t="shared" si="189"/>
        <v>44264</v>
      </c>
      <c r="D361" s="9">
        <v>358</v>
      </c>
      <c r="E361" s="13"/>
      <c r="F361" s="74"/>
      <c r="G361" s="74"/>
      <c r="H361" s="74"/>
      <c r="L361" s="64"/>
      <c r="Q361" s="17"/>
      <c r="R361" s="17"/>
      <c r="T361" s="34">
        <f t="shared" si="181"/>
        <v>2.5300000000000002</v>
      </c>
      <c r="U361">
        <f t="shared" si="182"/>
        <v>0.115</v>
      </c>
      <c r="V361">
        <v>22.22</v>
      </c>
      <c r="W361">
        <f t="shared" si="183"/>
        <v>4.5454545454545456E-2</v>
      </c>
      <c r="X361">
        <f t="shared" si="184"/>
        <v>6.9545454545454549E-2</v>
      </c>
      <c r="Y361" s="32">
        <f t="shared" si="185"/>
        <v>31886.916511751384</v>
      </c>
      <c r="Z361" s="28">
        <f t="shared" si="186"/>
        <v>289.47888107142558</v>
      </c>
      <c r="AA361" s="28">
        <f t="shared" si="187"/>
        <v>278392.60460717679</v>
      </c>
      <c r="AB361" s="20"/>
      <c r="AC361" s="1">
        <f t="shared" si="178"/>
        <v>5.7895776214285117</v>
      </c>
      <c r="AD361" s="1">
        <f t="shared" si="179"/>
        <v>494.21042237857148</v>
      </c>
      <c r="AE361" s="1">
        <f t="shared" si="180"/>
        <v>2.8947888107142559</v>
      </c>
      <c r="AF361" s="3">
        <f t="shared" si="188"/>
        <v>6959.81511517942</v>
      </c>
    </row>
    <row r="362" spans="1:32" x14ac:dyDescent="0.35">
      <c r="A362">
        <v>7</v>
      </c>
      <c r="C362" s="15">
        <f t="shared" si="189"/>
        <v>44265</v>
      </c>
      <c r="D362" s="9">
        <v>359</v>
      </c>
      <c r="E362" s="13"/>
      <c r="F362" s="74"/>
      <c r="G362" s="74"/>
      <c r="H362" s="74"/>
      <c r="L362" s="64"/>
      <c r="Q362" s="17"/>
      <c r="R362" s="17"/>
      <c r="T362" s="34">
        <f t="shared" si="181"/>
        <v>2.5300000000000002</v>
      </c>
      <c r="U362">
        <f t="shared" si="182"/>
        <v>0.115</v>
      </c>
      <c r="V362">
        <v>22.22</v>
      </c>
      <c r="W362">
        <f t="shared" si="183"/>
        <v>4.5454545454545456E-2</v>
      </c>
      <c r="X362">
        <f t="shared" si="184"/>
        <v>6.9545454545454549E-2</v>
      </c>
      <c r="Y362" s="32">
        <f t="shared" si="185"/>
        <v>31883.498523661969</v>
      </c>
      <c r="Z362" s="28">
        <f t="shared" si="186"/>
        <v>279.73873820304891</v>
      </c>
      <c r="AA362" s="28">
        <f t="shared" si="187"/>
        <v>278405.7627381346</v>
      </c>
      <c r="AB362" s="20"/>
      <c r="AC362" s="1">
        <f t="shared" si="178"/>
        <v>5.5947747640609782</v>
      </c>
      <c r="AD362" s="1">
        <f t="shared" si="179"/>
        <v>494.40522523593904</v>
      </c>
      <c r="AE362" s="1">
        <f t="shared" si="180"/>
        <v>2.7973873820304891</v>
      </c>
      <c r="AF362" s="3">
        <f t="shared" si="188"/>
        <v>6960.1440684533654</v>
      </c>
    </row>
    <row r="363" spans="1:32" x14ac:dyDescent="0.35">
      <c r="A363">
        <v>7</v>
      </c>
      <c r="C363" s="15">
        <f t="shared" si="189"/>
        <v>44266</v>
      </c>
      <c r="D363" s="9">
        <v>360</v>
      </c>
      <c r="E363" s="13"/>
      <c r="F363" s="74"/>
      <c r="G363" s="74"/>
      <c r="H363" s="74"/>
      <c r="L363" s="64"/>
      <c r="Q363" s="17"/>
      <c r="R363" s="17"/>
      <c r="T363" s="34">
        <f t="shared" si="181"/>
        <v>2.5300000000000002</v>
      </c>
      <c r="U363">
        <f t="shared" si="182"/>
        <v>0.115</v>
      </c>
      <c r="V363">
        <v>22.22</v>
      </c>
      <c r="W363">
        <f t="shared" si="183"/>
        <v>4.5454545454545456E-2</v>
      </c>
      <c r="X363">
        <f t="shared" si="184"/>
        <v>6.9545454545454549E-2</v>
      </c>
      <c r="Y363" s="32">
        <f t="shared" si="185"/>
        <v>31880.195895221987</v>
      </c>
      <c r="Z363" s="28">
        <f t="shared" si="186"/>
        <v>270.32596945198355</v>
      </c>
      <c r="AA363" s="28">
        <f t="shared" si="187"/>
        <v>278418.47813532565</v>
      </c>
      <c r="AB363" s="20"/>
      <c r="AC363" s="1">
        <f t="shared" si="178"/>
        <v>5.406519389039671</v>
      </c>
      <c r="AD363" s="1">
        <f t="shared" si="179"/>
        <v>494.59348061096034</v>
      </c>
      <c r="AE363" s="1">
        <f t="shared" si="180"/>
        <v>2.7032596945198355</v>
      </c>
      <c r="AF363" s="3">
        <f t="shared" si="188"/>
        <v>6960.4619533831419</v>
      </c>
    </row>
    <row r="364" spans="1:32" x14ac:dyDescent="0.35">
      <c r="A364">
        <v>7</v>
      </c>
      <c r="C364" s="15">
        <f t="shared" si="189"/>
        <v>44267</v>
      </c>
      <c r="D364" s="9">
        <v>361</v>
      </c>
      <c r="E364" s="13"/>
      <c r="F364" s="74"/>
      <c r="G364" s="74"/>
      <c r="H364" s="74"/>
      <c r="L364" s="64"/>
      <c r="Q364" s="17"/>
      <c r="R364" s="17"/>
      <c r="T364" s="34">
        <f t="shared" si="181"/>
        <v>2.5300000000000002</v>
      </c>
      <c r="U364">
        <f t="shared" si="182"/>
        <v>0.115</v>
      </c>
      <c r="V364">
        <v>22.22</v>
      </c>
      <c r="W364">
        <f t="shared" si="183"/>
        <v>4.5454545454545456E-2</v>
      </c>
      <c r="X364">
        <f t="shared" si="184"/>
        <v>6.9545454545454549E-2</v>
      </c>
      <c r="Y364" s="32">
        <f t="shared" si="185"/>
        <v>31877.004725625971</v>
      </c>
      <c r="Z364" s="28">
        <f t="shared" si="186"/>
        <v>261.22959498199845</v>
      </c>
      <c r="AA364" s="28">
        <f t="shared" si="187"/>
        <v>278430.76567939168</v>
      </c>
      <c r="AB364" s="20"/>
      <c r="AC364" s="1">
        <f t="shared" si="178"/>
        <v>5.224591899639969</v>
      </c>
      <c r="AD364" s="1">
        <f t="shared" si="179"/>
        <v>494.77540810036004</v>
      </c>
      <c r="AE364" s="1">
        <f t="shared" si="180"/>
        <v>2.6122959498199845</v>
      </c>
      <c r="AF364" s="3">
        <f t="shared" si="188"/>
        <v>6960.7691419847924</v>
      </c>
    </row>
    <row r="365" spans="1:32" x14ac:dyDescent="0.35">
      <c r="A365">
        <v>7</v>
      </c>
      <c r="C365" s="15">
        <f t="shared" si="189"/>
        <v>44268</v>
      </c>
      <c r="D365" s="9">
        <v>362</v>
      </c>
      <c r="E365" s="13"/>
      <c r="F365" s="74"/>
      <c r="G365" s="74"/>
      <c r="H365" s="74"/>
      <c r="L365" s="64"/>
      <c r="Q365" s="17"/>
      <c r="R365" s="17"/>
      <c r="T365" s="34">
        <f t="shared" si="181"/>
        <v>2.5300000000000002</v>
      </c>
      <c r="U365">
        <f t="shared" si="182"/>
        <v>0.115</v>
      </c>
      <c r="V365">
        <v>22.22</v>
      </c>
      <c r="W365">
        <f t="shared" si="183"/>
        <v>4.5454545454545456E-2</v>
      </c>
      <c r="X365">
        <f t="shared" si="184"/>
        <v>6.9545454545454549E-2</v>
      </c>
      <c r="Y365" s="32">
        <f t="shared" si="185"/>
        <v>31873.921246455942</v>
      </c>
      <c r="Z365" s="28">
        <f t="shared" si="186"/>
        <v>252.43900165284441</v>
      </c>
      <c r="AA365" s="28">
        <f t="shared" si="187"/>
        <v>278442.63975189085</v>
      </c>
      <c r="AB365" s="20"/>
      <c r="AC365" s="1">
        <f t="shared" si="178"/>
        <v>5.0487800330568886</v>
      </c>
      <c r="AD365" s="1">
        <f t="shared" si="179"/>
        <v>494.95121996694309</v>
      </c>
      <c r="AE365" s="1">
        <f t="shared" si="180"/>
        <v>2.5243900165284443</v>
      </c>
      <c r="AF365" s="3">
        <f t="shared" si="188"/>
        <v>6961.0659937972714</v>
      </c>
    </row>
    <row r="366" spans="1:32" x14ac:dyDescent="0.35">
      <c r="A366">
        <v>7</v>
      </c>
      <c r="C366" s="15">
        <f t="shared" si="189"/>
        <v>44269</v>
      </c>
      <c r="D366" s="9">
        <v>363</v>
      </c>
      <c r="E366" s="13"/>
      <c r="F366" s="74"/>
      <c r="G366" s="74"/>
      <c r="H366" s="74"/>
      <c r="L366" s="64"/>
      <c r="Q366" s="17"/>
      <c r="R366" s="17"/>
      <c r="T366" s="34">
        <f t="shared" si="181"/>
        <v>2.5300000000000002</v>
      </c>
      <c r="U366">
        <f t="shared" si="182"/>
        <v>0.115</v>
      </c>
      <c r="V366">
        <v>22.22</v>
      </c>
      <c r="W366">
        <f t="shared" si="183"/>
        <v>4.5454545454545456E-2</v>
      </c>
      <c r="X366">
        <f t="shared" si="184"/>
        <v>6.9545454545454549E-2</v>
      </c>
      <c r="Y366" s="32">
        <f t="shared" si="185"/>
        <v>31870.941817156418</v>
      </c>
      <c r="Z366" s="28">
        <f t="shared" si="186"/>
        <v>243.94393087724026</v>
      </c>
      <c r="AA366" s="28">
        <f t="shared" si="187"/>
        <v>278454.11425196601</v>
      </c>
      <c r="AB366" s="20"/>
      <c r="AC366" s="1">
        <f t="shared" si="178"/>
        <v>4.8788786175448058</v>
      </c>
      <c r="AD366" s="1">
        <f t="shared" si="179"/>
        <v>495.12112138245521</v>
      </c>
      <c r="AE366" s="1">
        <f t="shared" si="180"/>
        <v>2.4394393087724029</v>
      </c>
      <c r="AF366" s="3">
        <f t="shared" si="188"/>
        <v>6961.3528562991505</v>
      </c>
    </row>
  </sheetData>
  <conditionalFormatting sqref="C1:L1048576">
    <cfRule type="timePeriod" dxfId="1" priority="1" timePeriod="today">
      <formula>FLOOR(C1,1)=TODAY()</formula>
    </cfRule>
  </conditionalFormatting>
  <hyperlinks>
    <hyperlink ref="AR10" r:id="rId1" xr:uid="{3F82D929-A00B-4124-B89C-36B3934626E8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37B4-A80B-47DF-AA34-AFA90132A477}">
  <dimension ref="A1:AR366"/>
  <sheetViews>
    <sheetView zoomScale="85" zoomScaleNormal="85" workbookViewId="0">
      <pane xSplit="2" topLeftCell="AD1" activePane="topRight" state="frozen"/>
      <selection pane="topRight" activeCell="AR4" sqref="AR4"/>
    </sheetView>
  </sheetViews>
  <sheetFormatPr defaultRowHeight="14.5" x14ac:dyDescent="0.35"/>
  <cols>
    <col min="1" max="1" width="10" customWidth="1"/>
    <col min="2" max="2" width="55.90625" customWidth="1"/>
    <col min="3" max="3" width="10.453125" style="16" customWidth="1"/>
    <col min="4" max="5" width="10.453125" style="14" customWidth="1"/>
    <col min="6" max="8" width="10.453125" style="57" customWidth="1"/>
    <col min="9" max="11" width="10.453125" style="66" customWidth="1"/>
    <col min="12" max="12" width="10.453125" style="57" customWidth="1"/>
    <col min="13" max="13" width="10.453125" style="9" customWidth="1"/>
    <col min="14" max="15" width="10.453125" style="4" customWidth="1"/>
    <col min="16" max="16" width="10.453125" style="8" customWidth="1"/>
    <col min="17" max="17" width="10.453125" style="48" customWidth="1"/>
    <col min="18" max="18" width="7.26953125" style="48" customWidth="1"/>
    <col min="19" max="19" width="10.453125" style="8" customWidth="1"/>
    <col min="20" max="20" width="8.7265625" style="34" customWidth="1"/>
    <col min="21" max="24" width="8.7265625" customWidth="1"/>
    <col min="25" max="25" width="16.26953125" style="31" customWidth="1"/>
    <col min="26" max="26" width="21.54296875" style="29" customWidth="1"/>
    <col min="27" max="27" width="11.08984375" style="29" customWidth="1"/>
    <col min="28" max="28" width="11.08984375" style="14" customWidth="1"/>
    <col min="29" max="29" width="10.08984375" customWidth="1"/>
    <col min="30" max="30" width="10.7265625" customWidth="1"/>
    <col min="31" max="31" width="9.08984375" customWidth="1"/>
    <col min="32" max="32" width="10.08984375" customWidth="1"/>
    <col min="33" max="33" width="8.7265625" customWidth="1"/>
    <col min="34" max="34" width="17.36328125" customWidth="1"/>
    <col min="35" max="36" width="8.7265625" customWidth="1"/>
    <col min="37" max="37" width="10.7265625" bestFit="1" customWidth="1"/>
    <col min="41" max="41" width="9.6328125" bestFit="1" customWidth="1"/>
    <col min="42" max="42" width="11.08984375" bestFit="1" customWidth="1"/>
    <col min="43" max="43" width="11.81640625" bestFit="1" customWidth="1"/>
    <col min="44" max="44" width="96.6328125" bestFit="1" customWidth="1"/>
  </cols>
  <sheetData>
    <row r="1" spans="1:44" ht="58" x14ac:dyDescent="0.35">
      <c r="A1" s="25" t="s">
        <v>20</v>
      </c>
      <c r="B1" s="26" t="s">
        <v>37</v>
      </c>
      <c r="C1" s="22" t="s">
        <v>0</v>
      </c>
      <c r="D1" s="23" t="s">
        <v>55</v>
      </c>
      <c r="E1" s="23" t="s">
        <v>47</v>
      </c>
      <c r="F1" s="63" t="s">
        <v>41</v>
      </c>
      <c r="G1" s="63" t="s">
        <v>63</v>
      </c>
      <c r="H1" s="63" t="s">
        <v>64</v>
      </c>
      <c r="I1" s="65" t="s">
        <v>54</v>
      </c>
      <c r="J1" s="65" t="s">
        <v>62</v>
      </c>
      <c r="K1" s="65" t="s">
        <v>61</v>
      </c>
      <c r="L1" s="63" t="s">
        <v>56</v>
      </c>
      <c r="M1" s="45" t="s">
        <v>26</v>
      </c>
      <c r="N1" s="46" t="s">
        <v>25</v>
      </c>
      <c r="O1" s="46" t="s">
        <v>27</v>
      </c>
      <c r="P1" s="46" t="s">
        <v>28</v>
      </c>
      <c r="Q1" s="47" t="s">
        <v>32</v>
      </c>
      <c r="R1" s="47" t="s">
        <v>33</v>
      </c>
      <c r="S1" s="46" t="s">
        <v>34</v>
      </c>
      <c r="T1" s="33" t="s">
        <v>41</v>
      </c>
      <c r="U1" s="21" t="s">
        <v>38</v>
      </c>
      <c r="V1" s="21" t="s">
        <v>1</v>
      </c>
      <c r="W1" s="21" t="s">
        <v>39</v>
      </c>
      <c r="X1" s="21" t="s">
        <v>35</v>
      </c>
      <c r="Y1" s="30" t="s">
        <v>2</v>
      </c>
      <c r="Z1" s="27" t="s">
        <v>3</v>
      </c>
      <c r="AA1" s="27" t="s">
        <v>4</v>
      </c>
      <c r="AB1" s="35" t="s">
        <v>29</v>
      </c>
      <c r="AC1" s="24" t="s">
        <v>16</v>
      </c>
      <c r="AD1" s="24" t="s">
        <v>18</v>
      </c>
      <c r="AE1" s="24" t="s">
        <v>5</v>
      </c>
      <c r="AF1" s="24" t="s">
        <v>6</v>
      </c>
      <c r="AH1" s="21" t="s">
        <v>19</v>
      </c>
      <c r="AI1" s="21" t="s">
        <v>7</v>
      </c>
      <c r="AK1" s="38" t="s">
        <v>40</v>
      </c>
      <c r="AL1" s="38" t="s">
        <v>38</v>
      </c>
      <c r="AM1" s="40" t="s">
        <v>49</v>
      </c>
      <c r="AN1" s="39" t="s">
        <v>41</v>
      </c>
      <c r="AO1" s="39" t="s">
        <v>48</v>
      </c>
    </row>
    <row r="2" spans="1:44" x14ac:dyDescent="0.35">
      <c r="A2">
        <v>0</v>
      </c>
      <c r="C2" s="15">
        <v>43905</v>
      </c>
      <c r="D2" s="13"/>
      <c r="E2" s="37">
        <v>0</v>
      </c>
      <c r="F2" s="64"/>
      <c r="G2" s="64"/>
      <c r="H2" s="64"/>
      <c r="L2" s="64"/>
      <c r="M2" s="9">
        <v>0</v>
      </c>
      <c r="N2" s="5">
        <v>0</v>
      </c>
      <c r="O2" s="8"/>
      <c r="S2" s="8">
        <f>N2*5</f>
        <v>0</v>
      </c>
      <c r="T2" s="34">
        <f>U2/W2</f>
        <v>13.2</v>
      </c>
      <c r="U2">
        <f>IF(A2=0,$AL$2,IF(A2=1,$AL$3,IF(A2=2,$AL$4,IF(A2=3,$AL$5,IF(A2=4,$AL$6,IF(A2=5,$AL$7,IF(A2=6,#REF!,IF(A2=7,$AL$9,IF(A2=8,$AL$8,"")))))))))</f>
        <v>0.6</v>
      </c>
      <c r="V2">
        <v>22.22</v>
      </c>
      <c r="W2">
        <f>$AI$6</f>
        <v>4.5454545454545456E-2</v>
      </c>
      <c r="X2">
        <f>U2-W2</f>
        <v>0.55454545454545456</v>
      </c>
      <c r="Y2" s="31">
        <f>AI2</f>
        <v>310568</v>
      </c>
      <c r="Z2" s="28">
        <f>AI3</f>
        <v>1</v>
      </c>
      <c r="AA2" s="28">
        <f>AI4</f>
        <v>0</v>
      </c>
      <c r="AB2" s="19"/>
      <c r="AC2" s="1">
        <f t="shared" ref="AC2:AC65" si="0">Z2*$AI$7</f>
        <v>0.02</v>
      </c>
      <c r="AD2" s="1">
        <f t="shared" ref="AD2:AD65" si="1">$AI$10-AC2</f>
        <v>499.98</v>
      </c>
      <c r="AE2" s="1">
        <f t="shared" ref="AE2:AE65" si="2">Z2*$AI$8</f>
        <v>0.01</v>
      </c>
      <c r="AF2" s="3">
        <f>AA2*$AI$9</f>
        <v>0</v>
      </c>
      <c r="AH2" t="s">
        <v>8</v>
      </c>
      <c r="AI2">
        <v>310568</v>
      </c>
      <c r="AK2" s="41">
        <v>0</v>
      </c>
      <c r="AL2" s="42">
        <v>0.6</v>
      </c>
      <c r="AM2" s="43">
        <f>AL2-$AI$6</f>
        <v>0.55454545454545456</v>
      </c>
      <c r="AN2" s="44">
        <f>AL2/$AI$6</f>
        <v>13.2</v>
      </c>
      <c r="AO2" s="43">
        <v>0</v>
      </c>
    </row>
    <row r="3" spans="1:44" x14ac:dyDescent="0.35">
      <c r="A3">
        <v>0</v>
      </c>
      <c r="B3" t="s">
        <v>21</v>
      </c>
      <c r="C3" s="15">
        <f>C2+1</f>
        <v>43906</v>
      </c>
      <c r="D3" s="13"/>
      <c r="E3" s="37">
        <v>0</v>
      </c>
      <c r="F3" s="64"/>
      <c r="G3" s="64"/>
      <c r="H3" s="64"/>
      <c r="L3" s="64"/>
      <c r="M3" s="9">
        <v>0</v>
      </c>
      <c r="N3" s="5">
        <v>0</v>
      </c>
      <c r="O3" s="8"/>
      <c r="Q3" s="17"/>
      <c r="R3" s="17"/>
      <c r="S3" s="8">
        <f t="shared" ref="S3:S68" si="3">N3*5</f>
        <v>0</v>
      </c>
      <c r="T3" s="34">
        <f t="shared" ref="T3:T66" si="4">U3/W3</f>
        <v>13.2</v>
      </c>
      <c r="U3">
        <f>IF(A3=0,$AL$2,IF(A3=1,$AL$3,IF(A3=2,$AL$4,IF(A3=3,$AL$5,IF(A3=4,$AL$6,IF(A3=5,$AL$7,IF(A3=6,#REF!,IF(A3=7,$AL$9,IF(A3=8,$AL$8,"")))))))))</f>
        <v>0.6</v>
      </c>
      <c r="V3">
        <v>22.22</v>
      </c>
      <c r="W3">
        <f t="shared" ref="W3:W66" si="5">$AI$6</f>
        <v>4.5454545454545456E-2</v>
      </c>
      <c r="X3">
        <f t="shared" ref="X3:X66" si="6">U3-W3</f>
        <v>0.55454545454545456</v>
      </c>
      <c r="Y3" s="32">
        <f t="shared" ref="Y3:Y66" si="7">Y2-((Y2/$AI$2)*(U3*Z2))</f>
        <v>310567.40000000002</v>
      </c>
      <c r="Z3" s="28">
        <f t="shared" ref="Z3:Z66" si="8">Z2+(Y2/$AI$2)*(U3*Z2)-(Z2*W3)</f>
        <v>1.5545454545454547</v>
      </c>
      <c r="AA3" s="28">
        <f t="shared" ref="AA3:AA66" si="9">AA2+(Z2*W3)</f>
        <v>4.5454545454545456E-2</v>
      </c>
      <c r="AB3" s="20"/>
      <c r="AC3" s="1">
        <f t="shared" si="0"/>
        <v>3.1090909090909093E-2</v>
      </c>
      <c r="AD3" s="1">
        <f t="shared" si="1"/>
        <v>499.96890909090911</v>
      </c>
      <c r="AE3" s="1">
        <f t="shared" si="2"/>
        <v>1.5545454545454546E-2</v>
      </c>
      <c r="AF3" s="3">
        <f t="shared" ref="AF3:AF66" si="10">AA3*$AI$9</f>
        <v>1.1363636363636365E-3</v>
      </c>
      <c r="AH3" t="s">
        <v>9</v>
      </c>
      <c r="AI3">
        <v>1</v>
      </c>
      <c r="AK3" s="41">
        <v>1</v>
      </c>
      <c r="AL3" s="42">
        <v>0.45</v>
      </c>
      <c r="AM3" s="43">
        <f t="shared" ref="AM3:AM7" si="11">AL3-$AI$6</f>
        <v>0.40454545454545454</v>
      </c>
      <c r="AN3" s="44">
        <f t="shared" ref="AN3:AN7" si="12">AL3/$AI$6</f>
        <v>9.9</v>
      </c>
      <c r="AO3" s="43">
        <f>(AL3-AL2)/AL2</f>
        <v>-0.24999999999999994</v>
      </c>
    </row>
    <row r="4" spans="1:44" x14ac:dyDescent="0.35">
      <c r="A4">
        <v>0</v>
      </c>
      <c r="C4" s="15">
        <f t="shared" ref="C4:C67" si="13">C3+1</f>
        <v>43907</v>
      </c>
      <c r="D4" s="9">
        <v>1</v>
      </c>
      <c r="E4" s="37">
        <f>M4-M3</f>
        <v>2</v>
      </c>
      <c r="F4" s="64"/>
      <c r="G4" s="64"/>
      <c r="H4" s="64"/>
      <c r="I4" s="66">
        <f t="shared" ref="I4:I67" si="14">LN(N4)</f>
        <v>0.69314718055994529</v>
      </c>
      <c r="J4" s="66">
        <f>LN(M4)</f>
        <v>0.69314718055994529</v>
      </c>
      <c r="L4" s="64"/>
      <c r="M4" s="9">
        <v>2</v>
      </c>
      <c r="N4" s="5">
        <v>2</v>
      </c>
      <c r="O4" s="8"/>
      <c r="Q4" s="17"/>
      <c r="R4" s="17"/>
      <c r="S4" s="8">
        <f t="shared" si="3"/>
        <v>10</v>
      </c>
      <c r="T4" s="34">
        <f t="shared" si="4"/>
        <v>13.2</v>
      </c>
      <c r="U4">
        <f>IF(A4=0,$AL$2,IF(A4=1,$AL$3,IF(A4=2,$AL$4,IF(A4=3,$AL$5,IF(A4=4,$AL$6,IF(A4=5,$AL$7,IF(A4=6,#REF!,IF(A4=7,$AL$9,IF(A4=8,$AL$8,"")))))))))</f>
        <v>0.6</v>
      </c>
      <c r="V4">
        <v>22.22</v>
      </c>
      <c r="W4">
        <f t="shared" si="5"/>
        <v>4.5454545454545456E-2</v>
      </c>
      <c r="X4">
        <f t="shared" si="6"/>
        <v>0.55454545454545456</v>
      </c>
      <c r="Y4" s="32">
        <f t="shared" si="7"/>
        <v>310566.46727452928</v>
      </c>
      <c r="Z4" s="28">
        <f t="shared" si="8"/>
        <v>2.4166097682710284</v>
      </c>
      <c r="AA4" s="28">
        <f t="shared" si="9"/>
        <v>0.11611570247933885</v>
      </c>
      <c r="AB4" s="20"/>
      <c r="AC4" s="1">
        <f t="shared" si="0"/>
        <v>4.833219536542057E-2</v>
      </c>
      <c r="AD4" s="1">
        <f t="shared" si="1"/>
        <v>499.95166780463455</v>
      </c>
      <c r="AE4" s="1">
        <f t="shared" si="2"/>
        <v>2.4166097682710285E-2</v>
      </c>
      <c r="AF4" s="3">
        <f t="shared" si="10"/>
        <v>2.9028925619834713E-3</v>
      </c>
      <c r="AH4" t="s">
        <v>10</v>
      </c>
      <c r="AI4">
        <v>0</v>
      </c>
      <c r="AK4" s="41">
        <v>2</v>
      </c>
      <c r="AL4" s="42">
        <v>0.108</v>
      </c>
      <c r="AM4" s="43">
        <f t="shared" si="11"/>
        <v>6.2545454545454543E-2</v>
      </c>
      <c r="AN4" s="44">
        <f t="shared" si="12"/>
        <v>2.3759999999999999</v>
      </c>
      <c r="AO4" s="43">
        <f t="shared" ref="AO4:AO8" si="15">(AL4-AL3)/AL3</f>
        <v>-0.76</v>
      </c>
    </row>
    <row r="5" spans="1:44" x14ac:dyDescent="0.35">
      <c r="A5">
        <v>0</v>
      </c>
      <c r="C5" s="15">
        <f t="shared" si="13"/>
        <v>43908</v>
      </c>
      <c r="D5" s="9">
        <v>2</v>
      </c>
      <c r="E5" s="37">
        <f t="shared" ref="E5:E18" si="16">M5-M4</f>
        <v>1</v>
      </c>
      <c r="F5" s="64"/>
      <c r="G5" s="64"/>
      <c r="H5" s="64"/>
      <c r="I5" s="66">
        <f t="shared" si="14"/>
        <v>1.0986122886681098</v>
      </c>
      <c r="J5" s="66">
        <f t="shared" ref="J5:J68" si="17">LN(M5)</f>
        <v>1.0986122886681098</v>
      </c>
      <c r="L5" s="64"/>
      <c r="M5" s="9">
        <v>3</v>
      </c>
      <c r="N5" s="5">
        <v>3</v>
      </c>
      <c r="O5" s="8"/>
      <c r="Q5" s="17">
        <f t="shared" ref="Q5:Q69" si="18">(N5-N4)/N4</f>
        <v>0.5</v>
      </c>
      <c r="R5" s="17"/>
      <c r="S5" s="8">
        <f t="shared" si="3"/>
        <v>15</v>
      </c>
      <c r="T5" s="34">
        <f t="shared" si="4"/>
        <v>13.2</v>
      </c>
      <c r="U5">
        <f>IF(A5=0,$AL$2,IF(A5=1,$AL$3,IF(A5=2,$AL$4,IF(A5=3,$AL$5,IF(A5=4,$AL$6,IF(A5=5,$AL$7,IF(A5=6,#REF!,IF(A5=7,$AL$9,IF(A5=8,$AL$8,"")))))))))</f>
        <v>0.6</v>
      </c>
      <c r="V5">
        <v>22.22</v>
      </c>
      <c r="W5">
        <f t="shared" si="5"/>
        <v>4.5454545454545456E-2</v>
      </c>
      <c r="X5">
        <f t="shared" si="6"/>
        <v>0.55454545454545456</v>
      </c>
      <c r="Y5" s="32">
        <f t="shared" si="7"/>
        <v>310565.01731582423</v>
      </c>
      <c r="Z5" s="28">
        <f t="shared" si="8"/>
        <v>3.7567225747563731</v>
      </c>
      <c r="AA5" s="28">
        <f t="shared" si="9"/>
        <v>0.22596160103711288</v>
      </c>
      <c r="AB5" s="20"/>
      <c r="AC5" s="1">
        <f t="shared" si="0"/>
        <v>7.5134451495127458E-2</v>
      </c>
      <c r="AD5" s="1">
        <f t="shared" si="1"/>
        <v>499.9248655485049</v>
      </c>
      <c r="AE5" s="1">
        <f t="shared" si="2"/>
        <v>3.7567225747563729E-2</v>
      </c>
      <c r="AF5" s="3">
        <f t="shared" si="10"/>
        <v>5.6490400259278225E-3</v>
      </c>
      <c r="AH5" t="s">
        <v>11</v>
      </c>
      <c r="AI5" s="18">
        <v>0.6</v>
      </c>
      <c r="AK5" s="41">
        <v>3</v>
      </c>
      <c r="AL5" s="42">
        <v>0.06</v>
      </c>
      <c r="AM5" s="43">
        <f t="shared" si="11"/>
        <v>1.4545454545454542E-2</v>
      </c>
      <c r="AN5" s="44">
        <f t="shared" si="12"/>
        <v>1.3199999999999998</v>
      </c>
      <c r="AO5" s="43">
        <f t="shared" si="15"/>
        <v>-0.44444444444444448</v>
      </c>
    </row>
    <row r="6" spans="1:44" x14ac:dyDescent="0.35">
      <c r="A6">
        <v>0</v>
      </c>
      <c r="C6" s="15">
        <f t="shared" si="13"/>
        <v>43909</v>
      </c>
      <c r="D6" s="9">
        <v>3</v>
      </c>
      <c r="E6" s="37">
        <f t="shared" si="16"/>
        <v>0</v>
      </c>
      <c r="F6" s="64"/>
      <c r="G6" s="64"/>
      <c r="H6" s="64"/>
      <c r="I6" s="66">
        <f t="shared" si="14"/>
        <v>1.0986122886681098</v>
      </c>
      <c r="J6" s="66">
        <f t="shared" si="17"/>
        <v>1.0986122886681098</v>
      </c>
      <c r="L6" s="64"/>
      <c r="M6" s="9">
        <v>3</v>
      </c>
      <c r="N6" s="5">
        <v>3</v>
      </c>
      <c r="O6" s="8"/>
      <c r="Q6" s="17">
        <f t="shared" si="18"/>
        <v>0</v>
      </c>
      <c r="R6" s="17"/>
      <c r="S6" s="8">
        <f t="shared" si="3"/>
        <v>15</v>
      </c>
      <c r="T6" s="34">
        <f t="shared" si="4"/>
        <v>13.2</v>
      </c>
      <c r="U6">
        <f>IF(A6=0,$AL$2,IF(A6=1,$AL$3,IF(A6=2,$AL$4,IF(A6=3,$AL$5,IF(A6=4,$AL$6,IF(A6=5,$AL$7,IF(A6=6,#REF!,IF(A6=7,$AL$9,IF(A6=8,$AL$8,"")))))))))</f>
        <v>0.6</v>
      </c>
      <c r="V6">
        <v>22.22</v>
      </c>
      <c r="W6">
        <f t="shared" si="5"/>
        <v>4.5454545454545456E-2</v>
      </c>
      <c r="X6">
        <f t="shared" si="6"/>
        <v>0.55454545454545456</v>
      </c>
      <c r="Y6" s="32">
        <f t="shared" si="7"/>
        <v>310562.76330392703</v>
      </c>
      <c r="Z6" s="28">
        <f t="shared" si="8"/>
        <v>5.8399743549167331</v>
      </c>
      <c r="AA6" s="28">
        <f t="shared" si="9"/>
        <v>0.39672171807149348</v>
      </c>
      <c r="AB6" s="20"/>
      <c r="AC6" s="1">
        <f t="shared" si="0"/>
        <v>0.11679948709833467</v>
      </c>
      <c r="AD6" s="1">
        <f t="shared" si="1"/>
        <v>499.88320051290168</v>
      </c>
      <c r="AE6" s="1">
        <f t="shared" si="2"/>
        <v>5.8399743549167334E-2</v>
      </c>
      <c r="AF6" s="3">
        <f t="shared" si="10"/>
        <v>9.9180429517873384E-3</v>
      </c>
      <c r="AH6" t="s">
        <v>12</v>
      </c>
      <c r="AI6" s="75">
        <f>1/AI11</f>
        <v>4.5454545454545456E-2</v>
      </c>
      <c r="AK6" s="41">
        <v>4</v>
      </c>
      <c r="AL6" s="42">
        <v>2.7E-2</v>
      </c>
      <c r="AM6" s="43">
        <f t="shared" si="11"/>
        <v>-1.8454545454545456E-2</v>
      </c>
      <c r="AN6" s="44">
        <f t="shared" si="12"/>
        <v>0.59399999999999997</v>
      </c>
      <c r="AO6" s="43">
        <f t="shared" si="15"/>
        <v>-0.55000000000000004</v>
      </c>
    </row>
    <row r="7" spans="1:44" x14ac:dyDescent="0.35">
      <c r="A7">
        <v>0</v>
      </c>
      <c r="C7" s="15">
        <f t="shared" si="13"/>
        <v>43910</v>
      </c>
      <c r="D7" s="9">
        <v>4</v>
      </c>
      <c r="E7" s="37">
        <f t="shared" si="16"/>
        <v>2</v>
      </c>
      <c r="F7" s="64"/>
      <c r="G7" s="64"/>
      <c r="H7" s="64"/>
      <c r="I7" s="66">
        <f t="shared" si="14"/>
        <v>1.6094379124341003</v>
      </c>
      <c r="J7" s="66">
        <f t="shared" si="17"/>
        <v>1.6094379124341003</v>
      </c>
      <c r="L7" s="64"/>
      <c r="M7" s="9">
        <v>5</v>
      </c>
      <c r="N7" s="5">
        <v>5</v>
      </c>
      <c r="O7" s="8"/>
      <c r="Q7" s="17">
        <f t="shared" si="18"/>
        <v>0.66666666666666663</v>
      </c>
      <c r="R7" s="17"/>
      <c r="S7" s="8">
        <f t="shared" si="3"/>
        <v>25</v>
      </c>
      <c r="T7" s="34">
        <f t="shared" si="4"/>
        <v>13.2</v>
      </c>
      <c r="U7">
        <f>IF(A7=0,$AL$2,IF(A7=1,$AL$3,IF(A7=2,$AL$4,IF(A7=3,$AL$5,IF(A7=4,$AL$6,IF(A7=5,$AL$7,IF(A7=6,#REF!,IF(A7=7,$AL$9,IF(A7=8,$AL$8,"")))))))))</f>
        <v>0.6</v>
      </c>
      <c r="V7">
        <v>22.22</v>
      </c>
      <c r="W7">
        <f t="shared" si="5"/>
        <v>4.5454545454545456E-2</v>
      </c>
      <c r="X7">
        <f t="shared" si="6"/>
        <v>0.55454545454545456</v>
      </c>
      <c r="Y7" s="32">
        <f t="shared" si="7"/>
        <v>310559.25937839714</v>
      </c>
      <c r="Z7" s="28">
        <f t="shared" si="8"/>
        <v>9.0784465050549468</v>
      </c>
      <c r="AA7" s="28">
        <f t="shared" si="9"/>
        <v>0.66217509784043593</v>
      </c>
      <c r="AB7" s="20"/>
      <c r="AC7" s="1">
        <f t="shared" si="0"/>
        <v>0.18156893010109895</v>
      </c>
      <c r="AD7" s="1">
        <f t="shared" si="1"/>
        <v>499.81843106989891</v>
      </c>
      <c r="AE7" s="1">
        <f t="shared" si="2"/>
        <v>9.0784465050549476E-2</v>
      </c>
      <c r="AF7" s="3">
        <f t="shared" si="10"/>
        <v>1.65543774460109E-2</v>
      </c>
      <c r="AH7" t="s">
        <v>13</v>
      </c>
      <c r="AI7" s="2">
        <v>0.02</v>
      </c>
      <c r="AK7" s="41" t="s">
        <v>68</v>
      </c>
      <c r="AL7" s="42">
        <v>2.7E-2</v>
      </c>
      <c r="AM7" s="43">
        <f t="shared" si="11"/>
        <v>-1.8454545454545456E-2</v>
      </c>
      <c r="AN7" s="44">
        <f t="shared" si="12"/>
        <v>0.59399999999999997</v>
      </c>
      <c r="AO7" s="43">
        <f t="shared" si="15"/>
        <v>0</v>
      </c>
    </row>
    <row r="8" spans="1:44" x14ac:dyDescent="0.35">
      <c r="A8">
        <v>0</v>
      </c>
      <c r="C8" s="15">
        <f t="shared" si="13"/>
        <v>43911</v>
      </c>
      <c r="D8" s="9">
        <v>5</v>
      </c>
      <c r="E8" s="37">
        <f t="shared" si="16"/>
        <v>3</v>
      </c>
      <c r="F8" s="64"/>
      <c r="G8" s="64"/>
      <c r="H8" s="64"/>
      <c r="I8" s="66">
        <f t="shared" si="14"/>
        <v>2.0794415416798357</v>
      </c>
      <c r="J8" s="66">
        <f t="shared" si="17"/>
        <v>2.0794415416798357</v>
      </c>
      <c r="L8" s="64"/>
      <c r="M8" s="9">
        <v>8</v>
      </c>
      <c r="N8" s="5">
        <v>8</v>
      </c>
      <c r="O8" s="8"/>
      <c r="Q8" s="17">
        <f t="shared" si="18"/>
        <v>0.6</v>
      </c>
      <c r="R8" s="17"/>
      <c r="S8" s="8">
        <f t="shared" si="3"/>
        <v>40</v>
      </c>
      <c r="T8" s="34">
        <f t="shared" si="4"/>
        <v>13.2</v>
      </c>
      <c r="U8">
        <f>IF(A8=0,$AL$2,IF(A8=1,$AL$3,IF(A8=2,$AL$4,IF(A8=3,$AL$5,IF(A8=4,$AL$6,IF(A8=5,$AL$7,IF(A8=6,#REF!,IF(A8=7,$AL$9,IF(A8=8,$AL$8,"")))))))))</f>
        <v>0.6</v>
      </c>
      <c r="V8">
        <v>22.22</v>
      </c>
      <c r="W8">
        <f t="shared" si="5"/>
        <v>4.5454545454545456E-2</v>
      </c>
      <c r="X8">
        <f t="shared" si="6"/>
        <v>0.55454545454545456</v>
      </c>
      <c r="Y8" s="32">
        <f t="shared" si="7"/>
        <v>310553.81246379629</v>
      </c>
      <c r="Z8" s="28">
        <f t="shared" si="8"/>
        <v>14.112704446561645</v>
      </c>
      <c r="AA8" s="28">
        <f t="shared" si="9"/>
        <v>1.0748317571611152</v>
      </c>
      <c r="AB8" s="20"/>
      <c r="AC8" s="1">
        <f t="shared" si="0"/>
        <v>0.28225408893123294</v>
      </c>
      <c r="AD8" s="1">
        <f t="shared" si="1"/>
        <v>499.71774591106879</v>
      </c>
      <c r="AE8" s="1">
        <f t="shared" si="2"/>
        <v>0.14112704446561647</v>
      </c>
      <c r="AF8" s="3">
        <f t="shared" si="10"/>
        <v>2.6870793929027883E-2</v>
      </c>
      <c r="AH8" t="s">
        <v>14</v>
      </c>
      <c r="AI8" s="2">
        <v>0.01</v>
      </c>
      <c r="AK8" s="59" t="s">
        <v>69</v>
      </c>
      <c r="AL8" s="60"/>
      <c r="AM8" s="61">
        <f>AL8-$AI$6</f>
        <v>-4.5454545454545456E-2</v>
      </c>
      <c r="AN8" s="62">
        <f>AL8/$AI$6</f>
        <v>0</v>
      </c>
      <c r="AO8" s="43">
        <f t="shared" si="15"/>
        <v>-1</v>
      </c>
    </row>
    <row r="9" spans="1:44" x14ac:dyDescent="0.35">
      <c r="A9">
        <v>0</v>
      </c>
      <c r="C9" s="15">
        <f t="shared" si="13"/>
        <v>43912</v>
      </c>
      <c r="D9" s="9">
        <v>6</v>
      </c>
      <c r="E9" s="37">
        <f t="shared" si="16"/>
        <v>2</v>
      </c>
      <c r="F9" s="64"/>
      <c r="G9" s="64"/>
      <c r="H9" s="64"/>
      <c r="I9" s="66">
        <f t="shared" si="14"/>
        <v>2.3025850929940459</v>
      </c>
      <c r="J9" s="66">
        <f t="shared" si="17"/>
        <v>2.3025850929940459</v>
      </c>
      <c r="L9" s="64"/>
      <c r="M9" s="10">
        <v>10</v>
      </c>
      <c r="N9" s="5">
        <v>10</v>
      </c>
      <c r="O9" s="8"/>
      <c r="Q9" s="17">
        <f t="shared" si="18"/>
        <v>0.25</v>
      </c>
      <c r="R9" s="17"/>
      <c r="S9" s="8">
        <f t="shared" si="3"/>
        <v>50</v>
      </c>
      <c r="T9" s="34">
        <f t="shared" si="4"/>
        <v>13.2</v>
      </c>
      <c r="U9">
        <f>IF(A9=0,$AL$2,IF(A9=1,$AL$3,IF(A9=2,$AL$4,IF(A9=3,$AL$5,IF(A9=4,$AL$6,IF(A9=5,$AL$7,IF(A9=6,#REF!,IF(A9=7,$AL$9,IF(A9=8,$AL$8,"")))))))))</f>
        <v>0.6</v>
      </c>
      <c r="V9">
        <v>22.22</v>
      </c>
      <c r="W9">
        <f t="shared" si="5"/>
        <v>4.5454545454545456E-2</v>
      </c>
      <c r="X9">
        <f t="shared" si="6"/>
        <v>0.55454545454545456</v>
      </c>
      <c r="Y9" s="32">
        <f t="shared" si="7"/>
        <v>310545.34522795089</v>
      </c>
      <c r="Z9" s="28">
        <f t="shared" si="8"/>
        <v>21.938453726204031</v>
      </c>
      <c r="AA9" s="28">
        <f t="shared" si="9"/>
        <v>1.7163183229139172</v>
      </c>
      <c r="AB9" s="20"/>
      <c r="AC9" s="1">
        <f t="shared" si="0"/>
        <v>0.43876907452408065</v>
      </c>
      <c r="AD9" s="1">
        <f t="shared" si="1"/>
        <v>499.56123092547591</v>
      </c>
      <c r="AE9" s="1">
        <f t="shared" si="2"/>
        <v>0.21938453726204032</v>
      </c>
      <c r="AF9" s="3">
        <f t="shared" si="10"/>
        <v>4.2907958072847932E-2</v>
      </c>
      <c r="AH9" t="s">
        <v>15</v>
      </c>
      <c r="AI9" s="53">
        <v>2.5000000000000001E-2</v>
      </c>
      <c r="AK9" s="76"/>
      <c r="AL9" s="77"/>
      <c r="AM9" s="78"/>
      <c r="AN9" s="79"/>
      <c r="AO9" s="80"/>
      <c r="AP9" t="s">
        <v>42</v>
      </c>
      <c r="AQ9" t="s">
        <v>43</v>
      </c>
    </row>
    <row r="10" spans="1:44" x14ac:dyDescent="0.35">
      <c r="A10">
        <v>0</v>
      </c>
      <c r="C10" s="15">
        <f t="shared" si="13"/>
        <v>43913</v>
      </c>
      <c r="D10" s="9">
        <v>7</v>
      </c>
      <c r="E10" s="37">
        <f t="shared" si="16"/>
        <v>0</v>
      </c>
      <c r="F10" s="64"/>
      <c r="G10" s="64"/>
      <c r="H10" s="64"/>
      <c r="I10" s="66">
        <f t="shared" si="14"/>
        <v>2.3025850929940459</v>
      </c>
      <c r="J10" s="66">
        <f t="shared" si="17"/>
        <v>2.3025850929940459</v>
      </c>
      <c r="K10" s="66">
        <f>LN(2)/SLOPE(J4:J10,D4:D10)</f>
        <v>2.3619218439631933</v>
      </c>
      <c r="L10" s="64">
        <f>LN(2)/SLOPE(I4:I10,D4:D10)</f>
        <v>2.3619218439631933</v>
      </c>
      <c r="M10" s="10">
        <v>10</v>
      </c>
      <c r="N10" s="5">
        <v>10</v>
      </c>
      <c r="O10" s="8"/>
      <c r="Q10" s="17">
        <f t="shared" si="18"/>
        <v>0</v>
      </c>
      <c r="R10" s="17"/>
      <c r="S10" s="8">
        <f t="shared" si="3"/>
        <v>50</v>
      </c>
      <c r="T10" s="34">
        <f t="shared" si="4"/>
        <v>13.2</v>
      </c>
      <c r="U10">
        <f>IF(A10=0,$AL$2,IF(A10=1,$AL$3,IF(A10=2,$AL$4,IF(A10=3,$AL$5,IF(A10=4,$AL$6,IF(A10=5,$AL$7,IF(A10=6,#REF!,IF(A10=7,$AL$9,IF(A10=8,$AL$8,"")))))))))</f>
        <v>0.6</v>
      </c>
      <c r="V10">
        <v>22.22</v>
      </c>
      <c r="W10">
        <f t="shared" si="5"/>
        <v>4.5454545454545456E-2</v>
      </c>
      <c r="X10">
        <f t="shared" si="6"/>
        <v>0.55454545454545456</v>
      </c>
      <c r="Y10" s="32">
        <f t="shared" si="7"/>
        <v>310532.18311591196</v>
      </c>
      <c r="Z10" s="28">
        <f t="shared" si="8"/>
        <v>34.103363323022457</v>
      </c>
      <c r="AA10" s="28">
        <f t="shared" si="9"/>
        <v>2.7135207650141004</v>
      </c>
      <c r="AB10" s="20"/>
      <c r="AC10" s="1">
        <f t="shared" si="0"/>
        <v>0.68206726646044913</v>
      </c>
      <c r="AD10" s="1">
        <f t="shared" si="1"/>
        <v>499.31793273353958</v>
      </c>
      <c r="AE10" s="1">
        <f t="shared" si="2"/>
        <v>0.34103363323022456</v>
      </c>
      <c r="AF10" s="3">
        <f t="shared" si="10"/>
        <v>6.7838019125352519E-2</v>
      </c>
      <c r="AH10" t="s">
        <v>17</v>
      </c>
      <c r="AI10" s="4">
        <v>500</v>
      </c>
      <c r="AQ10">
        <v>2.5</v>
      </c>
      <c r="AR10" s="36" t="s">
        <v>44</v>
      </c>
    </row>
    <row r="11" spans="1:44" x14ac:dyDescent="0.35">
      <c r="A11">
        <v>1</v>
      </c>
      <c r="B11" t="s">
        <v>22</v>
      </c>
      <c r="C11" s="15">
        <f t="shared" si="13"/>
        <v>43914</v>
      </c>
      <c r="D11" s="9">
        <v>8</v>
      </c>
      <c r="E11" s="37">
        <f t="shared" si="16"/>
        <v>4</v>
      </c>
      <c r="F11" s="64"/>
      <c r="G11" s="64"/>
      <c r="H11" s="64"/>
      <c r="I11" s="66">
        <f t="shared" si="14"/>
        <v>2.6390573296152584</v>
      </c>
      <c r="J11" s="66">
        <f t="shared" si="17"/>
        <v>2.6390573296152584</v>
      </c>
      <c r="K11" s="66">
        <f t="shared" ref="K11:K74" si="19">LN(2)/SLOPE(J5:J11,D5:D11)</f>
        <v>2.5132149210983283</v>
      </c>
      <c r="L11" s="64">
        <f>LN(2)/SLOPE(I5:I11,D5:D11)</f>
        <v>2.5132149210983283</v>
      </c>
      <c r="M11" s="10">
        <v>14</v>
      </c>
      <c r="N11" s="5">
        <v>14</v>
      </c>
      <c r="O11" s="8"/>
      <c r="Q11" s="17">
        <f>(N11-N10)/N10</f>
        <v>0.4</v>
      </c>
      <c r="R11" s="17">
        <f>AVERAGE(Q5:Q11)</f>
        <v>0.34523809523809523</v>
      </c>
      <c r="S11" s="8">
        <f t="shared" si="3"/>
        <v>70</v>
      </c>
      <c r="T11" s="34">
        <f t="shared" si="4"/>
        <v>9.9</v>
      </c>
      <c r="U11">
        <f>IF(A11=0,$AL$2,IF(A11=1,$AL$3,IF(A11=2,$AL$4,IF(A11=3,$AL$5,IF(A11=4,$AL$6,IF(A11=5,$AL$7,IF(A11=6,#REF!,IF(A11=7,$AL$9,IF(A11=8,$AL$8,"")))))))))</f>
        <v>0.45</v>
      </c>
      <c r="V11">
        <v>22.22</v>
      </c>
      <c r="W11">
        <f t="shared" si="5"/>
        <v>4.5454545454545456E-2</v>
      </c>
      <c r="X11">
        <f t="shared" si="6"/>
        <v>0.40454545454545454</v>
      </c>
      <c r="Y11" s="32">
        <f t="shared" si="7"/>
        <v>310516.83837228437</v>
      </c>
      <c r="Z11" s="28">
        <f t="shared" si="8"/>
        <v>47.897954072288769</v>
      </c>
      <c r="AA11" s="28">
        <f t="shared" si="9"/>
        <v>4.2636736433333029</v>
      </c>
      <c r="AB11" s="20"/>
      <c r="AC11" s="1">
        <f t="shared" si="0"/>
        <v>0.95795908144577535</v>
      </c>
      <c r="AD11" s="1">
        <f t="shared" si="1"/>
        <v>499.04204091855422</v>
      </c>
      <c r="AE11" s="1">
        <f t="shared" si="2"/>
        <v>0.47897954072288768</v>
      </c>
      <c r="AF11" s="3">
        <f t="shared" si="10"/>
        <v>0.10659184108333258</v>
      </c>
      <c r="AH11" t="s">
        <v>65</v>
      </c>
      <c r="AI11">
        <v>22</v>
      </c>
      <c r="AQ11">
        <f>AL8/AI6</f>
        <v>0</v>
      </c>
    </row>
    <row r="12" spans="1:44" x14ac:dyDescent="0.35">
      <c r="A12">
        <v>1</v>
      </c>
      <c r="C12" s="15">
        <f t="shared" si="13"/>
        <v>43915</v>
      </c>
      <c r="D12" s="9">
        <v>9</v>
      </c>
      <c r="E12" s="37">
        <f t="shared" si="16"/>
        <v>5</v>
      </c>
      <c r="F12" s="64"/>
      <c r="G12" s="64"/>
      <c r="H12" s="64"/>
      <c r="I12" s="66">
        <f t="shared" si="14"/>
        <v>2.9444389791664403</v>
      </c>
      <c r="J12" s="66">
        <f t="shared" si="17"/>
        <v>2.9444389791664403</v>
      </c>
      <c r="K12" s="66">
        <f t="shared" si="19"/>
        <v>2.4819005656396769</v>
      </c>
      <c r="L12" s="64">
        <f t="shared" ref="L12:L75" si="20">LN(2)/SLOPE(I6:I12,D6:D12)</f>
        <v>2.4819005656396769</v>
      </c>
      <c r="M12" s="10">
        <v>19</v>
      </c>
      <c r="N12" s="5">
        <v>19</v>
      </c>
      <c r="O12" s="8"/>
      <c r="Q12" s="17">
        <f t="shared" si="18"/>
        <v>0.35714285714285715</v>
      </c>
      <c r="R12" s="17">
        <f t="shared" ref="R12:R75" si="21">AVERAGE(Q6:Q12)</f>
        <v>0.32482993197278909</v>
      </c>
      <c r="S12" s="8">
        <f t="shared" si="3"/>
        <v>95</v>
      </c>
      <c r="T12" s="34">
        <f t="shared" si="4"/>
        <v>9.9</v>
      </c>
      <c r="U12">
        <f>IF(A12=0,$AL$2,IF(A12=1,$AL$3,IF(A12=2,$AL$4,IF(A12=3,$AL$5,IF(A12=4,$AL$6,IF(A12=5,$AL$7,IF(A12=6,#REF!,IF(A12=7,$AL$9,IF(A12=8,$AL$8,"")))))))))</f>
        <v>0.45</v>
      </c>
      <c r="V12">
        <v>22.22</v>
      </c>
      <c r="W12">
        <f t="shared" si="5"/>
        <v>4.5454545454545456E-2</v>
      </c>
      <c r="X12">
        <f t="shared" si="6"/>
        <v>0.40454545454545454</v>
      </c>
      <c r="Y12" s="32">
        <f t="shared" si="7"/>
        <v>310495.28784367756</v>
      </c>
      <c r="Z12" s="28">
        <f t="shared" si="8"/>
        <v>67.271302948549305</v>
      </c>
      <c r="AA12" s="28">
        <f t="shared" si="9"/>
        <v>6.4408533738918834</v>
      </c>
      <c r="AB12" s="20"/>
      <c r="AC12" s="1">
        <f t="shared" si="0"/>
        <v>1.3454260589709861</v>
      </c>
      <c r="AD12" s="1">
        <f t="shared" si="1"/>
        <v>498.65457394102901</v>
      </c>
      <c r="AE12" s="1">
        <f t="shared" si="2"/>
        <v>0.67271302948549305</v>
      </c>
      <c r="AF12" s="3">
        <f t="shared" si="10"/>
        <v>0.1610213343472971</v>
      </c>
      <c r="AQ12">
        <f>0.75*AQ10</f>
        <v>1.875</v>
      </c>
    </row>
    <row r="13" spans="1:44" x14ac:dyDescent="0.35">
      <c r="A13">
        <v>1</v>
      </c>
      <c r="C13" s="15">
        <f t="shared" si="13"/>
        <v>43916</v>
      </c>
      <c r="D13" s="9">
        <v>10</v>
      </c>
      <c r="E13" s="37">
        <f t="shared" si="16"/>
        <v>4</v>
      </c>
      <c r="F13" s="64"/>
      <c r="G13" s="64"/>
      <c r="H13" s="64"/>
      <c r="I13" s="66">
        <f t="shared" si="14"/>
        <v>3.1354942159291497</v>
      </c>
      <c r="J13" s="66">
        <f t="shared" si="17"/>
        <v>3.1354942159291497</v>
      </c>
      <c r="K13" s="66">
        <f t="shared" si="19"/>
        <v>2.9208704571908681</v>
      </c>
      <c r="L13" s="64">
        <f t="shared" si="20"/>
        <v>2.9208704571908681</v>
      </c>
      <c r="M13" s="10">
        <v>23</v>
      </c>
      <c r="N13" s="5">
        <v>23</v>
      </c>
      <c r="O13" s="8"/>
      <c r="Q13" s="17">
        <f t="shared" si="18"/>
        <v>0.21052631578947367</v>
      </c>
      <c r="R13" s="17">
        <f t="shared" si="21"/>
        <v>0.3549051199427139</v>
      </c>
      <c r="S13" s="8">
        <f t="shared" si="3"/>
        <v>115</v>
      </c>
      <c r="T13" s="34">
        <f t="shared" si="4"/>
        <v>9.9</v>
      </c>
      <c r="U13">
        <f>IF(A13=0,$AL$2,IF(A13=1,$AL$3,IF(A13=2,$AL$4,IF(A13=3,$AL$5,IF(A13=4,$AL$6,IF(A13=5,$AL$7,IF(A13=6,#REF!,IF(A13=7,$AL$9,IF(A13=8,$AL$8,"")))))))))</f>
        <v>0.45</v>
      </c>
      <c r="V13">
        <v>22.22</v>
      </c>
      <c r="W13">
        <f t="shared" si="5"/>
        <v>4.5454545454545456E-2</v>
      </c>
      <c r="X13">
        <f t="shared" si="6"/>
        <v>0.40454545454545454</v>
      </c>
      <c r="Y13" s="32">
        <f t="shared" si="7"/>
        <v>310465.02284484421</v>
      </c>
      <c r="Z13" s="28">
        <f t="shared" si="8"/>
        <v>94.478515284261263</v>
      </c>
      <c r="AA13" s="28">
        <f t="shared" si="9"/>
        <v>9.4986398715532161</v>
      </c>
      <c r="AB13" s="20"/>
      <c r="AC13" s="1">
        <f t="shared" si="0"/>
        <v>1.8895703056852253</v>
      </c>
      <c r="AD13" s="1">
        <f t="shared" si="1"/>
        <v>498.1104296943148</v>
      </c>
      <c r="AE13" s="1">
        <f t="shared" si="2"/>
        <v>0.94478515284261266</v>
      </c>
      <c r="AF13" s="3">
        <f t="shared" si="10"/>
        <v>0.2374659967888304</v>
      </c>
      <c r="AQ13">
        <f>AQ10*0.95</f>
        <v>2.375</v>
      </c>
    </row>
    <row r="14" spans="1:44" x14ac:dyDescent="0.35">
      <c r="A14">
        <v>1</v>
      </c>
      <c r="C14" s="15">
        <f t="shared" si="13"/>
        <v>43917</v>
      </c>
      <c r="D14" s="9">
        <v>11</v>
      </c>
      <c r="E14" s="37">
        <f t="shared" si="16"/>
        <v>0</v>
      </c>
      <c r="F14" s="64"/>
      <c r="G14" s="64"/>
      <c r="H14" s="64"/>
      <c r="I14" s="66">
        <f t="shared" si="14"/>
        <v>3.1354942159291497</v>
      </c>
      <c r="J14" s="66">
        <f t="shared" si="17"/>
        <v>3.1354942159291497</v>
      </c>
      <c r="K14" s="66">
        <f t="shared" si="19"/>
        <v>3.5443248798904441</v>
      </c>
      <c r="L14" s="64">
        <f t="shared" si="20"/>
        <v>3.5443248798904441</v>
      </c>
      <c r="M14" s="10">
        <v>23</v>
      </c>
      <c r="N14" s="5">
        <v>23</v>
      </c>
      <c r="O14" s="8"/>
      <c r="Q14" s="17">
        <f t="shared" si="18"/>
        <v>0</v>
      </c>
      <c r="R14" s="17">
        <f t="shared" si="21"/>
        <v>0.25966702470461872</v>
      </c>
      <c r="S14" s="8">
        <f t="shared" si="3"/>
        <v>115</v>
      </c>
      <c r="T14" s="34">
        <f t="shared" si="4"/>
        <v>9.9</v>
      </c>
      <c r="U14">
        <f>IF(A14=0,$AL$2,IF(A14=1,$AL$3,IF(A14=2,$AL$4,IF(A14=3,$AL$5,IF(A14=4,$AL$6,IF(A14=5,$AL$7,IF(A14=6,#REF!,IF(A14=7,$AL$9,IF(A14=8,$AL$8,"")))))))))</f>
        <v>0.45</v>
      </c>
      <c r="V14">
        <v>22.22</v>
      </c>
      <c r="W14">
        <f t="shared" si="5"/>
        <v>4.5454545454545456E-2</v>
      </c>
      <c r="X14">
        <f t="shared" si="6"/>
        <v>0.40454545454545454</v>
      </c>
      <c r="Y14" s="32">
        <f t="shared" si="7"/>
        <v>310422.52161006554</v>
      </c>
      <c r="Z14" s="28">
        <f t="shared" si="8"/>
        <v>132.68527209543851</v>
      </c>
      <c r="AA14" s="28">
        <f t="shared" si="9"/>
        <v>13.793117839019637</v>
      </c>
      <c r="AB14" s="20"/>
      <c r="AC14" s="1">
        <f t="shared" si="0"/>
        <v>2.65370544190877</v>
      </c>
      <c r="AD14" s="1">
        <f t="shared" si="1"/>
        <v>497.34629455809124</v>
      </c>
      <c r="AE14" s="1">
        <f t="shared" si="2"/>
        <v>1.326852720954385</v>
      </c>
      <c r="AF14" s="3">
        <f t="shared" si="10"/>
        <v>0.34482794597549093</v>
      </c>
    </row>
    <row r="15" spans="1:44" x14ac:dyDescent="0.35">
      <c r="A15">
        <v>1</v>
      </c>
      <c r="C15" s="15">
        <f t="shared" si="13"/>
        <v>43918</v>
      </c>
      <c r="D15" s="9">
        <v>12</v>
      </c>
      <c r="E15" s="37">
        <f t="shared" si="16"/>
        <v>18</v>
      </c>
      <c r="F15" s="64"/>
      <c r="G15" s="64"/>
      <c r="H15" s="64"/>
      <c r="I15" s="66">
        <f t="shared" si="14"/>
        <v>3.713572066704308</v>
      </c>
      <c r="J15" s="66">
        <f t="shared" si="17"/>
        <v>3.713572066704308</v>
      </c>
      <c r="K15" s="66">
        <f t="shared" si="19"/>
        <v>3.0347873932450646</v>
      </c>
      <c r="L15" s="64">
        <f t="shared" si="20"/>
        <v>3.0347873932450646</v>
      </c>
      <c r="M15" s="10">
        <v>41</v>
      </c>
      <c r="N15" s="5">
        <v>41</v>
      </c>
      <c r="O15" s="8"/>
      <c r="Q15" s="17">
        <f t="shared" si="18"/>
        <v>0.78260869565217395</v>
      </c>
      <c r="R15" s="17">
        <f t="shared" si="21"/>
        <v>0.28575398122635781</v>
      </c>
      <c r="S15" s="8">
        <f t="shared" si="3"/>
        <v>205</v>
      </c>
      <c r="T15" s="34">
        <f t="shared" si="4"/>
        <v>9.9</v>
      </c>
      <c r="U15">
        <f>IF(A15=0,$AL$2,IF(A15=1,$AL$3,IF(A15=2,$AL$4,IF(A15=3,$AL$5,IF(A15=4,$AL$6,IF(A15=5,$AL$7,IF(A15=6,#REF!,IF(A15=7,$AL$9,IF(A15=8,$AL$8,"")))))))))</f>
        <v>0.45</v>
      </c>
      <c r="V15">
        <v>22.22</v>
      </c>
      <c r="W15">
        <f t="shared" si="5"/>
        <v>4.5454545454545456E-2</v>
      </c>
      <c r="X15">
        <f t="shared" si="6"/>
        <v>0.40454545454545454</v>
      </c>
      <c r="Y15" s="32">
        <f t="shared" si="7"/>
        <v>310362.84120662743</v>
      </c>
      <c r="Z15" s="28">
        <f t="shared" si="8"/>
        <v>186.33452680195606</v>
      </c>
      <c r="AA15" s="28">
        <f t="shared" si="9"/>
        <v>19.824266570630478</v>
      </c>
      <c r="AB15" s="20"/>
      <c r="AC15" s="1">
        <f t="shared" si="0"/>
        <v>3.7266905360391211</v>
      </c>
      <c r="AD15" s="1">
        <f t="shared" si="1"/>
        <v>496.27330946396086</v>
      </c>
      <c r="AE15" s="1">
        <f t="shared" si="2"/>
        <v>1.8633452680195606</v>
      </c>
      <c r="AF15" s="3">
        <f t="shared" si="10"/>
        <v>0.49560666426576194</v>
      </c>
    </row>
    <row r="16" spans="1:44" x14ac:dyDescent="0.35">
      <c r="A16">
        <v>1</v>
      </c>
      <c r="B16" t="s">
        <v>24</v>
      </c>
      <c r="C16" s="15">
        <f t="shared" si="13"/>
        <v>43919</v>
      </c>
      <c r="D16" s="9">
        <v>13</v>
      </c>
      <c r="E16" s="37">
        <f t="shared" si="16"/>
        <v>10</v>
      </c>
      <c r="F16" s="64"/>
      <c r="G16" s="64"/>
      <c r="H16" s="64"/>
      <c r="I16" s="66">
        <f t="shared" si="14"/>
        <v>3.9318256327243257</v>
      </c>
      <c r="J16" s="66">
        <f t="shared" si="17"/>
        <v>3.9318256327243257</v>
      </c>
      <c r="K16" s="66">
        <f t="shared" si="19"/>
        <v>2.6852021442202876</v>
      </c>
      <c r="L16" s="64">
        <f t="shared" si="20"/>
        <v>2.6852021442202876</v>
      </c>
      <c r="M16" s="10">
        <v>51</v>
      </c>
      <c r="N16" s="5">
        <v>51</v>
      </c>
      <c r="O16" s="8"/>
      <c r="Q16" s="17">
        <f t="shared" si="18"/>
        <v>0.24390243902439024</v>
      </c>
      <c r="R16" s="17">
        <f t="shared" si="21"/>
        <v>0.284882901086985</v>
      </c>
      <c r="S16" s="8">
        <f t="shared" si="3"/>
        <v>255</v>
      </c>
      <c r="T16" s="34">
        <f t="shared" si="4"/>
        <v>9.9</v>
      </c>
      <c r="U16">
        <f>IF(A16=0,$AL$2,IF(A16=1,$AL$3,IF(A16=2,$AL$4,IF(A16=3,$AL$5,IF(A16=4,$AL$6,IF(A16=5,$AL$7,IF(A16=6,#REF!,IF(A16=7,$AL$9,IF(A16=8,$AL$8,"")))))))))</f>
        <v>0.45</v>
      </c>
      <c r="V16">
        <v>22.22</v>
      </c>
      <c r="W16">
        <f t="shared" si="5"/>
        <v>4.5454545454545456E-2</v>
      </c>
      <c r="X16">
        <f t="shared" si="6"/>
        <v>0.40454545454545454</v>
      </c>
      <c r="Y16" s="32">
        <f t="shared" si="7"/>
        <v>310279.04606057593</v>
      </c>
      <c r="Z16" s="28">
        <f t="shared" si="8"/>
        <v>261.65992163516648</v>
      </c>
      <c r="AA16" s="28">
        <f t="shared" si="9"/>
        <v>28.294017788901208</v>
      </c>
      <c r="AB16" s="20"/>
      <c r="AC16" s="1">
        <f t="shared" si="0"/>
        <v>5.2331984327033298</v>
      </c>
      <c r="AD16" s="1">
        <f t="shared" si="1"/>
        <v>494.76680156729668</v>
      </c>
      <c r="AE16" s="1">
        <f t="shared" si="2"/>
        <v>2.6165992163516649</v>
      </c>
      <c r="AF16" s="3">
        <f t="shared" si="10"/>
        <v>0.70735044472253028</v>
      </c>
      <c r="AH16" s="18"/>
    </row>
    <row r="17" spans="1:37" x14ac:dyDescent="0.35">
      <c r="A17">
        <v>1</v>
      </c>
      <c r="C17" s="15">
        <f t="shared" si="13"/>
        <v>43920</v>
      </c>
      <c r="D17" s="9">
        <v>14</v>
      </c>
      <c r="E17" s="37">
        <f t="shared" si="16"/>
        <v>26</v>
      </c>
      <c r="F17" s="64"/>
      <c r="G17" s="64"/>
      <c r="H17" s="64"/>
      <c r="I17" s="66">
        <f t="shared" si="14"/>
        <v>4.3438054218536841</v>
      </c>
      <c r="J17" s="66">
        <f t="shared" si="17"/>
        <v>4.3438054218536841</v>
      </c>
      <c r="K17" s="66">
        <f t="shared" si="19"/>
        <v>2.531352481681389</v>
      </c>
      <c r="L17" s="64">
        <f t="shared" si="20"/>
        <v>2.531352481681389</v>
      </c>
      <c r="M17" s="10">
        <v>77</v>
      </c>
      <c r="N17" s="5">
        <v>77</v>
      </c>
      <c r="O17" s="8"/>
      <c r="P17" s="8">
        <v>1</v>
      </c>
      <c r="Q17" s="17">
        <f t="shared" si="18"/>
        <v>0.50980392156862742</v>
      </c>
      <c r="R17" s="17">
        <f t="shared" si="21"/>
        <v>0.35771203273964602</v>
      </c>
      <c r="S17" s="8">
        <f t="shared" si="3"/>
        <v>385</v>
      </c>
      <c r="T17" s="34">
        <f t="shared" si="4"/>
        <v>9.9</v>
      </c>
      <c r="U17">
        <f>IF(A17=0,$AL$2,IF(A17=1,$AL$3,IF(A17=2,$AL$4,IF(A17=3,$AL$5,IF(A17=4,$AL$6,IF(A17=5,$AL$7,IF(A17=6,#REF!,IF(A17=7,$AL$9,IF(A17=8,$AL$8,"")))))))))</f>
        <v>0.45</v>
      </c>
      <c r="V17">
        <v>22.22</v>
      </c>
      <c r="W17">
        <f t="shared" si="5"/>
        <v>4.5454545454545456E-2</v>
      </c>
      <c r="X17">
        <f t="shared" si="6"/>
        <v>0.40454545454545454</v>
      </c>
      <c r="Y17" s="32">
        <f t="shared" si="7"/>
        <v>310161.40864817426</v>
      </c>
      <c r="Z17" s="28">
        <f t="shared" si="8"/>
        <v>367.40370123523218</v>
      </c>
      <c r="AA17" s="28">
        <f t="shared" si="9"/>
        <v>40.187650590499686</v>
      </c>
      <c r="AB17" s="20"/>
      <c r="AC17" s="1">
        <f t="shared" si="0"/>
        <v>7.3480740247046441</v>
      </c>
      <c r="AD17" s="1">
        <f t="shared" si="1"/>
        <v>492.65192597529534</v>
      </c>
      <c r="AE17" s="1">
        <f t="shared" si="2"/>
        <v>3.6740370123523221</v>
      </c>
      <c r="AF17" s="3">
        <f t="shared" si="10"/>
        <v>1.0046912647624922</v>
      </c>
      <c r="AK17">
        <f>0.1+0.115</f>
        <v>0.21500000000000002</v>
      </c>
    </row>
    <row r="18" spans="1:37" x14ac:dyDescent="0.35">
      <c r="A18">
        <v>1</v>
      </c>
      <c r="C18" s="15">
        <f t="shared" si="13"/>
        <v>43921</v>
      </c>
      <c r="D18" s="9">
        <v>15</v>
      </c>
      <c r="E18" s="37">
        <f t="shared" si="16"/>
        <v>23</v>
      </c>
      <c r="F18" s="64"/>
      <c r="G18" s="64"/>
      <c r="H18" s="64"/>
      <c r="I18" s="66">
        <f t="shared" si="14"/>
        <v>4.5849674786705723</v>
      </c>
      <c r="J18" s="66">
        <f t="shared" si="17"/>
        <v>4.6051701859880918</v>
      </c>
      <c r="K18" s="66">
        <f t="shared" si="19"/>
        <v>2.3682454984733803</v>
      </c>
      <c r="L18" s="64">
        <f>LN(2)/SLOPE(I12:I18,D12:D18)</f>
        <v>2.385890617171853</v>
      </c>
      <c r="M18" s="10">
        <v>100</v>
      </c>
      <c r="N18" s="5">
        <v>98</v>
      </c>
      <c r="O18" s="8"/>
      <c r="P18" s="8">
        <v>2</v>
      </c>
      <c r="Q18" s="17">
        <f t="shared" si="18"/>
        <v>0.27272727272727271</v>
      </c>
      <c r="R18" s="17">
        <f t="shared" si="21"/>
        <v>0.33953021455782789</v>
      </c>
      <c r="S18" s="8">
        <f t="shared" si="3"/>
        <v>490</v>
      </c>
      <c r="T18" s="34">
        <f t="shared" si="4"/>
        <v>9.9</v>
      </c>
      <c r="U18">
        <f>IF(A18=0,$AL$2,IF(A18=1,$AL$3,IF(A18=2,$AL$4,IF(A18=3,$AL$5,IF(A18=4,$AL$6,IF(A18=5,$AL$7,IF(A18=6,#REF!,IF(A18=7,$AL$9,IF(A18=8,$AL$8,"")))))))))</f>
        <v>0.45</v>
      </c>
      <c r="V18">
        <v>22.22</v>
      </c>
      <c r="W18">
        <f t="shared" si="5"/>
        <v>4.5454545454545456E-2</v>
      </c>
      <c r="X18">
        <f t="shared" si="6"/>
        <v>0.40454545454545454</v>
      </c>
      <c r="Y18" s="32">
        <f t="shared" si="7"/>
        <v>309996.29343255982</v>
      </c>
      <c r="Z18" s="28">
        <f t="shared" si="8"/>
        <v>515.81874861173048</v>
      </c>
      <c r="AA18" s="28">
        <f t="shared" si="9"/>
        <v>56.887818828464788</v>
      </c>
      <c r="AB18" s="20"/>
      <c r="AC18" s="1">
        <f t="shared" si="0"/>
        <v>10.316374972234611</v>
      </c>
      <c r="AD18" s="1">
        <f t="shared" si="1"/>
        <v>489.6836250277654</v>
      </c>
      <c r="AE18" s="1">
        <f t="shared" si="2"/>
        <v>5.1581874861173054</v>
      </c>
      <c r="AF18" s="3">
        <f t="shared" si="10"/>
        <v>1.4221954707116198</v>
      </c>
      <c r="AH18" s="18"/>
      <c r="AK18">
        <f>AK17/2</f>
        <v>0.10750000000000001</v>
      </c>
    </row>
    <row r="19" spans="1:37" x14ac:dyDescent="0.35">
      <c r="A19">
        <v>2</v>
      </c>
      <c r="B19" t="s">
        <v>23</v>
      </c>
      <c r="C19" s="15">
        <f t="shared" si="13"/>
        <v>43922</v>
      </c>
      <c r="D19" s="9">
        <v>16</v>
      </c>
      <c r="E19" s="37">
        <f>M19-M18</f>
        <v>8</v>
      </c>
      <c r="F19" s="64"/>
      <c r="G19" s="64"/>
      <c r="H19" s="64"/>
      <c r="I19" s="66">
        <f t="shared" si="14"/>
        <v>4.6539603501575231</v>
      </c>
      <c r="J19" s="66">
        <f t="shared" si="17"/>
        <v>4.6821312271242199</v>
      </c>
      <c r="K19" s="66">
        <f t="shared" si="19"/>
        <v>2.364106186084542</v>
      </c>
      <c r="L19" s="64">
        <f t="shared" si="20"/>
        <v>2.4006349342584063</v>
      </c>
      <c r="M19" s="10">
        <v>108</v>
      </c>
      <c r="N19" s="5">
        <v>105</v>
      </c>
      <c r="O19" s="6">
        <v>10</v>
      </c>
      <c r="P19" s="6">
        <v>3</v>
      </c>
      <c r="Q19" s="17">
        <f t="shared" si="18"/>
        <v>7.1428571428571425E-2</v>
      </c>
      <c r="R19" s="17">
        <f t="shared" si="21"/>
        <v>0.2987138880272156</v>
      </c>
      <c r="S19" s="8">
        <f t="shared" si="3"/>
        <v>525</v>
      </c>
      <c r="T19" s="34">
        <f t="shared" si="4"/>
        <v>2.3759999999999999</v>
      </c>
      <c r="U19">
        <f>IF(A19=0,$AL$2,IF(A19=1,$AL$3,IF(A19=2,$AL$4,IF(A19=3,$AL$5,IF(A19=4,$AL$6,IF(A19=5,$AL$7,IF(A19=6,#REF!,IF(A19=7,$AL$9,IF(A19=8,$AL$8,"")))))))))</f>
        <v>0.108</v>
      </c>
      <c r="V19">
        <v>22.22</v>
      </c>
      <c r="W19">
        <f t="shared" si="5"/>
        <v>4.5454545454545456E-2</v>
      </c>
      <c r="X19">
        <f t="shared" si="6"/>
        <v>6.2545454545454543E-2</v>
      </c>
      <c r="Y19" s="32">
        <f t="shared" si="7"/>
        <v>309940.68755810888</v>
      </c>
      <c r="Z19" s="28">
        <f t="shared" si="8"/>
        <v>547.97831630761596</v>
      </c>
      <c r="AA19" s="28">
        <f t="shared" si="9"/>
        <v>80.334125583543454</v>
      </c>
      <c r="AB19" s="20"/>
      <c r="AC19" s="1">
        <f t="shared" si="0"/>
        <v>10.95956632615232</v>
      </c>
      <c r="AD19" s="1">
        <f t="shared" si="1"/>
        <v>489.0404336738477</v>
      </c>
      <c r="AE19" s="1">
        <f t="shared" si="2"/>
        <v>5.47978316307616</v>
      </c>
      <c r="AF19" s="3">
        <f t="shared" si="10"/>
        <v>2.0083531395885865</v>
      </c>
    </row>
    <row r="20" spans="1:37" x14ac:dyDescent="0.35">
      <c r="A20">
        <v>2</v>
      </c>
      <c r="C20" s="15">
        <f t="shared" si="13"/>
        <v>43923</v>
      </c>
      <c r="D20" s="9">
        <v>17</v>
      </c>
      <c r="E20" s="37">
        <f t="shared" ref="E20:E83" si="22">M20-M19</f>
        <v>9</v>
      </c>
      <c r="F20" s="74">
        <f>IFERROR(E20/(O20-O19),"")</f>
        <v>4.5</v>
      </c>
      <c r="G20" s="74"/>
      <c r="H20" s="74"/>
      <c r="I20" s="66">
        <f t="shared" si="14"/>
        <v>4.6249728132842707</v>
      </c>
      <c r="J20" s="66">
        <f t="shared" si="17"/>
        <v>4.7621739347977563</v>
      </c>
      <c r="K20" s="66">
        <f t="shared" si="19"/>
        <v>2.5910307448164946</v>
      </c>
      <c r="L20" s="64">
        <f t="shared" si="20"/>
        <v>2.7716565725920224</v>
      </c>
      <c r="M20" s="10">
        <v>117</v>
      </c>
      <c r="N20" s="6">
        <v>102</v>
      </c>
      <c r="O20" s="6">
        <v>12</v>
      </c>
      <c r="P20" s="6">
        <v>3</v>
      </c>
      <c r="Q20" s="17">
        <f t="shared" si="18"/>
        <v>-2.8571428571428571E-2</v>
      </c>
      <c r="R20" s="17">
        <f t="shared" si="21"/>
        <v>0.26455706740422963</v>
      </c>
      <c r="S20" s="8">
        <f t="shared" si="3"/>
        <v>510</v>
      </c>
      <c r="T20" s="34">
        <f t="shared" si="4"/>
        <v>2.3759999999999999</v>
      </c>
      <c r="U20">
        <f>IF(A20=0,$AL$2,IF(A20=1,$AL$3,IF(A20=2,$AL$4,IF(A20=3,$AL$5,IF(A20=4,$AL$6,IF(A20=5,$AL$7,IF(A20=6,#REF!,IF(A20=7,$AL$9,IF(A20=8,$AL$8,"")))))))))</f>
        <v>0.108</v>
      </c>
      <c r="V20">
        <v>22.22</v>
      </c>
      <c r="W20">
        <f t="shared" si="5"/>
        <v>4.5454545454545456E-2</v>
      </c>
      <c r="X20">
        <f t="shared" si="6"/>
        <v>6.2545454545454543E-2</v>
      </c>
      <c r="Y20" s="32">
        <f t="shared" si="7"/>
        <v>309881.62544024317</v>
      </c>
      <c r="Z20" s="28">
        <f t="shared" si="8"/>
        <v>582.13232888661764</v>
      </c>
      <c r="AA20" s="28">
        <f t="shared" si="9"/>
        <v>105.24223087025327</v>
      </c>
      <c r="AB20" s="20"/>
      <c r="AC20" s="1">
        <f t="shared" si="0"/>
        <v>11.642646577732354</v>
      </c>
      <c r="AD20" s="1">
        <f t="shared" si="1"/>
        <v>488.35735342226764</v>
      </c>
      <c r="AE20" s="1">
        <f t="shared" si="2"/>
        <v>5.8213232888661768</v>
      </c>
      <c r="AF20" s="3">
        <f t="shared" si="10"/>
        <v>2.6310557717563317</v>
      </c>
    </row>
    <row r="21" spans="1:37" x14ac:dyDescent="0.35">
      <c r="A21">
        <v>2</v>
      </c>
      <c r="C21" s="15">
        <f t="shared" si="13"/>
        <v>43924</v>
      </c>
      <c r="D21" s="9">
        <v>18</v>
      </c>
      <c r="E21" s="37">
        <f t="shared" si="22"/>
        <v>21</v>
      </c>
      <c r="F21" s="74">
        <f t="shared" ref="F21:F84" si="23">IFERROR(E21/(O21-O20),"")</f>
        <v>2.625</v>
      </c>
      <c r="G21" s="74"/>
      <c r="H21" s="74"/>
      <c r="I21" s="66">
        <f t="shared" si="14"/>
        <v>4.7361984483944957</v>
      </c>
      <c r="J21" s="66">
        <f t="shared" si="17"/>
        <v>4.9272536851572051</v>
      </c>
      <c r="K21" s="66">
        <f t="shared" si="19"/>
        <v>3.4411151755029596</v>
      </c>
      <c r="L21" s="64">
        <f t="shared" si="20"/>
        <v>4.0736320601160525</v>
      </c>
      <c r="M21" s="10">
        <v>138</v>
      </c>
      <c r="N21" s="6">
        <v>114</v>
      </c>
      <c r="O21" s="6">
        <v>20</v>
      </c>
      <c r="P21" s="6">
        <v>4</v>
      </c>
      <c r="Q21" s="17">
        <f t="shared" si="18"/>
        <v>0.11764705882352941</v>
      </c>
      <c r="R21" s="17">
        <f t="shared" si="21"/>
        <v>0.28136379009330525</v>
      </c>
      <c r="S21" s="8">
        <f t="shared" si="3"/>
        <v>570</v>
      </c>
      <c r="T21" s="34">
        <f t="shared" si="4"/>
        <v>2.3759999999999999</v>
      </c>
      <c r="U21">
        <f>IF(A21=0,$AL$2,IF(A21=1,$AL$3,IF(A21=2,$AL$4,IF(A21=3,$AL$5,IF(A21=4,$AL$6,IF(A21=5,$AL$7,IF(A21=6,#REF!,IF(A21=7,$AL$9,IF(A21=8,$AL$8,"")))))))))</f>
        <v>0.108</v>
      </c>
      <c r="V21">
        <v>22.22</v>
      </c>
      <c r="W21">
        <f t="shared" si="5"/>
        <v>4.5454545454545456E-2</v>
      </c>
      <c r="X21">
        <f t="shared" si="6"/>
        <v>6.2545454545454543E-2</v>
      </c>
      <c r="Y21" s="32">
        <f t="shared" si="7"/>
        <v>309818.89409597061</v>
      </c>
      <c r="Z21" s="28">
        <f t="shared" si="8"/>
        <v>618.4031127552505</v>
      </c>
      <c r="AA21" s="28">
        <f t="shared" si="9"/>
        <v>131.70279127419042</v>
      </c>
      <c r="AB21" s="20"/>
      <c r="AC21" s="1">
        <f t="shared" si="0"/>
        <v>12.368062255105011</v>
      </c>
      <c r="AD21" s="1">
        <f t="shared" si="1"/>
        <v>487.63193774489497</v>
      </c>
      <c r="AE21" s="1">
        <f t="shared" si="2"/>
        <v>6.1840311275525055</v>
      </c>
      <c r="AF21" s="3">
        <f t="shared" si="10"/>
        <v>3.2925697818547608</v>
      </c>
    </row>
    <row r="22" spans="1:37" x14ac:dyDescent="0.35">
      <c r="A22">
        <v>2</v>
      </c>
      <c r="C22" s="15">
        <f t="shared" si="13"/>
        <v>43925</v>
      </c>
      <c r="D22" s="9">
        <v>19</v>
      </c>
      <c r="E22" s="37">
        <f t="shared" si="22"/>
        <v>13</v>
      </c>
      <c r="F22" s="74">
        <f t="shared" si="23"/>
        <v>13</v>
      </c>
      <c r="G22" s="74"/>
      <c r="H22" s="74"/>
      <c r="I22" s="66">
        <f t="shared" si="14"/>
        <v>4.836281906951478</v>
      </c>
      <c r="J22" s="66">
        <f t="shared" si="17"/>
        <v>5.0172798368149243</v>
      </c>
      <c r="K22" s="66">
        <f t="shared" si="19"/>
        <v>4.2373377973230415</v>
      </c>
      <c r="L22" s="64">
        <f t="shared" si="20"/>
        <v>5.4853708994742503</v>
      </c>
      <c r="M22" s="10">
        <v>151</v>
      </c>
      <c r="N22" s="6">
        <v>126</v>
      </c>
      <c r="O22" s="6">
        <v>21</v>
      </c>
      <c r="P22" s="6">
        <v>4</v>
      </c>
      <c r="Q22" s="17">
        <f t="shared" si="18"/>
        <v>0.10526315789473684</v>
      </c>
      <c r="R22" s="17">
        <f t="shared" si="21"/>
        <v>0.1846001418422428</v>
      </c>
      <c r="S22" s="8">
        <f t="shared" si="3"/>
        <v>630</v>
      </c>
      <c r="T22" s="34">
        <f t="shared" si="4"/>
        <v>2.3759999999999999</v>
      </c>
      <c r="U22">
        <f>IF(A22=0,$AL$2,IF(A22=1,$AL$3,IF(A22=2,$AL$4,IF(A22=3,$AL$5,IF(A22=4,$AL$6,IF(A22=5,$AL$7,IF(A22=6,#REF!,IF(A22=7,$AL$9,IF(A22=8,$AL$8,"")))))))))</f>
        <v>0.108</v>
      </c>
      <c r="V22">
        <v>22.22</v>
      </c>
      <c r="W22">
        <f t="shared" si="5"/>
        <v>4.5454545454545456E-2</v>
      </c>
      <c r="X22">
        <f t="shared" si="6"/>
        <v>6.2545454545454543E-2</v>
      </c>
      <c r="Y22" s="32">
        <f t="shared" si="7"/>
        <v>309752.267654747</v>
      </c>
      <c r="Z22" s="28">
        <f t="shared" si="8"/>
        <v>656.92032158087636</v>
      </c>
      <c r="AA22" s="28">
        <f t="shared" si="9"/>
        <v>159.81202367215636</v>
      </c>
      <c r="AB22" s="20"/>
      <c r="AC22" s="1">
        <f t="shared" si="0"/>
        <v>13.138406431617527</v>
      </c>
      <c r="AD22" s="1">
        <f t="shared" si="1"/>
        <v>486.86159356838249</v>
      </c>
      <c r="AE22" s="1">
        <f t="shared" si="2"/>
        <v>6.5692032158087637</v>
      </c>
      <c r="AF22" s="3">
        <f t="shared" si="10"/>
        <v>3.9953005918039093</v>
      </c>
    </row>
    <row r="23" spans="1:37" x14ac:dyDescent="0.35">
      <c r="A23">
        <v>2</v>
      </c>
      <c r="C23" s="15">
        <f t="shared" si="13"/>
        <v>43926</v>
      </c>
      <c r="D23" s="9">
        <v>20</v>
      </c>
      <c r="E23" s="37">
        <f t="shared" si="22"/>
        <v>3</v>
      </c>
      <c r="F23" s="74" t="str">
        <f t="shared" si="23"/>
        <v/>
      </c>
      <c r="G23" s="74"/>
      <c r="H23" s="74"/>
      <c r="I23" s="66">
        <f t="shared" si="14"/>
        <v>4.8520302639196169</v>
      </c>
      <c r="J23" s="66">
        <f t="shared" si="17"/>
        <v>5.0369526024136295</v>
      </c>
      <c r="K23" s="66">
        <f t="shared" si="19"/>
        <v>6.1636890183125246</v>
      </c>
      <c r="L23" s="64">
        <f t="shared" si="20"/>
        <v>9.2001609025055764</v>
      </c>
      <c r="M23" s="10">
        <v>154</v>
      </c>
      <c r="N23" s="6">
        <v>128</v>
      </c>
      <c r="O23" s="6">
        <v>21</v>
      </c>
      <c r="P23" s="6">
        <v>5</v>
      </c>
      <c r="Q23" s="17">
        <f t="shared" si="18"/>
        <v>1.5873015873015872E-2</v>
      </c>
      <c r="R23" s="17">
        <f t="shared" si="21"/>
        <v>0.152024509963475</v>
      </c>
      <c r="S23" s="8">
        <f t="shared" si="3"/>
        <v>640</v>
      </c>
      <c r="T23" s="34">
        <f t="shared" si="4"/>
        <v>2.3759999999999999</v>
      </c>
      <c r="U23">
        <f>IF(A23=0,$AL$2,IF(A23=1,$AL$3,IF(A23=2,$AL$4,IF(A23=3,$AL$5,IF(A23=4,$AL$6,IF(A23=5,$AL$7,IF(A23=6,#REF!,IF(A23=7,$AL$9,IF(A23=8,$AL$8,"")))))))))</f>
        <v>0.108</v>
      </c>
      <c r="V23">
        <v>22.22</v>
      </c>
      <c r="W23">
        <f t="shared" si="5"/>
        <v>4.5454545454545456E-2</v>
      </c>
      <c r="X23">
        <f t="shared" si="6"/>
        <v>6.2545454545454543E-2</v>
      </c>
      <c r="Y23" s="32">
        <f t="shared" si="7"/>
        <v>309681.50660917233</v>
      </c>
      <c r="Z23" s="28">
        <f t="shared" si="8"/>
        <v>697.82135253825754</v>
      </c>
      <c r="AA23" s="28">
        <f t="shared" si="9"/>
        <v>189.67203828946893</v>
      </c>
      <c r="AB23" s="20"/>
      <c r="AC23" s="1">
        <f t="shared" si="0"/>
        <v>13.956427050765152</v>
      </c>
      <c r="AD23" s="1">
        <f t="shared" si="1"/>
        <v>486.04357294923483</v>
      </c>
      <c r="AE23" s="1">
        <f t="shared" si="2"/>
        <v>6.9782135253825759</v>
      </c>
      <c r="AF23" s="3">
        <f t="shared" si="10"/>
        <v>4.7418009572367232</v>
      </c>
    </row>
    <row r="24" spans="1:37" x14ac:dyDescent="0.35">
      <c r="A24">
        <v>2</v>
      </c>
      <c r="C24" s="15">
        <f t="shared" si="13"/>
        <v>43927</v>
      </c>
      <c r="D24" s="9">
        <v>21</v>
      </c>
      <c r="E24" s="37">
        <f t="shared" si="22"/>
        <v>26</v>
      </c>
      <c r="F24" s="74">
        <f t="shared" si="23"/>
        <v>6.5</v>
      </c>
      <c r="G24" s="74"/>
      <c r="H24" s="74"/>
      <c r="I24" s="66">
        <f t="shared" si="14"/>
        <v>5.0039463059454592</v>
      </c>
      <c r="J24" s="66">
        <f t="shared" si="17"/>
        <v>5.1929568508902104</v>
      </c>
      <c r="K24" s="66">
        <f t="shared" si="19"/>
        <v>7.1141305442031975</v>
      </c>
      <c r="L24" s="64">
        <f t="shared" si="20"/>
        <v>10.409929741072604</v>
      </c>
      <c r="M24" s="10">
        <v>180</v>
      </c>
      <c r="N24" s="6">
        <v>149</v>
      </c>
      <c r="O24" s="6">
        <v>25</v>
      </c>
      <c r="P24" s="6">
        <v>6</v>
      </c>
      <c r="Q24" s="17">
        <f t="shared" si="18"/>
        <v>0.1640625</v>
      </c>
      <c r="R24" s="17">
        <f t="shared" si="21"/>
        <v>0.10263287831081394</v>
      </c>
      <c r="S24" s="8">
        <f t="shared" si="3"/>
        <v>745</v>
      </c>
      <c r="T24" s="34">
        <f t="shared" si="4"/>
        <v>2.3759999999999999</v>
      </c>
      <c r="U24">
        <f>IF(A24=0,$AL$2,IF(A24=1,$AL$3,IF(A24=2,$AL$4,IF(A24=3,$AL$5,IF(A24=4,$AL$6,IF(A24=5,$AL$7,IF(A24=6,#REF!,IF(A24=7,$AL$9,IF(A24=8,$AL$8,"")))))))))</f>
        <v>0.108</v>
      </c>
      <c r="V24">
        <v>22.22</v>
      </c>
      <c r="W24">
        <f t="shared" si="5"/>
        <v>4.5454545454545456E-2</v>
      </c>
      <c r="X24">
        <f t="shared" si="6"/>
        <v>6.2545454545454543E-2</v>
      </c>
      <c r="Y24" s="32">
        <f t="shared" si="7"/>
        <v>309606.3570260788</v>
      </c>
      <c r="Z24" s="28">
        <f t="shared" si="8"/>
        <v>741.25178324369506</v>
      </c>
      <c r="AA24" s="28">
        <f t="shared" si="9"/>
        <v>221.39119067757156</v>
      </c>
      <c r="AB24" s="20"/>
      <c r="AC24" s="1">
        <f t="shared" si="0"/>
        <v>14.825035664873901</v>
      </c>
      <c r="AD24" s="1">
        <f t="shared" si="1"/>
        <v>485.17496433512611</v>
      </c>
      <c r="AE24" s="1">
        <f t="shared" si="2"/>
        <v>7.4125178324369507</v>
      </c>
      <c r="AF24" s="3">
        <f t="shared" si="10"/>
        <v>5.5347797669392893</v>
      </c>
    </row>
    <row r="25" spans="1:37" x14ac:dyDescent="0.35">
      <c r="A25">
        <v>2</v>
      </c>
      <c r="C25" s="15">
        <f t="shared" si="13"/>
        <v>43928</v>
      </c>
      <c r="D25" s="9">
        <v>22</v>
      </c>
      <c r="E25" s="37">
        <f t="shared" si="22"/>
        <v>11</v>
      </c>
      <c r="F25" s="74">
        <f t="shared" si="23"/>
        <v>0.6470588235294118</v>
      </c>
      <c r="G25" s="74"/>
      <c r="H25" s="74"/>
      <c r="I25" s="66">
        <f t="shared" si="14"/>
        <v>4.962844630259907</v>
      </c>
      <c r="J25" s="66">
        <f t="shared" si="17"/>
        <v>5.2522734280466299</v>
      </c>
      <c r="K25" s="66">
        <f t="shared" si="19"/>
        <v>7.2372687631238799</v>
      </c>
      <c r="L25" s="64">
        <f t="shared" si="20"/>
        <v>10.779704495324067</v>
      </c>
      <c r="M25" s="10">
        <v>191</v>
      </c>
      <c r="N25" s="6">
        <v>143</v>
      </c>
      <c r="O25" s="6">
        <v>42</v>
      </c>
      <c r="P25" s="6">
        <v>6</v>
      </c>
      <c r="Q25" s="17">
        <f t="shared" si="18"/>
        <v>-4.0268456375838924E-2</v>
      </c>
      <c r="R25" s="17">
        <f t="shared" si="21"/>
        <v>5.7919202724655151E-2</v>
      </c>
      <c r="S25" s="8">
        <f t="shared" si="3"/>
        <v>715</v>
      </c>
      <c r="T25" s="34">
        <f t="shared" si="4"/>
        <v>2.3759999999999999</v>
      </c>
      <c r="U25">
        <f>IF(A25=0,$AL$2,IF(A25=1,$AL$3,IF(A25=2,$AL$4,IF(A25=3,$AL$5,IF(A25=4,$AL$6,IF(A25=5,$AL$7,IF(A25=6,#REF!,IF(A25=7,$AL$9,IF(A25=8,$AL$8,"")))))))))</f>
        <v>0.108</v>
      </c>
      <c r="V25">
        <v>22.22</v>
      </c>
      <c r="W25">
        <f t="shared" si="5"/>
        <v>4.5454545454545456E-2</v>
      </c>
      <c r="X25">
        <f t="shared" si="6"/>
        <v>6.2545454545454543E-2</v>
      </c>
      <c r="Y25" s="32">
        <f t="shared" si="7"/>
        <v>309526.54971644317</v>
      </c>
      <c r="Z25" s="28">
        <f t="shared" si="8"/>
        <v>787.36583000458427</v>
      </c>
      <c r="AA25" s="28">
        <f t="shared" si="9"/>
        <v>255.08445355228497</v>
      </c>
      <c r="AB25" s="20">
        <v>29</v>
      </c>
      <c r="AC25" s="1">
        <f t="shared" si="0"/>
        <v>15.747316600091686</v>
      </c>
      <c r="AD25" s="1">
        <f t="shared" si="1"/>
        <v>484.25268339990834</v>
      </c>
      <c r="AE25" s="1">
        <f t="shared" si="2"/>
        <v>7.8736583000458431</v>
      </c>
      <c r="AF25" s="3">
        <f t="shared" si="10"/>
        <v>6.3771113388071248</v>
      </c>
    </row>
    <row r="26" spans="1:37" x14ac:dyDescent="0.35">
      <c r="A26">
        <v>2</v>
      </c>
      <c r="C26" s="15">
        <f t="shared" si="13"/>
        <v>43929</v>
      </c>
      <c r="D26" s="9">
        <v>23</v>
      </c>
      <c r="E26" s="37">
        <f t="shared" si="22"/>
        <v>23</v>
      </c>
      <c r="F26" s="74">
        <f t="shared" si="23"/>
        <v>4.5999999999999996</v>
      </c>
      <c r="G26" s="74">
        <f>AVERAGE(F20:F26)</f>
        <v>5.3120098039215691</v>
      </c>
      <c r="H26" s="74">
        <v>1</v>
      </c>
      <c r="I26" s="66">
        <f t="shared" si="14"/>
        <v>5.0751738152338266</v>
      </c>
      <c r="J26" s="66">
        <f t="shared" si="17"/>
        <v>5.3659760150218512</v>
      </c>
      <c r="K26" s="66">
        <f t="shared" si="19"/>
        <v>7.3595820010274666</v>
      </c>
      <c r="L26" s="64">
        <f t="shared" si="20"/>
        <v>9.8440439722105282</v>
      </c>
      <c r="M26" s="10">
        <v>214</v>
      </c>
      <c r="N26" s="6">
        <v>160</v>
      </c>
      <c r="O26" s="6">
        <v>47</v>
      </c>
      <c r="P26" s="6">
        <v>7</v>
      </c>
      <c r="Q26" s="17">
        <f t="shared" si="18"/>
        <v>0.11888111888111888</v>
      </c>
      <c r="R26" s="17">
        <f t="shared" si="21"/>
        <v>6.4698138075019077E-2</v>
      </c>
      <c r="S26" s="8">
        <f t="shared" si="3"/>
        <v>800</v>
      </c>
      <c r="T26" s="34">
        <f t="shared" si="4"/>
        <v>2.3759999999999999</v>
      </c>
      <c r="U26">
        <f>IF(A26=0,$AL$2,IF(A26=1,$AL$3,IF(A26=2,$AL$4,IF(A26=3,$AL$5,IF(A26=4,$AL$6,IF(A26=5,$AL$7,IF(A26=6,#REF!,IF(A26=7,$AL$9,IF(A26=8,$AL$8,"")))))))))</f>
        <v>0.108</v>
      </c>
      <c r="V26">
        <v>22.22</v>
      </c>
      <c r="W26">
        <f t="shared" si="5"/>
        <v>4.5454545454545456E-2</v>
      </c>
      <c r="X26">
        <f t="shared" si="6"/>
        <v>6.2545454545454543E-2</v>
      </c>
      <c r="Y26" s="32">
        <f t="shared" si="7"/>
        <v>309441.79936256766</v>
      </c>
      <c r="Z26" s="28">
        <f t="shared" si="8"/>
        <v>836.32682797077052</v>
      </c>
      <c r="AA26" s="28">
        <f t="shared" si="9"/>
        <v>290.87380946158424</v>
      </c>
      <c r="AB26" s="20">
        <v>35</v>
      </c>
      <c r="AC26" s="1">
        <f t="shared" si="0"/>
        <v>16.726536559415411</v>
      </c>
      <c r="AD26" s="1">
        <f t="shared" si="1"/>
        <v>483.27346344058458</v>
      </c>
      <c r="AE26" s="1">
        <f t="shared" si="2"/>
        <v>8.3632682797077056</v>
      </c>
      <c r="AF26" s="3">
        <f t="shared" si="10"/>
        <v>7.2718452365396065</v>
      </c>
    </row>
    <row r="27" spans="1:37" x14ac:dyDescent="0.35">
      <c r="A27">
        <v>2</v>
      </c>
      <c r="C27" s="15">
        <f t="shared" si="13"/>
        <v>43930</v>
      </c>
      <c r="D27" s="9">
        <v>24</v>
      </c>
      <c r="E27" s="37">
        <f t="shared" si="22"/>
        <v>20</v>
      </c>
      <c r="F27" s="74">
        <f t="shared" si="23"/>
        <v>1.3333333333333333</v>
      </c>
      <c r="G27" s="74">
        <f t="shared" ref="G27:G90" si="24">AVERAGE(F21:F27)</f>
        <v>4.7842320261437914</v>
      </c>
      <c r="H27" s="74">
        <v>1</v>
      </c>
      <c r="I27" s="66">
        <f t="shared" si="14"/>
        <v>5.0937502008067623</v>
      </c>
      <c r="J27" s="66">
        <f t="shared" si="17"/>
        <v>5.4553211153577017</v>
      </c>
      <c r="K27" s="66">
        <f t="shared" si="19"/>
        <v>7.7728386356200181</v>
      </c>
      <c r="L27" s="64">
        <f t="shared" si="20"/>
        <v>11.68281767652622</v>
      </c>
      <c r="M27" s="10">
        <v>234</v>
      </c>
      <c r="N27" s="6">
        <v>163</v>
      </c>
      <c r="O27" s="6">
        <v>62</v>
      </c>
      <c r="P27" s="6">
        <v>9</v>
      </c>
      <c r="Q27" s="17">
        <f t="shared" si="18"/>
        <v>1.8749999999999999E-2</v>
      </c>
      <c r="R27" s="17">
        <f t="shared" si="21"/>
        <v>7.1458342156651727E-2</v>
      </c>
      <c r="S27" s="8">
        <f t="shared" si="3"/>
        <v>815</v>
      </c>
      <c r="T27" s="34">
        <f t="shared" si="4"/>
        <v>2.3759999999999999</v>
      </c>
      <c r="U27">
        <f>IF(A27=0,$AL$2,IF(A27=1,$AL$3,IF(A27=2,$AL$4,IF(A27=3,$AL$5,IF(A27=4,$AL$6,IF(A27=5,$AL$7,IF(A27=6,#REF!,IF(A27=7,$AL$9,IF(A27=8,$AL$8,"")))))))))</f>
        <v>0.108</v>
      </c>
      <c r="V27">
        <v>22.22</v>
      </c>
      <c r="W27">
        <f t="shared" si="5"/>
        <v>4.5454545454545456E-2</v>
      </c>
      <c r="X27">
        <f t="shared" si="6"/>
        <v>6.2545454545454543E-2</v>
      </c>
      <c r="Y27" s="32">
        <f t="shared" si="7"/>
        <v>309351.80360100092</v>
      </c>
      <c r="Z27" s="28">
        <f t="shared" si="8"/>
        <v>888.30773372067915</v>
      </c>
      <c r="AA27" s="28">
        <f t="shared" si="9"/>
        <v>328.88866527843743</v>
      </c>
      <c r="AB27" s="20">
        <v>28</v>
      </c>
      <c r="AC27" s="1">
        <f t="shared" si="0"/>
        <v>17.766154674413585</v>
      </c>
      <c r="AD27" s="1">
        <f t="shared" si="1"/>
        <v>482.2338453255864</v>
      </c>
      <c r="AE27" s="1">
        <f t="shared" si="2"/>
        <v>8.8830773372067924</v>
      </c>
      <c r="AF27" s="3">
        <f t="shared" si="10"/>
        <v>8.2222166319609364</v>
      </c>
    </row>
    <row r="28" spans="1:37" x14ac:dyDescent="0.35">
      <c r="A28">
        <v>2</v>
      </c>
      <c r="C28" s="15">
        <f t="shared" si="13"/>
        <v>43931</v>
      </c>
      <c r="D28" s="9">
        <v>25</v>
      </c>
      <c r="E28" s="37">
        <f t="shared" si="22"/>
        <v>15</v>
      </c>
      <c r="F28" s="74">
        <f t="shared" si="23"/>
        <v>2.5</v>
      </c>
      <c r="G28" s="74">
        <f t="shared" si="24"/>
        <v>4.7633986928104575</v>
      </c>
      <c r="H28" s="74">
        <v>1</v>
      </c>
      <c r="I28" s="66">
        <f t="shared" si="14"/>
        <v>5.1239639794032588</v>
      </c>
      <c r="J28" s="66">
        <f t="shared" si="17"/>
        <v>5.5174528964647074</v>
      </c>
      <c r="K28" s="66">
        <f t="shared" si="19"/>
        <v>7.7314709356561844</v>
      </c>
      <c r="L28" s="64">
        <f t="shared" si="20"/>
        <v>13.689733278961386</v>
      </c>
      <c r="M28" s="10">
        <v>249</v>
      </c>
      <c r="N28" s="6">
        <v>168</v>
      </c>
      <c r="O28" s="6">
        <v>68</v>
      </c>
      <c r="P28" s="6">
        <v>13</v>
      </c>
      <c r="Q28" s="17">
        <f t="shared" si="18"/>
        <v>3.0674846625766871E-2</v>
      </c>
      <c r="R28" s="17">
        <f t="shared" si="21"/>
        <v>5.9033740414114209E-2</v>
      </c>
      <c r="S28" s="8">
        <f t="shared" si="3"/>
        <v>840</v>
      </c>
      <c r="T28" s="34">
        <f t="shared" si="4"/>
        <v>2.3759999999999999</v>
      </c>
      <c r="U28">
        <f>IF(A28=0,$AL$2,IF(A28=1,$AL$3,IF(A28=2,$AL$4,IF(A28=3,$AL$5,IF(A28=4,$AL$6,IF(A28=5,$AL$7,IF(A28=6,#REF!,IF(A28=7,$AL$9,IF(A28=8,$AL$8,"")))))))))</f>
        <v>0.108</v>
      </c>
      <c r="V28">
        <v>22.22</v>
      </c>
      <c r="W28">
        <f t="shared" si="5"/>
        <v>4.5454545454545456E-2</v>
      </c>
      <c r="X28">
        <f t="shared" si="6"/>
        <v>6.2545454545454543E-2</v>
      </c>
      <c r="Y28" s="32">
        <f t="shared" si="7"/>
        <v>309256.24205971352</v>
      </c>
      <c r="Z28" s="28">
        <f t="shared" si="8"/>
        <v>943.49165074807854</v>
      </c>
      <c r="AA28" s="28">
        <f t="shared" si="9"/>
        <v>369.2662895384683</v>
      </c>
      <c r="AB28" s="20">
        <v>32</v>
      </c>
      <c r="AC28" s="1">
        <f t="shared" si="0"/>
        <v>18.869833014961571</v>
      </c>
      <c r="AD28" s="1">
        <f t="shared" si="1"/>
        <v>481.13016698503844</v>
      </c>
      <c r="AE28" s="1">
        <f t="shared" si="2"/>
        <v>9.4349165074807857</v>
      </c>
      <c r="AF28" s="3">
        <f t="shared" si="10"/>
        <v>9.2316572384617075</v>
      </c>
    </row>
    <row r="29" spans="1:37" x14ac:dyDescent="0.35">
      <c r="A29">
        <v>2</v>
      </c>
      <c r="C29" s="15">
        <f t="shared" si="13"/>
        <v>43932</v>
      </c>
      <c r="D29" s="9">
        <v>26</v>
      </c>
      <c r="E29" s="37">
        <f t="shared" si="22"/>
        <v>21</v>
      </c>
      <c r="F29" s="74" t="str">
        <f t="shared" si="23"/>
        <v/>
      </c>
      <c r="G29" s="74">
        <f t="shared" si="24"/>
        <v>3.1160784313725491</v>
      </c>
      <c r="H29" s="74">
        <v>1</v>
      </c>
      <c r="I29" s="66">
        <f t="shared" si="14"/>
        <v>5.2364419628299492</v>
      </c>
      <c r="J29" s="66">
        <f t="shared" si="17"/>
        <v>5.598421958998375</v>
      </c>
      <c r="K29" s="66">
        <f t="shared" si="19"/>
        <v>7.6516933195934147</v>
      </c>
      <c r="L29" s="64">
        <f t="shared" si="20"/>
        <v>12.733516913365591</v>
      </c>
      <c r="M29" s="9">
        <v>270</v>
      </c>
      <c r="N29" s="6">
        <v>188</v>
      </c>
      <c r="O29" s="6">
        <v>68</v>
      </c>
      <c r="P29" s="8">
        <v>14</v>
      </c>
      <c r="Q29" s="17">
        <f t="shared" si="18"/>
        <v>0.11904761904761904</v>
      </c>
      <c r="R29" s="17">
        <f t="shared" si="21"/>
        <v>6.1002949150240245E-2</v>
      </c>
      <c r="S29" s="8">
        <f t="shared" si="3"/>
        <v>940</v>
      </c>
      <c r="T29" s="34">
        <f t="shared" si="4"/>
        <v>2.3759999999999999</v>
      </c>
      <c r="U29">
        <f>IF(A29=0,$AL$2,IF(A29=1,$AL$3,IF(A29=2,$AL$4,IF(A29=3,$AL$5,IF(A29=4,$AL$6,IF(A29=5,$AL$7,IF(A29=6,#REF!,IF(A29=7,$AL$9,IF(A29=8,$AL$8,"")))))))))</f>
        <v>0.108</v>
      </c>
      <c r="V29">
        <v>22.22</v>
      </c>
      <c r="W29">
        <f t="shared" si="5"/>
        <v>4.5454545454545456E-2</v>
      </c>
      <c r="X29">
        <f t="shared" si="6"/>
        <v>6.2545454545454543E-2</v>
      </c>
      <c r="Y29" s="32">
        <f t="shared" si="7"/>
        <v>309154.77534810413</v>
      </c>
      <c r="Z29" s="28">
        <f t="shared" si="8"/>
        <v>1002.0723782325628</v>
      </c>
      <c r="AA29" s="28">
        <f t="shared" si="9"/>
        <v>412.15227366338098</v>
      </c>
      <c r="AB29" s="20">
        <v>21</v>
      </c>
      <c r="AC29" s="1">
        <f t="shared" si="0"/>
        <v>20.041447564651257</v>
      </c>
      <c r="AD29" s="1">
        <f t="shared" si="1"/>
        <v>479.95855243534874</v>
      </c>
      <c r="AE29" s="1">
        <f t="shared" si="2"/>
        <v>10.020723782325629</v>
      </c>
      <c r="AF29" s="3">
        <f t="shared" si="10"/>
        <v>10.303806841584525</v>
      </c>
    </row>
    <row r="30" spans="1:37" x14ac:dyDescent="0.35">
      <c r="A30">
        <v>2</v>
      </c>
      <c r="C30" s="15">
        <f t="shared" si="13"/>
        <v>43933</v>
      </c>
      <c r="D30" s="9">
        <v>27</v>
      </c>
      <c r="E30" s="37">
        <f t="shared" si="22"/>
        <v>37</v>
      </c>
      <c r="F30" s="74" t="str">
        <f t="shared" si="23"/>
        <v/>
      </c>
      <c r="G30" s="74">
        <f t="shared" si="24"/>
        <v>3.1160784313725491</v>
      </c>
      <c r="H30" s="74">
        <v>1</v>
      </c>
      <c r="I30" s="66">
        <f t="shared" si="14"/>
        <v>5.4071717714601188</v>
      </c>
      <c r="J30" s="66">
        <f t="shared" si="17"/>
        <v>5.7268477475871968</v>
      </c>
      <c r="K30" s="66">
        <f t="shared" si="19"/>
        <v>7.9364320571569884</v>
      </c>
      <c r="L30" s="64">
        <f t="shared" si="20"/>
        <v>10.74848414408671</v>
      </c>
      <c r="M30" s="9">
        <v>307</v>
      </c>
      <c r="N30" s="6">
        <v>223</v>
      </c>
      <c r="O30" s="6">
        <v>68</v>
      </c>
      <c r="P30" s="8">
        <v>16</v>
      </c>
      <c r="Q30" s="17">
        <f t="shared" si="18"/>
        <v>0.18617021276595744</v>
      </c>
      <c r="R30" s="17">
        <f t="shared" si="21"/>
        <v>8.533112013494619E-2</v>
      </c>
      <c r="S30" s="8">
        <f t="shared" si="3"/>
        <v>1115</v>
      </c>
      <c r="T30" s="34">
        <f t="shared" si="4"/>
        <v>2.3759999999999999</v>
      </c>
      <c r="U30">
        <f>IF(A30=0,$AL$2,IF(A30=1,$AL$3,IF(A30=2,$AL$4,IF(A30=3,$AL$5,IF(A30=4,$AL$6,IF(A30=5,$AL$7,IF(A30=6,#REF!,IF(A30=7,$AL$9,IF(A30=8,$AL$8,"")))))))))</f>
        <v>0.108</v>
      </c>
      <c r="V30">
        <v>22.22</v>
      </c>
      <c r="W30">
        <f t="shared" si="5"/>
        <v>4.5454545454545456E-2</v>
      </c>
      <c r="X30">
        <f t="shared" si="6"/>
        <v>6.2545454545454543E-2</v>
      </c>
      <c r="Y30" s="32">
        <f t="shared" si="7"/>
        <v>309047.04399849533</v>
      </c>
      <c r="Z30" s="28">
        <f t="shared" si="8"/>
        <v>1064.2549833762375</v>
      </c>
      <c r="AA30" s="28">
        <f t="shared" si="9"/>
        <v>457.70101812849748</v>
      </c>
      <c r="AB30" s="20">
        <v>24</v>
      </c>
      <c r="AC30" s="1">
        <f t="shared" si="0"/>
        <v>21.285099667524751</v>
      </c>
      <c r="AD30" s="1">
        <f t="shared" si="1"/>
        <v>478.71490033247522</v>
      </c>
      <c r="AE30" s="1">
        <f t="shared" si="2"/>
        <v>10.642549833762375</v>
      </c>
      <c r="AF30" s="3">
        <f t="shared" si="10"/>
        <v>11.442525453212438</v>
      </c>
    </row>
    <row r="31" spans="1:37" x14ac:dyDescent="0.35">
      <c r="A31">
        <v>2</v>
      </c>
      <c r="C31" s="15">
        <f t="shared" si="13"/>
        <v>43934</v>
      </c>
      <c r="D31" s="9">
        <v>28</v>
      </c>
      <c r="E31" s="37">
        <f t="shared" si="22"/>
        <v>10</v>
      </c>
      <c r="F31" s="74">
        <f t="shared" si="23"/>
        <v>2.5</v>
      </c>
      <c r="G31" s="74">
        <f t="shared" si="24"/>
        <v>2.3160784313725489</v>
      </c>
      <c r="H31" s="74">
        <v>1</v>
      </c>
      <c r="I31" s="66">
        <f t="shared" si="14"/>
        <v>5.4116460518550396</v>
      </c>
      <c r="J31" s="66">
        <f t="shared" si="17"/>
        <v>5.7589017738772803</v>
      </c>
      <c r="K31" s="66">
        <f t="shared" si="19"/>
        <v>8.1385005330225315</v>
      </c>
      <c r="L31" s="64">
        <f t="shared" si="20"/>
        <v>9.0140698136366364</v>
      </c>
      <c r="M31" s="9">
        <v>317</v>
      </c>
      <c r="N31" s="6">
        <v>224</v>
      </c>
      <c r="O31" s="6">
        <v>72</v>
      </c>
      <c r="P31" s="8">
        <v>21</v>
      </c>
      <c r="Q31" s="17">
        <f t="shared" si="18"/>
        <v>4.4843049327354259E-3</v>
      </c>
      <c r="R31" s="17">
        <f t="shared" si="21"/>
        <v>6.253423512533697E-2</v>
      </c>
      <c r="S31" s="8">
        <f t="shared" si="3"/>
        <v>1120</v>
      </c>
      <c r="T31" s="34">
        <f t="shared" si="4"/>
        <v>2.3759999999999999</v>
      </c>
      <c r="U31">
        <f>IF(A31=0,$AL$2,IF(A31=1,$AL$3,IF(A31=2,$AL$4,IF(A31=3,$AL$5,IF(A31=4,$AL$6,IF(A31=5,$AL$7,IF(A31=6,#REF!,IF(A31=7,$AL$9,IF(A31=8,$AL$8,"")))))))))</f>
        <v>0.108</v>
      </c>
      <c r="V31">
        <v>22.22</v>
      </c>
      <c r="W31">
        <f t="shared" si="5"/>
        <v>4.5454545454545456E-2</v>
      </c>
      <c r="X31">
        <f t="shared" si="6"/>
        <v>6.2545454545454543E-2</v>
      </c>
      <c r="Y31" s="32">
        <f t="shared" si="7"/>
        <v>308932.66735788621</v>
      </c>
      <c r="Z31" s="28">
        <f t="shared" si="8"/>
        <v>1130.2563974682589</v>
      </c>
      <c r="AA31" s="28">
        <f t="shared" si="9"/>
        <v>506.07624464559922</v>
      </c>
      <c r="AB31" s="20">
        <v>27</v>
      </c>
      <c r="AC31" s="1">
        <f t="shared" si="0"/>
        <v>22.60512794936518</v>
      </c>
      <c r="AD31" s="1">
        <f t="shared" si="1"/>
        <v>477.39487205063483</v>
      </c>
      <c r="AE31" s="1">
        <f t="shared" si="2"/>
        <v>11.30256397468259</v>
      </c>
      <c r="AF31" s="3">
        <f t="shared" si="10"/>
        <v>12.651906116139982</v>
      </c>
    </row>
    <row r="32" spans="1:37" x14ac:dyDescent="0.35">
      <c r="A32">
        <v>2</v>
      </c>
      <c r="C32" s="15">
        <f t="shared" si="13"/>
        <v>43935</v>
      </c>
      <c r="D32" s="9">
        <v>29</v>
      </c>
      <c r="E32" s="37">
        <f t="shared" si="22"/>
        <v>13</v>
      </c>
      <c r="F32" s="74">
        <f t="shared" si="23"/>
        <v>1</v>
      </c>
      <c r="G32" s="74">
        <f t="shared" si="24"/>
        <v>2.3866666666666667</v>
      </c>
      <c r="H32" s="74">
        <v>1</v>
      </c>
      <c r="I32" s="66">
        <f t="shared" si="14"/>
        <v>5.393627546352362</v>
      </c>
      <c r="J32" s="66">
        <f t="shared" si="17"/>
        <v>5.7990926544605257</v>
      </c>
      <c r="K32" s="66">
        <f t="shared" si="19"/>
        <v>9.172486992552205</v>
      </c>
      <c r="L32" s="64">
        <f t="shared" si="20"/>
        <v>10.354528445360954</v>
      </c>
      <c r="M32" s="9">
        <v>330</v>
      </c>
      <c r="N32" s="6">
        <v>220</v>
      </c>
      <c r="O32" s="6">
        <v>85</v>
      </c>
      <c r="P32" s="8">
        <v>25</v>
      </c>
      <c r="Q32" s="17">
        <f t="shared" si="18"/>
        <v>-1.7857142857142856E-2</v>
      </c>
      <c r="R32" s="17">
        <f t="shared" si="21"/>
        <v>6.5735851342293553E-2</v>
      </c>
      <c r="S32" s="8">
        <f t="shared" si="3"/>
        <v>1100</v>
      </c>
      <c r="T32" s="34">
        <f t="shared" si="4"/>
        <v>2.3759999999999999</v>
      </c>
      <c r="U32">
        <f>IF(A32=0,$AL$2,IF(A32=1,$AL$3,IF(A32=2,$AL$4,IF(A32=3,$AL$5,IF(A32=4,$AL$6,IF(A32=5,$AL$7,IF(A32=6,#REF!,IF(A32=7,$AL$9,IF(A32=8,$AL$8,"")))))))))</f>
        <v>0.108</v>
      </c>
      <c r="V32">
        <v>22.22</v>
      </c>
      <c r="W32">
        <f t="shared" si="5"/>
        <v>4.5454545454545456E-2</v>
      </c>
      <c r="X32">
        <f t="shared" si="6"/>
        <v>6.2545454545454543E-2</v>
      </c>
      <c r="Y32" s="32">
        <f t="shared" si="7"/>
        <v>308811.24242886528</v>
      </c>
      <c r="Z32" s="28">
        <f t="shared" si="8"/>
        <v>1200.3060356951505</v>
      </c>
      <c r="AA32" s="28">
        <f t="shared" si="9"/>
        <v>557.45153543961101</v>
      </c>
      <c r="AB32" s="20">
        <v>31</v>
      </c>
      <c r="AC32" s="1">
        <f t="shared" si="0"/>
        <v>24.006120713903012</v>
      </c>
      <c r="AD32" s="1">
        <f t="shared" si="1"/>
        <v>475.99387928609701</v>
      </c>
      <c r="AE32" s="1">
        <f t="shared" si="2"/>
        <v>12.003060356951506</v>
      </c>
      <c r="AF32" s="3">
        <f t="shared" si="10"/>
        <v>13.936288385990276</v>
      </c>
    </row>
    <row r="33" spans="1:32" x14ac:dyDescent="0.35">
      <c r="A33">
        <v>2</v>
      </c>
      <c r="C33" s="15">
        <f t="shared" si="13"/>
        <v>43936</v>
      </c>
      <c r="D33" s="9">
        <v>30</v>
      </c>
      <c r="E33" s="37">
        <f t="shared" si="22"/>
        <v>37</v>
      </c>
      <c r="F33" s="74">
        <f t="shared" si="23"/>
        <v>9.25</v>
      </c>
      <c r="G33" s="74">
        <f t="shared" si="24"/>
        <v>3.3166666666666664</v>
      </c>
      <c r="H33" s="74">
        <v>1</v>
      </c>
      <c r="I33" s="66">
        <f t="shared" si="14"/>
        <v>5.5333894887275203</v>
      </c>
      <c r="J33" s="66">
        <f t="shared" si="17"/>
        <v>5.9053618480545707</v>
      </c>
      <c r="K33" s="66">
        <f t="shared" si="19"/>
        <v>9.3583557135013447</v>
      </c>
      <c r="L33" s="64">
        <f t="shared" si="20"/>
        <v>9.5444342239779498</v>
      </c>
      <c r="M33" s="9">
        <v>367</v>
      </c>
      <c r="N33" s="6">
        <v>253</v>
      </c>
      <c r="O33" s="6">
        <v>89</v>
      </c>
      <c r="P33" s="8">
        <v>25</v>
      </c>
      <c r="Q33" s="17">
        <f t="shared" si="18"/>
        <v>0.15</v>
      </c>
      <c r="R33" s="17">
        <f t="shared" si="21"/>
        <v>7.0181405787847997E-2</v>
      </c>
      <c r="S33" s="8">
        <f t="shared" si="3"/>
        <v>1265</v>
      </c>
      <c r="T33" s="34">
        <f t="shared" si="4"/>
        <v>2.3759999999999999</v>
      </c>
      <c r="U33">
        <f>IF(A33=0,$AL$2,IF(A33=1,$AL$3,IF(A33=2,$AL$4,IF(A33=3,$AL$5,IF(A33=4,$AL$6,IF(A33=5,$AL$7,IF(A33=6,#REF!,IF(A33=7,$AL$9,IF(A33=8,$AL$8,"")))))))))</f>
        <v>0.108</v>
      </c>
      <c r="V33">
        <v>22.22</v>
      </c>
      <c r="W33">
        <f t="shared" si="5"/>
        <v>4.5454545454545456E-2</v>
      </c>
      <c r="X33">
        <f t="shared" si="6"/>
        <v>6.2545454545454543E-2</v>
      </c>
      <c r="Y33" s="32">
        <f t="shared" si="7"/>
        <v>308682.3426587563</v>
      </c>
      <c r="Z33" s="28">
        <f t="shared" si="8"/>
        <v>1274.6464405452791</v>
      </c>
      <c r="AA33" s="28">
        <f t="shared" si="9"/>
        <v>612.01090069848146</v>
      </c>
      <c r="AB33" s="20">
        <v>28</v>
      </c>
      <c r="AC33" s="1">
        <f t="shared" si="0"/>
        <v>25.492928810905582</v>
      </c>
      <c r="AD33" s="1">
        <f t="shared" si="1"/>
        <v>474.5070711890944</v>
      </c>
      <c r="AE33" s="1">
        <f t="shared" si="2"/>
        <v>12.746464405452791</v>
      </c>
      <c r="AF33" s="3">
        <f t="shared" si="10"/>
        <v>15.300272517462037</v>
      </c>
    </row>
    <row r="34" spans="1:32" x14ac:dyDescent="0.35">
      <c r="A34">
        <v>2</v>
      </c>
      <c r="C34" s="15">
        <f t="shared" si="13"/>
        <v>43937</v>
      </c>
      <c r="D34" s="9">
        <v>31</v>
      </c>
      <c r="E34" s="37">
        <f t="shared" si="22"/>
        <v>34</v>
      </c>
      <c r="F34" s="74">
        <f t="shared" si="23"/>
        <v>2.8333333333333335</v>
      </c>
      <c r="G34" s="74">
        <f t="shared" si="24"/>
        <v>3.6166666666666663</v>
      </c>
      <c r="H34" s="74">
        <v>1</v>
      </c>
      <c r="I34" s="66">
        <f t="shared" si="14"/>
        <v>5.6058020662959978</v>
      </c>
      <c r="J34" s="66">
        <f t="shared" si="17"/>
        <v>5.9939614273065693</v>
      </c>
      <c r="K34" s="66">
        <f t="shared" si="19"/>
        <v>9.1735960626293771</v>
      </c>
      <c r="L34" s="64">
        <f t="shared" si="20"/>
        <v>9.5801646302698433</v>
      </c>
      <c r="M34" s="9">
        <v>401</v>
      </c>
      <c r="N34" s="6">
        <v>272</v>
      </c>
      <c r="O34" s="6">
        <v>101</v>
      </c>
      <c r="P34" s="8">
        <v>28</v>
      </c>
      <c r="Q34" s="17">
        <f t="shared" si="18"/>
        <v>7.5098814229249009E-2</v>
      </c>
      <c r="R34" s="17">
        <f t="shared" si="21"/>
        <v>7.8231236392026421E-2</v>
      </c>
      <c r="S34" s="8">
        <f t="shared" si="3"/>
        <v>1360</v>
      </c>
      <c r="T34" s="34">
        <f t="shared" si="4"/>
        <v>2.3759999999999999</v>
      </c>
      <c r="U34">
        <f>IF(A34=0,$AL$2,IF(A34=1,$AL$3,IF(A34=2,$AL$4,IF(A34=3,$AL$5,IF(A34=4,$AL$6,IF(A34=5,$AL$7,IF(A34=6,#REF!,IF(A34=7,$AL$9,IF(A34=8,$AL$8,"")))))))))</f>
        <v>0.108</v>
      </c>
      <c r="V34">
        <v>22.22</v>
      </c>
      <c r="W34">
        <f t="shared" si="5"/>
        <v>4.5454545454545456E-2</v>
      </c>
      <c r="X34">
        <f t="shared" si="6"/>
        <v>6.2545454545454543E-2</v>
      </c>
      <c r="Y34" s="32">
        <f t="shared" si="7"/>
        <v>308545.51667627407</v>
      </c>
      <c r="Z34" s="28">
        <f t="shared" si="8"/>
        <v>1353.5339484572958</v>
      </c>
      <c r="AA34" s="28">
        <f t="shared" si="9"/>
        <v>669.94937526872138</v>
      </c>
      <c r="AB34" s="20">
        <v>35</v>
      </c>
      <c r="AC34" s="1">
        <f t="shared" si="0"/>
        <v>27.070678969145916</v>
      </c>
      <c r="AD34" s="1">
        <f t="shared" si="1"/>
        <v>472.92932103085411</v>
      </c>
      <c r="AE34" s="1">
        <f t="shared" si="2"/>
        <v>13.535339484572958</v>
      </c>
      <c r="AF34" s="3">
        <f t="shared" si="10"/>
        <v>16.748734381718034</v>
      </c>
    </row>
    <row r="35" spans="1:32" x14ac:dyDescent="0.35">
      <c r="A35">
        <v>3</v>
      </c>
      <c r="B35" t="s">
        <v>30</v>
      </c>
      <c r="C35" s="15">
        <f t="shared" si="13"/>
        <v>43938</v>
      </c>
      <c r="D35" s="9">
        <v>32</v>
      </c>
      <c r="E35" s="37">
        <f t="shared" si="22"/>
        <v>6</v>
      </c>
      <c r="F35" s="74">
        <f t="shared" si="23"/>
        <v>1</v>
      </c>
      <c r="G35" s="74">
        <f t="shared" si="24"/>
        <v>3.3166666666666673</v>
      </c>
      <c r="H35" s="74">
        <v>1</v>
      </c>
      <c r="I35" s="66">
        <f>LN(N35)</f>
        <v>5.6058020662959978</v>
      </c>
      <c r="J35" s="66">
        <f t="shared" si="17"/>
        <v>6.0088131854425946</v>
      </c>
      <c r="K35" s="66">
        <f t="shared" si="19"/>
        <v>10.151428325117724</v>
      </c>
      <c r="L35" s="64">
        <f t="shared" si="20"/>
        <v>11.928159232452693</v>
      </c>
      <c r="M35" s="9">
        <v>407</v>
      </c>
      <c r="N35" s="6">
        <v>272</v>
      </c>
      <c r="O35" s="6">
        <v>107</v>
      </c>
      <c r="P35" s="6">
        <v>28</v>
      </c>
      <c r="Q35" s="17">
        <f t="shared" si="18"/>
        <v>0</v>
      </c>
      <c r="R35" s="17">
        <f t="shared" si="21"/>
        <v>7.3849115445488306E-2</v>
      </c>
      <c r="S35" s="8">
        <f t="shared" si="3"/>
        <v>1360</v>
      </c>
      <c r="T35" s="34">
        <f t="shared" si="4"/>
        <v>1.3199999999999998</v>
      </c>
      <c r="U35">
        <f>IF(A35=0,$AL$2,IF(A35=1,$AL$3,IF(A35=2,$AL$4,IF(A35=3,$AL$5,IF(A35=4,$AL$6,IF(A35=5,$AL$7,IF(A35=6,#REF!,IF(A35=7,$AL$9,IF(A35=8,$AL$8,"")))))))))</f>
        <v>0.06</v>
      </c>
      <c r="V35">
        <v>22.22</v>
      </c>
      <c r="W35">
        <f t="shared" si="5"/>
        <v>4.5454545454545456E-2</v>
      </c>
      <c r="X35">
        <f t="shared" si="6"/>
        <v>1.4545454545454542E-2</v>
      </c>
      <c r="Y35" s="32">
        <f t="shared" si="7"/>
        <v>308464.83350901946</v>
      </c>
      <c r="Z35" s="28">
        <f t="shared" si="8"/>
        <v>1372.69284532751</v>
      </c>
      <c r="AA35" s="28">
        <f t="shared" si="9"/>
        <v>731.47364565314388</v>
      </c>
      <c r="AB35" s="20">
        <v>31</v>
      </c>
      <c r="AC35" s="1">
        <f t="shared" si="0"/>
        <v>27.4538569065502</v>
      </c>
      <c r="AD35" s="1">
        <f t="shared" si="1"/>
        <v>472.54614309344981</v>
      </c>
      <c r="AE35" s="1">
        <f t="shared" si="2"/>
        <v>13.7269284532751</v>
      </c>
      <c r="AF35" s="3">
        <f t="shared" si="10"/>
        <v>18.286841141328598</v>
      </c>
    </row>
    <row r="36" spans="1:32" x14ac:dyDescent="0.35">
      <c r="A36">
        <v>3</v>
      </c>
      <c r="C36" s="15">
        <f t="shared" si="13"/>
        <v>43939</v>
      </c>
      <c r="D36" s="9">
        <v>33</v>
      </c>
      <c r="E36" s="37">
        <f t="shared" si="22"/>
        <v>12</v>
      </c>
      <c r="F36" s="74" t="str">
        <f t="shared" si="23"/>
        <v/>
      </c>
      <c r="G36" s="74">
        <f t="shared" si="24"/>
        <v>3.3166666666666673</v>
      </c>
      <c r="H36" s="74">
        <v>1</v>
      </c>
      <c r="I36" s="66">
        <f t="shared" si="14"/>
        <v>5.6489742381612063</v>
      </c>
      <c r="J36" s="66">
        <f t="shared" si="17"/>
        <v>6.0378709199221374</v>
      </c>
      <c r="K36" s="66">
        <f t="shared" si="19"/>
        <v>11.923199848489757</v>
      </c>
      <c r="L36" s="64">
        <f>LN(2)/SLOPE(I30:I36,D30:D36)</f>
        <v>14.637762749696707</v>
      </c>
      <c r="M36" s="10">
        <v>419</v>
      </c>
      <c r="N36" s="6">
        <v>284</v>
      </c>
      <c r="O36" s="6">
        <v>107</v>
      </c>
      <c r="P36" s="6">
        <v>28</v>
      </c>
      <c r="Q36" s="17">
        <f t="shared" si="18"/>
        <v>4.4117647058823532E-2</v>
      </c>
      <c r="R36" s="17">
        <f t="shared" si="21"/>
        <v>6.3144833732803232E-2</v>
      </c>
      <c r="S36" s="8">
        <f t="shared" si="3"/>
        <v>1420</v>
      </c>
      <c r="T36" s="34">
        <f t="shared" si="4"/>
        <v>1.3199999999999998</v>
      </c>
      <c r="U36">
        <f>IF(A36=0,$AL$2,IF(A36=1,$AL$3,IF(A36=2,$AL$4,IF(A36=3,$AL$5,IF(A36=4,$AL$6,IF(A36=5,$AL$7,IF(A36=6,#REF!,IF(A36=7,$AL$9,IF(A36=8,$AL$8,"")))))))))</f>
        <v>0.06</v>
      </c>
      <c r="V36">
        <v>22.22</v>
      </c>
      <c r="W36">
        <f t="shared" si="5"/>
        <v>4.5454545454545456E-2</v>
      </c>
      <c r="X36">
        <f t="shared" si="6"/>
        <v>1.4545454545454542E-2</v>
      </c>
      <c r="Y36" s="32">
        <f t="shared" si="7"/>
        <v>308383.02969085542</v>
      </c>
      <c r="Z36" s="28">
        <f t="shared" si="8"/>
        <v>1392.1015341585096</v>
      </c>
      <c r="AA36" s="28">
        <f t="shared" si="9"/>
        <v>793.86877498621254</v>
      </c>
      <c r="AB36" s="20">
        <v>29</v>
      </c>
      <c r="AC36" s="1">
        <f t="shared" si="0"/>
        <v>27.842030683170194</v>
      </c>
      <c r="AD36" s="1">
        <f t="shared" si="1"/>
        <v>472.15796931682979</v>
      </c>
      <c r="AE36" s="1">
        <f t="shared" si="2"/>
        <v>13.921015341585097</v>
      </c>
      <c r="AF36" s="3">
        <f t="shared" si="10"/>
        <v>19.846719374655315</v>
      </c>
    </row>
    <row r="37" spans="1:32" x14ac:dyDescent="0.35">
      <c r="A37">
        <v>3</v>
      </c>
      <c r="C37" s="15">
        <f t="shared" si="13"/>
        <v>43940</v>
      </c>
      <c r="D37" s="9">
        <v>34</v>
      </c>
      <c r="E37" s="37">
        <f t="shared" si="22"/>
        <v>11</v>
      </c>
      <c r="F37" s="74" t="str">
        <f t="shared" si="23"/>
        <v/>
      </c>
      <c r="G37" s="74">
        <f t="shared" si="24"/>
        <v>3.3166666666666673</v>
      </c>
      <c r="H37" s="74">
        <v>1</v>
      </c>
      <c r="I37" s="66">
        <f t="shared" si="14"/>
        <v>5.6733232671714928</v>
      </c>
      <c r="J37" s="66">
        <f t="shared" si="17"/>
        <v>6.0637852086876078</v>
      </c>
      <c r="K37" s="66">
        <f t="shared" si="19"/>
        <v>12.976307962195966</v>
      </c>
      <c r="L37" s="64">
        <f>LN(2)/SLOPE(I31:I37,D31:D37)</f>
        <v>14.185796044531891</v>
      </c>
      <c r="M37" s="9">
        <v>430</v>
      </c>
      <c r="N37" s="6">
        <v>291</v>
      </c>
      <c r="O37" s="11">
        <v>107</v>
      </c>
      <c r="P37" s="11">
        <v>32</v>
      </c>
      <c r="Q37" s="17">
        <f t="shared" si="18"/>
        <v>2.464788732394366E-2</v>
      </c>
      <c r="R37" s="17">
        <f t="shared" si="21"/>
        <v>4.007021581251554E-2</v>
      </c>
      <c r="S37" s="8">
        <f t="shared" si="3"/>
        <v>1455</v>
      </c>
      <c r="T37" s="34">
        <f t="shared" si="4"/>
        <v>1.3199999999999998</v>
      </c>
      <c r="U37">
        <f>IF(A37=0,$AL$2,IF(A37=1,$AL$3,IF(A37=2,$AL$4,IF(A37=3,$AL$5,IF(A37=4,$AL$6,IF(A37=5,$AL$7,IF(A37=6,#REF!,IF(A37=7,$AL$9,IF(A37=8,$AL$8,"")))))))))</f>
        <v>0.06</v>
      </c>
      <c r="V37">
        <v>22.22</v>
      </c>
      <c r="W37">
        <f t="shared" si="5"/>
        <v>4.5454545454545456E-2</v>
      </c>
      <c r="X37">
        <f t="shared" si="6"/>
        <v>1.4545454545454542E-2</v>
      </c>
      <c r="Y37" s="32">
        <f t="shared" si="7"/>
        <v>308300.0912383282</v>
      </c>
      <c r="Z37" s="28">
        <f t="shared" si="8"/>
        <v>1411.7626442239525</v>
      </c>
      <c r="AA37" s="28">
        <f t="shared" si="9"/>
        <v>857.14611744796298</v>
      </c>
      <c r="AB37" s="20">
        <v>30</v>
      </c>
      <c r="AC37" s="1">
        <f t="shared" si="0"/>
        <v>28.235252884479053</v>
      </c>
      <c r="AD37" s="1">
        <f t="shared" si="1"/>
        <v>471.76474711552095</v>
      </c>
      <c r="AE37" s="1">
        <f t="shared" si="2"/>
        <v>14.117626442239526</v>
      </c>
      <c r="AF37" s="3">
        <f t="shared" si="10"/>
        <v>21.428652936199075</v>
      </c>
    </row>
    <row r="38" spans="1:32" x14ac:dyDescent="0.35">
      <c r="A38">
        <v>3</v>
      </c>
      <c r="C38" s="15">
        <f t="shared" si="13"/>
        <v>43941</v>
      </c>
      <c r="D38" s="9">
        <v>35</v>
      </c>
      <c r="E38" s="37">
        <f t="shared" si="22"/>
        <v>15</v>
      </c>
      <c r="F38" s="74">
        <f t="shared" si="23"/>
        <v>0.88235294117647056</v>
      </c>
      <c r="G38" s="74">
        <f t="shared" si="24"/>
        <v>2.9931372549019608</v>
      </c>
      <c r="H38" s="74">
        <v>1</v>
      </c>
      <c r="I38" s="66">
        <f t="shared" si="14"/>
        <v>5.6524891802686508</v>
      </c>
      <c r="J38" s="66">
        <f t="shared" si="17"/>
        <v>6.0980742821662401</v>
      </c>
      <c r="K38" s="66">
        <f t="shared" si="19"/>
        <v>15.431425719506393</v>
      </c>
      <c r="L38" s="64">
        <f t="shared" si="20"/>
        <v>17.649769309748848</v>
      </c>
      <c r="M38" s="9">
        <v>445</v>
      </c>
      <c r="N38" s="6">
        <v>285</v>
      </c>
      <c r="O38" s="11">
        <v>124</v>
      </c>
      <c r="P38" s="11">
        <v>36</v>
      </c>
      <c r="Q38" s="17">
        <f t="shared" si="18"/>
        <v>-2.0618556701030927E-2</v>
      </c>
      <c r="R38" s="17">
        <f t="shared" si="21"/>
        <v>3.6484092721977494E-2</v>
      </c>
      <c r="S38" s="8">
        <f t="shared" si="3"/>
        <v>1425</v>
      </c>
      <c r="T38" s="34">
        <f t="shared" si="4"/>
        <v>1.3199999999999998</v>
      </c>
      <c r="U38">
        <f>IF(A38=0,$AL$2,IF(A38=1,$AL$3,IF(A38=2,$AL$4,IF(A38=3,$AL$5,IF(A38=4,$AL$6,IF(A38=5,$AL$7,IF(A38=6,#REF!,IF(A38=7,$AL$9,IF(A38=8,$AL$8,"")))))))))</f>
        <v>0.06</v>
      </c>
      <c r="V38">
        <v>22.22</v>
      </c>
      <c r="W38">
        <f t="shared" si="5"/>
        <v>4.5454545454545456E-2</v>
      </c>
      <c r="X38">
        <f t="shared" si="6"/>
        <v>1.4545454545454542E-2</v>
      </c>
      <c r="Y38" s="32">
        <f t="shared" si="7"/>
        <v>308216.00403964298</v>
      </c>
      <c r="Z38" s="28">
        <f t="shared" si="8"/>
        <v>1431.6788136262498</v>
      </c>
      <c r="AA38" s="28">
        <f t="shared" si="9"/>
        <v>921.31714673086992</v>
      </c>
      <c r="AB38" s="20">
        <v>29</v>
      </c>
      <c r="AC38" s="1">
        <f t="shared" si="0"/>
        <v>28.633576272524998</v>
      </c>
      <c r="AD38" s="1">
        <f t="shared" si="1"/>
        <v>471.36642372747502</v>
      </c>
      <c r="AE38" s="1">
        <f t="shared" si="2"/>
        <v>14.316788136262499</v>
      </c>
      <c r="AF38" s="3">
        <f t="shared" si="10"/>
        <v>23.032928668271751</v>
      </c>
    </row>
    <row r="39" spans="1:32" x14ac:dyDescent="0.35">
      <c r="A39">
        <v>3</v>
      </c>
      <c r="C39" s="15">
        <f t="shared" si="13"/>
        <v>43942</v>
      </c>
      <c r="D39" s="9">
        <v>36</v>
      </c>
      <c r="E39" s="37">
        <f t="shared" si="22"/>
        <v>13</v>
      </c>
      <c r="F39" s="74">
        <f t="shared" si="23"/>
        <v>1.3</v>
      </c>
      <c r="G39" s="74">
        <f t="shared" si="24"/>
        <v>3.0531372549019613</v>
      </c>
      <c r="H39" s="74">
        <v>1</v>
      </c>
      <c r="I39" s="66">
        <f t="shared" si="14"/>
        <v>5.6559918108198524</v>
      </c>
      <c r="J39" s="66">
        <f t="shared" si="17"/>
        <v>6.1268691841141854</v>
      </c>
      <c r="K39" s="66">
        <f t="shared" si="19"/>
        <v>20.920241528721238</v>
      </c>
      <c r="L39" s="64">
        <f t="shared" si="20"/>
        <v>36.708971314738292</v>
      </c>
      <c r="M39" s="9">
        <v>458</v>
      </c>
      <c r="N39" s="6">
        <v>286</v>
      </c>
      <c r="O39" s="11">
        <v>134</v>
      </c>
      <c r="P39" s="11">
        <v>38</v>
      </c>
      <c r="Q39" s="17">
        <f t="shared" si="18"/>
        <v>3.5087719298245615E-3</v>
      </c>
      <c r="R39" s="17">
        <f t="shared" si="21"/>
        <v>3.9536366262972841E-2</v>
      </c>
      <c r="S39" s="8">
        <f t="shared" si="3"/>
        <v>1430</v>
      </c>
      <c r="T39" s="34">
        <f t="shared" si="4"/>
        <v>1.3199999999999998</v>
      </c>
      <c r="U39">
        <f>IF(A39=0,$AL$2,IF(A39=1,$AL$3,IF(A39=2,$AL$4,IF(A39=3,$AL$5,IF(A39=4,$AL$6,IF(A39=5,$AL$7,IF(A39=6,#REF!,IF(A39=7,$AL$9,IF(A39=8,$AL$8,"")))))))))</f>
        <v>0.06</v>
      </c>
      <c r="V39">
        <v>22.22</v>
      </c>
      <c r="W39">
        <f t="shared" si="5"/>
        <v>4.5454545454545456E-2</v>
      </c>
      <c r="X39">
        <f t="shared" si="6"/>
        <v>1.4545454545454542E-2</v>
      </c>
      <c r="Y39" s="32">
        <f t="shared" si="7"/>
        <v>308130.75385488395</v>
      </c>
      <c r="Z39" s="28">
        <f t="shared" si="8"/>
        <v>1451.8526886750071</v>
      </c>
      <c r="AA39" s="28">
        <f t="shared" si="9"/>
        <v>986.39345644115406</v>
      </c>
      <c r="AB39" s="20">
        <v>29</v>
      </c>
      <c r="AC39" s="1">
        <f t="shared" si="0"/>
        <v>29.037053773500144</v>
      </c>
      <c r="AD39" s="1">
        <f t="shared" si="1"/>
        <v>470.96294622649987</v>
      </c>
      <c r="AE39" s="1">
        <f t="shared" si="2"/>
        <v>14.518526886750072</v>
      </c>
      <c r="AF39" s="3">
        <f t="shared" si="10"/>
        <v>24.659836411028852</v>
      </c>
    </row>
    <row r="40" spans="1:32" x14ac:dyDescent="0.35">
      <c r="A40">
        <v>3</v>
      </c>
      <c r="C40" s="15">
        <f t="shared" si="13"/>
        <v>43943</v>
      </c>
      <c r="D40" s="9">
        <v>37</v>
      </c>
      <c r="E40" s="37">
        <f t="shared" si="22"/>
        <v>12</v>
      </c>
      <c r="F40" s="74">
        <f t="shared" si="23"/>
        <v>1.3333333333333333</v>
      </c>
      <c r="G40" s="74">
        <f t="shared" si="24"/>
        <v>1.4698039215686274</v>
      </c>
      <c r="H40" s="74">
        <v>1</v>
      </c>
      <c r="I40" s="66">
        <f t="shared" si="14"/>
        <v>5.6629604801359461</v>
      </c>
      <c r="J40" s="66">
        <f t="shared" si="17"/>
        <v>6.1527326947041043</v>
      </c>
      <c r="K40" s="66">
        <f t="shared" si="19"/>
        <v>25.119581315010677</v>
      </c>
      <c r="L40" s="64">
        <f t="shared" si="20"/>
        <v>70.480241586315245</v>
      </c>
      <c r="M40" s="9">
        <v>470</v>
      </c>
      <c r="N40" s="7">
        <v>288</v>
      </c>
      <c r="O40" s="12">
        <v>143</v>
      </c>
      <c r="P40" s="12">
        <v>39</v>
      </c>
      <c r="Q40" s="17">
        <f t="shared" si="18"/>
        <v>6.993006993006993E-3</v>
      </c>
      <c r="R40" s="17">
        <f t="shared" si="21"/>
        <v>1.9106795833402405E-2</v>
      </c>
      <c r="S40" s="8">
        <f t="shared" si="3"/>
        <v>1440</v>
      </c>
      <c r="T40" s="34">
        <f t="shared" si="4"/>
        <v>1.3199999999999998</v>
      </c>
      <c r="U40">
        <f>IF(A40=0,$AL$2,IF(A40=1,$AL$3,IF(A40=2,$AL$4,IF(A40=3,$AL$5,IF(A40=4,$AL$6,IF(A40=5,$AL$7,IF(A40=6,#REF!,IF(A40=7,$AL$9,IF(A40=8,$AL$8,"")))))))))</f>
        <v>0.06</v>
      </c>
      <c r="V40">
        <v>22.22</v>
      </c>
      <c r="W40">
        <f t="shared" si="5"/>
        <v>4.5454545454545456E-2</v>
      </c>
      <c r="X40">
        <f t="shared" si="6"/>
        <v>1.4545454545454542E-2</v>
      </c>
      <c r="Y40" s="32">
        <f t="shared" si="7"/>
        <v>308044.32631628739</v>
      </c>
      <c r="Z40" s="28">
        <f t="shared" si="8"/>
        <v>1472.2869232408971</v>
      </c>
      <c r="AA40" s="28">
        <f t="shared" si="9"/>
        <v>1052.3867604718362</v>
      </c>
      <c r="AB40" s="20">
        <v>24</v>
      </c>
      <c r="AC40" s="1">
        <f t="shared" si="0"/>
        <v>29.445738464817943</v>
      </c>
      <c r="AD40" s="1">
        <f t="shared" si="1"/>
        <v>470.55426153518204</v>
      </c>
      <c r="AE40" s="1">
        <f t="shared" si="2"/>
        <v>14.722869232408971</v>
      </c>
      <c r="AF40" s="3">
        <f t="shared" si="10"/>
        <v>26.309669011795904</v>
      </c>
    </row>
    <row r="41" spans="1:32" x14ac:dyDescent="0.35">
      <c r="A41">
        <v>3</v>
      </c>
      <c r="C41" s="15">
        <f t="shared" si="13"/>
        <v>43944</v>
      </c>
      <c r="D41" s="9">
        <v>38</v>
      </c>
      <c r="E41" s="37">
        <f t="shared" si="22"/>
        <v>11</v>
      </c>
      <c r="F41" s="74">
        <f t="shared" si="23"/>
        <v>1.8333333333333333</v>
      </c>
      <c r="G41" s="74">
        <f t="shared" si="24"/>
        <v>1.2698039215686274</v>
      </c>
      <c r="H41" s="74">
        <v>1</v>
      </c>
      <c r="I41" s="66">
        <f t="shared" si="14"/>
        <v>5.6767538022682817</v>
      </c>
      <c r="J41" s="66">
        <f t="shared" si="17"/>
        <v>6.1758672701057611</v>
      </c>
      <c r="K41" s="66">
        <f t="shared" si="19"/>
        <v>24.444407796744478</v>
      </c>
      <c r="L41" s="64">
        <f t="shared" si="20"/>
        <v>86.838693327354505</v>
      </c>
      <c r="M41" s="9">
        <v>481</v>
      </c>
      <c r="N41" s="6">
        <v>292</v>
      </c>
      <c r="O41" s="11">
        <v>149</v>
      </c>
      <c r="P41" s="11">
        <v>40</v>
      </c>
      <c r="Q41" s="17">
        <f t="shared" si="18"/>
        <v>1.3888888888888888E-2</v>
      </c>
      <c r="R41" s="17">
        <f t="shared" si="21"/>
        <v>1.036252078477953E-2</v>
      </c>
      <c r="S41" s="8">
        <f t="shared" si="3"/>
        <v>1460</v>
      </c>
      <c r="T41" s="34">
        <f t="shared" si="4"/>
        <v>1.3199999999999998</v>
      </c>
      <c r="U41">
        <f>IF(A41=0,$AL$2,IF(A41=1,$AL$3,IF(A41=2,$AL$4,IF(A41=3,$AL$5,IF(A41=4,$AL$6,IF(A41=5,$AL$7,IF(A41=6,#REF!,IF(A41=7,$AL$9,IF(A41=8,$AL$8,"")))))))))</f>
        <v>0.06</v>
      </c>
      <c r="V41">
        <v>22.22</v>
      </c>
      <c r="W41">
        <f t="shared" si="5"/>
        <v>4.5454545454545456E-2</v>
      </c>
      <c r="X41">
        <f t="shared" si="6"/>
        <v>1.4545454545454542E-2</v>
      </c>
      <c r="Y41" s="32">
        <f t="shared" si="7"/>
        <v>307956.7069285693</v>
      </c>
      <c r="Z41" s="28">
        <f t="shared" si="8"/>
        <v>1492.9841780844315</v>
      </c>
      <c r="AA41" s="28">
        <f t="shared" si="9"/>
        <v>1119.3088933464223</v>
      </c>
      <c r="AB41" s="20">
        <v>31</v>
      </c>
      <c r="AC41" s="1">
        <f t="shared" si="0"/>
        <v>29.85968356168863</v>
      </c>
      <c r="AD41" s="1">
        <f t="shared" si="1"/>
        <v>470.14031643831134</v>
      </c>
      <c r="AE41" s="1">
        <f t="shared" si="2"/>
        <v>14.929841780844315</v>
      </c>
      <c r="AF41" s="3">
        <f t="shared" si="10"/>
        <v>27.982722333660561</v>
      </c>
    </row>
    <row r="42" spans="1:32" x14ac:dyDescent="0.35">
      <c r="A42">
        <v>3</v>
      </c>
      <c r="C42" s="15">
        <f t="shared" si="13"/>
        <v>43945</v>
      </c>
      <c r="D42" s="9">
        <v>39</v>
      </c>
      <c r="E42" s="37">
        <f t="shared" si="22"/>
        <v>13</v>
      </c>
      <c r="F42" s="74">
        <f t="shared" si="23"/>
        <v>0.76470588235294112</v>
      </c>
      <c r="G42" s="74">
        <f t="shared" si="24"/>
        <v>1.2227450980392156</v>
      </c>
      <c r="H42" s="74">
        <v>1</v>
      </c>
      <c r="I42" s="66">
        <f t="shared" si="14"/>
        <v>5.6629604801359461</v>
      </c>
      <c r="J42" s="66">
        <f t="shared" si="17"/>
        <v>6.2025355171879228</v>
      </c>
      <c r="K42" s="66">
        <f t="shared" si="19"/>
        <v>25.113497700949615</v>
      </c>
      <c r="L42" s="64">
        <f t="shared" si="20"/>
        <v>327.33618316919211</v>
      </c>
      <c r="M42" s="9">
        <v>494</v>
      </c>
      <c r="N42" s="6">
        <v>288</v>
      </c>
      <c r="O42" s="11">
        <v>166</v>
      </c>
      <c r="P42" s="11">
        <v>40</v>
      </c>
      <c r="Q42" s="17">
        <f t="shared" si="18"/>
        <v>-1.3698630136986301E-2</v>
      </c>
      <c r="R42" s="17">
        <f t="shared" si="21"/>
        <v>8.4055736223529152E-3</v>
      </c>
      <c r="S42" s="8">
        <f t="shared" si="3"/>
        <v>1440</v>
      </c>
      <c r="T42" s="34">
        <f t="shared" si="4"/>
        <v>1.3199999999999998</v>
      </c>
      <c r="U42">
        <f>IF(A42=0,$AL$2,IF(A42=1,$AL$3,IF(A42=2,$AL$4,IF(A42=3,$AL$5,IF(A42=4,$AL$6,IF(A42=5,$AL$7,IF(A42=6,#REF!,IF(A42=7,$AL$9,IF(A42=8,$AL$8,"")))))))))</f>
        <v>0.06</v>
      </c>
      <c r="V42">
        <v>22.22</v>
      </c>
      <c r="W42">
        <f t="shared" si="5"/>
        <v>4.5454545454545456E-2</v>
      </c>
      <c r="X42">
        <f t="shared" si="6"/>
        <v>1.4545454545454542E-2</v>
      </c>
      <c r="Y42" s="32">
        <f t="shared" si="7"/>
        <v>307867.88106930896</v>
      </c>
      <c r="Z42" s="28">
        <f t="shared" si="8"/>
        <v>1513.9471201590995</v>
      </c>
      <c r="AA42" s="28">
        <f t="shared" si="9"/>
        <v>1187.1718105320783</v>
      </c>
      <c r="AB42" s="20">
        <v>34</v>
      </c>
      <c r="AC42" s="1">
        <f t="shared" si="0"/>
        <v>30.27894240318199</v>
      </c>
      <c r="AD42" s="1">
        <f t="shared" si="1"/>
        <v>469.72105759681801</v>
      </c>
      <c r="AE42" s="1">
        <f t="shared" si="2"/>
        <v>15.139471201590995</v>
      </c>
      <c r="AF42" s="3">
        <f t="shared" si="10"/>
        <v>29.67929526330196</v>
      </c>
    </row>
    <row r="43" spans="1:32" x14ac:dyDescent="0.35">
      <c r="A43">
        <v>4</v>
      </c>
      <c r="B43" t="s">
        <v>30</v>
      </c>
      <c r="C43" s="15">
        <f t="shared" si="13"/>
        <v>43946</v>
      </c>
      <c r="D43" s="9">
        <v>40</v>
      </c>
      <c r="E43" s="37">
        <f t="shared" si="22"/>
        <v>3</v>
      </c>
      <c r="F43" s="74" t="str">
        <f t="shared" si="23"/>
        <v/>
      </c>
      <c r="G43" s="74">
        <f t="shared" si="24"/>
        <v>1.2227450980392156</v>
      </c>
      <c r="H43" s="74">
        <v>1</v>
      </c>
      <c r="I43" s="66">
        <f t="shared" si="14"/>
        <v>5.6733232671714928</v>
      </c>
      <c r="J43" s="66">
        <f t="shared" si="17"/>
        <v>6.2085900260966289</v>
      </c>
      <c r="K43" s="66">
        <f t="shared" si="19"/>
        <v>28.032846561377035</v>
      </c>
      <c r="L43" s="64">
        <f t="shared" si="20"/>
        <v>465.37132975374772</v>
      </c>
      <c r="M43" s="9">
        <v>497</v>
      </c>
      <c r="N43" s="6">
        <v>291</v>
      </c>
      <c r="O43" s="8">
        <v>166</v>
      </c>
      <c r="P43" s="8">
        <v>40</v>
      </c>
      <c r="Q43" s="17">
        <f t="shared" si="18"/>
        <v>1.0416666666666666E-2</v>
      </c>
      <c r="R43" s="17">
        <f t="shared" si="21"/>
        <v>3.5911478520447918E-3</v>
      </c>
      <c r="S43" s="8">
        <f t="shared" si="3"/>
        <v>1455</v>
      </c>
      <c r="T43" s="34">
        <f t="shared" si="4"/>
        <v>0.59399999999999997</v>
      </c>
      <c r="U43">
        <f>IF(A43=0,$AL$2,IF(A43=1,$AL$3,IF(A43=2,$AL$4,IF(A43=3,$AL$5,IF(A43=4,$AL$6,IF(A43=5,$AL$7,IF(A43=6,#REF!,IF(A43=7,$AL$9,IF(A43=8,$AL$8,"")))))))))</f>
        <v>2.7E-2</v>
      </c>
      <c r="V43">
        <v>22.22</v>
      </c>
      <c r="W43">
        <f t="shared" si="5"/>
        <v>4.5454545454545456E-2</v>
      </c>
      <c r="X43">
        <f t="shared" si="6"/>
        <v>-1.8454545454545456E-2</v>
      </c>
      <c r="Y43" s="32">
        <f t="shared" si="7"/>
        <v>307827.35988334572</v>
      </c>
      <c r="Z43" s="28">
        <f t="shared" si="8"/>
        <v>1485.6525279332777</v>
      </c>
      <c r="AA43" s="28">
        <f t="shared" si="9"/>
        <v>1255.9875887211283</v>
      </c>
      <c r="AB43" s="20">
        <v>33</v>
      </c>
      <c r="AC43" s="1">
        <f t="shared" si="0"/>
        <v>29.713050558665554</v>
      </c>
      <c r="AD43" s="1">
        <f t="shared" si="1"/>
        <v>470.28694944133446</v>
      </c>
      <c r="AE43" s="1">
        <f t="shared" si="2"/>
        <v>14.856525279332777</v>
      </c>
      <c r="AF43" s="3">
        <f t="shared" si="10"/>
        <v>31.39968971802821</v>
      </c>
    </row>
    <row r="44" spans="1:32" x14ac:dyDescent="0.35">
      <c r="A44">
        <v>4</v>
      </c>
      <c r="C44" s="15">
        <f t="shared" si="13"/>
        <v>43947</v>
      </c>
      <c r="D44" s="9">
        <v>41</v>
      </c>
      <c r="E44" s="37">
        <f t="shared" si="22"/>
        <v>2</v>
      </c>
      <c r="F44" s="74" t="str">
        <f t="shared" si="23"/>
        <v/>
      </c>
      <c r="G44" s="74">
        <f t="shared" si="24"/>
        <v>1.2227450980392156</v>
      </c>
      <c r="H44" s="74">
        <v>1</v>
      </c>
      <c r="I44" s="66">
        <f t="shared" si="14"/>
        <v>5.6801726090170677</v>
      </c>
      <c r="J44" s="66">
        <f t="shared" si="17"/>
        <v>6.2126060957515188</v>
      </c>
      <c r="K44" s="66">
        <f t="shared" si="19"/>
        <v>34.854038675047441</v>
      </c>
      <c r="L44" s="64">
        <f t="shared" si="20"/>
        <v>164.87633697020152</v>
      </c>
      <c r="M44" s="9">
        <v>499</v>
      </c>
      <c r="N44" s="6">
        <v>293</v>
      </c>
      <c r="O44" s="11">
        <v>166</v>
      </c>
      <c r="P44" s="11">
        <v>40</v>
      </c>
      <c r="Q44" s="17">
        <f t="shared" si="18"/>
        <v>6.8728522336769758E-3</v>
      </c>
      <c r="R44" s="17">
        <f t="shared" si="21"/>
        <v>1.0518571248638365E-3</v>
      </c>
      <c r="S44" s="8">
        <f t="shared" si="3"/>
        <v>1465</v>
      </c>
      <c r="T44" s="34">
        <f t="shared" si="4"/>
        <v>0.59399999999999997</v>
      </c>
      <c r="U44">
        <f>IF(A44=0,$AL$2,IF(A44=1,$AL$3,IF(A44=2,$AL$4,IF(A44=3,$AL$5,IF(A44=4,$AL$6,IF(A44=5,$AL$7,IF(A44=6,#REF!,IF(A44=7,$AL$9,IF(A44=8,$AL$8,"")))))))))</f>
        <v>2.7E-2</v>
      </c>
      <c r="V44">
        <v>22.22</v>
      </c>
      <c r="W44">
        <f t="shared" si="5"/>
        <v>4.5454545454545456E-2</v>
      </c>
      <c r="X44">
        <f t="shared" si="6"/>
        <v>-1.8454545454545456E-2</v>
      </c>
      <c r="Y44" s="32">
        <f t="shared" si="7"/>
        <v>307787.60124312778</v>
      </c>
      <c r="Z44" s="28">
        <f t="shared" si="8"/>
        <v>1457.8815077905924</v>
      </c>
      <c r="AA44" s="28">
        <f t="shared" si="9"/>
        <v>1323.5172490817317</v>
      </c>
      <c r="AB44" s="20">
        <v>32</v>
      </c>
      <c r="AC44" s="1">
        <f t="shared" si="0"/>
        <v>29.157630155811848</v>
      </c>
      <c r="AD44" s="1">
        <f t="shared" si="1"/>
        <v>470.84236984418817</v>
      </c>
      <c r="AE44" s="1">
        <f t="shared" si="2"/>
        <v>14.578815077905924</v>
      </c>
      <c r="AF44" s="3">
        <f t="shared" si="10"/>
        <v>33.087931227043292</v>
      </c>
    </row>
    <row r="45" spans="1:32" x14ac:dyDescent="0.35">
      <c r="A45">
        <v>4</v>
      </c>
      <c r="C45" s="15">
        <f t="shared" si="13"/>
        <v>43948</v>
      </c>
      <c r="D45" s="9">
        <v>42</v>
      </c>
      <c r="E45" s="37">
        <f t="shared" si="22"/>
        <v>5</v>
      </c>
      <c r="F45" s="74">
        <f t="shared" si="23"/>
        <v>0.83333333333333337</v>
      </c>
      <c r="G45" s="74">
        <f t="shared" si="24"/>
        <v>1.2129411764705882</v>
      </c>
      <c r="H45" s="74">
        <v>1</v>
      </c>
      <c r="I45" s="66">
        <f t="shared" si="14"/>
        <v>5.6664266881124323</v>
      </c>
      <c r="J45" s="66">
        <f t="shared" si="17"/>
        <v>6.2225762680713688</v>
      </c>
      <c r="K45" s="66">
        <f t="shared" si="19"/>
        <v>44.15042493169053</v>
      </c>
      <c r="L45" s="64">
        <f t="shared" si="20"/>
        <v>311.53505093335963</v>
      </c>
      <c r="M45" s="9">
        <v>504</v>
      </c>
      <c r="N45" s="8">
        <v>289</v>
      </c>
      <c r="O45" s="11">
        <v>172</v>
      </c>
      <c r="P45" s="11">
        <v>43</v>
      </c>
      <c r="Q45" s="17">
        <f t="shared" si="18"/>
        <v>-1.3651877133105802E-2</v>
      </c>
      <c r="R45" s="17">
        <f t="shared" si="21"/>
        <v>2.0470970631388547E-3</v>
      </c>
      <c r="S45" s="8">
        <f t="shared" si="3"/>
        <v>1445</v>
      </c>
      <c r="T45" s="34">
        <f t="shared" si="4"/>
        <v>0.59399999999999997</v>
      </c>
      <c r="U45">
        <f>IF(A45=0,$AL$2,IF(A45=1,$AL$3,IF(A45=2,$AL$4,IF(A45=3,$AL$5,IF(A45=4,$AL$6,IF(A45=5,$AL$7,IF(A45=6,#REF!,IF(A45=7,$AL$9,IF(A45=8,$AL$8,"")))))))))</f>
        <v>2.7E-2</v>
      </c>
      <c r="V45">
        <v>22.22</v>
      </c>
      <c r="W45">
        <f t="shared" si="5"/>
        <v>4.5454545454545456E-2</v>
      </c>
      <c r="X45">
        <f t="shared" si="6"/>
        <v>-1.8454545454545456E-2</v>
      </c>
      <c r="Y45" s="32">
        <f t="shared" si="7"/>
        <v>307748.59084280051</v>
      </c>
      <c r="Z45" s="28">
        <f t="shared" si="8"/>
        <v>1430.6245668546831</v>
      </c>
      <c r="AA45" s="28">
        <f t="shared" si="9"/>
        <v>1389.7845903449404</v>
      </c>
      <c r="AB45" s="20">
        <v>29</v>
      </c>
      <c r="AC45" s="1">
        <f t="shared" si="0"/>
        <v>28.612491337093662</v>
      </c>
      <c r="AD45" s="1">
        <f t="shared" si="1"/>
        <v>471.38750866290633</v>
      </c>
      <c r="AE45" s="1">
        <f t="shared" si="2"/>
        <v>14.306245668546831</v>
      </c>
      <c r="AF45" s="3">
        <f t="shared" si="10"/>
        <v>34.744614758623513</v>
      </c>
    </row>
    <row r="46" spans="1:32" x14ac:dyDescent="0.35">
      <c r="A46">
        <v>4</v>
      </c>
      <c r="C46" s="15">
        <f t="shared" si="13"/>
        <v>43949</v>
      </c>
      <c r="D46" s="9">
        <v>43</v>
      </c>
      <c r="E46" s="37">
        <f t="shared" si="22"/>
        <v>3</v>
      </c>
      <c r="F46" s="74">
        <f t="shared" si="23"/>
        <v>0.11538461538461539</v>
      </c>
      <c r="G46" s="74">
        <f t="shared" si="24"/>
        <v>0.97601809954751118</v>
      </c>
      <c r="H46" s="74">
        <v>1</v>
      </c>
      <c r="I46" s="66">
        <f t="shared" si="14"/>
        <v>5.5834963087816991</v>
      </c>
      <c r="J46" s="66">
        <f t="shared" si="17"/>
        <v>6.2285110035911835</v>
      </c>
      <c r="K46" s="66">
        <f t="shared" si="19"/>
        <v>58.666089282827876</v>
      </c>
      <c r="L46" s="64">
        <f t="shared" si="20"/>
        <v>-80.253693941188871</v>
      </c>
      <c r="M46" s="9">
        <v>507</v>
      </c>
      <c r="N46" s="6">
        <v>266</v>
      </c>
      <c r="O46" s="11">
        <v>198</v>
      </c>
      <c r="P46" s="11">
        <v>43</v>
      </c>
      <c r="Q46" s="17">
        <f t="shared" si="18"/>
        <v>-7.9584775086505188E-2</v>
      </c>
      <c r="R46" s="17">
        <f t="shared" si="21"/>
        <v>-9.8234096534796818E-3</v>
      </c>
      <c r="S46" s="8">
        <f t="shared" si="3"/>
        <v>1330</v>
      </c>
      <c r="T46" s="34">
        <f t="shared" si="4"/>
        <v>0.59399999999999997</v>
      </c>
      <c r="U46">
        <f>IF(A46=0,$AL$2,IF(A46=1,$AL$3,IF(A46=2,$AL$4,IF(A46=3,$AL$5,IF(A46=4,$AL$6,IF(A46=5,$AL$7,IF(A46=6,#REF!,IF(A46=7,$AL$9,IF(A46=8,$AL$8,"")))))))))</f>
        <v>2.7E-2</v>
      </c>
      <c r="V46">
        <v>22.22</v>
      </c>
      <c r="W46">
        <f t="shared" si="5"/>
        <v>4.5454545454545456E-2</v>
      </c>
      <c r="X46">
        <f t="shared" si="6"/>
        <v>-1.8454545454545456E-2</v>
      </c>
      <c r="Y46" s="32">
        <f t="shared" si="7"/>
        <v>307710.31464322162</v>
      </c>
      <c r="Z46" s="28">
        <f t="shared" si="8"/>
        <v>1403.8723770310812</v>
      </c>
      <c r="AA46" s="28">
        <f t="shared" si="9"/>
        <v>1454.812979747426</v>
      </c>
      <c r="AB46" s="20">
        <v>30</v>
      </c>
      <c r="AC46" s="1">
        <f t="shared" si="0"/>
        <v>28.077447540621623</v>
      </c>
      <c r="AD46" s="1">
        <f t="shared" si="1"/>
        <v>471.92255245937838</v>
      </c>
      <c r="AE46" s="1">
        <f t="shared" si="2"/>
        <v>14.038723770310812</v>
      </c>
      <c r="AF46" s="3">
        <f t="shared" si="10"/>
        <v>36.370324493685651</v>
      </c>
    </row>
    <row r="47" spans="1:32" x14ac:dyDescent="0.35">
      <c r="A47">
        <v>4</v>
      </c>
      <c r="C47" s="15">
        <f t="shared" si="13"/>
        <v>43950</v>
      </c>
      <c r="D47" s="9">
        <v>44</v>
      </c>
      <c r="E47" s="37">
        <f t="shared" si="22"/>
        <v>9</v>
      </c>
      <c r="F47" s="74">
        <f t="shared" si="23"/>
        <v>0.5625</v>
      </c>
      <c r="G47" s="74">
        <f t="shared" si="24"/>
        <v>0.82185143288084461</v>
      </c>
      <c r="H47" s="74">
        <v>1</v>
      </c>
      <c r="I47" s="66">
        <f t="shared" si="14"/>
        <v>5.5568280616995374</v>
      </c>
      <c r="J47" s="66">
        <f t="shared" si="17"/>
        <v>6.2461067654815627</v>
      </c>
      <c r="K47" s="66">
        <f t="shared" si="19"/>
        <v>70.152615658861052</v>
      </c>
      <c r="L47" s="64">
        <f t="shared" si="20"/>
        <v>-36.925498300686385</v>
      </c>
      <c r="M47" s="9">
        <v>516</v>
      </c>
      <c r="N47" s="6">
        <v>259</v>
      </c>
      <c r="O47" s="11">
        <v>214</v>
      </c>
      <c r="P47" s="11">
        <v>43</v>
      </c>
      <c r="Q47" s="17">
        <f t="shared" si="18"/>
        <v>-2.6315789473684209E-2</v>
      </c>
      <c r="R47" s="17">
        <f t="shared" si="21"/>
        <v>-1.4581809148721281E-2</v>
      </c>
      <c r="S47" s="8">
        <f t="shared" si="3"/>
        <v>1295</v>
      </c>
      <c r="T47" s="34">
        <f t="shared" si="4"/>
        <v>0.59399999999999997</v>
      </c>
      <c r="U47">
        <f>IF(A47=0,$AL$2,IF(A47=1,$AL$3,IF(A47=2,$AL$4,IF(A47=3,$AL$5,IF(A47=4,$AL$6,IF(A47=5,$AL$7,IF(A47=6,#REF!,IF(A47=7,$AL$9,IF(A47=8,$AL$8,"")))))))))</f>
        <v>2.7E-2</v>
      </c>
      <c r="V47">
        <v>22.22</v>
      </c>
      <c r="W47">
        <f t="shared" si="5"/>
        <v>4.5454545454545456E-2</v>
      </c>
      <c r="X47">
        <f t="shared" si="6"/>
        <v>-1.8454545454545456E-2</v>
      </c>
      <c r="Y47" s="32">
        <f t="shared" si="7"/>
        <v>307672.75886705314</v>
      </c>
      <c r="Z47" s="28">
        <f t="shared" si="8"/>
        <v>1377.615772425411</v>
      </c>
      <c r="AA47" s="28">
        <f t="shared" si="9"/>
        <v>1518.6253605215661</v>
      </c>
      <c r="AB47" s="20">
        <v>36</v>
      </c>
      <c r="AC47" s="1">
        <f t="shared" si="0"/>
        <v>27.552315448508221</v>
      </c>
      <c r="AD47" s="1">
        <f t="shared" si="1"/>
        <v>472.44768455149176</v>
      </c>
      <c r="AE47" s="1">
        <f t="shared" si="2"/>
        <v>13.77615772425411</v>
      </c>
      <c r="AF47" s="3">
        <f t="shared" si="10"/>
        <v>37.965634013039157</v>
      </c>
    </row>
    <row r="48" spans="1:32" x14ac:dyDescent="0.35">
      <c r="A48">
        <v>4</v>
      </c>
      <c r="B48" t="s">
        <v>45</v>
      </c>
      <c r="C48" s="15">
        <f t="shared" si="13"/>
        <v>43951</v>
      </c>
      <c r="D48" s="9">
        <v>45</v>
      </c>
      <c r="E48" s="37">
        <f t="shared" si="22"/>
        <v>19</v>
      </c>
      <c r="F48" s="74">
        <f t="shared" si="23"/>
        <v>1.9</v>
      </c>
      <c r="G48" s="74">
        <f t="shared" si="24"/>
        <v>0.83518476621417792</v>
      </c>
      <c r="H48" s="74">
        <v>1</v>
      </c>
      <c r="I48" s="66">
        <f t="shared" si="14"/>
        <v>5.5909869805108565</v>
      </c>
      <c r="J48" s="66">
        <f t="shared" si="17"/>
        <v>6.2822667468960063</v>
      </c>
      <c r="K48" s="66">
        <f t="shared" si="19"/>
        <v>58.788958972072464</v>
      </c>
      <c r="L48" s="64">
        <f t="shared" si="20"/>
        <v>-35.572903282938078</v>
      </c>
      <c r="M48" s="9">
        <v>535</v>
      </c>
      <c r="N48" s="6">
        <v>268</v>
      </c>
      <c r="O48" s="11">
        <v>224</v>
      </c>
      <c r="P48" s="8">
        <v>43</v>
      </c>
      <c r="Q48" s="17">
        <f t="shared" si="18"/>
        <v>3.4749034749034749E-2</v>
      </c>
      <c r="R48" s="17">
        <f t="shared" si="21"/>
        <v>-1.1601788311557587E-2</v>
      </c>
      <c r="S48" s="8">
        <f t="shared" si="3"/>
        <v>1340</v>
      </c>
      <c r="T48" s="34">
        <f t="shared" si="4"/>
        <v>0.59399999999999997</v>
      </c>
      <c r="U48">
        <f>IF(A48=0,$AL$2,IF(A48=1,$AL$3,IF(A48=2,$AL$4,IF(A48=3,$AL$5,IF(A48=4,$AL$6,IF(A48=5,$AL$7,IF(A48=6,#REF!,IF(A48=7,$AL$9,IF(A48=8,$AL$8,"")))))))))</f>
        <v>2.7E-2</v>
      </c>
      <c r="V48">
        <v>22.22</v>
      </c>
      <c r="W48">
        <f t="shared" si="5"/>
        <v>4.5454545454545456E-2</v>
      </c>
      <c r="X48">
        <f t="shared" si="6"/>
        <v>-1.8454545454545456E-2</v>
      </c>
      <c r="Y48" s="32">
        <f t="shared" si="7"/>
        <v>307635.90999394085</v>
      </c>
      <c r="Z48" s="28">
        <f t="shared" si="8"/>
        <v>1351.8457467911121</v>
      </c>
      <c r="AA48" s="28">
        <f t="shared" si="9"/>
        <v>1581.2442592681757</v>
      </c>
      <c r="AB48" s="20">
        <v>33</v>
      </c>
      <c r="AC48" s="1">
        <f t="shared" si="0"/>
        <v>27.036914935822242</v>
      </c>
      <c r="AD48" s="1">
        <f t="shared" si="1"/>
        <v>472.96308506417773</v>
      </c>
      <c r="AE48" s="1">
        <f t="shared" si="2"/>
        <v>13.518457467911121</v>
      </c>
      <c r="AF48" s="3">
        <f t="shared" si="10"/>
        <v>39.531106481704398</v>
      </c>
    </row>
    <row r="49" spans="1:32" x14ac:dyDescent="0.35">
      <c r="A49">
        <v>4</v>
      </c>
      <c r="B49" t="s">
        <v>46</v>
      </c>
      <c r="C49" s="15">
        <f t="shared" si="13"/>
        <v>43952</v>
      </c>
      <c r="D49" s="9">
        <v>46</v>
      </c>
      <c r="E49" s="37">
        <f t="shared" si="22"/>
        <v>8</v>
      </c>
      <c r="F49" s="74">
        <f t="shared" si="23"/>
        <v>0.47058823529411764</v>
      </c>
      <c r="G49" s="74">
        <f t="shared" si="24"/>
        <v>0.77636123680241331</v>
      </c>
      <c r="H49" s="74">
        <v>1</v>
      </c>
      <c r="I49" s="66">
        <f t="shared" si="14"/>
        <v>5.5568280616995374</v>
      </c>
      <c r="J49" s="66">
        <f t="shared" si="17"/>
        <v>6.2971093199339352</v>
      </c>
      <c r="K49" s="66">
        <f t="shared" si="19"/>
        <v>45.302713516680818</v>
      </c>
      <c r="L49" s="64">
        <f t="shared" si="20"/>
        <v>-30.446236734193725</v>
      </c>
      <c r="M49" s="9">
        <v>543</v>
      </c>
      <c r="N49" s="6">
        <v>259</v>
      </c>
      <c r="O49" s="11">
        <v>241</v>
      </c>
      <c r="P49" s="8">
        <v>43</v>
      </c>
      <c r="Q49" s="17">
        <f t="shared" si="18"/>
        <v>-3.3582089552238806E-2</v>
      </c>
      <c r="R49" s="17">
        <f t="shared" si="21"/>
        <v>-1.4442282513736516E-2</v>
      </c>
      <c r="S49" s="8">
        <f t="shared" si="3"/>
        <v>1295</v>
      </c>
      <c r="T49" s="34">
        <f t="shared" si="4"/>
        <v>0.59399999999999997</v>
      </c>
      <c r="U49">
        <f>IF(A49=0,$AL$2,IF(A49=1,$AL$3,IF(A49=2,$AL$4,IF(A49=3,$AL$5,IF(A49=4,$AL$6,IF(A49=5,$AL$7,IF(A49=6,#REF!,IF(A49=7,$AL$9,IF(A49=8,$AL$8,"")))))))))</f>
        <v>2.7E-2</v>
      </c>
      <c r="V49">
        <v>22.22</v>
      </c>
      <c r="W49">
        <f t="shared" si="5"/>
        <v>4.5454545454545456E-2</v>
      </c>
      <c r="X49">
        <f t="shared" si="6"/>
        <v>-1.8454545454545456E-2</v>
      </c>
      <c r="Y49" s="32">
        <f t="shared" si="7"/>
        <v>307599.7547557801</v>
      </c>
      <c r="Z49" s="28">
        <f t="shared" si="8"/>
        <v>1326.5534510068157</v>
      </c>
      <c r="AA49" s="28">
        <f t="shared" si="9"/>
        <v>1642.6917932132262</v>
      </c>
      <c r="AB49" s="20">
        <v>32</v>
      </c>
      <c r="AC49" s="1">
        <f t="shared" si="0"/>
        <v>26.531069020136314</v>
      </c>
      <c r="AD49" s="1">
        <f t="shared" si="1"/>
        <v>473.46893097986367</v>
      </c>
      <c r="AE49" s="1">
        <f t="shared" si="2"/>
        <v>13.265534510068157</v>
      </c>
      <c r="AF49" s="3">
        <f t="shared" si="10"/>
        <v>41.06729483033066</v>
      </c>
    </row>
    <row r="50" spans="1:32" x14ac:dyDescent="0.35">
      <c r="A50">
        <v>4</v>
      </c>
      <c r="C50" s="15">
        <f t="shared" si="13"/>
        <v>43953</v>
      </c>
      <c r="D50" s="9">
        <v>47</v>
      </c>
      <c r="E50" s="37">
        <f t="shared" si="22"/>
        <v>6</v>
      </c>
      <c r="F50" s="74" t="str">
        <f t="shared" si="23"/>
        <v/>
      </c>
      <c r="G50" s="74">
        <f t="shared" si="24"/>
        <v>0.77636123680241331</v>
      </c>
      <c r="H50" s="74">
        <v>1</v>
      </c>
      <c r="I50" s="66">
        <f t="shared" si="14"/>
        <v>5.575949103146316</v>
      </c>
      <c r="J50" s="66">
        <f t="shared" si="17"/>
        <v>6.3080984415095305</v>
      </c>
      <c r="K50" s="66">
        <f t="shared" si="19"/>
        <v>39.665165154189538</v>
      </c>
      <c r="L50" s="64">
        <f t="shared" si="20"/>
        <v>-37.01176329680456</v>
      </c>
      <c r="M50" s="9">
        <v>549</v>
      </c>
      <c r="N50" s="6">
        <v>264</v>
      </c>
      <c r="O50" s="11">
        <v>241</v>
      </c>
      <c r="P50" s="8">
        <v>44</v>
      </c>
      <c r="Q50" s="17">
        <f t="shared" si="18"/>
        <v>1.9305019305019305E-2</v>
      </c>
      <c r="R50" s="17">
        <f t="shared" si="21"/>
        <v>-1.3172517851114712E-2</v>
      </c>
      <c r="S50" s="8">
        <f t="shared" si="3"/>
        <v>1320</v>
      </c>
      <c r="T50" s="34">
        <f t="shared" si="4"/>
        <v>0.59399999999999997</v>
      </c>
      <c r="U50">
        <f>IF(A50=0,$AL$2,IF(A50=1,$AL$3,IF(A50=2,$AL$4,IF(A50=3,$AL$5,IF(A50=4,$AL$6,IF(A50=5,$AL$7,IF(A50=6,#REF!,IF(A50=7,$AL$9,IF(A50=8,$AL$8,"")))))))))</f>
        <v>2.7E-2</v>
      </c>
      <c r="V50">
        <v>22.22</v>
      </c>
      <c r="W50">
        <f t="shared" si="5"/>
        <v>4.5454545454545456E-2</v>
      </c>
      <c r="X50">
        <f t="shared" si="6"/>
        <v>-1.8454545454545456E-2</v>
      </c>
      <c r="Y50" s="32">
        <f t="shared" si="7"/>
        <v>307564.28013206675</v>
      </c>
      <c r="Z50" s="28">
        <f t="shared" si="8"/>
        <v>1301.7301905834788</v>
      </c>
      <c r="AA50" s="28">
        <f t="shared" si="9"/>
        <v>1702.9896773498997</v>
      </c>
      <c r="AB50" s="20">
        <v>26</v>
      </c>
      <c r="AC50" s="1">
        <f t="shared" si="0"/>
        <v>26.034603811669577</v>
      </c>
      <c r="AD50" s="1">
        <f t="shared" si="1"/>
        <v>473.96539618833043</v>
      </c>
      <c r="AE50" s="1">
        <f t="shared" si="2"/>
        <v>13.017301905834788</v>
      </c>
      <c r="AF50" s="3">
        <f t="shared" si="10"/>
        <v>42.574741933747497</v>
      </c>
    </row>
    <row r="51" spans="1:32" x14ac:dyDescent="0.35">
      <c r="A51">
        <v>4</v>
      </c>
      <c r="C51" s="15">
        <f t="shared" si="13"/>
        <v>43954</v>
      </c>
      <c r="D51" s="9">
        <v>48</v>
      </c>
      <c r="E51" s="37">
        <f t="shared" si="22"/>
        <v>4</v>
      </c>
      <c r="F51" s="74" t="str">
        <f t="shared" si="23"/>
        <v/>
      </c>
      <c r="G51" s="74">
        <f t="shared" si="24"/>
        <v>0.77636123680241331</v>
      </c>
      <c r="H51" s="74">
        <v>1</v>
      </c>
      <c r="I51" s="66">
        <f t="shared" si="14"/>
        <v>5.5909869805108565</v>
      </c>
      <c r="J51" s="66">
        <f t="shared" si="17"/>
        <v>6.315358001522335</v>
      </c>
      <c r="K51" s="66">
        <f t="shared" si="19"/>
        <v>39.728192387268443</v>
      </c>
      <c r="L51" s="64">
        <f t="shared" si="20"/>
        <v>-80.393674406047396</v>
      </c>
      <c r="M51" s="9">
        <v>553</v>
      </c>
      <c r="N51" s="6">
        <v>268</v>
      </c>
      <c r="O51" s="6">
        <v>241</v>
      </c>
      <c r="P51" s="8">
        <v>44</v>
      </c>
      <c r="Q51" s="17">
        <f t="shared" si="18"/>
        <v>1.5151515151515152E-2</v>
      </c>
      <c r="R51" s="17">
        <f t="shared" si="21"/>
        <v>-1.1989851719994971E-2</v>
      </c>
      <c r="S51" s="8">
        <f t="shared" si="3"/>
        <v>1340</v>
      </c>
      <c r="T51" s="34">
        <f t="shared" si="4"/>
        <v>0.59399999999999997</v>
      </c>
      <c r="U51">
        <f>IF(A51=0,$AL$2,IF(A51=1,$AL$3,IF(A51=2,$AL$4,IF(A51=3,$AL$5,IF(A51=4,$AL$6,IF(A51=5,$AL$7,IF(A51=6,#REF!,IF(A51=7,$AL$9,IF(A51=8,$AL$8,"")))))))))</f>
        <v>2.7E-2</v>
      </c>
      <c r="V51">
        <v>22.22</v>
      </c>
      <c r="W51">
        <f t="shared" si="5"/>
        <v>4.5454545454545456E-2</v>
      </c>
      <c r="X51">
        <f t="shared" si="6"/>
        <v>-1.8454545454545456E-2</v>
      </c>
      <c r="Y51" s="32">
        <f t="shared" si="7"/>
        <v>307529.47334533144</v>
      </c>
      <c r="Z51" s="28">
        <f t="shared" si="8"/>
        <v>1277.3674232013543</v>
      </c>
      <c r="AA51" s="28">
        <f t="shared" si="9"/>
        <v>1762.1592314673305</v>
      </c>
      <c r="AB51" s="20">
        <v>27</v>
      </c>
      <c r="AC51" s="1">
        <f t="shared" si="0"/>
        <v>25.547348464027088</v>
      </c>
      <c r="AD51" s="1">
        <f t="shared" si="1"/>
        <v>474.4526515359729</v>
      </c>
      <c r="AE51" s="1">
        <f t="shared" si="2"/>
        <v>12.773674232013544</v>
      </c>
      <c r="AF51" s="3">
        <f t="shared" si="10"/>
        <v>44.053980786683269</v>
      </c>
    </row>
    <row r="52" spans="1:32" x14ac:dyDescent="0.35">
      <c r="A52">
        <v>4</v>
      </c>
      <c r="C52" s="15">
        <f t="shared" si="13"/>
        <v>43955</v>
      </c>
      <c r="D52" s="9">
        <v>49</v>
      </c>
      <c r="E52" s="37">
        <f t="shared" si="22"/>
        <v>7</v>
      </c>
      <c r="F52" s="74">
        <f t="shared" si="23"/>
        <v>0.5</v>
      </c>
      <c r="G52" s="74">
        <f t="shared" si="24"/>
        <v>0.70969457013574666</v>
      </c>
      <c r="H52" s="74">
        <v>1</v>
      </c>
      <c r="I52" s="66">
        <f t="shared" si="14"/>
        <v>5.5606816310155276</v>
      </c>
      <c r="J52" s="66">
        <f t="shared" si="17"/>
        <v>6.3279367837291947</v>
      </c>
      <c r="K52" s="66">
        <f t="shared" si="19"/>
        <v>41.953390171726241</v>
      </c>
      <c r="L52" s="64">
        <f t="shared" si="20"/>
        <v>-1279.875202654988</v>
      </c>
      <c r="M52" s="9">
        <v>560</v>
      </c>
      <c r="N52" s="6">
        <v>260</v>
      </c>
      <c r="O52" s="6">
        <v>255</v>
      </c>
      <c r="P52" s="8">
        <v>45</v>
      </c>
      <c r="Q52" s="17">
        <f t="shared" si="18"/>
        <v>-2.9850746268656716E-2</v>
      </c>
      <c r="R52" s="17">
        <f t="shared" si="21"/>
        <v>-1.4303975882216531E-2</v>
      </c>
      <c r="S52" s="8">
        <f t="shared" si="3"/>
        <v>1300</v>
      </c>
      <c r="T52" s="34">
        <f t="shared" si="4"/>
        <v>0.59399999999999997</v>
      </c>
      <c r="U52">
        <f>IF(A52=0,$AL$2,IF(A52=1,$AL$3,IF(A52=2,$AL$4,IF(A52=3,$AL$5,IF(A52=4,$AL$6,IF(A52=5,$AL$7,IF(A52=6,#REF!,IF(A52=7,$AL$9,IF(A52=8,$AL$8,"")))))))))</f>
        <v>2.7E-2</v>
      </c>
      <c r="V52">
        <v>22.22</v>
      </c>
      <c r="W52">
        <f t="shared" si="5"/>
        <v>4.5454545454545456E-2</v>
      </c>
      <c r="X52">
        <f t="shared" si="6"/>
        <v>-1.8454545454545456E-2</v>
      </c>
      <c r="Y52" s="32">
        <f t="shared" si="7"/>
        <v>307495.32185665588</v>
      </c>
      <c r="Z52" s="28">
        <f t="shared" si="8"/>
        <v>1253.456756276852</v>
      </c>
      <c r="AA52" s="28">
        <f t="shared" si="9"/>
        <v>1820.221387067392</v>
      </c>
      <c r="AB52" s="20">
        <v>28</v>
      </c>
      <c r="AC52" s="1">
        <f t="shared" si="0"/>
        <v>25.069135125537041</v>
      </c>
      <c r="AD52" s="1">
        <f t="shared" si="1"/>
        <v>474.93086487446294</v>
      </c>
      <c r="AE52" s="1">
        <f t="shared" si="2"/>
        <v>12.534567562768521</v>
      </c>
      <c r="AF52" s="3">
        <f t="shared" si="10"/>
        <v>45.505534676684803</v>
      </c>
    </row>
    <row r="53" spans="1:32" x14ac:dyDescent="0.35">
      <c r="A53">
        <v>4</v>
      </c>
      <c r="C53" s="15">
        <f t="shared" si="13"/>
        <v>43956</v>
      </c>
      <c r="D53" s="9">
        <v>50</v>
      </c>
      <c r="E53" s="37">
        <f t="shared" si="22"/>
        <v>7</v>
      </c>
      <c r="F53" s="74">
        <f t="shared" si="23"/>
        <v>0.41176470588235292</v>
      </c>
      <c r="G53" s="74">
        <f t="shared" si="24"/>
        <v>0.76897058823529407</v>
      </c>
      <c r="H53" s="74">
        <v>1</v>
      </c>
      <c r="I53" s="66">
        <f t="shared" si="14"/>
        <v>5.5174528964647074</v>
      </c>
      <c r="J53" s="66">
        <f t="shared" si="17"/>
        <v>6.3403593037277517</v>
      </c>
      <c r="K53" s="66">
        <f t="shared" si="19"/>
        <v>49.466804181233407</v>
      </c>
      <c r="L53" s="64">
        <f t="shared" si="20"/>
        <v>-134.24046716216571</v>
      </c>
      <c r="M53" s="9">
        <v>567</v>
      </c>
      <c r="N53" s="6">
        <v>249</v>
      </c>
      <c r="O53" s="6">
        <v>272</v>
      </c>
      <c r="P53" s="8">
        <v>46</v>
      </c>
      <c r="Q53" s="17">
        <f t="shared" si="18"/>
        <v>-4.230769230769231E-2</v>
      </c>
      <c r="R53" s="17">
        <f t="shared" si="21"/>
        <v>-8.9786783423861198E-3</v>
      </c>
      <c r="S53" s="8">
        <f t="shared" si="3"/>
        <v>1245</v>
      </c>
      <c r="T53" s="34">
        <f t="shared" si="4"/>
        <v>0.59399999999999997</v>
      </c>
      <c r="U53">
        <f>IF(A53=0,$AL$2,IF(A53=1,$AL$3,IF(A53=2,$AL$4,IF(A53=3,$AL$5,IF(A53=4,$AL$6,IF(A53=5,$AL$7,IF(A53=6,#REF!,IF(A53=7,$AL$9,IF(A53=8,$AL$8,"")))))))))</f>
        <v>2.7E-2</v>
      </c>
      <c r="V53">
        <v>22.22</v>
      </c>
      <c r="W53">
        <f t="shared" si="5"/>
        <v>4.5454545454545456E-2</v>
      </c>
      <c r="X53">
        <f t="shared" si="6"/>
        <v>-1.8454545454545456E-2</v>
      </c>
      <c r="Y53" s="32">
        <f t="shared" si="7"/>
        <v>307461.81336126989</v>
      </c>
      <c r="Z53" s="28">
        <f t="shared" si="8"/>
        <v>1229.9899445593232</v>
      </c>
      <c r="AA53" s="28">
        <f t="shared" si="9"/>
        <v>1877.1966941708854</v>
      </c>
      <c r="AB53" s="20">
        <v>31</v>
      </c>
      <c r="AC53" s="1">
        <f t="shared" si="0"/>
        <v>24.599798891186467</v>
      </c>
      <c r="AD53" s="1">
        <f t="shared" si="1"/>
        <v>475.40020110881352</v>
      </c>
      <c r="AE53" s="1">
        <f t="shared" si="2"/>
        <v>12.299899445593233</v>
      </c>
      <c r="AF53" s="3">
        <f t="shared" si="10"/>
        <v>46.929917354272135</v>
      </c>
    </row>
    <row r="54" spans="1:32" x14ac:dyDescent="0.35">
      <c r="A54">
        <v>4</v>
      </c>
      <c r="C54" s="15">
        <f t="shared" si="13"/>
        <v>43957</v>
      </c>
      <c r="D54" s="9">
        <v>51</v>
      </c>
      <c r="E54" s="37">
        <f t="shared" si="22"/>
        <v>8</v>
      </c>
      <c r="F54" s="74">
        <f t="shared" si="23"/>
        <v>0.72727272727272729</v>
      </c>
      <c r="G54" s="74">
        <f t="shared" si="24"/>
        <v>0.80192513368983964</v>
      </c>
      <c r="H54" s="74">
        <v>1</v>
      </c>
      <c r="I54" s="66">
        <f t="shared" si="14"/>
        <v>5.5012582105447274</v>
      </c>
      <c r="J54" s="66">
        <f t="shared" si="17"/>
        <v>6.3543700407973507</v>
      </c>
      <c r="K54" s="66">
        <f t="shared" si="19"/>
        <v>60.152579702269662</v>
      </c>
      <c r="L54" s="64">
        <f t="shared" si="20"/>
        <v>-53.435851599121655</v>
      </c>
      <c r="M54" s="9">
        <v>575</v>
      </c>
      <c r="N54" s="6">
        <v>245</v>
      </c>
      <c r="O54" s="6">
        <v>283</v>
      </c>
      <c r="P54" s="8">
        <v>47</v>
      </c>
      <c r="Q54" s="17">
        <f t="shared" si="18"/>
        <v>-1.6064257028112448E-2</v>
      </c>
      <c r="R54" s="17">
        <f t="shared" si="21"/>
        <v>-7.5141737073044388E-3</v>
      </c>
      <c r="S54" s="8">
        <f t="shared" si="3"/>
        <v>1225</v>
      </c>
      <c r="T54" s="34">
        <f t="shared" si="4"/>
        <v>0.59399999999999997</v>
      </c>
      <c r="U54">
        <f>IF(A54=0,$AL$2,IF(A54=1,$AL$3,IF(A54=2,$AL$4,IF(A54=3,$AL$5,IF(A54=4,$AL$6,IF(A54=5,$AL$7,IF(A54=6,#REF!,IF(A54=7,$AL$9,IF(A54=8,$AL$8,"")))))))))</f>
        <v>2.7E-2</v>
      </c>
      <c r="V54">
        <v>22.22</v>
      </c>
      <c r="W54">
        <f t="shared" si="5"/>
        <v>4.5454545454545456E-2</v>
      </c>
      <c r="X54">
        <f t="shared" si="6"/>
        <v>-1.8454545454545456E-2</v>
      </c>
      <c r="Y54" s="32">
        <f t="shared" si="7"/>
        <v>307428.9357842278</v>
      </c>
      <c r="Z54" s="28">
        <f t="shared" si="8"/>
        <v>1206.9588877577796</v>
      </c>
      <c r="AA54" s="28">
        <f t="shared" si="9"/>
        <v>1933.1053280144911</v>
      </c>
      <c r="AB54" s="20">
        <v>30</v>
      </c>
      <c r="AC54" s="1">
        <f t="shared" si="0"/>
        <v>24.139177755155593</v>
      </c>
      <c r="AD54" s="1">
        <f t="shared" si="1"/>
        <v>475.86082224484443</v>
      </c>
      <c r="AE54" s="1">
        <f t="shared" si="2"/>
        <v>12.069588877577797</v>
      </c>
      <c r="AF54" s="3">
        <f t="shared" si="10"/>
        <v>48.327633200362278</v>
      </c>
    </row>
    <row r="55" spans="1:32" x14ac:dyDescent="0.35">
      <c r="A55">
        <v>4</v>
      </c>
      <c r="C55" s="15">
        <f t="shared" si="13"/>
        <v>43958</v>
      </c>
      <c r="D55" s="9">
        <v>52</v>
      </c>
      <c r="E55" s="37">
        <f t="shared" si="22"/>
        <v>7</v>
      </c>
      <c r="F55" s="74">
        <f t="shared" si="23"/>
        <v>0.63636363636363635</v>
      </c>
      <c r="G55" s="74">
        <f t="shared" si="24"/>
        <v>0.54919786096256673</v>
      </c>
      <c r="H55" s="74">
        <v>1</v>
      </c>
      <c r="I55" s="66">
        <f t="shared" si="14"/>
        <v>5.4806389233419912</v>
      </c>
      <c r="J55" s="66">
        <f t="shared" si="17"/>
        <v>6.3664704477314382</v>
      </c>
      <c r="K55" s="66">
        <f t="shared" si="19"/>
        <v>59.602147110145964</v>
      </c>
      <c r="L55" s="64">
        <f t="shared" si="20"/>
        <v>-42.987463167823556</v>
      </c>
      <c r="M55" s="9">
        <v>582</v>
      </c>
      <c r="N55" s="6">
        <v>240</v>
      </c>
      <c r="O55" s="6">
        <v>294</v>
      </c>
      <c r="P55" s="8">
        <v>48</v>
      </c>
      <c r="Q55" s="17">
        <f t="shared" si="18"/>
        <v>-2.0408163265306121E-2</v>
      </c>
      <c r="R55" s="17">
        <f t="shared" si="21"/>
        <v>-1.5393773423638849E-2</v>
      </c>
      <c r="S55" s="8">
        <f t="shared" si="3"/>
        <v>1200</v>
      </c>
      <c r="T55" s="34">
        <f t="shared" si="4"/>
        <v>0.59399999999999997</v>
      </c>
      <c r="U55">
        <f>IF(A55=0,$AL$2,IF(A55=1,$AL$3,IF(A55=2,$AL$4,IF(A55=3,$AL$5,IF(A55=4,$AL$6,IF(A55=5,$AL$7,IF(A55=6,#REF!,IF(A55=7,$AL$9,IF(A55=8,$AL$8,"")))))))))</f>
        <v>2.7E-2</v>
      </c>
      <c r="V55">
        <v>22.22</v>
      </c>
      <c r="W55">
        <f t="shared" si="5"/>
        <v>4.5454545454545456E-2</v>
      </c>
      <c r="X55">
        <f t="shared" si="6"/>
        <v>-1.8454545454545456E-2</v>
      </c>
      <c r="Y55" s="32">
        <f t="shared" si="7"/>
        <v>307396.67727616266</v>
      </c>
      <c r="Z55" s="28">
        <f t="shared" si="8"/>
        <v>1184.3556281975345</v>
      </c>
      <c r="AA55" s="28">
        <f t="shared" si="9"/>
        <v>1987.9670956398447</v>
      </c>
      <c r="AB55" s="20">
        <v>26</v>
      </c>
      <c r="AC55" s="1">
        <f t="shared" si="0"/>
        <v>23.687112563950691</v>
      </c>
      <c r="AD55" s="1">
        <f t="shared" si="1"/>
        <v>476.31288743604932</v>
      </c>
      <c r="AE55" s="1">
        <f t="shared" si="2"/>
        <v>11.843556281975346</v>
      </c>
      <c r="AF55" s="3">
        <f t="shared" si="10"/>
        <v>49.69917739099612</v>
      </c>
    </row>
    <row r="56" spans="1:32" x14ac:dyDescent="0.35">
      <c r="A56">
        <v>4</v>
      </c>
      <c r="B56" t="s">
        <v>36</v>
      </c>
      <c r="C56" s="15">
        <f t="shared" si="13"/>
        <v>43959</v>
      </c>
      <c r="D56" s="9">
        <v>53</v>
      </c>
      <c r="E56" s="37">
        <f t="shared" si="22"/>
        <v>1</v>
      </c>
      <c r="F56" s="74">
        <f t="shared" si="23"/>
        <v>7.1428571428571425E-2</v>
      </c>
      <c r="G56" s="74">
        <f t="shared" si="24"/>
        <v>0.46936592818945766</v>
      </c>
      <c r="H56" s="74">
        <v>1</v>
      </c>
      <c r="I56" s="66">
        <f t="shared" si="14"/>
        <v>5.4205349992722862</v>
      </c>
      <c r="J56" s="66">
        <f t="shared" si="17"/>
        <v>6.3681871863504922</v>
      </c>
      <c r="K56" s="66">
        <f t="shared" si="19"/>
        <v>62.824827240239742</v>
      </c>
      <c r="L56" s="64">
        <f t="shared" si="20"/>
        <v>-26.003635031044688</v>
      </c>
      <c r="M56" s="9">
        <v>583</v>
      </c>
      <c r="N56" s="6">
        <v>226</v>
      </c>
      <c r="O56" s="6">
        <v>308</v>
      </c>
      <c r="P56" s="8">
        <v>49</v>
      </c>
      <c r="Q56" s="17">
        <f t="shared" si="18"/>
        <v>-5.8333333333333334E-2</v>
      </c>
      <c r="R56" s="17">
        <f t="shared" si="21"/>
        <v>-1.8929665392366641E-2</v>
      </c>
      <c r="S56" s="8">
        <f t="shared" si="3"/>
        <v>1130</v>
      </c>
      <c r="T56" s="34">
        <f t="shared" si="4"/>
        <v>0.59399999999999997</v>
      </c>
      <c r="U56">
        <f>IF(A56=0,$AL$2,IF(A56=1,$AL$3,IF(A56=2,$AL$4,IF(A56=3,$AL$5,IF(A56=4,$AL$6,IF(A56=5,$AL$7,IF(A56=6,#REF!,IF(A56=7,$AL$9,IF(A56=8,$AL$8,"")))))))))</f>
        <v>2.7E-2</v>
      </c>
      <c r="V56">
        <v>22.22</v>
      </c>
      <c r="W56">
        <f t="shared" si="5"/>
        <v>4.5454545454545456E-2</v>
      </c>
      <c r="X56">
        <f t="shared" si="6"/>
        <v>-1.8454545454545456E-2</v>
      </c>
      <c r="Y56" s="32">
        <f t="shared" si="7"/>
        <v>307365.0262091172</v>
      </c>
      <c r="Z56" s="28">
        <f t="shared" si="8"/>
        <v>1162.1723485067403</v>
      </c>
      <c r="AA56" s="28">
        <f t="shared" si="9"/>
        <v>2041.8014423760962</v>
      </c>
      <c r="AB56" s="20">
        <v>23</v>
      </c>
      <c r="AC56" s="1">
        <f t="shared" si="0"/>
        <v>23.243446970134805</v>
      </c>
      <c r="AD56" s="1">
        <f t="shared" si="1"/>
        <v>476.75655302986519</v>
      </c>
      <c r="AE56" s="1">
        <f t="shared" si="2"/>
        <v>11.621723485067402</v>
      </c>
      <c r="AF56" s="3">
        <f t="shared" si="10"/>
        <v>51.045036059402406</v>
      </c>
    </row>
    <row r="57" spans="1:32" x14ac:dyDescent="0.35">
      <c r="A57">
        <v>4</v>
      </c>
      <c r="C57" s="15">
        <f t="shared" si="13"/>
        <v>43960</v>
      </c>
      <c r="D57" s="9">
        <v>54</v>
      </c>
      <c r="E57" s="37">
        <f t="shared" si="22"/>
        <v>6</v>
      </c>
      <c r="F57" s="74" t="str">
        <f t="shared" si="23"/>
        <v/>
      </c>
      <c r="G57" s="74">
        <f t="shared" si="24"/>
        <v>0.46936592818945766</v>
      </c>
      <c r="H57" s="74">
        <v>1</v>
      </c>
      <c r="I57" s="66">
        <f t="shared" si="14"/>
        <v>5.4467373716663099</v>
      </c>
      <c r="J57" s="66">
        <f t="shared" si="17"/>
        <v>6.3784261836515865</v>
      </c>
      <c r="K57" s="66">
        <f t="shared" si="19"/>
        <v>65.608650437428111</v>
      </c>
      <c r="L57" s="64">
        <f t="shared" si="20"/>
        <v>-25.882461994551409</v>
      </c>
      <c r="M57" s="9">
        <v>589</v>
      </c>
      <c r="N57" s="6">
        <v>232</v>
      </c>
      <c r="O57" s="6">
        <v>308</v>
      </c>
      <c r="P57" s="8">
        <v>49</v>
      </c>
      <c r="Q57" s="17">
        <f t="shared" si="18"/>
        <v>2.6548672566371681E-2</v>
      </c>
      <c r="R57" s="17">
        <f t="shared" si="21"/>
        <v>-1.789485778360202E-2</v>
      </c>
      <c r="S57" s="8">
        <f t="shared" si="3"/>
        <v>1160</v>
      </c>
      <c r="T57" s="34">
        <f t="shared" si="4"/>
        <v>0.59399999999999997</v>
      </c>
      <c r="U57">
        <f>IF(A57=0,$AL$2,IF(A57=1,$AL$3,IF(A57=2,$AL$4,IF(A57=3,$AL$5,IF(A57=4,$AL$6,IF(A57=5,$AL$7,IF(A57=6,#REF!,IF(A57=7,$AL$9,IF(A57=8,$AL$8,"")))))))))</f>
        <v>2.7E-2</v>
      </c>
      <c r="V57">
        <v>22.22</v>
      </c>
      <c r="W57">
        <f t="shared" si="5"/>
        <v>4.5454545454545456E-2</v>
      </c>
      <c r="X57">
        <f t="shared" si="6"/>
        <v>-1.8454545454545456E-2</v>
      </c>
      <c r="Y57" s="32">
        <f t="shared" si="7"/>
        <v>307333.97117244994</v>
      </c>
      <c r="Z57" s="28">
        <f t="shared" si="8"/>
        <v>1140.4013693327722</v>
      </c>
      <c r="AA57" s="28">
        <f t="shared" si="9"/>
        <v>2094.6274582173119</v>
      </c>
      <c r="AB57" s="20">
        <v>16</v>
      </c>
      <c r="AC57" s="1">
        <f t="shared" si="0"/>
        <v>22.808027386655446</v>
      </c>
      <c r="AD57" s="1">
        <f t="shared" si="1"/>
        <v>477.19197261334455</v>
      </c>
      <c r="AE57" s="1">
        <f t="shared" si="2"/>
        <v>11.404013693327723</v>
      </c>
      <c r="AF57" s="3">
        <f t="shared" si="10"/>
        <v>52.365686455432801</v>
      </c>
    </row>
    <row r="58" spans="1:32" x14ac:dyDescent="0.35">
      <c r="A58">
        <v>4</v>
      </c>
      <c r="C58" s="15">
        <f t="shared" si="13"/>
        <v>43961</v>
      </c>
      <c r="D58" s="9">
        <v>55</v>
      </c>
      <c r="E58" s="37">
        <f t="shared" si="22"/>
        <v>3</v>
      </c>
      <c r="F58" s="74" t="str">
        <f t="shared" si="23"/>
        <v/>
      </c>
      <c r="G58" s="74">
        <f t="shared" si="24"/>
        <v>0.46936592818945766</v>
      </c>
      <c r="H58" s="74">
        <v>1</v>
      </c>
      <c r="I58" s="66">
        <f t="shared" si="14"/>
        <v>5.4595855141441589</v>
      </c>
      <c r="J58" s="66">
        <f t="shared" si="17"/>
        <v>6.3835066348840055</v>
      </c>
      <c r="K58" s="66">
        <f t="shared" si="19"/>
        <v>75.617884973347046</v>
      </c>
      <c r="L58" s="64">
        <f t="shared" si="20"/>
        <v>-36.936709417016431</v>
      </c>
      <c r="M58" s="9">
        <v>592</v>
      </c>
      <c r="N58" s="6">
        <v>235</v>
      </c>
      <c r="O58" s="6">
        <v>308</v>
      </c>
      <c r="P58" s="8">
        <v>49</v>
      </c>
      <c r="Q58" s="17">
        <f t="shared" si="18"/>
        <v>1.2931034482758621E-2</v>
      </c>
      <c r="R58" s="17">
        <f t="shared" si="21"/>
        <v>-1.8212069307710094E-2</v>
      </c>
      <c r="S58" s="8">
        <f t="shared" si="3"/>
        <v>1175</v>
      </c>
      <c r="T58" s="34">
        <f t="shared" si="4"/>
        <v>0.59399999999999997</v>
      </c>
      <c r="U58">
        <f>IF(A58=0,$AL$2,IF(A58=1,$AL$3,IF(A58=2,$AL$4,IF(A58=3,$AL$5,IF(A58=4,$AL$6,IF(A58=5,$AL$7,IF(A58=6,#REF!,IF(A58=7,$AL$9,IF(A58=8,$AL$8,"")))))))))</f>
        <v>2.7E-2</v>
      </c>
      <c r="V58">
        <v>22.22</v>
      </c>
      <c r="W58">
        <f t="shared" si="5"/>
        <v>4.5454545454545456E-2</v>
      </c>
      <c r="X58">
        <f t="shared" si="6"/>
        <v>-1.8454545454545456E-2</v>
      </c>
      <c r="Y58" s="32">
        <f t="shared" si="7"/>
        <v>307303.50096881553</v>
      </c>
      <c r="Z58" s="28">
        <f t="shared" si="8"/>
        <v>1119.0351470883945</v>
      </c>
      <c r="AA58" s="28">
        <f t="shared" si="9"/>
        <v>2146.4638840960743</v>
      </c>
      <c r="AB58" s="20">
        <v>18</v>
      </c>
      <c r="AC58" s="1">
        <f t="shared" si="0"/>
        <v>22.38070294176789</v>
      </c>
      <c r="AD58" s="1">
        <f t="shared" si="1"/>
        <v>477.61929705823212</v>
      </c>
      <c r="AE58" s="1">
        <f t="shared" si="2"/>
        <v>11.190351470883945</v>
      </c>
      <c r="AF58" s="3">
        <f t="shared" si="10"/>
        <v>53.661597102401856</v>
      </c>
    </row>
    <row r="59" spans="1:32" x14ac:dyDescent="0.35">
      <c r="A59">
        <v>4</v>
      </c>
      <c r="C59" s="15">
        <f t="shared" si="13"/>
        <v>43962</v>
      </c>
      <c r="D59" s="9">
        <v>56</v>
      </c>
      <c r="E59" s="37">
        <f t="shared" si="22"/>
        <v>6</v>
      </c>
      <c r="F59" s="74">
        <f t="shared" si="23"/>
        <v>1</v>
      </c>
      <c r="G59" s="74">
        <f t="shared" si="24"/>
        <v>0.56936592818945753</v>
      </c>
      <c r="H59" s="74">
        <v>1</v>
      </c>
      <c r="I59" s="66">
        <f t="shared" si="14"/>
        <v>5.4553211153577017</v>
      </c>
      <c r="J59" s="66">
        <f t="shared" si="17"/>
        <v>6.3935907539506314</v>
      </c>
      <c r="K59" s="66">
        <f t="shared" si="19"/>
        <v>84.411293618535026</v>
      </c>
      <c r="L59" s="64">
        <f t="shared" si="20"/>
        <v>-63.917714480534976</v>
      </c>
      <c r="M59" s="9">
        <v>598</v>
      </c>
      <c r="N59" s="8">
        <v>234</v>
      </c>
      <c r="O59" s="8">
        <v>314</v>
      </c>
      <c r="P59" s="8">
        <v>50</v>
      </c>
      <c r="Q59" s="17">
        <f t="shared" si="18"/>
        <v>-4.2553191489361703E-3</v>
      </c>
      <c r="R59" s="17">
        <f t="shared" si="21"/>
        <v>-1.4555579719178586E-2</v>
      </c>
      <c r="S59" s="8">
        <f t="shared" si="3"/>
        <v>1170</v>
      </c>
      <c r="T59" s="34">
        <f t="shared" si="4"/>
        <v>0.59399999999999997</v>
      </c>
      <c r="U59">
        <f>IF(A59=0,$AL$2,IF(A59=1,$AL$3,IF(A59=2,$AL$4,IF(A59=3,$AL$5,IF(A59=4,$AL$6,IF(A59=5,$AL$7,IF(A59=6,#REF!,IF(A59=7,$AL$9,IF(A59=8,$AL$8,"")))))))))</f>
        <v>2.7E-2</v>
      </c>
      <c r="V59">
        <v>22.22</v>
      </c>
      <c r="W59">
        <f t="shared" si="5"/>
        <v>4.5454545454545456E-2</v>
      </c>
      <c r="X59">
        <f t="shared" si="6"/>
        <v>-1.8454545454545456E-2</v>
      </c>
      <c r="Y59" s="32">
        <f t="shared" si="7"/>
        <v>307273.60461021774</v>
      </c>
      <c r="Z59" s="28">
        <f t="shared" si="8"/>
        <v>1098.0662717276271</v>
      </c>
      <c r="AA59" s="28">
        <f t="shared" si="9"/>
        <v>2197.3291180546375</v>
      </c>
      <c r="AB59" s="20">
        <v>16</v>
      </c>
      <c r="AC59" s="1">
        <f t="shared" si="0"/>
        <v>21.961325434552542</v>
      </c>
      <c r="AD59" s="1">
        <f t="shared" si="1"/>
        <v>478.03867456544748</v>
      </c>
      <c r="AE59" s="1">
        <f t="shared" si="2"/>
        <v>10.980662717276271</v>
      </c>
      <c r="AF59" s="3">
        <f t="shared" si="10"/>
        <v>54.933227951365943</v>
      </c>
    </row>
    <row r="60" spans="1:32" x14ac:dyDescent="0.35">
      <c r="A60">
        <v>4</v>
      </c>
      <c r="C60" s="15">
        <f t="shared" si="13"/>
        <v>43963</v>
      </c>
      <c r="D60" s="9">
        <v>57</v>
      </c>
      <c r="E60" s="37">
        <f t="shared" si="22"/>
        <v>7</v>
      </c>
      <c r="F60" s="74">
        <f t="shared" si="23"/>
        <v>0.5</v>
      </c>
      <c r="G60" s="74">
        <f t="shared" si="24"/>
        <v>0.5870129870129871</v>
      </c>
      <c r="H60" s="74">
        <v>1</v>
      </c>
      <c r="I60" s="66">
        <f t="shared" si="14"/>
        <v>5.4249500174814029</v>
      </c>
      <c r="J60" s="66">
        <f t="shared" si="17"/>
        <v>6.4052284580308418</v>
      </c>
      <c r="K60" s="66">
        <f t="shared" si="19"/>
        <v>87.370714823281915</v>
      </c>
      <c r="L60" s="64">
        <f t="shared" si="20"/>
        <v>-80.695799988360619</v>
      </c>
      <c r="M60" s="9">
        <v>605</v>
      </c>
      <c r="N60" s="6">
        <v>227</v>
      </c>
      <c r="O60" s="6">
        <v>328</v>
      </c>
      <c r="P60" s="8">
        <v>50</v>
      </c>
      <c r="Q60" s="17">
        <f t="shared" si="18"/>
        <v>-2.9914529914529916E-2</v>
      </c>
      <c r="R60" s="17">
        <f t="shared" si="21"/>
        <v>-1.2785127948726813E-2</v>
      </c>
      <c r="S60" s="8">
        <f t="shared" si="3"/>
        <v>1135</v>
      </c>
      <c r="T60" s="34">
        <f t="shared" si="4"/>
        <v>0.59399999999999997</v>
      </c>
      <c r="U60">
        <f>IF(A60=0,$AL$2,IF(A60=1,$AL$3,IF(A60=2,$AL$4,IF(A60=3,$AL$5,IF(A60=4,$AL$6,IF(A60=5,$AL$7,IF(A60=6,#REF!,IF(A60=7,$AL$9,IF(A60=8,$AL$8,"")))))))))</f>
        <v>2.7E-2</v>
      </c>
      <c r="V60">
        <v>22.22</v>
      </c>
      <c r="W60">
        <f t="shared" si="5"/>
        <v>4.5454545454545456E-2</v>
      </c>
      <c r="X60">
        <f t="shared" si="6"/>
        <v>-1.8454545454545456E-2</v>
      </c>
      <c r="Y60" s="32">
        <f t="shared" si="7"/>
        <v>307244.27131413377</v>
      </c>
      <c r="Z60" s="28">
        <f t="shared" si="8"/>
        <v>1077.4874645512157</v>
      </c>
      <c r="AA60" s="28">
        <f t="shared" si="9"/>
        <v>2247.2412213149842</v>
      </c>
      <c r="AB60" s="20">
        <v>15</v>
      </c>
      <c r="AC60" s="1">
        <f t="shared" si="0"/>
        <v>21.549749291024312</v>
      </c>
      <c r="AD60" s="1">
        <f t="shared" si="1"/>
        <v>478.45025070897566</v>
      </c>
      <c r="AE60" s="1">
        <f t="shared" si="2"/>
        <v>10.774874645512156</v>
      </c>
      <c r="AF60" s="3">
        <f t="shared" si="10"/>
        <v>56.181030532874608</v>
      </c>
    </row>
    <row r="61" spans="1:32" x14ac:dyDescent="0.35">
      <c r="A61">
        <v>4</v>
      </c>
      <c r="C61" s="15">
        <f t="shared" si="13"/>
        <v>43964</v>
      </c>
      <c r="D61" s="9">
        <v>58</v>
      </c>
      <c r="E61" s="37">
        <f t="shared" si="22"/>
        <v>2</v>
      </c>
      <c r="F61" s="74">
        <f t="shared" si="23"/>
        <v>0.2857142857142857</v>
      </c>
      <c r="G61" s="74">
        <f t="shared" si="24"/>
        <v>0.4987012987012987</v>
      </c>
      <c r="H61" s="74">
        <v>1</v>
      </c>
      <c r="I61" s="66">
        <f t="shared" si="14"/>
        <v>5.4026773818722793</v>
      </c>
      <c r="J61" s="66">
        <f t="shared" si="17"/>
        <v>6.4085287910594984</v>
      </c>
      <c r="K61" s="66">
        <f t="shared" si="19"/>
        <v>90.093435741492442</v>
      </c>
      <c r="L61" s="64">
        <f t="shared" si="20"/>
        <v>-89.65697490801702</v>
      </c>
      <c r="M61" s="9">
        <v>607</v>
      </c>
      <c r="N61" s="6">
        <v>222</v>
      </c>
      <c r="O61" s="6">
        <v>335</v>
      </c>
      <c r="P61" s="8">
        <v>50</v>
      </c>
      <c r="Q61" s="17">
        <f t="shared" si="18"/>
        <v>-2.2026431718061675E-2</v>
      </c>
      <c r="R61" s="17">
        <f t="shared" si="21"/>
        <v>-1.363686719014813E-2</v>
      </c>
      <c r="S61" s="8">
        <f t="shared" si="3"/>
        <v>1110</v>
      </c>
      <c r="T61" s="34">
        <f t="shared" si="4"/>
        <v>0.59399999999999997</v>
      </c>
      <c r="U61">
        <f>IF(A61=0,$AL$2,IF(A61=1,$AL$3,IF(A61=2,$AL$4,IF(A61=3,$AL$5,IF(A61=4,$AL$6,IF(A61=5,$AL$7,IF(A61=6,#REF!,IF(A61=7,$AL$9,IF(A61=8,$AL$8,"")))))))))</f>
        <v>2.7E-2</v>
      </c>
      <c r="V61">
        <v>22.22</v>
      </c>
      <c r="W61">
        <f t="shared" si="5"/>
        <v>4.5454545454545456E-2</v>
      </c>
      <c r="X61">
        <f t="shared" si="6"/>
        <v>-1.8454545454545456E-2</v>
      </c>
      <c r="Y61" s="32">
        <f t="shared" si="7"/>
        <v>307215.49049970927</v>
      </c>
      <c r="Z61" s="28">
        <f t="shared" si="8"/>
        <v>1057.2915760415951</v>
      </c>
      <c r="AA61" s="28">
        <f t="shared" si="9"/>
        <v>2296.2179242491302</v>
      </c>
      <c r="AB61" s="20">
        <v>17</v>
      </c>
      <c r="AC61" s="1">
        <f t="shared" si="0"/>
        <v>21.145831520831901</v>
      </c>
      <c r="AD61" s="1">
        <f t="shared" si="1"/>
        <v>478.8541684791681</v>
      </c>
      <c r="AE61" s="1">
        <f t="shared" si="2"/>
        <v>10.572915760415951</v>
      </c>
      <c r="AF61" s="3">
        <f t="shared" si="10"/>
        <v>57.405448106228256</v>
      </c>
    </row>
    <row r="62" spans="1:32" x14ac:dyDescent="0.35">
      <c r="A62">
        <v>4</v>
      </c>
      <c r="C62" s="15">
        <f t="shared" si="13"/>
        <v>43965</v>
      </c>
      <c r="D62" s="9">
        <v>59</v>
      </c>
      <c r="E62" s="37">
        <f t="shared" si="22"/>
        <v>7</v>
      </c>
      <c r="F62" s="74">
        <f t="shared" si="23"/>
        <v>0.35</v>
      </c>
      <c r="G62" s="74">
        <f t="shared" si="24"/>
        <v>0.44142857142857145</v>
      </c>
      <c r="H62" s="74">
        <v>1</v>
      </c>
      <c r="I62" s="66">
        <f>LN(N62)</f>
        <v>5.3423342519648109</v>
      </c>
      <c r="J62" s="66">
        <f t="shared" si="17"/>
        <v>6.4199949281471422</v>
      </c>
      <c r="K62" s="66">
        <f t="shared" si="19"/>
        <v>81.769957958064509</v>
      </c>
      <c r="L62" s="64">
        <f t="shared" si="20"/>
        <v>-54.310065429367974</v>
      </c>
      <c r="M62" s="9">
        <v>614</v>
      </c>
      <c r="N62" s="6">
        <v>209</v>
      </c>
      <c r="O62" s="6">
        <v>355</v>
      </c>
      <c r="P62" s="8">
        <v>50</v>
      </c>
      <c r="Q62" s="17">
        <f t="shared" si="18"/>
        <v>-5.8558558558558557E-2</v>
      </c>
      <c r="R62" s="17">
        <f t="shared" si="21"/>
        <v>-1.9086923660612765E-2</v>
      </c>
      <c r="S62" s="8">
        <f t="shared" si="3"/>
        <v>1045</v>
      </c>
      <c r="T62" s="34">
        <f t="shared" si="4"/>
        <v>0.59399999999999997</v>
      </c>
      <c r="U62">
        <f>IF(A62=0,$AL$2,IF(A62=1,$AL$3,IF(A62=2,$AL$4,IF(A62=3,$AL$5,IF(A62=4,$AL$6,IF(A62=5,$AL$7,IF(A62=6,#REF!,IF(A62=7,$AL$9,IF(A62=8,$AL$8,"")))))))))</f>
        <v>2.7E-2</v>
      </c>
      <c r="V62">
        <v>22.22</v>
      </c>
      <c r="W62">
        <f t="shared" si="5"/>
        <v>4.5454545454545456E-2</v>
      </c>
      <c r="X62">
        <f t="shared" si="6"/>
        <v>-1.8454545454545456E-2</v>
      </c>
      <c r="Y62" s="32">
        <f t="shared" si="7"/>
        <v>307187.25178402173</v>
      </c>
      <c r="Z62" s="28">
        <f t="shared" si="8"/>
        <v>1037.4715837272201</v>
      </c>
      <c r="AA62" s="28">
        <f t="shared" si="9"/>
        <v>2344.2766322510211</v>
      </c>
      <c r="AB62" s="20">
        <v>18</v>
      </c>
      <c r="AC62" s="1">
        <f t="shared" si="0"/>
        <v>20.749431674544404</v>
      </c>
      <c r="AD62" s="1">
        <f t="shared" si="1"/>
        <v>479.25056832545562</v>
      </c>
      <c r="AE62" s="1">
        <f t="shared" si="2"/>
        <v>10.374715837272202</v>
      </c>
      <c r="AF62" s="3">
        <f t="shared" si="10"/>
        <v>58.606915806275531</v>
      </c>
    </row>
    <row r="63" spans="1:32" x14ac:dyDescent="0.35">
      <c r="A63">
        <v>4</v>
      </c>
      <c r="C63" s="15">
        <f t="shared" si="13"/>
        <v>43966</v>
      </c>
      <c r="D63" s="9">
        <v>60</v>
      </c>
      <c r="E63" s="37">
        <f t="shared" si="22"/>
        <v>2</v>
      </c>
      <c r="F63" s="74">
        <f t="shared" si="23"/>
        <v>0.1111111111111111</v>
      </c>
      <c r="G63" s="74">
        <f t="shared" si="24"/>
        <v>0.44936507936507936</v>
      </c>
      <c r="H63" s="74">
        <v>1</v>
      </c>
      <c r="I63" s="66">
        <f t="shared" si="14"/>
        <v>5.2626901889048856</v>
      </c>
      <c r="J63" s="66">
        <f t="shared" si="17"/>
        <v>6.4232469635335194</v>
      </c>
      <c r="K63" s="66">
        <f t="shared" si="19"/>
        <v>87.275771596715657</v>
      </c>
      <c r="L63" s="64">
        <f t="shared" si="20"/>
        <v>-23.12451213274208</v>
      </c>
      <c r="M63" s="9">
        <v>616</v>
      </c>
      <c r="N63" s="6">
        <v>193</v>
      </c>
      <c r="O63" s="6">
        <v>373</v>
      </c>
      <c r="P63" s="8">
        <v>50</v>
      </c>
      <c r="Q63" s="17">
        <f t="shared" si="18"/>
        <v>-7.6555023923444973E-2</v>
      </c>
      <c r="R63" s="17">
        <f t="shared" si="21"/>
        <v>-2.1690022316343E-2</v>
      </c>
      <c r="S63" s="8">
        <f t="shared" si="3"/>
        <v>965</v>
      </c>
      <c r="T63" s="34">
        <f t="shared" si="4"/>
        <v>0.59399999999999997</v>
      </c>
      <c r="U63">
        <f>IF(A63=0,$AL$2,IF(A63=1,$AL$3,IF(A63=2,$AL$4,IF(A63=3,$AL$5,IF(A63=4,$AL$6,IF(A63=5,$AL$7,IF(A63=6,#REF!,IF(A63=7,$AL$9,IF(A63=8,$AL$8,"")))))))))</f>
        <v>2.7E-2</v>
      </c>
      <c r="V63">
        <v>22.22</v>
      </c>
      <c r="W63">
        <f t="shared" si="5"/>
        <v>4.5454545454545456E-2</v>
      </c>
      <c r="X63">
        <f t="shared" si="6"/>
        <v>-1.8454545454545456E-2</v>
      </c>
      <c r="Y63" s="32">
        <f t="shared" si="7"/>
        <v>307159.54497841251</v>
      </c>
      <c r="Z63" s="28">
        <f t="shared" si="8"/>
        <v>1018.0205900761239</v>
      </c>
      <c r="AA63" s="28">
        <f t="shared" si="9"/>
        <v>2391.4344315113494</v>
      </c>
      <c r="AB63" s="20">
        <v>18</v>
      </c>
      <c r="AC63" s="1">
        <f t="shared" si="0"/>
        <v>20.360411801522478</v>
      </c>
      <c r="AD63" s="1">
        <f t="shared" si="1"/>
        <v>479.6395881984775</v>
      </c>
      <c r="AE63" s="1">
        <f t="shared" si="2"/>
        <v>10.180205900761239</v>
      </c>
      <c r="AF63" s="3">
        <f t="shared" si="10"/>
        <v>59.78586078778374</v>
      </c>
    </row>
    <row r="64" spans="1:32" x14ac:dyDescent="0.35">
      <c r="A64">
        <v>4</v>
      </c>
      <c r="C64" s="15">
        <f t="shared" si="13"/>
        <v>43967</v>
      </c>
      <c r="D64" s="9">
        <v>61</v>
      </c>
      <c r="E64" s="37">
        <f t="shared" si="22"/>
        <v>3</v>
      </c>
      <c r="F64" s="74" t="str">
        <f t="shared" si="23"/>
        <v/>
      </c>
      <c r="G64" s="74">
        <f t="shared" si="24"/>
        <v>0.44936507936507936</v>
      </c>
      <c r="H64" s="74">
        <v>1</v>
      </c>
      <c r="I64" s="66">
        <f t="shared" si="14"/>
        <v>5.2626901889048856</v>
      </c>
      <c r="J64" s="66">
        <f t="shared" si="17"/>
        <v>6.4281052726845962</v>
      </c>
      <c r="K64" s="66">
        <f t="shared" si="19"/>
        <v>93.3644713313127</v>
      </c>
      <c r="L64" s="64">
        <f t="shared" si="20"/>
        <v>-18.334393099401112</v>
      </c>
      <c r="M64" s="9">
        <v>619</v>
      </c>
      <c r="N64" s="6">
        <v>193</v>
      </c>
      <c r="O64" s="6">
        <v>373</v>
      </c>
      <c r="P64" s="8">
        <v>50</v>
      </c>
      <c r="Q64" s="17">
        <f t="shared" si="18"/>
        <v>0</v>
      </c>
      <c r="R64" s="17">
        <f t="shared" si="21"/>
        <v>-2.5482689825824665E-2</v>
      </c>
      <c r="S64" s="8">
        <f t="shared" si="3"/>
        <v>965</v>
      </c>
      <c r="T64" s="34">
        <f t="shared" si="4"/>
        <v>0.59399999999999997</v>
      </c>
      <c r="U64">
        <f>IF(A64=0,$AL$2,IF(A64=1,$AL$3,IF(A64=2,$AL$4,IF(A64=3,$AL$5,IF(A64=4,$AL$6,IF(A64=5,$AL$7,IF(A64=6,#REF!,IF(A64=7,$AL$9,IF(A64=8,$AL$8,"")))))))))</f>
        <v>2.7E-2</v>
      </c>
      <c r="V64">
        <v>22.22</v>
      </c>
      <c r="W64">
        <f t="shared" si="5"/>
        <v>4.5454545454545456E-2</v>
      </c>
      <c r="X64">
        <f t="shared" si="6"/>
        <v>-1.8454545454545456E-2</v>
      </c>
      <c r="Y64" s="32">
        <f t="shared" si="7"/>
        <v>307132.3600848848</v>
      </c>
      <c r="Z64" s="28">
        <f t="shared" si="8"/>
        <v>998.93182041855539</v>
      </c>
      <c r="AA64" s="28">
        <f t="shared" si="9"/>
        <v>2437.708094696628</v>
      </c>
      <c r="AB64" s="20">
        <v>18</v>
      </c>
      <c r="AC64" s="1">
        <f t="shared" si="0"/>
        <v>19.978636408371109</v>
      </c>
      <c r="AD64" s="1">
        <f t="shared" si="1"/>
        <v>480.02136359162887</v>
      </c>
      <c r="AE64" s="1">
        <f t="shared" si="2"/>
        <v>9.9893182041855546</v>
      </c>
      <c r="AF64" s="3">
        <f t="shared" si="10"/>
        <v>60.942702367415706</v>
      </c>
    </row>
    <row r="65" spans="1:32" x14ac:dyDescent="0.35">
      <c r="A65">
        <v>4</v>
      </c>
      <c r="C65" s="15">
        <f t="shared" si="13"/>
        <v>43968</v>
      </c>
      <c r="D65" s="9">
        <v>62</v>
      </c>
      <c r="E65" s="37">
        <f t="shared" si="22"/>
        <v>0</v>
      </c>
      <c r="F65" s="74" t="str">
        <f t="shared" si="23"/>
        <v/>
      </c>
      <c r="G65" s="74">
        <f t="shared" si="24"/>
        <v>0.44936507936507936</v>
      </c>
      <c r="H65" s="74">
        <v>1</v>
      </c>
      <c r="I65" s="66">
        <f t="shared" si="14"/>
        <v>5.2781146592305168</v>
      </c>
      <c r="J65" s="66">
        <f t="shared" si="17"/>
        <v>6.4281052726845962</v>
      </c>
      <c r="K65" s="66">
        <f t="shared" si="19"/>
        <v>118.33112029447813</v>
      </c>
      <c r="L65" s="64">
        <f t="shared" si="20"/>
        <v>-19.483596250347897</v>
      </c>
      <c r="M65" s="9">
        <v>619</v>
      </c>
      <c r="N65" s="6">
        <v>196</v>
      </c>
      <c r="O65" s="6">
        <v>373</v>
      </c>
      <c r="P65" s="8">
        <v>50</v>
      </c>
      <c r="Q65" s="17">
        <f t="shared" si="18"/>
        <v>1.5544041450777202E-2</v>
      </c>
      <c r="R65" s="17">
        <f t="shared" si="21"/>
        <v>-2.5109403116107726E-2</v>
      </c>
      <c r="S65" s="8">
        <f t="shared" si="3"/>
        <v>980</v>
      </c>
      <c r="T65" s="34">
        <f t="shared" si="4"/>
        <v>0.59399999999999997</v>
      </c>
      <c r="U65">
        <f>IF(A65=0,$AL$2,IF(A65=1,$AL$3,IF(A65=2,$AL$4,IF(A65=3,$AL$5,IF(A65=4,$AL$6,IF(A65=5,$AL$7,IF(A65=6,#REF!,IF(A65=7,$AL$9,IF(A65=8,$AL$8,"")))))))))</f>
        <v>2.7E-2</v>
      </c>
      <c r="V65">
        <v>22.22</v>
      </c>
      <c r="W65">
        <f t="shared" si="5"/>
        <v>4.5454545454545456E-2</v>
      </c>
      <c r="X65">
        <f t="shared" si="6"/>
        <v>-1.8454545454545456E-2</v>
      </c>
      <c r="Y65" s="32">
        <f t="shared" si="7"/>
        <v>307105.68729256763</v>
      </c>
      <c r="Z65" s="28">
        <f t="shared" si="8"/>
        <v>980.19862089853541</v>
      </c>
      <c r="AA65" s="28">
        <f t="shared" si="9"/>
        <v>2483.1140865338352</v>
      </c>
      <c r="AB65" s="20">
        <v>18</v>
      </c>
      <c r="AC65" s="1">
        <f t="shared" si="0"/>
        <v>19.603972417970709</v>
      </c>
      <c r="AD65" s="1">
        <f t="shared" si="1"/>
        <v>480.39602758202932</v>
      </c>
      <c r="AE65" s="1">
        <f t="shared" si="2"/>
        <v>9.8019862089853547</v>
      </c>
      <c r="AF65" s="3">
        <f t="shared" si="10"/>
        <v>62.077852163345881</v>
      </c>
    </row>
    <row r="66" spans="1:32" x14ac:dyDescent="0.35">
      <c r="A66">
        <v>4</v>
      </c>
      <c r="B66" t="s">
        <v>31</v>
      </c>
      <c r="C66" s="15">
        <f t="shared" si="13"/>
        <v>43969</v>
      </c>
      <c r="D66" s="9">
        <v>63</v>
      </c>
      <c r="E66" s="37">
        <f t="shared" si="22"/>
        <v>5</v>
      </c>
      <c r="F66" s="74">
        <f t="shared" si="23"/>
        <v>0.27777777777777779</v>
      </c>
      <c r="G66" s="74">
        <f t="shared" si="24"/>
        <v>0.30492063492063493</v>
      </c>
      <c r="H66" s="74">
        <v>1</v>
      </c>
      <c r="I66" s="66">
        <f t="shared" si="14"/>
        <v>5.2094861528414214</v>
      </c>
      <c r="J66" s="66">
        <f t="shared" si="17"/>
        <v>6.4361503683694279</v>
      </c>
      <c r="K66" s="66">
        <f t="shared" si="19"/>
        <v>138.60068755400289</v>
      </c>
      <c r="L66" s="64">
        <f>LN(2)/SLOPE(I60:I66,D60:D66)</f>
        <v>-19.902476637584602</v>
      </c>
      <c r="M66" s="9">
        <v>624</v>
      </c>
      <c r="N66" s="6">
        <v>183</v>
      </c>
      <c r="O66" s="6">
        <v>391</v>
      </c>
      <c r="P66" s="8">
        <v>50</v>
      </c>
      <c r="Q66" s="17">
        <f t="shared" si="18"/>
        <v>-6.6326530612244902E-2</v>
      </c>
      <c r="R66" s="17">
        <f t="shared" si="21"/>
        <v>-3.3976719039437546E-2</v>
      </c>
      <c r="S66" s="8">
        <f t="shared" si="3"/>
        <v>915</v>
      </c>
      <c r="T66" s="34">
        <f t="shared" si="4"/>
        <v>0.59399999999999997</v>
      </c>
      <c r="U66">
        <f>IF(A66=0,$AL$2,IF(A66=1,$AL$3,IF(A66=2,$AL$4,IF(A66=3,$AL$5,IF(A66=4,$AL$6,IF(A66=5,$AL$7,IF(A66=6,#REF!,IF(A66=7,$AL$9,IF(A66=8,$AL$8,"")))))))))</f>
        <v>2.7E-2</v>
      </c>
      <c r="V66">
        <v>22.22</v>
      </c>
      <c r="W66">
        <f t="shared" si="5"/>
        <v>4.5454545454545456E-2</v>
      </c>
      <c r="X66">
        <f t="shared" si="6"/>
        <v>-1.8454545454545456E-2</v>
      </c>
      <c r="Y66" s="32">
        <f t="shared" si="7"/>
        <v>307079.51697424392</v>
      </c>
      <c r="Z66" s="28">
        <f t="shared" si="8"/>
        <v>961.81445645415386</v>
      </c>
      <c r="AA66" s="28">
        <f t="shared" si="9"/>
        <v>2527.6685693019504</v>
      </c>
      <c r="AB66" s="20">
        <v>18</v>
      </c>
      <c r="AC66" s="1">
        <f t="shared" ref="AC66:AC129" si="25">Z66*$AI$7</f>
        <v>19.236289129083076</v>
      </c>
      <c r="AD66" s="1">
        <f t="shared" ref="AD66:AD129" si="26">$AI$10-AC66</f>
        <v>480.76371087091695</v>
      </c>
      <c r="AE66" s="1">
        <f t="shared" ref="AE66:AE129" si="27">Z66*$AI$8</f>
        <v>9.618144564541538</v>
      </c>
      <c r="AF66" s="3">
        <f t="shared" si="10"/>
        <v>63.191714232548762</v>
      </c>
    </row>
    <row r="67" spans="1:32" x14ac:dyDescent="0.35">
      <c r="A67">
        <v>4</v>
      </c>
      <c r="C67" s="15">
        <f t="shared" si="13"/>
        <v>43970</v>
      </c>
      <c r="D67" s="9">
        <v>64</v>
      </c>
      <c r="E67" s="37">
        <f t="shared" si="22"/>
        <v>6</v>
      </c>
      <c r="F67" s="74">
        <f t="shared" si="23"/>
        <v>0.6</v>
      </c>
      <c r="G67" s="74">
        <f t="shared" si="24"/>
        <v>0.32492063492063494</v>
      </c>
      <c r="H67" s="74">
        <v>1</v>
      </c>
      <c r="I67" s="66">
        <f t="shared" si="14"/>
        <v>5.1873858058407549</v>
      </c>
      <c r="J67" s="66">
        <f t="shared" si="17"/>
        <v>6.4457198193855785</v>
      </c>
      <c r="K67" s="66">
        <f t="shared" si="19"/>
        <v>130.48154004151246</v>
      </c>
      <c r="L67" s="64">
        <f t="shared" si="20"/>
        <v>-21.65730938887738</v>
      </c>
      <c r="M67" s="9">
        <v>630</v>
      </c>
      <c r="N67" s="4">
        <v>179</v>
      </c>
      <c r="O67" s="4">
        <v>401</v>
      </c>
      <c r="P67" s="8">
        <v>50</v>
      </c>
      <c r="Q67" s="17">
        <f t="shared" si="18"/>
        <v>-2.185792349726776E-2</v>
      </c>
      <c r="R67" s="17">
        <f t="shared" si="21"/>
        <v>-3.282577526554295E-2</v>
      </c>
      <c r="S67" s="8">
        <f t="shared" si="3"/>
        <v>895</v>
      </c>
      <c r="T67" s="34">
        <f t="shared" ref="T67:T130" si="28">U67/W67</f>
        <v>0.59399999999999997</v>
      </c>
      <c r="U67">
        <f>IF(A67=0,$AL$2,IF(A67=1,$AL$3,IF(A67=2,$AL$4,IF(A67=3,$AL$5,IF(A67=4,$AL$6,IF(A67=5,$AL$7,IF(A67=6,#REF!,IF(A67=7,$AL$9,IF(A67=8,$AL$8,"")))))))))</f>
        <v>2.7E-2</v>
      </c>
      <c r="V67">
        <v>22.22</v>
      </c>
      <c r="W67">
        <f t="shared" ref="W67:W130" si="29">$AI$6</f>
        <v>4.5454545454545456E-2</v>
      </c>
      <c r="X67">
        <f t="shared" ref="X67:X130" si="30">U67-W67</f>
        <v>-1.8454545454545456E-2</v>
      </c>
      <c r="Y67" s="32">
        <f t="shared" ref="Y67:Y130" si="31">Y66-((Y66/$AI$2)*(U67*Z66))</f>
        <v>307053.83968294191</v>
      </c>
      <c r="Z67" s="28">
        <f t="shared" ref="Z67:Z130" si="32">Z66+(Y66/$AI$2)*(U67*Z66)-(Z66*W67)</f>
        <v>943.77290882643149</v>
      </c>
      <c r="AA67" s="28">
        <f t="shared" ref="AA67:AA130" si="33">AA66+(Z66*W67)</f>
        <v>2571.3874082316847</v>
      </c>
      <c r="AB67" s="20">
        <v>17</v>
      </c>
      <c r="AC67" s="1">
        <f t="shared" si="25"/>
        <v>18.875458176528632</v>
      </c>
      <c r="AD67" s="1">
        <f t="shared" si="26"/>
        <v>481.12454182347136</v>
      </c>
      <c r="AE67" s="1">
        <f t="shared" si="27"/>
        <v>9.4377290882643159</v>
      </c>
      <c r="AF67" s="3">
        <f t="shared" ref="AF67:AF130" si="34">AA67*$AI$9</f>
        <v>64.284685205792115</v>
      </c>
    </row>
    <row r="68" spans="1:32" x14ac:dyDescent="0.35">
      <c r="A68">
        <v>4</v>
      </c>
      <c r="C68" s="15">
        <f t="shared" ref="C68:C131" si="35">C67+1</f>
        <v>43971</v>
      </c>
      <c r="D68" s="9">
        <v>65</v>
      </c>
      <c r="E68" s="37">
        <f t="shared" si="22"/>
        <v>9</v>
      </c>
      <c r="F68" s="74">
        <f t="shared" si="23"/>
        <v>0.6428571428571429</v>
      </c>
      <c r="G68" s="74">
        <f t="shared" si="24"/>
        <v>0.39634920634920634</v>
      </c>
      <c r="H68" s="74">
        <v>1</v>
      </c>
      <c r="I68" s="66">
        <f>LN(N68)</f>
        <v>5.1590552992145291</v>
      </c>
      <c r="J68" s="66">
        <f t="shared" si="17"/>
        <v>6.4599044543775346</v>
      </c>
      <c r="K68" s="66">
        <f t="shared" si="19"/>
        <v>112.36793677968947</v>
      </c>
      <c r="L68" s="64">
        <f>LN(2)/SLOPE(I62:I68,D62:D68)</f>
        <v>-25.752179128272012</v>
      </c>
      <c r="M68" s="9">
        <v>639</v>
      </c>
      <c r="N68" s="4">
        <v>174</v>
      </c>
      <c r="O68" s="4">
        <v>415</v>
      </c>
      <c r="P68" s="6">
        <v>50</v>
      </c>
      <c r="Q68" s="17">
        <f t="shared" si="18"/>
        <v>-2.7932960893854747E-2</v>
      </c>
      <c r="R68" s="17">
        <f t="shared" si="21"/>
        <v>-3.3669565147799105E-2</v>
      </c>
      <c r="S68" s="8">
        <f t="shared" si="3"/>
        <v>870</v>
      </c>
      <c r="T68" s="34">
        <f t="shared" si="28"/>
        <v>0.59399999999999997</v>
      </c>
      <c r="U68">
        <f>IF(A68=0,$AL$2,IF(A68=1,$AL$3,IF(A68=2,$AL$4,IF(A68=3,$AL$5,IF(A68=4,$AL$6,IF(A68=5,$AL$7,IF(A68=6,#REF!,IF(A68=7,$AL$9,IF(A68=8,$AL$8,"")))))))))</f>
        <v>2.7E-2</v>
      </c>
      <c r="V68">
        <v>22.22</v>
      </c>
      <c r="W68">
        <f t="shared" si="29"/>
        <v>4.5454545454545456E-2</v>
      </c>
      <c r="X68">
        <f t="shared" si="30"/>
        <v>-1.8454545454545456E-2</v>
      </c>
      <c r="Y68" s="32">
        <f t="shared" si="31"/>
        <v>307028.64614858874</v>
      </c>
      <c r="Z68" s="28">
        <f t="shared" si="32"/>
        <v>926.06767459654918</v>
      </c>
      <c r="AA68" s="28">
        <f t="shared" si="33"/>
        <v>2614.2861768147045</v>
      </c>
      <c r="AB68" s="20"/>
      <c r="AC68" s="1">
        <f t="shared" si="25"/>
        <v>18.521353491930984</v>
      </c>
      <c r="AD68" s="1">
        <f t="shared" si="26"/>
        <v>481.478646508069</v>
      </c>
      <c r="AE68" s="1">
        <f t="shared" si="27"/>
        <v>9.2606767459654922</v>
      </c>
      <c r="AF68" s="3">
        <f t="shared" si="34"/>
        <v>65.357154420367621</v>
      </c>
    </row>
    <row r="69" spans="1:32" x14ac:dyDescent="0.35">
      <c r="A69">
        <v>4</v>
      </c>
      <c r="C69" s="15">
        <f t="shared" si="35"/>
        <v>43972</v>
      </c>
      <c r="D69" s="9">
        <v>66</v>
      </c>
      <c r="E69" s="37">
        <f t="shared" si="22"/>
        <v>11</v>
      </c>
      <c r="F69" s="74">
        <f t="shared" si="23"/>
        <v>1.375</v>
      </c>
      <c r="G69" s="74">
        <f t="shared" si="24"/>
        <v>0.6013492063492063</v>
      </c>
      <c r="H69" s="74">
        <v>1</v>
      </c>
      <c r="I69" s="66">
        <f t="shared" ref="I69:I106" si="36">LN(N69)</f>
        <v>5.1761497325738288</v>
      </c>
      <c r="J69" s="66">
        <f t="shared" ref="J69:J146" si="37">LN(M69)</f>
        <v>6.4769723628896827</v>
      </c>
      <c r="K69" s="66">
        <f t="shared" si="19"/>
        <v>80.070103823475719</v>
      </c>
      <c r="L69" s="64">
        <f t="shared" si="20"/>
        <v>-34.805281364180445</v>
      </c>
      <c r="M69" s="9">
        <v>650</v>
      </c>
      <c r="N69" s="4">
        <v>177</v>
      </c>
      <c r="O69" s="4">
        <v>423</v>
      </c>
      <c r="P69" s="8">
        <v>50</v>
      </c>
      <c r="Q69" s="17">
        <f t="shared" si="18"/>
        <v>1.7241379310344827E-2</v>
      </c>
      <c r="R69" s="17">
        <f t="shared" si="21"/>
        <v>-2.2841002595098619E-2</v>
      </c>
      <c r="S69" s="8">
        <f t="shared" ref="S69:S132" si="38">N69*5</f>
        <v>885</v>
      </c>
      <c r="T69" s="34">
        <f t="shared" si="28"/>
        <v>0.59399999999999997</v>
      </c>
      <c r="U69">
        <f>IF(A69=0,$AL$2,IF(A69=1,$AL$3,IF(A69=2,$AL$4,IF(A69=3,$AL$5,IF(A69=4,$AL$6,IF(A69=5,$AL$7,IF(A69=6,#REF!,IF(A69=7,$AL$9,IF(A69=8,$AL$8,"")))))))))</f>
        <v>2.7E-2</v>
      </c>
      <c r="V69">
        <v>22.22</v>
      </c>
      <c r="W69">
        <f t="shared" si="29"/>
        <v>4.5454545454545456E-2</v>
      </c>
      <c r="X69">
        <f t="shared" si="30"/>
        <v>-1.8454545454545456E-2</v>
      </c>
      <c r="Y69" s="32">
        <f t="shared" si="31"/>
        <v>307003.92727472511</v>
      </c>
      <c r="Z69" s="28">
        <f t="shared" si="32"/>
        <v>908.69256325124707</v>
      </c>
      <c r="AA69" s="28">
        <f t="shared" si="33"/>
        <v>2656.3801620236386</v>
      </c>
      <c r="AB69" s="20"/>
      <c r="AC69" s="1">
        <f t="shared" si="25"/>
        <v>18.173851265024943</v>
      </c>
      <c r="AD69" s="1">
        <f t="shared" si="26"/>
        <v>481.82614873497505</v>
      </c>
      <c r="AE69" s="1">
        <f t="shared" si="27"/>
        <v>9.0869256325124717</v>
      </c>
      <c r="AF69" s="3">
        <f t="shared" si="34"/>
        <v>66.409504050590968</v>
      </c>
    </row>
    <row r="70" spans="1:32" x14ac:dyDescent="0.35">
      <c r="A70">
        <v>4</v>
      </c>
      <c r="C70" s="15">
        <f t="shared" si="35"/>
        <v>43973</v>
      </c>
      <c r="D70" s="9">
        <v>67</v>
      </c>
      <c r="E70" s="37">
        <f t="shared" si="22"/>
        <v>6</v>
      </c>
      <c r="F70" s="74">
        <f t="shared" si="23"/>
        <v>0.375</v>
      </c>
      <c r="G70" s="74">
        <f t="shared" si="24"/>
        <v>0.65412698412698411</v>
      </c>
      <c r="H70" s="74">
        <v>1</v>
      </c>
      <c r="I70" s="66">
        <f t="shared" si="36"/>
        <v>5.1179938124167554</v>
      </c>
      <c r="J70" s="66">
        <f t="shared" si="37"/>
        <v>6.4861607889440887</v>
      </c>
      <c r="K70" s="66">
        <f t="shared" si="19"/>
        <v>65.644528883327823</v>
      </c>
      <c r="L70" s="64">
        <f t="shared" si="20"/>
        <v>-28.191046071032421</v>
      </c>
      <c r="M70" s="9">
        <v>656</v>
      </c>
      <c r="N70" s="4">
        <v>167</v>
      </c>
      <c r="O70" s="4">
        <v>439</v>
      </c>
      <c r="P70" s="8">
        <v>50</v>
      </c>
      <c r="Q70" s="17">
        <f t="shared" ref="Q70:Q133" si="39">(N70-N69)/N69</f>
        <v>-5.6497175141242938E-2</v>
      </c>
      <c r="R70" s="17">
        <f t="shared" si="21"/>
        <v>-1.9975595626212619E-2</v>
      </c>
      <c r="S70" s="8">
        <f t="shared" si="38"/>
        <v>835</v>
      </c>
      <c r="T70" s="34">
        <f t="shared" si="28"/>
        <v>0.59399999999999997</v>
      </c>
      <c r="U70">
        <f>IF(A70=0,$AL$2,IF(A70=1,$AL$3,IF(A70=2,$AL$4,IF(A70=3,$AL$5,IF(A70=4,$AL$6,IF(A70=5,$AL$7,IF(A70=6,#REF!,IF(A70=7,$AL$9,IF(A70=8,$AL$8,"")))))))))</f>
        <v>2.7E-2</v>
      </c>
      <c r="V70">
        <v>22.22</v>
      </c>
      <c r="W70">
        <f t="shared" si="29"/>
        <v>4.5454545454545456E-2</v>
      </c>
      <c r="X70">
        <f t="shared" si="30"/>
        <v>-1.8454545454545456E-2</v>
      </c>
      <c r="Y70" s="32">
        <f t="shared" si="31"/>
        <v>306979.67413527967</v>
      </c>
      <c r="Z70" s="28">
        <f t="shared" si="32"/>
        <v>891.64149527618304</v>
      </c>
      <c r="AA70" s="28">
        <f t="shared" si="33"/>
        <v>2697.68436944415</v>
      </c>
      <c r="AB70" s="20"/>
      <c r="AC70" s="1">
        <f t="shared" si="25"/>
        <v>17.83282990552366</v>
      </c>
      <c r="AD70" s="1">
        <f t="shared" si="26"/>
        <v>482.16717009447632</v>
      </c>
      <c r="AE70" s="1">
        <f t="shared" si="27"/>
        <v>8.9164149527618299</v>
      </c>
      <c r="AF70" s="3">
        <f t="shared" si="34"/>
        <v>67.442109236103747</v>
      </c>
    </row>
    <row r="71" spans="1:32" x14ac:dyDescent="0.35">
      <c r="A71">
        <v>4</v>
      </c>
      <c r="C71" s="15">
        <f t="shared" si="35"/>
        <v>43974</v>
      </c>
      <c r="D71" s="9">
        <v>68</v>
      </c>
      <c r="E71" s="37">
        <f t="shared" si="22"/>
        <v>6</v>
      </c>
      <c r="F71" s="74" t="str">
        <f t="shared" si="23"/>
        <v/>
      </c>
      <c r="G71" s="74">
        <f t="shared" si="24"/>
        <v>0.65412698412698411</v>
      </c>
      <c r="H71" s="74">
        <v>1</v>
      </c>
      <c r="I71" s="66">
        <f t="shared" si="36"/>
        <v>5.1532915944977793</v>
      </c>
      <c r="J71" s="66">
        <f t="shared" si="37"/>
        <v>6.4952655559370083</v>
      </c>
      <c r="K71" s="66">
        <f t="shared" si="19"/>
        <v>58.325692203592887</v>
      </c>
      <c r="L71" s="64">
        <f t="shared" si="20"/>
        <v>-34.127772282949316</v>
      </c>
      <c r="M71" s="9">
        <v>662</v>
      </c>
      <c r="N71" s="4">
        <v>173</v>
      </c>
      <c r="O71" s="4">
        <v>439</v>
      </c>
      <c r="P71" s="8">
        <v>50</v>
      </c>
      <c r="Q71" s="17">
        <f t="shared" si="39"/>
        <v>3.5928143712574849E-2</v>
      </c>
      <c r="R71" s="17">
        <f t="shared" si="21"/>
        <v>-1.4843003667273353E-2</v>
      </c>
      <c r="S71" s="8">
        <f t="shared" si="38"/>
        <v>865</v>
      </c>
      <c r="T71" s="34">
        <f t="shared" si="28"/>
        <v>0.59399999999999997</v>
      </c>
      <c r="U71">
        <f>IF(A71=0,$AL$2,IF(A71=1,$AL$3,IF(A71=2,$AL$4,IF(A71=3,$AL$5,IF(A71=4,$AL$6,IF(A71=5,$AL$7,IF(A71=6,#REF!,IF(A71=7,$AL$9,IF(A71=8,$AL$8,"")))))))))</f>
        <v>2.7E-2</v>
      </c>
      <c r="V71">
        <v>22.22</v>
      </c>
      <c r="W71">
        <f t="shared" si="29"/>
        <v>4.5454545454545456E-2</v>
      </c>
      <c r="X71">
        <f t="shared" si="30"/>
        <v>-1.8454545454545456E-2</v>
      </c>
      <c r="Y71" s="32">
        <f t="shared" si="31"/>
        <v>306955.8779714026</v>
      </c>
      <c r="Z71" s="28">
        <f t="shared" si="32"/>
        <v>874.90850027703482</v>
      </c>
      <c r="AA71" s="28">
        <f t="shared" si="33"/>
        <v>2738.2135283203402</v>
      </c>
      <c r="AB71" s="20"/>
      <c r="AC71" s="1">
        <f t="shared" si="25"/>
        <v>17.498170005540697</v>
      </c>
      <c r="AD71" s="1">
        <f t="shared" si="26"/>
        <v>482.50182999445929</v>
      </c>
      <c r="AE71" s="1">
        <f t="shared" si="27"/>
        <v>8.7490850027703484</v>
      </c>
      <c r="AF71" s="3">
        <f t="shared" si="34"/>
        <v>68.455338208008513</v>
      </c>
    </row>
    <row r="72" spans="1:32" x14ac:dyDescent="0.35">
      <c r="A72">
        <v>4</v>
      </c>
      <c r="C72" s="15">
        <f t="shared" si="35"/>
        <v>43975</v>
      </c>
      <c r="D72" s="9">
        <v>69</v>
      </c>
      <c r="E72" s="37">
        <f t="shared" si="22"/>
        <v>2</v>
      </c>
      <c r="F72" s="74" t="str">
        <f t="shared" si="23"/>
        <v/>
      </c>
      <c r="G72" s="74">
        <f t="shared" si="24"/>
        <v>0.65412698412698411</v>
      </c>
      <c r="H72" s="74">
        <v>1</v>
      </c>
      <c r="I72" s="66">
        <f t="shared" si="36"/>
        <v>5.1647859739235145</v>
      </c>
      <c r="J72" s="66">
        <f t="shared" si="37"/>
        <v>6.4982821494764336</v>
      </c>
      <c r="K72" s="66">
        <f t="shared" si="19"/>
        <v>62.256768092634765</v>
      </c>
      <c r="L72" s="64">
        <f t="shared" si="20"/>
        <v>-79.753792753440351</v>
      </c>
      <c r="M72" s="9">
        <v>664</v>
      </c>
      <c r="N72" s="4">
        <v>175</v>
      </c>
      <c r="O72" s="4">
        <v>439</v>
      </c>
      <c r="P72" s="8">
        <v>50</v>
      </c>
      <c r="Q72" s="17">
        <f t="shared" si="39"/>
        <v>1.1560693641618497E-2</v>
      </c>
      <c r="R72" s="17">
        <f t="shared" si="21"/>
        <v>-1.5412053354296027E-2</v>
      </c>
      <c r="S72" s="8">
        <f t="shared" si="38"/>
        <v>875</v>
      </c>
      <c r="T72" s="34">
        <f t="shared" si="28"/>
        <v>0.59399999999999997</v>
      </c>
      <c r="U72">
        <f>IF(A72=0,$AL$2,IF(A72=1,$AL$3,IF(A72=2,$AL$4,IF(A72=3,$AL$5,IF(A72=4,$AL$6,IF(A72=5,$AL$7,IF(A72=6,#REF!,IF(A72=7,$AL$9,IF(A72=8,$AL$8,"")))))))))</f>
        <v>2.7E-2</v>
      </c>
      <c r="V72">
        <v>22.22</v>
      </c>
      <c r="W72">
        <f t="shared" si="29"/>
        <v>4.5454545454545456E-2</v>
      </c>
      <c r="X72">
        <f t="shared" si="30"/>
        <v>-1.8454545454545456E-2</v>
      </c>
      <c r="Y72" s="32">
        <f t="shared" si="31"/>
        <v>306932.53018835711</v>
      </c>
      <c r="Z72" s="28">
        <f t="shared" si="32"/>
        <v>858.48771512812095</v>
      </c>
      <c r="AA72" s="28">
        <f t="shared" si="33"/>
        <v>2777.982096514751</v>
      </c>
      <c r="AB72" s="20"/>
      <c r="AC72" s="1">
        <f t="shared" si="25"/>
        <v>17.169754302562421</v>
      </c>
      <c r="AD72" s="1">
        <f t="shared" si="26"/>
        <v>482.83024569743759</v>
      </c>
      <c r="AE72" s="1">
        <f t="shared" si="27"/>
        <v>8.5848771512812103</v>
      </c>
      <c r="AF72" s="3">
        <f t="shared" si="34"/>
        <v>69.449552412868783</v>
      </c>
    </row>
    <row r="73" spans="1:32" x14ac:dyDescent="0.35">
      <c r="A73">
        <v>4</v>
      </c>
      <c r="C73" s="15">
        <f t="shared" si="35"/>
        <v>43976</v>
      </c>
      <c r="D73" s="9">
        <v>70</v>
      </c>
      <c r="E73" s="37">
        <f t="shared" si="22"/>
        <v>3</v>
      </c>
      <c r="F73" s="74" t="str">
        <f t="shared" si="23"/>
        <v/>
      </c>
      <c r="G73" s="74">
        <f t="shared" si="24"/>
        <v>0.74821428571428572</v>
      </c>
      <c r="H73" s="74">
        <v>1</v>
      </c>
      <c r="I73" s="66">
        <f t="shared" si="36"/>
        <v>5.181783550292085</v>
      </c>
      <c r="J73" s="66">
        <f t="shared" si="37"/>
        <v>6.5027900459156234</v>
      </c>
      <c r="K73" s="66">
        <f t="shared" si="19"/>
        <v>72.891815477183201</v>
      </c>
      <c r="L73" s="64">
        <f t="shared" si="20"/>
        <v>-688.14448555941499</v>
      </c>
      <c r="M73" s="9">
        <v>667</v>
      </c>
      <c r="N73" s="4">
        <v>178</v>
      </c>
      <c r="O73" s="4">
        <v>439</v>
      </c>
      <c r="P73" s="8">
        <v>50</v>
      </c>
      <c r="Q73" s="17">
        <f t="shared" si="39"/>
        <v>1.7142857142857144E-2</v>
      </c>
      <c r="R73" s="17">
        <f t="shared" si="21"/>
        <v>-3.4878551035671603E-3</v>
      </c>
      <c r="S73" s="8">
        <f t="shared" si="38"/>
        <v>890</v>
      </c>
      <c r="T73" s="34">
        <f t="shared" si="28"/>
        <v>0.59399999999999997</v>
      </c>
      <c r="U73">
        <f>IF(A73=0,$AL$2,IF(A73=1,$AL$3,IF(A73=2,$AL$4,IF(A73=3,$AL$5,IF(A73=4,$AL$6,IF(A73=5,$AL$7,IF(A73=6,#REF!,IF(A73=7,$AL$9,IF(A73=8,$AL$8,"")))))))))</f>
        <v>2.7E-2</v>
      </c>
      <c r="V73">
        <v>22.22</v>
      </c>
      <c r="W73">
        <f t="shared" si="29"/>
        <v>4.5454545454545456E-2</v>
      </c>
      <c r="X73">
        <f t="shared" si="30"/>
        <v>-1.8454545454545456E-2</v>
      </c>
      <c r="Y73" s="32">
        <f t="shared" si="31"/>
        <v>306909.62235246744</v>
      </c>
      <c r="Z73" s="28">
        <f t="shared" si="32"/>
        <v>842.37338214831209</v>
      </c>
      <c r="AA73" s="28">
        <f t="shared" si="33"/>
        <v>2817.0042653842111</v>
      </c>
      <c r="AB73" s="20"/>
      <c r="AC73" s="1">
        <f t="shared" si="25"/>
        <v>16.847467642966244</v>
      </c>
      <c r="AD73" s="1">
        <f t="shared" si="26"/>
        <v>483.15253235703375</v>
      </c>
      <c r="AE73" s="1">
        <f t="shared" si="27"/>
        <v>8.4237338214831219</v>
      </c>
      <c r="AF73" s="3">
        <f t="shared" si="34"/>
        <v>70.425106634605285</v>
      </c>
    </row>
    <row r="74" spans="1:32" x14ac:dyDescent="0.35">
      <c r="A74">
        <v>4</v>
      </c>
      <c r="C74" s="15">
        <f t="shared" si="35"/>
        <v>43977</v>
      </c>
      <c r="D74" s="9">
        <v>71</v>
      </c>
      <c r="E74" s="37">
        <f t="shared" si="22"/>
        <v>7</v>
      </c>
      <c r="F74" s="74">
        <f t="shared" si="23"/>
        <v>0.53846153846153844</v>
      </c>
      <c r="G74" s="74">
        <f t="shared" si="24"/>
        <v>0.73282967032967028</v>
      </c>
      <c r="H74" s="74">
        <v>1</v>
      </c>
      <c r="I74" s="66">
        <f t="shared" si="36"/>
        <v>5.1474944768134527</v>
      </c>
      <c r="J74" s="66">
        <f t="shared" si="37"/>
        <v>6.513230110912307</v>
      </c>
      <c r="K74" s="66">
        <f t="shared" si="19"/>
        <v>86.746526724892519</v>
      </c>
      <c r="L74" s="64">
        <f t="shared" si="20"/>
        <v>830.21120339654749</v>
      </c>
      <c r="M74" s="9">
        <v>674</v>
      </c>
      <c r="N74" s="4">
        <v>172</v>
      </c>
      <c r="O74" s="4">
        <v>452</v>
      </c>
      <c r="P74" s="8">
        <v>50</v>
      </c>
      <c r="Q74" s="17">
        <f t="shared" si="39"/>
        <v>-3.3707865168539325E-2</v>
      </c>
      <c r="R74" s="17">
        <f t="shared" si="21"/>
        <v>-5.1807039137488136E-3</v>
      </c>
      <c r="S74" s="8">
        <f t="shared" si="38"/>
        <v>860</v>
      </c>
      <c r="T74" s="34">
        <f t="shared" si="28"/>
        <v>0.59399999999999997</v>
      </c>
      <c r="U74">
        <f>IF(A74=0,$AL$2,IF(A74=1,$AL$3,IF(A74=2,$AL$4,IF(A74=3,$AL$5,IF(A74=4,$AL$6,IF(A74=5,$AL$7,IF(A74=6,#REF!,IF(A74=7,$AL$9,IF(A74=8,$AL$8,"")))))))))</f>
        <v>2.7E-2</v>
      </c>
      <c r="V74">
        <v>22.22</v>
      </c>
      <c r="W74">
        <f t="shared" si="29"/>
        <v>4.5454545454545456E-2</v>
      </c>
      <c r="X74">
        <f t="shared" si="30"/>
        <v>-1.8454545454545456E-2</v>
      </c>
      <c r="Y74" s="32">
        <f t="shared" si="31"/>
        <v>306887.14618812321</v>
      </c>
      <c r="Z74" s="28">
        <f t="shared" si="32"/>
        <v>826.55984730399439</v>
      </c>
      <c r="AA74" s="28">
        <f t="shared" si="33"/>
        <v>2855.2939645727706</v>
      </c>
      <c r="AB74" s="20"/>
      <c r="AC74" s="1">
        <f t="shared" si="25"/>
        <v>16.531196946079888</v>
      </c>
      <c r="AD74" s="1">
        <f t="shared" si="26"/>
        <v>483.46880305392011</v>
      </c>
      <c r="AE74" s="1">
        <f t="shared" si="27"/>
        <v>8.2655984730399439</v>
      </c>
      <c r="AF74" s="3">
        <f t="shared" si="34"/>
        <v>71.382349114319268</v>
      </c>
    </row>
    <row r="75" spans="1:32" x14ac:dyDescent="0.35">
      <c r="A75">
        <v>4</v>
      </c>
      <c r="C75" s="15">
        <f t="shared" si="35"/>
        <v>43978</v>
      </c>
      <c r="D75" s="9">
        <v>72</v>
      </c>
      <c r="E75" s="37">
        <f t="shared" si="22"/>
        <v>3</v>
      </c>
      <c r="F75" s="74">
        <f t="shared" si="23"/>
        <v>0.33333333333333331</v>
      </c>
      <c r="G75" s="74">
        <f t="shared" si="24"/>
        <v>0.65544871794871795</v>
      </c>
      <c r="H75" s="74">
        <v>1</v>
      </c>
      <c r="I75" s="66">
        <f t="shared" si="36"/>
        <v>5.1119877883565437</v>
      </c>
      <c r="J75" s="66">
        <f t="shared" si="37"/>
        <v>6.517671272912275</v>
      </c>
      <c r="K75" s="66">
        <f t="shared" ref="K75:K123" si="40">LN(2)/SLOPE(J69:J75,D69:D75)</f>
        <v>105.6167578437697</v>
      </c>
      <c r="L75" s="64">
        <f t="shared" si="20"/>
        <v>-184.85236727295387</v>
      </c>
      <c r="M75" s="9">
        <v>677</v>
      </c>
      <c r="N75" s="4">
        <v>166</v>
      </c>
      <c r="O75" s="4">
        <v>461</v>
      </c>
      <c r="P75" s="8">
        <v>50</v>
      </c>
      <c r="Q75" s="17">
        <f t="shared" si="39"/>
        <v>-3.4883720930232558E-2</v>
      </c>
      <c r="R75" s="17">
        <f t="shared" si="21"/>
        <v>-6.1736696332313577E-3</v>
      </c>
      <c r="S75" s="8">
        <f t="shared" si="38"/>
        <v>830</v>
      </c>
      <c r="T75" s="34">
        <f t="shared" si="28"/>
        <v>0.59399999999999997</v>
      </c>
      <c r="U75">
        <f>IF(A75=0,$AL$2,IF(A75=1,$AL$3,IF(A75=2,$AL$4,IF(A75=3,$AL$5,IF(A75=4,$AL$6,IF(A75=5,$AL$7,IF(A75=6,#REF!,IF(A75=7,$AL$9,IF(A75=8,$AL$8,"")))))))))</f>
        <v>2.7E-2</v>
      </c>
      <c r="V75">
        <v>22.22</v>
      </c>
      <c r="W75">
        <f t="shared" si="29"/>
        <v>4.5454545454545456E-2</v>
      </c>
      <c r="X75">
        <f t="shared" si="30"/>
        <v>-1.8454545454545456E-2</v>
      </c>
      <c r="Y75" s="32">
        <f t="shared" si="31"/>
        <v>306865.09357483819</v>
      </c>
      <c r="Z75" s="28">
        <f t="shared" si="32"/>
        <v>811.0415584388453</v>
      </c>
      <c r="AA75" s="28">
        <f t="shared" si="33"/>
        <v>2892.8648667229522</v>
      </c>
      <c r="AB75" s="20"/>
      <c r="AC75" s="1">
        <f t="shared" si="25"/>
        <v>16.220831168776908</v>
      </c>
      <c r="AD75" s="1">
        <f t="shared" si="26"/>
        <v>483.7791688312231</v>
      </c>
      <c r="AE75" s="1">
        <f t="shared" si="27"/>
        <v>8.1104155843884538</v>
      </c>
      <c r="AF75" s="3">
        <f t="shared" si="34"/>
        <v>72.321621668073803</v>
      </c>
    </row>
    <row r="76" spans="1:32" x14ac:dyDescent="0.35">
      <c r="A76">
        <v>4</v>
      </c>
      <c r="C76" s="15">
        <f t="shared" si="35"/>
        <v>43979</v>
      </c>
      <c r="D76" s="9">
        <v>73</v>
      </c>
      <c r="E76" s="37">
        <f t="shared" si="22"/>
        <v>3</v>
      </c>
      <c r="F76" s="74">
        <f t="shared" si="23"/>
        <v>0.42857142857142855</v>
      </c>
      <c r="G76" s="74">
        <f t="shared" si="24"/>
        <v>0.4188415750915751</v>
      </c>
      <c r="H76" s="74">
        <v>1</v>
      </c>
      <c r="I76" s="66">
        <f t="shared" si="36"/>
        <v>5.0875963352323836</v>
      </c>
      <c r="J76" s="66">
        <f t="shared" si="37"/>
        <v>6.522092798170152</v>
      </c>
      <c r="K76" s="66">
        <f t="shared" si="40"/>
        <v>115.83105279854864</v>
      </c>
      <c r="L76" s="64">
        <f t="shared" ref="L76:L92" si="41">LN(2)/SLOPE(I70:I76,D70:D76)</f>
        <v>-101.56452221607582</v>
      </c>
      <c r="M76" s="9">
        <v>680</v>
      </c>
      <c r="N76" s="4">
        <v>162</v>
      </c>
      <c r="O76" s="4">
        <v>468</v>
      </c>
      <c r="P76" s="8">
        <v>50</v>
      </c>
      <c r="Q76" s="17">
        <f t="shared" si="39"/>
        <v>-2.4096385542168676E-2</v>
      </c>
      <c r="R76" s="17">
        <f t="shared" ref="R76:R139" si="42">AVERAGE(Q70:Q76)</f>
        <v>-1.2079064612161858E-2</v>
      </c>
      <c r="S76" s="8">
        <f t="shared" si="38"/>
        <v>810</v>
      </c>
      <c r="T76" s="34">
        <f t="shared" si="28"/>
        <v>0.59399999999999997</v>
      </c>
      <c r="U76">
        <f>IF(A76=0,$AL$2,IF(A76=1,$AL$3,IF(A76=2,$AL$4,IF(A76=3,$AL$5,IF(A76=4,$AL$6,IF(A76=5,$AL$7,IF(A76=6,#REF!,IF(A76=7,$AL$9,IF(A76=8,$AL$8,"")))))))))</f>
        <v>2.7E-2</v>
      </c>
      <c r="V76">
        <v>22.22</v>
      </c>
      <c r="W76">
        <f t="shared" si="29"/>
        <v>4.5454545454545456E-2</v>
      </c>
      <c r="X76">
        <f t="shared" si="30"/>
        <v>-1.8454545454545456E-2</v>
      </c>
      <c r="Y76" s="32">
        <f t="shared" si="31"/>
        <v>306843.45654436329</v>
      </c>
      <c r="Z76" s="28">
        <f t="shared" si="32"/>
        <v>795.81306353017294</v>
      </c>
      <c r="AA76" s="28">
        <f t="shared" si="33"/>
        <v>2929.7303921065363</v>
      </c>
      <c r="AB76" s="20"/>
      <c r="AC76" s="1">
        <f t="shared" si="25"/>
        <v>15.916261270603458</v>
      </c>
      <c r="AD76" s="1">
        <f t="shared" si="26"/>
        <v>484.08373872939654</v>
      </c>
      <c r="AE76" s="1">
        <f t="shared" si="27"/>
        <v>7.9581306353017291</v>
      </c>
      <c r="AF76" s="3">
        <f t="shared" si="34"/>
        <v>73.243259802663417</v>
      </c>
    </row>
    <row r="77" spans="1:32" x14ac:dyDescent="0.35">
      <c r="A77">
        <v>5</v>
      </c>
      <c r="C77" s="15">
        <f t="shared" si="35"/>
        <v>43980</v>
      </c>
      <c r="D77" s="9">
        <v>74</v>
      </c>
      <c r="E77" s="37">
        <f t="shared" si="22"/>
        <v>8</v>
      </c>
      <c r="F77" s="74">
        <f t="shared" si="23"/>
        <v>4</v>
      </c>
      <c r="G77" s="74">
        <f t="shared" si="24"/>
        <v>1.325091575091575</v>
      </c>
      <c r="H77" s="74">
        <v>1</v>
      </c>
      <c r="I77" s="66">
        <f t="shared" si="36"/>
        <v>5.1239639794032588</v>
      </c>
      <c r="J77" s="66">
        <f t="shared" si="37"/>
        <v>6.5337888379333435</v>
      </c>
      <c r="K77" s="66">
        <f t="shared" si="40"/>
        <v>108.99007529924435</v>
      </c>
      <c r="L77" s="64">
        <f t="shared" si="41"/>
        <v>-62.174053621817833</v>
      </c>
      <c r="M77" s="9">
        <v>688</v>
      </c>
      <c r="N77" s="4">
        <v>168</v>
      </c>
      <c r="O77" s="4">
        <v>470</v>
      </c>
      <c r="P77" s="8">
        <v>50</v>
      </c>
      <c r="Q77" s="17">
        <f t="shared" si="39"/>
        <v>3.7037037037037035E-2</v>
      </c>
      <c r="R77" s="17">
        <f t="shared" si="42"/>
        <v>1.2829656990209948E-3</v>
      </c>
      <c r="S77" s="8">
        <f t="shared" si="38"/>
        <v>840</v>
      </c>
      <c r="T77" s="34">
        <f t="shared" si="28"/>
        <v>0.59399999999999997</v>
      </c>
      <c r="U77">
        <f>IF(A77=0,$AL$2,IF(A77=1,$AL$3,IF(A77=2,$AL$4,IF(A77=3,$AL$5,IF(A77=4,$AL$6,IF(A77=5,$AL$7,IF(A77=6,#REF!,IF(A77=7,$AL$9,IF(A77=8,$AL$8,"")))))))))</f>
        <v>2.7E-2</v>
      </c>
      <c r="V77">
        <v>22.22</v>
      </c>
      <c r="W77">
        <f t="shared" si="29"/>
        <v>4.5454545454545456E-2</v>
      </c>
      <c r="X77">
        <f t="shared" si="30"/>
        <v>-1.8454545454545456E-2</v>
      </c>
      <c r="Y77" s="32">
        <f t="shared" si="31"/>
        <v>306822.22727785236</v>
      </c>
      <c r="Z77" s="28">
        <f t="shared" si="32"/>
        <v>780.86900897156875</v>
      </c>
      <c r="AA77" s="28">
        <f t="shared" si="33"/>
        <v>2965.9037131760897</v>
      </c>
      <c r="AB77" s="20"/>
      <c r="AC77" s="1">
        <f t="shared" si="25"/>
        <v>15.617380179431375</v>
      </c>
      <c r="AD77" s="1">
        <f t="shared" si="26"/>
        <v>484.38261982056861</v>
      </c>
      <c r="AE77" s="1">
        <f t="shared" si="27"/>
        <v>7.8086900897156877</v>
      </c>
      <c r="AF77" s="3">
        <f t="shared" si="34"/>
        <v>74.147592829402242</v>
      </c>
    </row>
    <row r="78" spans="1:32" x14ac:dyDescent="0.35">
      <c r="A78">
        <v>5</v>
      </c>
      <c r="C78" s="15">
        <f t="shared" si="35"/>
        <v>43981</v>
      </c>
      <c r="D78" s="9">
        <v>75</v>
      </c>
      <c r="E78" s="37">
        <f t="shared" si="22"/>
        <v>3</v>
      </c>
      <c r="F78" s="74">
        <f t="shared" si="23"/>
        <v>3</v>
      </c>
      <c r="G78" s="74">
        <f t="shared" si="24"/>
        <v>1.6600732600732599</v>
      </c>
      <c r="H78" s="74">
        <v>1</v>
      </c>
      <c r="I78" s="66">
        <f t="shared" si="36"/>
        <v>5.1357984370502621</v>
      </c>
      <c r="J78" s="66">
        <f t="shared" si="37"/>
        <v>6.5381398237676702</v>
      </c>
      <c r="K78" s="66">
        <f t="shared" si="40"/>
        <v>101.9155875057176</v>
      </c>
      <c r="L78" s="64">
        <f t="shared" si="41"/>
        <v>-73.935729121740707</v>
      </c>
      <c r="M78" s="9">
        <v>691</v>
      </c>
      <c r="N78" s="4">
        <v>170</v>
      </c>
      <c r="O78" s="4">
        <v>471</v>
      </c>
      <c r="P78" s="8">
        <v>50</v>
      </c>
      <c r="Q78" s="17">
        <f t="shared" si="39"/>
        <v>1.1904761904761904E-2</v>
      </c>
      <c r="R78" s="17">
        <f t="shared" si="42"/>
        <v>-2.1489459878094247E-3</v>
      </c>
      <c r="S78" s="8">
        <f t="shared" si="38"/>
        <v>850</v>
      </c>
      <c r="T78" s="34">
        <f t="shared" si="28"/>
        <v>0.59399999999999997</v>
      </c>
      <c r="U78">
        <f>IF(A78=0,$AL$2,IF(A78=1,$AL$3,IF(A78=2,$AL$4,IF(A78=3,$AL$5,IF(A78=4,$AL$6,IF(A78=5,$AL$7,IF(A78=6,#REF!,IF(A78=7,$AL$9,IF(A78=8,$AL$8,"")))))))))</f>
        <v>2.7E-2</v>
      </c>
      <c r="V78">
        <v>22.22</v>
      </c>
      <c r="W78">
        <f t="shared" si="29"/>
        <v>4.5454545454545456E-2</v>
      </c>
      <c r="X78">
        <f t="shared" si="30"/>
        <v>-1.8454545454545456E-2</v>
      </c>
      <c r="Y78" s="32">
        <f t="shared" si="31"/>
        <v>306801.39810307999</v>
      </c>
      <c r="Z78" s="28">
        <f t="shared" si="32"/>
        <v>766.20413788161738</v>
      </c>
      <c r="AA78" s="28">
        <f t="shared" si="33"/>
        <v>3001.3977590384338</v>
      </c>
      <c r="AB78" s="20"/>
      <c r="AC78" s="1">
        <f t="shared" si="25"/>
        <v>15.324082757632349</v>
      </c>
      <c r="AD78" s="1">
        <f t="shared" si="26"/>
        <v>484.67591724236763</v>
      </c>
      <c r="AE78" s="1">
        <f t="shared" si="27"/>
        <v>7.6620413788161743</v>
      </c>
      <c r="AF78" s="3">
        <f t="shared" si="34"/>
        <v>75.034943975960843</v>
      </c>
    </row>
    <row r="79" spans="1:32" x14ac:dyDescent="0.35">
      <c r="A79">
        <v>5</v>
      </c>
      <c r="C79" s="15">
        <f t="shared" si="35"/>
        <v>43982</v>
      </c>
      <c r="D79" s="9">
        <v>76</v>
      </c>
      <c r="E79" s="37">
        <f t="shared" si="22"/>
        <v>1</v>
      </c>
      <c r="F79" s="74" t="str">
        <f t="shared" si="23"/>
        <v/>
      </c>
      <c r="G79" s="74">
        <f t="shared" si="24"/>
        <v>1.6600732600732599</v>
      </c>
      <c r="H79" s="74">
        <v>1</v>
      </c>
      <c r="I79" s="66">
        <f t="shared" si="36"/>
        <v>5.1416635565026603</v>
      </c>
      <c r="J79" s="66">
        <f t="shared" si="37"/>
        <v>6.5395859556176692</v>
      </c>
      <c r="K79" s="66">
        <f t="shared" si="40"/>
        <v>110.07033542158632</v>
      </c>
      <c r="L79" s="64">
        <f t="shared" si="41"/>
        <v>-147.28129723654251</v>
      </c>
      <c r="M79" s="9">
        <v>692</v>
      </c>
      <c r="N79" s="4">
        <v>171</v>
      </c>
      <c r="O79" s="4">
        <v>471</v>
      </c>
      <c r="P79" s="8">
        <v>50</v>
      </c>
      <c r="Q79" s="17">
        <f t="shared" si="39"/>
        <v>5.8823529411764705E-3</v>
      </c>
      <c r="R79" s="17">
        <f t="shared" si="42"/>
        <v>-2.9601375164439994E-3</v>
      </c>
      <c r="S79" s="8">
        <f t="shared" si="38"/>
        <v>855</v>
      </c>
      <c r="T79" s="34">
        <f t="shared" si="28"/>
        <v>0.59399999999999997</v>
      </c>
      <c r="U79">
        <f>IF(A79=0,$AL$2,IF(A79=1,$AL$3,IF(A79=2,$AL$4,IF(A79=3,$AL$5,IF(A79=4,$AL$6,IF(A79=5,$AL$7,IF(A79=6,#REF!,IF(A79=7,$AL$9,IF(A79=8,$AL$8,"")))))))))</f>
        <v>2.7E-2</v>
      </c>
      <c r="V79">
        <v>22.22</v>
      </c>
      <c r="W79">
        <f t="shared" si="29"/>
        <v>4.5454545454545456E-2</v>
      </c>
      <c r="X79">
        <f t="shared" si="30"/>
        <v>-1.8454545454545456E-2</v>
      </c>
      <c r="Y79" s="32">
        <f t="shared" si="31"/>
        <v>306780.96149171039</v>
      </c>
      <c r="Z79" s="28">
        <f t="shared" si="32"/>
        <v>751.81328843840402</v>
      </c>
      <c r="AA79" s="28">
        <f t="shared" si="33"/>
        <v>3036.2252198512347</v>
      </c>
      <c r="AB79" s="20"/>
      <c r="AC79" s="1">
        <f t="shared" si="25"/>
        <v>15.036265768768081</v>
      </c>
      <c r="AD79" s="1">
        <f t="shared" si="26"/>
        <v>484.96373423123191</v>
      </c>
      <c r="AE79" s="1">
        <f t="shared" si="27"/>
        <v>7.5181328843840403</v>
      </c>
      <c r="AF79" s="3">
        <f t="shared" si="34"/>
        <v>75.905630496280864</v>
      </c>
    </row>
    <row r="80" spans="1:32" x14ac:dyDescent="0.35">
      <c r="A80">
        <v>5</v>
      </c>
      <c r="C80" s="15">
        <f t="shared" si="35"/>
        <v>43983</v>
      </c>
      <c r="D80" s="9">
        <v>77</v>
      </c>
      <c r="E80" s="37">
        <f t="shared" si="22"/>
        <v>12</v>
      </c>
      <c r="F80" s="74">
        <f t="shared" si="23"/>
        <v>1.5</v>
      </c>
      <c r="G80" s="74">
        <f t="shared" si="24"/>
        <v>1.6333943833943831</v>
      </c>
      <c r="H80" s="74">
        <v>1</v>
      </c>
      <c r="I80" s="66">
        <f t="shared" si="36"/>
        <v>5.1647859739235145</v>
      </c>
      <c r="J80" s="66">
        <f t="shared" si="37"/>
        <v>6.5567783561580422</v>
      </c>
      <c r="K80" s="66">
        <f t="shared" si="40"/>
        <v>101.86860316862801</v>
      </c>
      <c r="L80" s="64">
        <f t="shared" si="41"/>
        <v>121.73586382663095</v>
      </c>
      <c r="M80" s="9">
        <v>704</v>
      </c>
      <c r="N80" s="4">
        <v>175</v>
      </c>
      <c r="O80" s="4">
        <v>479</v>
      </c>
      <c r="P80" s="8">
        <v>50</v>
      </c>
      <c r="Q80" s="17">
        <f t="shared" si="39"/>
        <v>2.3391812865497075E-2</v>
      </c>
      <c r="R80" s="17">
        <f t="shared" si="42"/>
        <v>-2.0674295560668679E-3</v>
      </c>
      <c r="S80" s="8">
        <f t="shared" si="38"/>
        <v>875</v>
      </c>
      <c r="T80" s="34">
        <f t="shared" si="28"/>
        <v>0.59399999999999997</v>
      </c>
      <c r="U80">
        <f>IF(A80=0,$AL$2,IF(A80=1,$AL$3,IF(A80=2,$AL$4,IF(A80=3,$AL$5,IF(A80=4,$AL$6,IF(A80=5,$AL$7,IF(A80=6,#REF!,IF(A80=7,$AL$9,IF(A80=8,$AL$8,"")))))))))</f>
        <v>2.7E-2</v>
      </c>
      <c r="V80">
        <v>22.22</v>
      </c>
      <c r="W80">
        <f t="shared" si="29"/>
        <v>4.5454545454545456E-2</v>
      </c>
      <c r="X80">
        <f t="shared" si="30"/>
        <v>-1.8454545454545456E-2</v>
      </c>
      <c r="Y80" s="32">
        <f t="shared" si="31"/>
        <v>306760.91005661659</v>
      </c>
      <c r="Z80" s="28">
        <f t="shared" si="32"/>
        <v>737.69139223955551</v>
      </c>
      <c r="AA80" s="28">
        <f t="shared" si="33"/>
        <v>3070.3985511438896</v>
      </c>
      <c r="AB80" s="20"/>
      <c r="AC80" s="1">
        <f t="shared" si="25"/>
        <v>14.753827844791111</v>
      </c>
      <c r="AD80" s="1">
        <f t="shared" si="26"/>
        <v>485.24617215520891</v>
      </c>
      <c r="AE80" s="1">
        <f t="shared" si="27"/>
        <v>7.3769139223955555</v>
      </c>
      <c r="AF80" s="3">
        <f t="shared" si="34"/>
        <v>76.759963778597239</v>
      </c>
    </row>
    <row r="81" spans="1:32" x14ac:dyDescent="0.35">
      <c r="A81">
        <v>5</v>
      </c>
      <c r="C81" s="15">
        <f t="shared" si="35"/>
        <v>43984</v>
      </c>
      <c r="D81" s="9">
        <v>78</v>
      </c>
      <c r="E81" s="37">
        <f t="shared" si="22"/>
        <v>2</v>
      </c>
      <c r="F81" s="74">
        <f t="shared" si="23"/>
        <v>0.16666666666666666</v>
      </c>
      <c r="G81" s="74">
        <f t="shared" si="24"/>
        <v>1.5714285714285714</v>
      </c>
      <c r="H81" s="74">
        <v>1</v>
      </c>
      <c r="I81" s="66">
        <f t="shared" si="36"/>
        <v>5.1059454739005803</v>
      </c>
      <c r="J81" s="66">
        <f t="shared" si="37"/>
        <v>6.5596152374932419</v>
      </c>
      <c r="K81" s="66">
        <f t="shared" si="40"/>
        <v>96.557754994677339</v>
      </c>
      <c r="L81" s="64">
        <f t="shared" si="41"/>
        <v>126.06612620310727</v>
      </c>
      <c r="M81" s="9">
        <v>706</v>
      </c>
      <c r="N81" s="4">
        <v>165</v>
      </c>
      <c r="O81" s="4">
        <v>491</v>
      </c>
      <c r="P81" s="8">
        <v>50</v>
      </c>
      <c r="Q81" s="17">
        <f t="shared" si="39"/>
        <v>-5.7142857142857141E-2</v>
      </c>
      <c r="R81" s="17">
        <f t="shared" si="42"/>
        <v>-5.4152855523979847E-3</v>
      </c>
      <c r="S81" s="8">
        <f t="shared" si="38"/>
        <v>825</v>
      </c>
      <c r="T81" s="34">
        <f t="shared" si="28"/>
        <v>0.59399999999999997</v>
      </c>
      <c r="U81">
        <f>IF(A81=0,$AL$2,IF(A81=1,$AL$3,IF(A81=2,$AL$4,IF(A81=3,$AL$5,IF(A81=4,$AL$6,IF(A81=5,$AL$7,IF(A81=6,#REF!,IF(A81=7,$AL$9,IF(A81=8,$AL$8,"")))))))))</f>
        <v>2.7E-2</v>
      </c>
      <c r="V81">
        <v>22.22</v>
      </c>
      <c r="W81">
        <f t="shared" si="29"/>
        <v>4.5454545454545456E-2</v>
      </c>
      <c r="X81">
        <f t="shared" si="30"/>
        <v>-1.8454545454545456E-2</v>
      </c>
      <c r="Y81" s="32">
        <f t="shared" si="31"/>
        <v>306741.23654924863</v>
      </c>
      <c r="Z81" s="28">
        <f t="shared" si="32"/>
        <v>723.83347268755028</v>
      </c>
      <c r="AA81" s="28">
        <f t="shared" si="33"/>
        <v>3103.9299780638694</v>
      </c>
      <c r="AB81" s="20"/>
      <c r="AC81" s="1">
        <f t="shared" si="25"/>
        <v>14.476669453751006</v>
      </c>
      <c r="AD81" s="1">
        <f t="shared" si="26"/>
        <v>485.52333054624899</v>
      </c>
      <c r="AE81" s="1">
        <f t="shared" si="27"/>
        <v>7.2383347268755029</v>
      </c>
      <c r="AF81" s="3">
        <f t="shared" si="34"/>
        <v>77.598249451596743</v>
      </c>
    </row>
    <row r="82" spans="1:32" x14ac:dyDescent="0.35">
      <c r="A82">
        <v>5</v>
      </c>
      <c r="C82" s="15">
        <f t="shared" si="35"/>
        <v>43985</v>
      </c>
      <c r="D82" s="9">
        <v>79</v>
      </c>
      <c r="E82" s="37">
        <f t="shared" si="22"/>
        <v>1</v>
      </c>
      <c r="F82" s="74">
        <f t="shared" si="23"/>
        <v>0.2</v>
      </c>
      <c r="G82" s="74">
        <f t="shared" si="24"/>
        <v>1.549206349206349</v>
      </c>
      <c r="H82" s="74">
        <v>1</v>
      </c>
      <c r="I82" s="66">
        <f t="shared" si="36"/>
        <v>5.0937502008067623</v>
      </c>
      <c r="J82" s="66">
        <f t="shared" si="37"/>
        <v>6.5610306658965731</v>
      </c>
      <c r="K82" s="66">
        <f t="shared" si="40"/>
        <v>103.72853654497786</v>
      </c>
      <c r="L82" s="64">
        <f t="shared" si="41"/>
        <v>1700.6583044359143</v>
      </c>
      <c r="M82" s="9">
        <v>707</v>
      </c>
      <c r="N82" s="4">
        <v>163</v>
      </c>
      <c r="O82" s="4">
        <v>496</v>
      </c>
      <c r="P82" s="8">
        <v>50</v>
      </c>
      <c r="Q82" s="17">
        <f t="shared" si="39"/>
        <v>-1.2121212121212121E-2</v>
      </c>
      <c r="R82" s="17">
        <f t="shared" si="42"/>
        <v>-2.1634985796807793E-3</v>
      </c>
      <c r="S82" s="8">
        <f t="shared" si="38"/>
        <v>815</v>
      </c>
      <c r="T82" s="34">
        <f t="shared" si="28"/>
        <v>0.59399999999999997</v>
      </c>
      <c r="U82">
        <f>IF(A82=0,$AL$2,IF(A82=1,$AL$3,IF(A82=2,$AL$4,IF(A82=3,$AL$5,IF(A82=4,$AL$6,IF(A82=5,$AL$7,IF(A82=6,#REF!,IF(A82=7,$AL$9,IF(A82=8,$AL$8,"")))))))))</f>
        <v>2.7E-2</v>
      </c>
      <c r="V82">
        <v>22.22</v>
      </c>
      <c r="W82">
        <f t="shared" si="29"/>
        <v>4.5454545454545456E-2</v>
      </c>
      <c r="X82">
        <f t="shared" si="30"/>
        <v>-1.8454545454545456E-2</v>
      </c>
      <c r="Y82" s="32">
        <f t="shared" si="31"/>
        <v>306721.93385705038</v>
      </c>
      <c r="Z82" s="28">
        <f t="shared" si="32"/>
        <v>710.23464340002715</v>
      </c>
      <c r="AA82" s="28">
        <f t="shared" si="33"/>
        <v>3136.8314995496671</v>
      </c>
      <c r="AB82" s="20"/>
      <c r="AC82" s="1">
        <f t="shared" si="25"/>
        <v>14.204692868000544</v>
      </c>
      <c r="AD82" s="1">
        <f t="shared" si="26"/>
        <v>485.79530713199944</v>
      </c>
      <c r="AE82" s="1">
        <f t="shared" si="27"/>
        <v>7.102346434000272</v>
      </c>
      <c r="AF82" s="3">
        <f t="shared" si="34"/>
        <v>78.420787488741681</v>
      </c>
    </row>
    <row r="83" spans="1:32" x14ac:dyDescent="0.35">
      <c r="A83">
        <v>5</v>
      </c>
      <c r="C83" s="15">
        <f t="shared" si="35"/>
        <v>43986</v>
      </c>
      <c r="D83" s="9">
        <v>80</v>
      </c>
      <c r="E83" s="37">
        <f t="shared" si="22"/>
        <v>13</v>
      </c>
      <c r="F83" s="74">
        <f t="shared" si="23"/>
        <v>13</v>
      </c>
      <c r="G83" s="74">
        <f t="shared" si="24"/>
        <v>3.6444444444444444</v>
      </c>
      <c r="H83" s="74">
        <v>1</v>
      </c>
      <c r="I83" s="66">
        <f t="shared" si="36"/>
        <v>5.1532915944977793</v>
      </c>
      <c r="J83" s="66">
        <f t="shared" si="37"/>
        <v>6.5792512120101012</v>
      </c>
      <c r="K83" s="66">
        <f t="shared" si="40"/>
        <v>95.985680244281639</v>
      </c>
      <c r="L83" s="64">
        <f t="shared" si="41"/>
        <v>-609.71029122394714</v>
      </c>
      <c r="M83" s="9">
        <v>720</v>
      </c>
      <c r="N83" s="4">
        <v>173</v>
      </c>
      <c r="O83" s="4">
        <v>497</v>
      </c>
      <c r="P83" s="8">
        <v>50</v>
      </c>
      <c r="Q83" s="17">
        <f t="shared" si="39"/>
        <v>6.1349693251533742E-2</v>
      </c>
      <c r="R83" s="17">
        <f t="shared" si="42"/>
        <v>1.0043084105133852E-2</v>
      </c>
      <c r="S83" s="8">
        <f t="shared" si="38"/>
        <v>865</v>
      </c>
      <c r="T83" s="34">
        <f t="shared" si="28"/>
        <v>0.59399999999999997</v>
      </c>
      <c r="U83">
        <f>IF(A83=0,$AL$2,IF(A83=1,$AL$3,IF(A83=2,$AL$4,IF(A83=3,$AL$5,IF(A83=4,$AL$6,IF(A83=5,$AL$7,IF(A83=6,#REF!,IF(A83=7,$AL$9,IF(A83=8,$AL$8,"")))))))))</f>
        <v>2.7E-2</v>
      </c>
      <c r="V83">
        <v>22.22</v>
      </c>
      <c r="W83">
        <f t="shared" si="29"/>
        <v>4.5454545454545456E-2</v>
      </c>
      <c r="X83">
        <f t="shared" si="30"/>
        <v>-1.8454545454545456E-2</v>
      </c>
      <c r="Y83" s="32">
        <f t="shared" si="31"/>
        <v>306702.99500092375</v>
      </c>
      <c r="Z83" s="28">
        <f t="shared" si="32"/>
        <v>696.89010664482123</v>
      </c>
      <c r="AA83" s="28">
        <f t="shared" si="33"/>
        <v>3169.1148924314866</v>
      </c>
      <c r="AB83" s="20"/>
      <c r="AC83" s="1">
        <f t="shared" si="25"/>
        <v>13.937802132896424</v>
      </c>
      <c r="AD83" s="1">
        <f t="shared" si="26"/>
        <v>486.06219786710358</v>
      </c>
      <c r="AE83" s="1">
        <f t="shared" si="27"/>
        <v>6.9689010664482121</v>
      </c>
      <c r="AF83" s="3">
        <f t="shared" si="34"/>
        <v>79.227872310787177</v>
      </c>
    </row>
    <row r="84" spans="1:32" x14ac:dyDescent="0.35">
      <c r="A84">
        <v>5</v>
      </c>
      <c r="C84" s="15">
        <f t="shared" si="35"/>
        <v>43987</v>
      </c>
      <c r="D84" s="9">
        <v>81</v>
      </c>
      <c r="E84" s="37">
        <f t="shared" ref="E84:E146" si="43">M84-M83</f>
        <v>14</v>
      </c>
      <c r="F84" s="74">
        <f t="shared" si="23"/>
        <v>1.75</v>
      </c>
      <c r="G84" s="74">
        <f t="shared" si="24"/>
        <v>3.2694444444444444</v>
      </c>
      <c r="H84" s="74">
        <v>1</v>
      </c>
      <c r="I84" s="66">
        <f t="shared" si="36"/>
        <v>5.1873858058407549</v>
      </c>
      <c r="J84" s="66">
        <f t="shared" si="37"/>
        <v>6.5985090286145152</v>
      </c>
      <c r="K84" s="66">
        <f t="shared" si="40"/>
        <v>73.32384679613827</v>
      </c>
      <c r="L84" s="64">
        <f t="shared" si="41"/>
        <v>181.4141333388599</v>
      </c>
      <c r="M84" s="9">
        <v>734</v>
      </c>
      <c r="N84" s="4">
        <v>179</v>
      </c>
      <c r="O84" s="4">
        <v>505</v>
      </c>
      <c r="P84" s="8">
        <v>50</v>
      </c>
      <c r="Q84" s="17">
        <f t="shared" si="39"/>
        <v>3.4682080924855488E-2</v>
      </c>
      <c r="R84" s="17">
        <f t="shared" si="42"/>
        <v>9.7066618033936312E-3</v>
      </c>
      <c r="S84" s="8">
        <f t="shared" si="38"/>
        <v>895</v>
      </c>
      <c r="T84" s="34">
        <f t="shared" si="28"/>
        <v>0.59399999999999997</v>
      </c>
      <c r="U84">
        <f>IF(A84=0,$AL$2,IF(A84=1,$AL$3,IF(A84=2,$AL$4,IF(A84=3,$AL$5,IF(A84=4,$AL$6,IF(A84=5,$AL$7,IF(A84=6,#REF!,IF(A84=7,$AL$9,IF(A84=8,$AL$8,"")))))))))</f>
        <v>2.7E-2</v>
      </c>
      <c r="V84">
        <v>22.22</v>
      </c>
      <c r="W84">
        <f t="shared" si="29"/>
        <v>4.5454545454545456E-2</v>
      </c>
      <c r="X84">
        <f t="shared" si="30"/>
        <v>-1.8454545454545456E-2</v>
      </c>
      <c r="Y84" s="32">
        <f t="shared" si="31"/>
        <v>306684.41313273984</v>
      </c>
      <c r="Z84" s="28">
        <f t="shared" si="32"/>
        <v>683.79515179945463</v>
      </c>
      <c r="AA84" s="28">
        <f t="shared" si="33"/>
        <v>3200.7917154607967</v>
      </c>
      <c r="AB84" s="20"/>
      <c r="AC84" s="1">
        <f t="shared" si="25"/>
        <v>13.675903035989093</v>
      </c>
      <c r="AD84" s="1">
        <f t="shared" si="26"/>
        <v>486.32409696401089</v>
      </c>
      <c r="AE84" s="1">
        <f t="shared" si="27"/>
        <v>6.8379515179945463</v>
      </c>
      <c r="AF84" s="3">
        <f t="shared" si="34"/>
        <v>80.019792886519923</v>
      </c>
    </row>
    <row r="85" spans="1:32" x14ac:dyDescent="0.35">
      <c r="A85">
        <v>5</v>
      </c>
      <c r="C85" s="15">
        <f t="shared" si="35"/>
        <v>43988</v>
      </c>
      <c r="D85" s="9">
        <v>82</v>
      </c>
      <c r="E85" s="37">
        <f t="shared" si="43"/>
        <v>7</v>
      </c>
      <c r="F85" s="74" t="str">
        <f t="shared" ref="F85:F140" si="44">IFERROR(E85/(O85-O84),"")</f>
        <v/>
      </c>
      <c r="G85" s="74">
        <f t="shared" si="24"/>
        <v>3.3233333333333333</v>
      </c>
      <c r="H85" s="74">
        <v>1</v>
      </c>
      <c r="I85" s="66">
        <f t="shared" si="36"/>
        <v>5.2257466737132017</v>
      </c>
      <c r="J85" s="66">
        <f t="shared" si="37"/>
        <v>6.6080006252960866</v>
      </c>
      <c r="K85" s="66">
        <f t="shared" si="40"/>
        <v>62.943625339792504</v>
      </c>
      <c r="L85" s="64">
        <f t="shared" si="41"/>
        <v>56.288848146962117</v>
      </c>
      <c r="M85" s="9">
        <v>741</v>
      </c>
      <c r="N85" s="4">
        <v>186</v>
      </c>
      <c r="O85" s="4">
        <v>505</v>
      </c>
      <c r="P85" s="8">
        <v>50</v>
      </c>
      <c r="Q85" s="17">
        <f t="shared" si="39"/>
        <v>3.9106145251396648E-2</v>
      </c>
      <c r="R85" s="17">
        <f t="shared" si="42"/>
        <v>1.3592573710055737E-2</v>
      </c>
      <c r="S85" s="8">
        <f t="shared" si="38"/>
        <v>930</v>
      </c>
      <c r="T85" s="34">
        <f t="shared" si="28"/>
        <v>0.59399999999999997</v>
      </c>
      <c r="U85">
        <f>IF(A85=0,$AL$2,IF(A85=1,$AL$3,IF(A85=2,$AL$4,IF(A85=3,$AL$5,IF(A85=4,$AL$6,IF(A85=5,$AL$7,IF(A85=6,#REF!,IF(A85=7,$AL$9,IF(A85=8,$AL$8,"")))))))))</f>
        <v>2.7E-2</v>
      </c>
      <c r="V85">
        <v>22.22</v>
      </c>
      <c r="W85">
        <f t="shared" si="29"/>
        <v>4.5454545454545456E-2</v>
      </c>
      <c r="X85">
        <f t="shared" si="30"/>
        <v>-1.8454545454545456E-2</v>
      </c>
      <c r="Y85" s="32">
        <f t="shared" si="31"/>
        <v>306666.18153289543</v>
      </c>
      <c r="Z85" s="28">
        <f t="shared" si="32"/>
        <v>670.94515383480575</v>
      </c>
      <c r="AA85" s="28">
        <f t="shared" si="33"/>
        <v>3231.8733132698626</v>
      </c>
      <c r="AB85" s="20"/>
      <c r="AC85" s="1">
        <f t="shared" si="25"/>
        <v>13.418903076696115</v>
      </c>
      <c r="AD85" s="1">
        <f t="shared" si="26"/>
        <v>486.5810969233039</v>
      </c>
      <c r="AE85" s="1">
        <f t="shared" si="27"/>
        <v>6.7094515383480573</v>
      </c>
      <c r="AF85" s="3">
        <f t="shared" si="34"/>
        <v>80.79683283174657</v>
      </c>
    </row>
    <row r="86" spans="1:32" x14ac:dyDescent="0.35">
      <c r="A86">
        <v>5</v>
      </c>
      <c r="C86" s="15">
        <f t="shared" si="35"/>
        <v>43989</v>
      </c>
      <c r="D86" s="9">
        <v>83</v>
      </c>
      <c r="E86" s="37">
        <f t="shared" si="43"/>
        <v>6</v>
      </c>
      <c r="F86" s="74" t="str">
        <f t="shared" si="44"/>
        <v/>
      </c>
      <c r="G86" s="74">
        <f t="shared" si="24"/>
        <v>3.3233333333333333</v>
      </c>
      <c r="H86" s="74">
        <v>1</v>
      </c>
      <c r="I86" s="66">
        <f t="shared" si="36"/>
        <v>5.2574953720277815</v>
      </c>
      <c r="J86" s="66">
        <f t="shared" si="37"/>
        <v>6.6160651851328174</v>
      </c>
      <c r="K86" s="66">
        <f t="shared" si="40"/>
        <v>62.183667165854295</v>
      </c>
      <c r="L86" s="64">
        <f t="shared" si="41"/>
        <v>31.745492453314686</v>
      </c>
      <c r="M86" s="9">
        <v>747</v>
      </c>
      <c r="N86" s="4">
        <v>192</v>
      </c>
      <c r="O86" s="4">
        <v>505</v>
      </c>
      <c r="P86" s="8">
        <v>50</v>
      </c>
      <c r="Q86" s="17">
        <f t="shared" si="39"/>
        <v>3.2258064516129031E-2</v>
      </c>
      <c r="R86" s="17">
        <f t="shared" si="42"/>
        <v>1.7360532506477531E-2</v>
      </c>
      <c r="S86" s="8">
        <f t="shared" si="38"/>
        <v>960</v>
      </c>
      <c r="T86" s="34">
        <f t="shared" si="28"/>
        <v>0.59399999999999997</v>
      </c>
      <c r="U86">
        <f>IF(A86=0,$AL$2,IF(A86=1,$AL$3,IF(A86=2,$AL$4,IF(A86=3,$AL$5,IF(A86=4,$AL$6,IF(A86=5,$AL$7,IF(A86=6,#REF!,IF(A86=7,$AL$9,IF(A86=8,$AL$8,"")))))))))</f>
        <v>2.7E-2</v>
      </c>
      <c r="V86">
        <v>22.22</v>
      </c>
      <c r="W86">
        <f t="shared" si="29"/>
        <v>4.5454545454545456E-2</v>
      </c>
      <c r="X86">
        <f t="shared" si="30"/>
        <v>-1.8454545454545456E-2</v>
      </c>
      <c r="Y86" s="32">
        <f t="shared" si="31"/>
        <v>306648.29360791505</v>
      </c>
      <c r="Z86" s="28">
        <f t="shared" si="32"/>
        <v>658.33557182267987</v>
      </c>
      <c r="AA86" s="28">
        <f t="shared" si="33"/>
        <v>3262.3708202623538</v>
      </c>
      <c r="AB86" s="20"/>
      <c r="AC86" s="1">
        <f t="shared" si="25"/>
        <v>13.166711436453598</v>
      </c>
      <c r="AD86" s="1">
        <f t="shared" si="26"/>
        <v>486.83328856354638</v>
      </c>
      <c r="AE86" s="1">
        <f t="shared" si="27"/>
        <v>6.583355718226799</v>
      </c>
      <c r="AF86" s="3">
        <f t="shared" si="34"/>
        <v>81.559270506558846</v>
      </c>
    </row>
    <row r="87" spans="1:32" x14ac:dyDescent="0.35">
      <c r="A87">
        <v>5</v>
      </c>
      <c r="C87" s="15">
        <f t="shared" si="35"/>
        <v>43990</v>
      </c>
      <c r="D87" s="9">
        <v>84</v>
      </c>
      <c r="E87" s="37">
        <f t="shared" si="43"/>
        <v>9</v>
      </c>
      <c r="F87" s="74">
        <f t="shared" si="44"/>
        <v>1.8</v>
      </c>
      <c r="G87" s="74">
        <f t="shared" si="24"/>
        <v>3.3833333333333337</v>
      </c>
      <c r="H87" s="74">
        <v>1</v>
      </c>
      <c r="I87" s="66">
        <f t="shared" si="36"/>
        <v>5.2781146592305168</v>
      </c>
      <c r="J87" s="66">
        <f t="shared" si="37"/>
        <v>6.6280413761795334</v>
      </c>
      <c r="K87" s="66">
        <f t="shared" si="40"/>
        <v>56.403073875059491</v>
      </c>
      <c r="L87" s="64">
        <f t="shared" si="41"/>
        <v>21.177432480500247</v>
      </c>
      <c r="M87" s="9">
        <v>756</v>
      </c>
      <c r="N87" s="4">
        <v>196</v>
      </c>
      <c r="O87" s="4">
        <v>510</v>
      </c>
      <c r="P87" s="8">
        <v>50</v>
      </c>
      <c r="Q87" s="17">
        <f t="shared" si="39"/>
        <v>2.0833333333333332E-2</v>
      </c>
      <c r="R87" s="17">
        <f t="shared" si="42"/>
        <v>1.699503543045414E-2</v>
      </c>
      <c r="S87" s="8">
        <f t="shared" si="38"/>
        <v>980</v>
      </c>
      <c r="T87" s="34">
        <f t="shared" si="28"/>
        <v>0.59399999999999997</v>
      </c>
      <c r="U87">
        <f>IF(A87=0,$AL$2,IF(A87=1,$AL$3,IF(A87=2,$AL$4,IF(A87=3,$AL$5,IF(A87=4,$AL$6,IF(A87=5,$AL$7,IF(A87=6,#REF!,IF(A87=7,$AL$9,IF(A87=8,$AL$8,"")))))))))</f>
        <v>2.7E-2</v>
      </c>
      <c r="V87">
        <v>22.22</v>
      </c>
      <c r="W87">
        <f t="shared" si="29"/>
        <v>4.5454545454545456E-2</v>
      </c>
      <c r="X87">
        <f t="shared" si="30"/>
        <v>-1.8454545454545456E-2</v>
      </c>
      <c r="Y87" s="32">
        <f t="shared" si="31"/>
        <v>306630.74288809695</v>
      </c>
      <c r="Z87" s="28">
        <f t="shared" si="32"/>
        <v>645.96194746700348</v>
      </c>
      <c r="AA87" s="28">
        <f t="shared" si="33"/>
        <v>3292.2951644361119</v>
      </c>
      <c r="AB87" s="20"/>
      <c r="AC87" s="1">
        <f t="shared" si="25"/>
        <v>12.91923894934007</v>
      </c>
      <c r="AD87" s="1">
        <f t="shared" si="26"/>
        <v>487.08076105065993</v>
      </c>
      <c r="AE87" s="1">
        <f t="shared" si="27"/>
        <v>6.4596194746700348</v>
      </c>
      <c r="AF87" s="3">
        <f t="shared" si="34"/>
        <v>82.307379110902801</v>
      </c>
    </row>
    <row r="88" spans="1:32" x14ac:dyDescent="0.35">
      <c r="A88">
        <v>5</v>
      </c>
      <c r="C88" s="15">
        <f t="shared" si="35"/>
        <v>43991</v>
      </c>
      <c r="D88" s="9">
        <v>85</v>
      </c>
      <c r="E88" s="37">
        <f t="shared" si="43"/>
        <v>3</v>
      </c>
      <c r="F88" s="74">
        <f t="shared" si="44"/>
        <v>0.5</v>
      </c>
      <c r="G88" s="74">
        <f t="shared" si="24"/>
        <v>3.45</v>
      </c>
      <c r="H88" s="74">
        <v>1</v>
      </c>
      <c r="I88" s="66">
        <f t="shared" si="36"/>
        <v>5.2626901889048856</v>
      </c>
      <c r="J88" s="66">
        <f t="shared" si="37"/>
        <v>6.6320017773956303</v>
      </c>
      <c r="K88" s="66">
        <f t="shared" si="40"/>
        <v>59.162114747928186</v>
      </c>
      <c r="L88" s="64">
        <f t="shared" si="41"/>
        <v>23.48015069416142</v>
      </c>
      <c r="M88" s="9">
        <v>759</v>
      </c>
      <c r="N88" s="4">
        <v>193</v>
      </c>
      <c r="O88" s="4">
        <v>516</v>
      </c>
      <c r="P88" s="8">
        <v>50</v>
      </c>
      <c r="Q88" s="17">
        <f t="shared" si="39"/>
        <v>-1.5306122448979591E-2</v>
      </c>
      <c r="R88" s="17">
        <f t="shared" si="42"/>
        <v>2.297171181529379E-2</v>
      </c>
      <c r="S88" s="8">
        <f t="shared" si="38"/>
        <v>965</v>
      </c>
      <c r="T88" s="34">
        <f t="shared" si="28"/>
        <v>0.59399999999999997</v>
      </c>
      <c r="U88">
        <f>IF(A88=0,$AL$2,IF(A88=1,$AL$3,IF(A88=2,$AL$4,IF(A88=3,$AL$5,IF(A88=4,$AL$6,IF(A88=5,$AL$7,IF(A88=6,#REF!,IF(A88=7,$AL$9,IF(A88=8,$AL$8,"")))))))))</f>
        <v>2.7E-2</v>
      </c>
      <c r="V88">
        <v>22.22</v>
      </c>
      <c r="W88">
        <f t="shared" si="29"/>
        <v>4.5454545454545456E-2</v>
      </c>
      <c r="X88">
        <f t="shared" si="30"/>
        <v>-1.8454545454545456E-2</v>
      </c>
      <c r="Y88" s="32">
        <f t="shared" si="31"/>
        <v>306613.52302520256</v>
      </c>
      <c r="Z88" s="28">
        <f t="shared" si="32"/>
        <v>633.81990365836339</v>
      </c>
      <c r="AA88" s="28">
        <f t="shared" si="33"/>
        <v>3321.6570711391573</v>
      </c>
      <c r="AB88" s="20"/>
      <c r="AC88" s="1">
        <f t="shared" si="25"/>
        <v>12.676398073167269</v>
      </c>
      <c r="AD88" s="1">
        <f t="shared" si="26"/>
        <v>487.32360192683274</v>
      </c>
      <c r="AE88" s="1">
        <f t="shared" si="27"/>
        <v>6.3381990365836343</v>
      </c>
      <c r="AF88" s="3">
        <f t="shared" si="34"/>
        <v>83.041426778478936</v>
      </c>
    </row>
    <row r="89" spans="1:32" x14ac:dyDescent="0.35">
      <c r="A89">
        <v>5</v>
      </c>
      <c r="C89" s="15">
        <f t="shared" si="35"/>
        <v>43992</v>
      </c>
      <c r="D89" s="9">
        <v>86</v>
      </c>
      <c r="E89" s="37">
        <f t="shared" si="43"/>
        <v>16</v>
      </c>
      <c r="F89" s="74">
        <f t="shared" si="44"/>
        <v>2.6666666666666665</v>
      </c>
      <c r="G89" s="74">
        <f t="shared" si="24"/>
        <v>3.9433333333333338</v>
      </c>
      <c r="H89" s="74">
        <v>1</v>
      </c>
      <c r="I89" s="66">
        <f t="shared" si="36"/>
        <v>5.3132059790417872</v>
      </c>
      <c r="J89" s="66">
        <f t="shared" si="37"/>
        <v>6.6528630293533473</v>
      </c>
      <c r="K89" s="66">
        <f t="shared" si="40"/>
        <v>63.041687308643716</v>
      </c>
      <c r="L89" s="64">
        <f t="shared" si="41"/>
        <v>28.427647862100859</v>
      </c>
      <c r="M89" s="9">
        <v>775</v>
      </c>
      <c r="N89" s="4">
        <v>203</v>
      </c>
      <c r="O89" s="4">
        <v>522</v>
      </c>
      <c r="P89" s="8">
        <v>50</v>
      </c>
      <c r="Q89" s="17">
        <f t="shared" si="39"/>
        <v>5.181347150259067E-2</v>
      </c>
      <c r="R89" s="17">
        <f t="shared" si="42"/>
        <v>3.2105238047265616E-2</v>
      </c>
      <c r="S89" s="8">
        <f t="shared" si="38"/>
        <v>1015</v>
      </c>
      <c r="T89" s="34">
        <f t="shared" si="28"/>
        <v>0.59399999999999997</v>
      </c>
      <c r="U89">
        <f>IF(A89=0,$AL$2,IF(A89=1,$AL$3,IF(A89=2,$AL$4,IF(A89=3,$AL$5,IF(A89=4,$AL$6,IF(A89=5,$AL$7,IF(A89=6,#REF!,IF(A89=7,$AL$9,IF(A89=8,$AL$8,"")))))))))</f>
        <v>2.7E-2</v>
      </c>
      <c r="V89">
        <v>22.22</v>
      </c>
      <c r="W89">
        <f t="shared" si="29"/>
        <v>4.5454545454545456E-2</v>
      </c>
      <c r="X89">
        <f t="shared" si="30"/>
        <v>-1.8454545454545456E-2</v>
      </c>
      <c r="Y89" s="32">
        <f t="shared" si="31"/>
        <v>306596.62779018848</v>
      </c>
      <c r="Z89" s="28">
        <f t="shared" si="32"/>
        <v>621.90514305160934</v>
      </c>
      <c r="AA89" s="28">
        <f t="shared" si="33"/>
        <v>3350.4670667599921</v>
      </c>
      <c r="AB89" s="20"/>
      <c r="AC89" s="1">
        <f t="shared" si="25"/>
        <v>12.438102861032187</v>
      </c>
      <c r="AD89" s="1">
        <f t="shared" si="26"/>
        <v>487.56189713896782</v>
      </c>
      <c r="AE89" s="1">
        <f t="shared" si="27"/>
        <v>6.2190514305160933</v>
      </c>
      <c r="AF89" s="3">
        <f t="shared" si="34"/>
        <v>83.761676668999812</v>
      </c>
    </row>
    <row r="90" spans="1:32" x14ac:dyDescent="0.35">
      <c r="A90">
        <v>5</v>
      </c>
      <c r="C90" s="15">
        <f t="shared" si="35"/>
        <v>43993</v>
      </c>
      <c r="D90" s="9">
        <v>87</v>
      </c>
      <c r="E90" s="37">
        <f t="shared" si="43"/>
        <v>15</v>
      </c>
      <c r="F90" s="74">
        <f t="shared" si="44"/>
        <v>1.1538461538461537</v>
      </c>
      <c r="G90" s="74">
        <f t="shared" si="24"/>
        <v>1.5741025641025641</v>
      </c>
      <c r="H90" s="74">
        <v>1</v>
      </c>
      <c r="I90" s="66">
        <f t="shared" si="36"/>
        <v>5.3181199938442161</v>
      </c>
      <c r="J90" s="66">
        <f t="shared" si="37"/>
        <v>6.6720329454610674</v>
      </c>
      <c r="K90" s="66">
        <f t="shared" si="40"/>
        <v>59.49156608126804</v>
      </c>
      <c r="L90" s="64">
        <f t="shared" si="41"/>
        <v>33.911547715618966</v>
      </c>
      <c r="M90" s="9">
        <v>790</v>
      </c>
      <c r="N90" s="4">
        <v>204</v>
      </c>
      <c r="O90" s="4">
        <v>535</v>
      </c>
      <c r="P90" s="8">
        <v>51</v>
      </c>
      <c r="Q90" s="17">
        <f t="shared" si="39"/>
        <v>4.9261083743842365E-3</v>
      </c>
      <c r="R90" s="17">
        <f t="shared" si="42"/>
        <v>2.4044725921958547E-2</v>
      </c>
      <c r="S90" s="8">
        <f t="shared" si="38"/>
        <v>1020</v>
      </c>
      <c r="T90" s="34">
        <f t="shared" si="28"/>
        <v>0.59399999999999997</v>
      </c>
      <c r="U90">
        <f>IF(A90=0,$AL$2,IF(A90=1,$AL$3,IF(A90=2,$AL$4,IF(A90=3,$AL$5,IF(A90=4,$AL$6,IF(A90=5,$AL$7,IF(A90=6,#REF!,IF(A90=7,$AL$9,IF(A90=8,$AL$8,"")))))))))</f>
        <v>2.7E-2</v>
      </c>
      <c r="V90">
        <v>22.22</v>
      </c>
      <c r="W90">
        <f t="shared" si="29"/>
        <v>4.5454545454545456E-2</v>
      </c>
      <c r="X90">
        <f t="shared" si="30"/>
        <v>-1.8454545454545456E-2</v>
      </c>
      <c r="Y90" s="32">
        <f t="shared" si="31"/>
        <v>306580.05107098061</v>
      </c>
      <c r="Z90" s="28">
        <f t="shared" si="32"/>
        <v>610.213446666241</v>
      </c>
      <c r="AA90" s="28">
        <f t="shared" si="33"/>
        <v>3378.7354823532469</v>
      </c>
      <c r="AB90" s="20"/>
      <c r="AC90" s="1">
        <f t="shared" si="25"/>
        <v>12.204268933324821</v>
      </c>
      <c r="AD90" s="1">
        <f t="shared" si="26"/>
        <v>487.79573106667516</v>
      </c>
      <c r="AE90" s="1">
        <f t="shared" si="27"/>
        <v>6.1021344666624104</v>
      </c>
      <c r="AF90" s="3">
        <f t="shared" si="34"/>
        <v>84.468387058831183</v>
      </c>
    </row>
    <row r="91" spans="1:32" x14ac:dyDescent="0.35">
      <c r="A91">
        <v>5</v>
      </c>
      <c r="C91" s="15">
        <f t="shared" si="35"/>
        <v>43994</v>
      </c>
      <c r="D91" s="9">
        <v>88</v>
      </c>
      <c r="E91" s="37">
        <f t="shared" si="43"/>
        <v>23</v>
      </c>
      <c r="F91" s="74">
        <f t="shared" si="44"/>
        <v>4.5999999999999996</v>
      </c>
      <c r="G91" s="74">
        <f t="shared" ref="G91:G141" si="45">AVERAGE(F85:F91)</f>
        <v>2.1441025641025639</v>
      </c>
      <c r="H91" s="74">
        <v>1</v>
      </c>
      <c r="I91" s="66">
        <f t="shared" si="36"/>
        <v>5.4026773818722793</v>
      </c>
      <c r="J91" s="66">
        <f t="shared" si="37"/>
        <v>6.7007311095478101</v>
      </c>
      <c r="K91" s="66">
        <f t="shared" si="40"/>
        <v>46.772346773101432</v>
      </c>
      <c r="L91" s="64">
        <f t="shared" si="41"/>
        <v>28.245084823994446</v>
      </c>
      <c r="M91" s="9">
        <v>813</v>
      </c>
      <c r="N91" s="4">
        <v>222</v>
      </c>
      <c r="O91" s="4">
        <v>540</v>
      </c>
      <c r="P91" s="8">
        <v>51</v>
      </c>
      <c r="Q91" s="17">
        <f t="shared" si="39"/>
        <v>8.8235294117647065E-2</v>
      </c>
      <c r="R91" s="17">
        <f t="shared" si="42"/>
        <v>3.1695184949500195E-2</v>
      </c>
      <c r="S91" s="8">
        <f t="shared" si="38"/>
        <v>1110</v>
      </c>
      <c r="T91" s="34">
        <f t="shared" si="28"/>
        <v>0.59399999999999997</v>
      </c>
      <c r="U91">
        <f>IF(A91=0,$AL$2,IF(A91=1,$AL$3,IF(A91=2,$AL$4,IF(A91=3,$AL$5,IF(A91=4,$AL$6,IF(A91=5,$AL$7,IF(A91=6,#REF!,IF(A91=7,$AL$9,IF(A91=8,$AL$8,"")))))))))</f>
        <v>2.7E-2</v>
      </c>
      <c r="V91">
        <v>22.22</v>
      </c>
      <c r="W91">
        <f t="shared" si="29"/>
        <v>4.5454545454545456E-2</v>
      </c>
      <c r="X91">
        <f t="shared" si="30"/>
        <v>-1.8454545454545456E-2</v>
      </c>
      <c r="Y91" s="32">
        <f t="shared" si="31"/>
        <v>306563.78687028907</v>
      </c>
      <c r="Z91" s="28">
        <f t="shared" si="32"/>
        <v>598.74067250929772</v>
      </c>
      <c r="AA91" s="28">
        <f t="shared" si="33"/>
        <v>3406.4724572017126</v>
      </c>
      <c r="AB91" s="20"/>
      <c r="AC91" s="1">
        <f t="shared" si="25"/>
        <v>11.974813450185955</v>
      </c>
      <c r="AD91" s="1">
        <f t="shared" si="26"/>
        <v>488.02518654981407</v>
      </c>
      <c r="AE91" s="1">
        <f t="shared" si="27"/>
        <v>5.9874067250929777</v>
      </c>
      <c r="AF91" s="3">
        <f t="shared" si="34"/>
        <v>85.161811430042818</v>
      </c>
    </row>
    <row r="92" spans="1:32" x14ac:dyDescent="0.35">
      <c r="A92">
        <v>5</v>
      </c>
      <c r="C92" s="15">
        <f t="shared" si="35"/>
        <v>43995</v>
      </c>
      <c r="D92" s="9">
        <v>89</v>
      </c>
      <c r="E92" s="37">
        <f t="shared" si="43"/>
        <v>34</v>
      </c>
      <c r="F92" s="74">
        <f t="shared" si="44"/>
        <v>34</v>
      </c>
      <c r="G92" s="74">
        <f t="shared" si="45"/>
        <v>7.4534188034188036</v>
      </c>
      <c r="H92" s="74">
        <v>1</v>
      </c>
      <c r="I92" s="66">
        <f>LN(N92)</f>
        <v>5.5412635451584258</v>
      </c>
      <c r="J92" s="66">
        <f t="shared" si="37"/>
        <v>6.7417006946520548</v>
      </c>
      <c r="K92" s="66">
        <f t="shared" si="40"/>
        <v>34.514545029569881</v>
      </c>
      <c r="L92" s="64">
        <f t="shared" si="41"/>
        <v>16.791068921921717</v>
      </c>
      <c r="M92" s="9">
        <v>847</v>
      </c>
      <c r="N92" s="4">
        <v>255</v>
      </c>
      <c r="O92" s="4">
        <v>541</v>
      </c>
      <c r="P92" s="8">
        <v>51</v>
      </c>
      <c r="Q92" s="17">
        <f t="shared" si="39"/>
        <v>0.14864864864864866</v>
      </c>
      <c r="R92" s="17">
        <f t="shared" si="42"/>
        <v>4.7344114006250479E-2</v>
      </c>
      <c r="S92" s="8">
        <f t="shared" si="38"/>
        <v>1275</v>
      </c>
      <c r="T92" s="34">
        <f t="shared" si="28"/>
        <v>0.59399999999999997</v>
      </c>
      <c r="U92">
        <f>IF(A92=0,$AL$2,IF(A92=1,$AL$3,IF(A92=2,$AL$4,IF(A92=3,$AL$5,IF(A92=4,$AL$6,IF(A92=5,$AL$7,IF(A92=6,#REF!,IF(A92=7,$AL$9,IF(A92=8,$AL$8,"")))))))))</f>
        <v>2.7E-2</v>
      </c>
      <c r="V92">
        <v>22.22</v>
      </c>
      <c r="W92">
        <f t="shared" si="29"/>
        <v>4.5454545454545456E-2</v>
      </c>
      <c r="X92">
        <f t="shared" si="30"/>
        <v>-1.8454545454545456E-2</v>
      </c>
      <c r="Y92" s="32">
        <f t="shared" si="31"/>
        <v>306547.82930346386</v>
      </c>
      <c r="Z92" s="28">
        <f t="shared" si="32"/>
        <v>587.48275422046947</v>
      </c>
      <c r="AA92" s="28">
        <f t="shared" si="33"/>
        <v>3433.6879423157716</v>
      </c>
      <c r="AB92" s="20"/>
      <c r="AC92" s="1">
        <f t="shared" si="25"/>
        <v>11.74965508440939</v>
      </c>
      <c r="AD92" s="1">
        <f t="shared" si="26"/>
        <v>488.25034491559063</v>
      </c>
      <c r="AE92" s="1">
        <f t="shared" si="27"/>
        <v>5.8748275422046952</v>
      </c>
      <c r="AF92" s="3">
        <f t="shared" si="34"/>
        <v>85.842198557894292</v>
      </c>
    </row>
    <row r="93" spans="1:32" x14ac:dyDescent="0.35">
      <c r="A93">
        <v>5</v>
      </c>
      <c r="C93" s="15">
        <f t="shared" si="35"/>
        <v>43996</v>
      </c>
      <c r="D93" s="9">
        <v>90</v>
      </c>
      <c r="E93" s="37">
        <f t="shared" si="43"/>
        <v>10</v>
      </c>
      <c r="F93" s="74" t="str">
        <f t="shared" si="44"/>
        <v/>
      </c>
      <c r="G93" s="74">
        <f t="shared" si="45"/>
        <v>7.4534188034188036</v>
      </c>
      <c r="H93" s="74">
        <v>1</v>
      </c>
      <c r="I93" s="66">
        <f t="shared" si="36"/>
        <v>5.579729825986222</v>
      </c>
      <c r="J93" s="66">
        <f t="shared" si="37"/>
        <v>6.75343791859778</v>
      </c>
      <c r="K93" s="66">
        <f t="shared" si="40"/>
        <v>30.162334131894198</v>
      </c>
      <c r="L93" s="64">
        <f>LN(2)/SLOPE(I87:I93,D87:D93)</f>
        <v>12.509556047896158</v>
      </c>
      <c r="M93" s="9">
        <v>857</v>
      </c>
      <c r="N93" s="4">
        <v>265</v>
      </c>
      <c r="O93" s="4">
        <v>541</v>
      </c>
      <c r="P93" s="8">
        <v>51</v>
      </c>
      <c r="Q93" s="17">
        <f t="shared" si="39"/>
        <v>3.9215686274509803E-2</v>
      </c>
      <c r="R93" s="17">
        <f t="shared" si="42"/>
        <v>4.8338059971733446E-2</v>
      </c>
      <c r="S93" s="8">
        <f t="shared" si="38"/>
        <v>1325</v>
      </c>
      <c r="T93" s="34">
        <f t="shared" si="28"/>
        <v>0.59399999999999997</v>
      </c>
      <c r="U93">
        <f>IF(A93=0,$AL$2,IF(A93=1,$AL$3,IF(A93=2,$AL$4,IF(A93=3,$AL$5,IF(A93=4,$AL$6,IF(A93=5,$AL$7,IF(A93=6,#REF!,IF(A93=7,$AL$9,IF(A93=8,$AL$8,"")))))))))</f>
        <v>2.7E-2</v>
      </c>
      <c r="V93">
        <v>22.22</v>
      </c>
      <c r="W93">
        <f t="shared" si="29"/>
        <v>4.5454545454545456E-2</v>
      </c>
      <c r="X93">
        <f t="shared" si="30"/>
        <v>-1.8454545454545456E-2</v>
      </c>
      <c r="Y93" s="32">
        <f t="shared" si="31"/>
        <v>306532.17259638972</v>
      </c>
      <c r="Z93" s="28">
        <f t="shared" si="32"/>
        <v>576.4356997391501</v>
      </c>
      <c r="AA93" s="28">
        <f t="shared" si="33"/>
        <v>3460.3917038712475</v>
      </c>
      <c r="AB93" s="20"/>
      <c r="AC93" s="1">
        <f t="shared" si="25"/>
        <v>11.528713994783002</v>
      </c>
      <c r="AD93" s="1">
        <f t="shared" si="26"/>
        <v>488.471286005217</v>
      </c>
      <c r="AE93" s="1">
        <f t="shared" si="27"/>
        <v>5.7643569973915012</v>
      </c>
      <c r="AF93" s="3">
        <f t="shared" si="34"/>
        <v>86.509792596781196</v>
      </c>
    </row>
    <row r="94" spans="1:32" x14ac:dyDescent="0.35">
      <c r="A94">
        <v>5</v>
      </c>
      <c r="C94" s="15">
        <f t="shared" si="35"/>
        <v>43997</v>
      </c>
      <c r="D94" s="9">
        <v>91</v>
      </c>
      <c r="E94" s="37">
        <f t="shared" si="43"/>
        <v>37</v>
      </c>
      <c r="F94" s="74">
        <f t="shared" si="44"/>
        <v>2.3125</v>
      </c>
      <c r="G94" s="74">
        <f t="shared" si="45"/>
        <v>7.5388354700854698</v>
      </c>
      <c r="H94" s="74">
        <v>1</v>
      </c>
      <c r="I94" s="66">
        <f t="shared" si="36"/>
        <v>5.6559918108198524</v>
      </c>
      <c r="J94" s="66">
        <f t="shared" si="37"/>
        <v>6.7957057751735137</v>
      </c>
      <c r="K94" s="66">
        <f t="shared" si="40"/>
        <v>25.472331128294105</v>
      </c>
      <c r="L94" s="64">
        <f t="shared" ref="L94:L99" si="46">LN(2)/SLOPE(I88:I94,D88:D94)</f>
        <v>10.024358267098414</v>
      </c>
      <c r="M94" s="9">
        <v>894</v>
      </c>
      <c r="N94" s="4">
        <v>286</v>
      </c>
      <c r="O94" s="4">
        <v>557</v>
      </c>
      <c r="P94" s="8">
        <v>51</v>
      </c>
      <c r="Q94" s="17">
        <f t="shared" si="39"/>
        <v>7.9245283018867921E-2</v>
      </c>
      <c r="R94" s="17">
        <f t="shared" si="42"/>
        <v>5.668262421252411E-2</v>
      </c>
      <c r="S94" s="8">
        <f t="shared" si="38"/>
        <v>1430</v>
      </c>
      <c r="T94" s="34">
        <f t="shared" si="28"/>
        <v>0.59399999999999997</v>
      </c>
      <c r="U94">
        <f>IF(A94=0,$AL$2,IF(A94=1,$AL$3,IF(A94=2,$AL$4,IF(A94=3,$AL$5,IF(A94=4,$AL$6,IF(A94=5,$AL$7,IF(A94=6,#REF!,IF(A94=7,$AL$9,IF(A94=8,$AL$8,"")))))))))</f>
        <v>2.7E-2</v>
      </c>
      <c r="V94">
        <v>22.22</v>
      </c>
      <c r="W94">
        <f t="shared" si="29"/>
        <v>4.5454545454545456E-2</v>
      </c>
      <c r="X94">
        <f t="shared" si="30"/>
        <v>-1.8454545454545456E-2</v>
      </c>
      <c r="Y94" s="32">
        <f t="shared" si="31"/>
        <v>306516.8110834203</v>
      </c>
      <c r="Z94" s="28">
        <f t="shared" si="32"/>
        <v>565.59558999314947</v>
      </c>
      <c r="AA94" s="28">
        <f t="shared" si="33"/>
        <v>3486.5933265866634</v>
      </c>
      <c r="AB94" s="20"/>
      <c r="AC94" s="1">
        <f t="shared" si="25"/>
        <v>11.31191179986299</v>
      </c>
      <c r="AD94" s="1">
        <f t="shared" si="26"/>
        <v>488.68808820013703</v>
      </c>
      <c r="AE94" s="1">
        <f t="shared" si="27"/>
        <v>5.6559558999314952</v>
      </c>
      <c r="AF94" s="3">
        <f t="shared" si="34"/>
        <v>87.164833164666589</v>
      </c>
    </row>
    <row r="95" spans="1:32" x14ac:dyDescent="0.35">
      <c r="A95">
        <v>5</v>
      </c>
      <c r="C95" s="15">
        <f t="shared" si="35"/>
        <v>43998</v>
      </c>
      <c r="D95" s="9">
        <v>92</v>
      </c>
      <c r="E95" s="37">
        <f t="shared" si="43"/>
        <v>61</v>
      </c>
      <c r="F95" s="74">
        <f t="shared" si="44"/>
        <v>6.7777777777777777</v>
      </c>
      <c r="G95" s="74">
        <f t="shared" si="45"/>
        <v>8.5851317663817657</v>
      </c>
      <c r="H95" s="74">
        <v>1</v>
      </c>
      <c r="I95" s="66">
        <f t="shared" si="36"/>
        <v>5.8230458954830189</v>
      </c>
      <c r="J95" s="66">
        <f t="shared" si="37"/>
        <v>6.8617113404807304</v>
      </c>
      <c r="K95" s="66">
        <f t="shared" si="40"/>
        <v>20.945581130253849</v>
      </c>
      <c r="L95" s="64">
        <f t="shared" si="46"/>
        <v>8.1467456298396641</v>
      </c>
      <c r="M95" s="9">
        <v>955</v>
      </c>
      <c r="N95" s="4">
        <v>338</v>
      </c>
      <c r="O95" s="4">
        <v>566</v>
      </c>
      <c r="P95" s="8">
        <v>51</v>
      </c>
      <c r="Q95" s="17">
        <f t="shared" si="39"/>
        <v>0.18181818181818182</v>
      </c>
      <c r="R95" s="17">
        <f t="shared" si="42"/>
        <v>8.4843239107832868E-2</v>
      </c>
      <c r="S95" s="6">
        <f t="shared" si="38"/>
        <v>1690</v>
      </c>
      <c r="T95" s="34">
        <f t="shared" si="28"/>
        <v>0.59399999999999997</v>
      </c>
      <c r="U95">
        <f>IF(A95=0,$AL$2,IF(A95=1,$AL$3,IF(A95=2,$AL$4,IF(A95=3,$AL$5,IF(A95=4,$AL$6,IF(A95=5,$AL$7,IF(A95=6,#REF!,IF(A95=7,$AL$9,IF(A95=8,$AL$8,"")))))))))</f>
        <v>2.7E-2</v>
      </c>
      <c r="V95">
        <v>22.22</v>
      </c>
      <c r="W95">
        <f t="shared" si="29"/>
        <v>4.5454545454545456E-2</v>
      </c>
      <c r="X95">
        <f t="shared" si="30"/>
        <v>-1.8454545454545456E-2</v>
      </c>
      <c r="Y95" s="32">
        <f t="shared" si="31"/>
        <v>306501.7392053504</v>
      </c>
      <c r="Z95" s="28">
        <f t="shared" si="32"/>
        <v>554.95857760878653</v>
      </c>
      <c r="AA95" s="28">
        <f t="shared" si="33"/>
        <v>3512.3022170408976</v>
      </c>
      <c r="AB95" s="20"/>
      <c r="AC95" s="1">
        <f t="shared" si="25"/>
        <v>11.099171552175731</v>
      </c>
      <c r="AD95" s="1">
        <f t="shared" si="26"/>
        <v>488.90082844782427</v>
      </c>
      <c r="AE95" s="1">
        <f t="shared" si="27"/>
        <v>5.5495857760878655</v>
      </c>
      <c r="AF95" s="3">
        <f t="shared" si="34"/>
        <v>87.807555426022446</v>
      </c>
    </row>
    <row r="96" spans="1:32" x14ac:dyDescent="0.35">
      <c r="A96">
        <v>5</v>
      </c>
      <c r="C96" s="15">
        <f t="shared" si="35"/>
        <v>43999</v>
      </c>
      <c r="D96" s="9">
        <v>93</v>
      </c>
      <c r="E96" s="37">
        <f t="shared" si="43"/>
        <v>76</v>
      </c>
      <c r="F96" s="74">
        <f t="shared" si="44"/>
        <v>4.75</v>
      </c>
      <c r="G96" s="74">
        <f t="shared" si="45"/>
        <v>8.9323539886039889</v>
      </c>
      <c r="H96" s="74">
        <v>1</v>
      </c>
      <c r="I96" s="66">
        <f t="shared" si="36"/>
        <v>5.9864520052844377</v>
      </c>
      <c r="J96" s="66">
        <f t="shared" si="37"/>
        <v>6.9382844840169602</v>
      </c>
      <c r="K96" s="66">
        <f t="shared" si="40"/>
        <v>16.521484646873791</v>
      </c>
      <c r="L96" s="64">
        <f t="shared" si="46"/>
        <v>6.555775911456081</v>
      </c>
      <c r="M96" s="9">
        <v>1031</v>
      </c>
      <c r="N96" s="4">
        <v>398</v>
      </c>
      <c r="O96" s="4">
        <v>582</v>
      </c>
      <c r="P96" s="6">
        <v>51</v>
      </c>
      <c r="Q96" s="17">
        <f t="shared" si="39"/>
        <v>0.17751479289940827</v>
      </c>
      <c r="R96" s="17">
        <f t="shared" si="42"/>
        <v>0.10280057073594968</v>
      </c>
      <c r="S96" s="6">
        <f t="shared" si="38"/>
        <v>1990</v>
      </c>
      <c r="T96" s="34">
        <f t="shared" si="28"/>
        <v>0.59399999999999997</v>
      </c>
      <c r="U96">
        <f>IF(A96=0,$AL$2,IF(A96=1,$AL$3,IF(A96=2,$AL$4,IF(A96=3,$AL$5,IF(A96=4,$AL$6,IF(A96=5,$AL$7,IF(A96=6,#REF!,IF(A96=7,$AL$9,IF(A96=8,$AL$8,"")))))))))</f>
        <v>2.7E-2</v>
      </c>
      <c r="V96">
        <v>22.22</v>
      </c>
      <c r="W96">
        <f t="shared" si="29"/>
        <v>4.5454545454545456E-2</v>
      </c>
      <c r="X96">
        <f t="shared" si="30"/>
        <v>-1.8454545454545456E-2</v>
      </c>
      <c r="Y96" s="32">
        <f t="shared" si="31"/>
        <v>306486.95150742581</v>
      </c>
      <c r="Z96" s="28">
        <f t="shared" si="32"/>
        <v>544.52088564208248</v>
      </c>
      <c r="AA96" s="28">
        <f t="shared" si="33"/>
        <v>3537.5276069322063</v>
      </c>
      <c r="AB96" s="20"/>
      <c r="AC96" s="1">
        <f t="shared" si="25"/>
        <v>10.89041771284165</v>
      </c>
      <c r="AD96" s="1">
        <f t="shared" si="26"/>
        <v>489.10958228715833</v>
      </c>
      <c r="AE96" s="1">
        <f t="shared" si="27"/>
        <v>5.445208856420825</v>
      </c>
      <c r="AF96" s="3">
        <f t="shared" si="34"/>
        <v>88.438190173305159</v>
      </c>
    </row>
    <row r="97" spans="1:32" x14ac:dyDescent="0.35">
      <c r="A97">
        <v>5</v>
      </c>
      <c r="C97" s="15">
        <f t="shared" si="35"/>
        <v>44000</v>
      </c>
      <c r="D97" s="9">
        <v>94</v>
      </c>
      <c r="E97" s="37">
        <f t="shared" si="43"/>
        <v>105</v>
      </c>
      <c r="F97" s="74">
        <f t="shared" si="44"/>
        <v>10.5</v>
      </c>
      <c r="G97" s="74">
        <f t="shared" si="45"/>
        <v>10.490046296296297</v>
      </c>
      <c r="H97" s="74">
        <v>1</v>
      </c>
      <c r="I97" s="66">
        <f t="shared" si="36"/>
        <v>6.2005091740426899</v>
      </c>
      <c r="J97" s="66">
        <f t="shared" si="37"/>
        <v>7.035268599281097</v>
      </c>
      <c r="K97" s="66">
        <f t="shared" si="40"/>
        <v>12.895303352973079</v>
      </c>
      <c r="L97" s="64">
        <f t="shared" si="46"/>
        <v>5.5024339616591798</v>
      </c>
      <c r="M97" s="9">
        <v>1136</v>
      </c>
      <c r="N97" s="4">
        <v>493</v>
      </c>
      <c r="O97" s="4">
        <v>592</v>
      </c>
      <c r="P97" s="8">
        <v>51</v>
      </c>
      <c r="Q97" s="17">
        <f t="shared" si="39"/>
        <v>0.23869346733668342</v>
      </c>
      <c r="R97" s="17">
        <f t="shared" si="42"/>
        <v>0.13619590773056386</v>
      </c>
      <c r="S97" s="6">
        <f t="shared" si="38"/>
        <v>2465</v>
      </c>
      <c r="T97" s="34">
        <f t="shared" si="28"/>
        <v>0.59399999999999997</v>
      </c>
      <c r="U97">
        <f>IF(A97=0,$AL$2,IF(A97=1,$AL$3,IF(A97=2,$AL$4,IF(A97=3,$AL$5,IF(A97=4,$AL$6,IF(A97=5,$AL$7,IF(A97=6,#REF!,IF(A97=7,$AL$9,IF(A97=8,$AL$8,"")))))))))</f>
        <v>2.7E-2</v>
      </c>
      <c r="V97">
        <v>22.22</v>
      </c>
      <c r="W97">
        <f t="shared" si="29"/>
        <v>4.5454545454545456E-2</v>
      </c>
      <c r="X97">
        <f t="shared" si="30"/>
        <v>-1.8454545454545456E-2</v>
      </c>
      <c r="Y97" s="32">
        <f t="shared" si="31"/>
        <v>306472.44263738976</v>
      </c>
      <c r="Z97" s="28">
        <f t="shared" si="32"/>
        <v>534.27880633077564</v>
      </c>
      <c r="AA97" s="28">
        <f t="shared" si="33"/>
        <v>3562.2785562795734</v>
      </c>
      <c r="AB97" s="20"/>
      <c r="AC97" s="1">
        <f t="shared" si="25"/>
        <v>10.685576126615514</v>
      </c>
      <c r="AD97" s="1">
        <f t="shared" si="26"/>
        <v>489.3144238733845</v>
      </c>
      <c r="AE97" s="1">
        <f t="shared" si="27"/>
        <v>5.3427880633077569</v>
      </c>
      <c r="AF97" s="3">
        <f t="shared" si="34"/>
        <v>89.056963906989338</v>
      </c>
    </row>
    <row r="98" spans="1:32" x14ac:dyDescent="0.35">
      <c r="A98">
        <v>5</v>
      </c>
      <c r="C98" s="15">
        <f t="shared" si="35"/>
        <v>44001</v>
      </c>
      <c r="D98" s="9">
        <v>95</v>
      </c>
      <c r="E98" s="37">
        <f t="shared" si="43"/>
        <v>72</v>
      </c>
      <c r="F98" s="74">
        <f t="shared" si="44"/>
        <v>4.5</v>
      </c>
      <c r="G98" s="74">
        <f t="shared" si="45"/>
        <v>10.47337962962963</v>
      </c>
      <c r="H98" s="74">
        <v>1</v>
      </c>
      <c r="I98" s="66">
        <f t="shared" si="36"/>
        <v>6.3080984415095305</v>
      </c>
      <c r="J98" s="66">
        <f t="shared" si="37"/>
        <v>7.0967213784947605</v>
      </c>
      <c r="K98" s="66">
        <f t="shared" si="40"/>
        <v>10.956979511001245</v>
      </c>
      <c r="L98" s="64">
        <f t="shared" si="46"/>
        <v>5.0117502596404151</v>
      </c>
      <c r="M98" s="9">
        <v>1208</v>
      </c>
      <c r="N98" s="4">
        <v>549</v>
      </c>
      <c r="O98" s="4">
        <v>608</v>
      </c>
      <c r="P98" s="8">
        <v>51</v>
      </c>
      <c r="Q98" s="17">
        <f t="shared" si="39"/>
        <v>0.11359026369168357</v>
      </c>
      <c r="R98" s="17">
        <f t="shared" si="42"/>
        <v>0.1398180462411405</v>
      </c>
      <c r="S98" s="6">
        <f t="shared" si="38"/>
        <v>2745</v>
      </c>
      <c r="T98" s="34">
        <f t="shared" si="28"/>
        <v>0.59399999999999997</v>
      </c>
      <c r="U98">
        <f>IF(A98=0,$AL$2,IF(A98=1,$AL$3,IF(A98=2,$AL$4,IF(A98=3,$AL$5,IF(A98=4,$AL$6,IF(A98=5,$AL$7,IF(A98=6,#REF!,IF(A98=7,$AL$9,IF(A98=8,$AL$8,"")))))))))</f>
        <v>2.7E-2</v>
      </c>
      <c r="V98">
        <v>22.22</v>
      </c>
      <c r="W98">
        <f t="shared" si="29"/>
        <v>4.5454545454545456E-2</v>
      </c>
      <c r="X98">
        <f t="shared" si="30"/>
        <v>-1.8454545454545456E-2</v>
      </c>
      <c r="Y98" s="32">
        <f t="shared" si="31"/>
        <v>306458.20734356588</v>
      </c>
      <c r="Z98" s="28">
        <f t="shared" si="32"/>
        <v>524.22869986688011</v>
      </c>
      <c r="AA98" s="28">
        <f t="shared" si="33"/>
        <v>3586.5639565673359</v>
      </c>
      <c r="AB98" s="20"/>
      <c r="AC98" s="1">
        <f t="shared" si="25"/>
        <v>10.484573997337602</v>
      </c>
      <c r="AD98" s="1">
        <f t="shared" si="26"/>
        <v>489.51542600266242</v>
      </c>
      <c r="AE98" s="1">
        <f t="shared" si="27"/>
        <v>5.242286998668801</v>
      </c>
      <c r="AF98" s="3">
        <f t="shared" si="34"/>
        <v>89.664098914183398</v>
      </c>
    </row>
    <row r="99" spans="1:32" x14ac:dyDescent="0.35">
      <c r="A99">
        <v>5</v>
      </c>
      <c r="C99" s="15">
        <f t="shared" si="35"/>
        <v>44002</v>
      </c>
      <c r="D99" s="9">
        <v>96</v>
      </c>
      <c r="E99" s="37">
        <f t="shared" si="43"/>
        <v>80</v>
      </c>
      <c r="F99" s="74" t="str">
        <f t="shared" si="44"/>
        <v/>
      </c>
      <c r="G99" s="74">
        <f t="shared" si="45"/>
        <v>5.7680555555555557</v>
      </c>
      <c r="H99" s="74">
        <v>1</v>
      </c>
      <c r="I99" s="66">
        <f t="shared" si="36"/>
        <v>6.444131256700441</v>
      </c>
      <c r="J99" s="66">
        <f t="shared" si="37"/>
        <v>7.1608459066642993</v>
      </c>
      <c r="K99" s="66">
        <f t="shared" si="40"/>
        <v>9.7146863077392407</v>
      </c>
      <c r="L99" s="64">
        <f t="shared" si="46"/>
        <v>4.5400379140457918</v>
      </c>
      <c r="M99" s="9">
        <v>1288</v>
      </c>
      <c r="N99" s="4">
        <v>629</v>
      </c>
      <c r="O99" s="4">
        <v>608</v>
      </c>
      <c r="P99" s="8">
        <v>51</v>
      </c>
      <c r="Q99" s="17">
        <f t="shared" si="39"/>
        <v>0.14571948998178508</v>
      </c>
      <c r="R99" s="17">
        <f t="shared" si="42"/>
        <v>0.13939959500301713</v>
      </c>
      <c r="S99" s="6">
        <f t="shared" si="38"/>
        <v>3145</v>
      </c>
      <c r="T99" s="34">
        <f t="shared" si="28"/>
        <v>0.59399999999999997</v>
      </c>
      <c r="U99">
        <f>IF(A99=0,$AL$2,IF(A99=1,$AL$3,IF(A99=2,$AL$4,IF(A99=3,$AL$5,IF(A99=4,$AL$6,IF(A99=5,$AL$7,IF(A99=6,#REF!,IF(A99=7,$AL$9,IF(A99=8,$AL$8,"")))))))))</f>
        <v>2.7E-2</v>
      </c>
      <c r="V99">
        <v>22.22</v>
      </c>
      <c r="W99">
        <f t="shared" si="29"/>
        <v>4.5454545454545456E-2</v>
      </c>
      <c r="X99">
        <f t="shared" si="30"/>
        <v>-1.8454545454545456E-2</v>
      </c>
      <c r="Y99" s="32">
        <f t="shared" si="31"/>
        <v>306444.24047297658</v>
      </c>
      <c r="Z99" s="28">
        <f t="shared" si="32"/>
        <v>514.36699318951048</v>
      </c>
      <c r="AA99" s="28">
        <f t="shared" si="33"/>
        <v>3610.3925338340123</v>
      </c>
      <c r="AB99" s="20"/>
      <c r="AC99" s="1">
        <f t="shared" si="25"/>
        <v>10.28733986379021</v>
      </c>
      <c r="AD99" s="1">
        <f t="shared" si="26"/>
        <v>489.71266013620976</v>
      </c>
      <c r="AE99" s="1">
        <f t="shared" si="27"/>
        <v>5.1436699318951051</v>
      </c>
      <c r="AF99" s="3">
        <f t="shared" si="34"/>
        <v>90.259813345850318</v>
      </c>
    </row>
    <row r="100" spans="1:32" x14ac:dyDescent="0.35">
      <c r="A100">
        <v>5</v>
      </c>
      <c r="C100" s="15">
        <f t="shared" si="35"/>
        <v>44003</v>
      </c>
      <c r="D100" s="9">
        <v>97</v>
      </c>
      <c r="E100" s="37">
        <f t="shared" si="43"/>
        <v>32</v>
      </c>
      <c r="F100" s="74" t="str">
        <f t="shared" si="44"/>
        <v/>
      </c>
      <c r="G100" s="74">
        <f t="shared" si="45"/>
        <v>5.7680555555555557</v>
      </c>
      <c r="H100" s="74">
        <v>1</v>
      </c>
      <c r="I100" s="66">
        <f t="shared" si="36"/>
        <v>6.4937538398516859</v>
      </c>
      <c r="J100" s="66">
        <f t="shared" si="37"/>
        <v>7.1853870155804165</v>
      </c>
      <c r="K100" s="66">
        <f t="shared" si="40"/>
        <v>10.078215549644133</v>
      </c>
      <c r="L100" s="64">
        <f>LN(2)/SLOPE(I94:I100,D94:D100)</f>
        <v>4.7602721554534435</v>
      </c>
      <c r="M100" s="9">
        <v>1320</v>
      </c>
      <c r="N100" s="4">
        <v>661</v>
      </c>
      <c r="O100" s="4">
        <v>608</v>
      </c>
      <c r="P100" s="8">
        <v>51</v>
      </c>
      <c r="Q100" s="17">
        <f t="shared" si="39"/>
        <v>5.0874403815580289E-2</v>
      </c>
      <c r="R100" s="17">
        <f t="shared" si="42"/>
        <v>0.14106512608031291</v>
      </c>
      <c r="S100" s="6">
        <f t="shared" si="38"/>
        <v>3305</v>
      </c>
      <c r="T100" s="34">
        <f>U100/W100</f>
        <v>0.59399999999999997</v>
      </c>
      <c r="U100">
        <f>IF(A100=0,$AL$2,IF(A100=1,$AL$3,IF(A100=2,$AL$4,IF(A100=3,$AL$5,IF(A100=4,$AL$6,IF(A100=5,$AL$7,IF(A100=6,#REF!,IF(A100=7,$AL$9,IF(A100=8,$AL$8,"")))))))))</f>
        <v>2.7E-2</v>
      </c>
      <c r="V100">
        <v>22.22</v>
      </c>
      <c r="W100">
        <f t="shared" si="29"/>
        <v>4.5454545454545456E-2</v>
      </c>
      <c r="X100">
        <f t="shared" si="30"/>
        <v>-1.8454545454545456E-2</v>
      </c>
      <c r="Y100" s="32">
        <f t="shared" si="31"/>
        <v>306430.53696949617</v>
      </c>
      <c r="Z100" s="28">
        <f t="shared" si="32"/>
        <v>504.69017879769859</v>
      </c>
      <c r="AA100" s="28">
        <f t="shared" si="33"/>
        <v>3633.7728517062628</v>
      </c>
      <c r="AB100" s="20"/>
      <c r="AC100" s="1">
        <f t="shared" si="25"/>
        <v>10.093803575953972</v>
      </c>
      <c r="AD100" s="1">
        <f t="shared" si="26"/>
        <v>489.90619642404602</v>
      </c>
      <c r="AE100" s="1">
        <f t="shared" si="27"/>
        <v>5.046901787976986</v>
      </c>
      <c r="AF100" s="3">
        <f t="shared" si="34"/>
        <v>90.844321292656574</v>
      </c>
    </row>
    <row r="101" spans="1:32" x14ac:dyDescent="0.35">
      <c r="A101">
        <v>5</v>
      </c>
      <c r="C101" s="15">
        <f t="shared" si="35"/>
        <v>44004</v>
      </c>
      <c r="D101" s="9">
        <v>98</v>
      </c>
      <c r="E101" s="37">
        <f t="shared" si="43"/>
        <v>87</v>
      </c>
      <c r="F101" s="74">
        <f t="shared" si="44"/>
        <v>7.25</v>
      </c>
      <c r="G101" s="74">
        <f t="shared" si="45"/>
        <v>6.7555555555555555</v>
      </c>
      <c r="H101" s="74">
        <v>1</v>
      </c>
      <c r="I101" s="66">
        <f t="shared" si="36"/>
        <v>6.6012301187288767</v>
      </c>
      <c r="J101" s="66">
        <f t="shared" si="37"/>
        <v>7.2492150571143892</v>
      </c>
      <c r="K101" s="66">
        <f t="shared" si="40"/>
        <v>10.889407851969258</v>
      </c>
      <c r="L101" s="64">
        <f>LN(2)/SLOPE(I95:I101,D95:D101)</f>
        <v>5.4019810794272152</v>
      </c>
      <c r="M101" s="9">
        <v>1407</v>
      </c>
      <c r="N101" s="4">
        <v>736</v>
      </c>
      <c r="O101" s="4">
        <v>620</v>
      </c>
      <c r="P101" s="6">
        <v>51</v>
      </c>
      <c r="Q101" s="17">
        <f t="shared" si="39"/>
        <v>0.11346444780635401</v>
      </c>
      <c r="R101" s="17">
        <f t="shared" si="42"/>
        <v>0.14595357819281091</v>
      </c>
      <c r="S101" s="6">
        <f t="shared" si="38"/>
        <v>3680</v>
      </c>
      <c r="T101" s="34">
        <f>U101/W101</f>
        <v>0.59399999999999997</v>
      </c>
      <c r="U101">
        <f>IF(A101=0,$AL$2,IF(A101=1,$AL$3,IF(A101=2,$AL$4,IF(A101=3,$AL$5,IF(A101=4,$AL$6,IF(A101=5,$AL$7,IF(A101=6,#REF!,IF(A101=7,$AL$9,IF(A101=8,$AL$8,"")))))))))</f>
        <v>2.7E-2</v>
      </c>
      <c r="V101">
        <v>22.22</v>
      </c>
      <c r="W101">
        <f t="shared" si="29"/>
        <v>4.5454545454545456E-2</v>
      </c>
      <c r="X101">
        <f t="shared" si="30"/>
        <v>-1.8454545454545456E-2</v>
      </c>
      <c r="Y101" s="32">
        <f t="shared" si="31"/>
        <v>306417.09187203832</v>
      </c>
      <c r="Z101" s="28">
        <f t="shared" si="32"/>
        <v>495.1948135829262</v>
      </c>
      <c r="AA101" s="28">
        <f t="shared" si="33"/>
        <v>3656.7133143788856</v>
      </c>
      <c r="AB101" s="20"/>
      <c r="AC101" s="1">
        <f t="shared" si="25"/>
        <v>9.9038962716585246</v>
      </c>
      <c r="AD101" s="1">
        <f t="shared" si="26"/>
        <v>490.09610372834146</v>
      </c>
      <c r="AE101" s="1">
        <f t="shared" si="27"/>
        <v>4.9519481358292623</v>
      </c>
      <c r="AF101" s="3">
        <f t="shared" si="34"/>
        <v>91.417832859472142</v>
      </c>
    </row>
    <row r="102" spans="1:32" x14ac:dyDescent="0.35">
      <c r="A102">
        <v>5</v>
      </c>
      <c r="C102" s="15">
        <f t="shared" si="35"/>
        <v>44005</v>
      </c>
      <c r="D102" s="9">
        <v>99</v>
      </c>
      <c r="E102" s="37">
        <f t="shared" si="43"/>
        <v>140</v>
      </c>
      <c r="F102" s="74">
        <f t="shared" si="44"/>
        <v>2.7450980392156863</v>
      </c>
      <c r="G102" s="74">
        <f t="shared" si="45"/>
        <v>5.9490196078431374</v>
      </c>
      <c r="H102" s="74">
        <v>1</v>
      </c>
      <c r="I102" s="66">
        <f t="shared" si="36"/>
        <v>6.7153833863346808</v>
      </c>
      <c r="J102" s="66">
        <f t="shared" si="37"/>
        <v>7.3440728505730659</v>
      </c>
      <c r="K102" s="66">
        <f t="shared" si="40"/>
        <v>11.193180869633292</v>
      </c>
      <c r="L102" s="64">
        <f>LN(2)/SLOPE(I96:I102,D96:D102)</f>
        <v>6.114929095223486</v>
      </c>
      <c r="M102" s="9">
        <v>1547</v>
      </c>
      <c r="N102" s="4">
        <v>825</v>
      </c>
      <c r="O102" s="4">
        <v>671</v>
      </c>
      <c r="P102" s="6">
        <v>51</v>
      </c>
      <c r="Q102" s="17">
        <f t="shared" si="39"/>
        <v>0.12092391304347826</v>
      </c>
      <c r="R102" s="17">
        <f t="shared" si="42"/>
        <v>0.13725439693928185</v>
      </c>
      <c r="S102" s="6">
        <f t="shared" si="38"/>
        <v>4125</v>
      </c>
      <c r="T102" s="34">
        <f t="shared" si="28"/>
        <v>0.59399999999999997</v>
      </c>
      <c r="U102">
        <f>IF(A102=0,$AL$2,IF(A102=1,$AL$3,IF(A102=2,$AL$4,IF(A102=3,$AL$5,IF(A102=4,$AL$6,IF(A102=5,$AL$7,IF(A102=6,#REF!,IF(A102=7,$AL$9,IF(A102=8,$AL$8,"")))))))))</f>
        <v>2.7E-2</v>
      </c>
      <c r="V102">
        <v>22.22</v>
      </c>
      <c r="W102">
        <f t="shared" si="29"/>
        <v>4.5454545454545456E-2</v>
      </c>
      <c r="X102">
        <f t="shared" si="30"/>
        <v>-1.8454545454545456E-2</v>
      </c>
      <c r="Y102" s="32">
        <f t="shared" si="31"/>
        <v>306403.90031277726</v>
      </c>
      <c r="Z102" s="28">
        <f t="shared" si="32"/>
        <v>485.87751768110149</v>
      </c>
      <c r="AA102" s="28">
        <f t="shared" si="33"/>
        <v>3679.2221695417456</v>
      </c>
      <c r="AB102" s="20"/>
      <c r="AC102" s="1">
        <f t="shared" si="25"/>
        <v>9.7175503536220305</v>
      </c>
      <c r="AD102" s="1">
        <f t="shared" si="26"/>
        <v>490.28244964637798</v>
      </c>
      <c r="AE102" s="1">
        <f t="shared" si="27"/>
        <v>4.8587751768110152</v>
      </c>
      <c r="AF102" s="3">
        <f t="shared" si="34"/>
        <v>91.980554238543647</v>
      </c>
    </row>
    <row r="103" spans="1:32" x14ac:dyDescent="0.35">
      <c r="A103">
        <v>5</v>
      </c>
      <c r="C103" s="15">
        <f t="shared" si="35"/>
        <v>44006</v>
      </c>
      <c r="D103" s="9">
        <v>100</v>
      </c>
      <c r="E103" s="37">
        <f t="shared" si="43"/>
        <v>118</v>
      </c>
      <c r="F103" s="74">
        <f t="shared" si="44"/>
        <v>3.806451612903226</v>
      </c>
      <c r="G103" s="74">
        <f t="shared" si="45"/>
        <v>5.7603099304237828</v>
      </c>
      <c r="H103" s="74">
        <v>1</v>
      </c>
      <c r="I103" s="66">
        <f t="shared" si="36"/>
        <v>6.815639990074331</v>
      </c>
      <c r="J103" s="66">
        <f t="shared" si="37"/>
        <v>7.4175804024145444</v>
      </c>
      <c r="K103" s="66">
        <f t="shared" si="40"/>
        <v>11.218518423027289</v>
      </c>
      <c r="L103" s="64">
        <f>LN(2)/SLOPE(I97:I103,D97:D103)</f>
        <v>6.8894921619870511</v>
      </c>
      <c r="M103" s="9">
        <v>1665</v>
      </c>
      <c r="N103" s="4">
        <v>912</v>
      </c>
      <c r="O103" s="4">
        <v>702</v>
      </c>
      <c r="P103" s="6">
        <v>51</v>
      </c>
      <c r="Q103" s="17">
        <f t="shared" si="39"/>
        <v>0.10545454545454545</v>
      </c>
      <c r="R103" s="17">
        <f t="shared" si="42"/>
        <v>0.12696007587573002</v>
      </c>
      <c r="S103" s="6">
        <f t="shared" si="38"/>
        <v>4560</v>
      </c>
      <c r="T103" s="34">
        <f>U103/W103</f>
        <v>0.59399999999999997</v>
      </c>
      <c r="U103">
        <f>IF(A103=0,$AL$2,IF(A103=1,$AL$3,IF(A103=2,$AL$4,IF(A103=3,$AL$5,IF(A103=4,$AL$6,IF(A103=5,$AL$7,IF(A103=6,#REF!,IF(A103=7,$AL$9,IF(A103=8,$AL$8,"")))))))))</f>
        <v>2.7E-2</v>
      </c>
      <c r="V103">
        <v>22.22</v>
      </c>
      <c r="W103">
        <f t="shared" si="29"/>
        <v>4.5454545454545456E-2</v>
      </c>
      <c r="X103">
        <f t="shared" si="30"/>
        <v>-1.8454545454545456E-2</v>
      </c>
      <c r="Y103" s="32">
        <f t="shared" si="31"/>
        <v>306390.95751540188</v>
      </c>
      <c r="Z103" s="28">
        <f t="shared" si="32"/>
        <v>476.73497334370751</v>
      </c>
      <c r="AA103" s="28">
        <f t="shared" si="33"/>
        <v>3701.307511254523</v>
      </c>
      <c r="AB103" s="20"/>
      <c r="AC103" s="1">
        <f t="shared" si="25"/>
        <v>9.5346994668741498</v>
      </c>
      <c r="AD103" s="1">
        <f t="shared" si="26"/>
        <v>490.46530053312586</v>
      </c>
      <c r="AE103" s="1">
        <f t="shared" si="27"/>
        <v>4.7673497334370749</v>
      </c>
      <c r="AF103" s="3">
        <f t="shared" si="34"/>
        <v>92.53268778136308</v>
      </c>
    </row>
    <row r="104" spans="1:32" x14ac:dyDescent="0.35">
      <c r="A104">
        <v>5</v>
      </c>
      <c r="C104" s="15">
        <f t="shared" si="35"/>
        <v>44007</v>
      </c>
      <c r="D104" s="9">
        <v>101</v>
      </c>
      <c r="E104" s="37">
        <f t="shared" si="43"/>
        <v>130</v>
      </c>
      <c r="F104" s="74">
        <f t="shared" si="44"/>
        <v>2.0634920634920637</v>
      </c>
      <c r="G104" s="74">
        <f t="shared" si="45"/>
        <v>4.0730083431221953</v>
      </c>
      <c r="H104" s="74">
        <v>1</v>
      </c>
      <c r="I104" s="66">
        <f t="shared" si="36"/>
        <v>6.8865316425305103</v>
      </c>
      <c r="J104" s="66">
        <f t="shared" si="37"/>
        <v>7.4927603009223791</v>
      </c>
      <c r="K104" s="66">
        <f t="shared" si="40"/>
        <v>10.432950285653556</v>
      </c>
      <c r="L104" s="64">
        <f>LN(2)/SLOPE(I98:I104,D98:D104)</f>
        <v>7.1883351094994952</v>
      </c>
      <c r="M104" s="9">
        <v>1795</v>
      </c>
      <c r="N104" s="4">
        <v>979</v>
      </c>
      <c r="O104" s="4">
        <v>765</v>
      </c>
      <c r="P104" s="6">
        <v>51</v>
      </c>
      <c r="Q104" s="17">
        <f t="shared" si="39"/>
        <v>7.3464912280701761E-2</v>
      </c>
      <c r="R104" s="17">
        <f t="shared" si="42"/>
        <v>0.10335599658201834</v>
      </c>
      <c r="S104" s="6">
        <f t="shared" si="38"/>
        <v>4895</v>
      </c>
      <c r="T104" s="34">
        <f t="shared" si="28"/>
        <v>0.59399999999999997</v>
      </c>
      <c r="U104">
        <f>IF(A104=0,$AL$2,IF(A104=1,$AL$3,IF(A104=2,$AL$4,IF(A104=3,$AL$5,IF(A104=4,$AL$6,IF(A104=5,$AL$7,IF(A104=6,#REF!,IF(A104=7,$AL$9,IF(A104=8,$AL$8,"")))))))))</f>
        <v>2.7E-2</v>
      </c>
      <c r="V104">
        <v>22.22</v>
      </c>
      <c r="W104">
        <f t="shared" si="29"/>
        <v>4.5454545454545456E-2</v>
      </c>
      <c r="X104">
        <f t="shared" si="30"/>
        <v>-1.8454545454545456E-2</v>
      </c>
      <c r="Y104" s="32">
        <f t="shared" si="31"/>
        <v>306378.25879340211</v>
      </c>
      <c r="Z104" s="28">
        <f t="shared" si="32"/>
        <v>467.7639238278532</v>
      </c>
      <c r="AA104" s="28">
        <f t="shared" si="33"/>
        <v>3722.9772827701458</v>
      </c>
      <c r="AB104" s="20"/>
      <c r="AC104" s="1">
        <f t="shared" si="25"/>
        <v>9.3552784765570642</v>
      </c>
      <c r="AD104" s="1">
        <f t="shared" si="26"/>
        <v>490.64472152344291</v>
      </c>
      <c r="AE104" s="1">
        <f t="shared" si="27"/>
        <v>4.6776392382785321</v>
      </c>
      <c r="AF104" s="3">
        <f t="shared" si="34"/>
        <v>93.074432069253646</v>
      </c>
    </row>
    <row r="105" spans="1:32" x14ac:dyDescent="0.35">
      <c r="A105">
        <v>5</v>
      </c>
      <c r="B105" t="s">
        <v>60</v>
      </c>
      <c r="C105" s="15">
        <f t="shared" si="35"/>
        <v>44008</v>
      </c>
      <c r="D105" s="9">
        <v>102</v>
      </c>
      <c r="E105" s="37">
        <f t="shared" si="43"/>
        <v>121</v>
      </c>
      <c r="F105" s="74">
        <f t="shared" si="44"/>
        <v>1.8615384615384616</v>
      </c>
      <c r="G105" s="74">
        <f t="shared" si="45"/>
        <v>3.5453160354298872</v>
      </c>
      <c r="H105" s="74">
        <v>1</v>
      </c>
      <c r="I105" s="66">
        <f t="shared" si="36"/>
        <v>6.9421567056994693</v>
      </c>
      <c r="J105" s="66">
        <f t="shared" si="37"/>
        <v>7.5579949585308057</v>
      </c>
      <c r="K105" s="66">
        <f t="shared" si="40"/>
        <v>9.8290911297544117</v>
      </c>
      <c r="L105" s="64">
        <f t="shared" ref="L105:L137" si="47">LN(2)/SLOPE(I99:I105,D99:D105)</f>
        <v>7.7817945437997356</v>
      </c>
      <c r="M105" s="9">
        <v>1916</v>
      </c>
      <c r="N105" s="4">
        <v>1035</v>
      </c>
      <c r="O105" s="4">
        <v>830</v>
      </c>
      <c r="P105" s="6">
        <v>51</v>
      </c>
      <c r="Q105" s="17">
        <f t="shared" si="39"/>
        <v>5.7201225740551587E-2</v>
      </c>
      <c r="R105" s="17">
        <f t="shared" si="42"/>
        <v>9.5300419731856642E-2</v>
      </c>
      <c r="S105" s="6">
        <f t="shared" si="38"/>
        <v>5175</v>
      </c>
      <c r="T105" s="34">
        <f t="shared" si="28"/>
        <v>0.59399999999999997</v>
      </c>
      <c r="U105">
        <f>IF(A105=0,$AL$2,IF(A105=1,$AL$3,IF(A105=2,$AL$4,IF(A105=3,$AL$5,IF(A105=4,$AL$6,IF(A105=5,$AL$7,IF(A105=6,#REF!,IF(A105=7,$AL$9,IF(A105=8,$AL$8,"")))))))))</f>
        <v>2.7E-2</v>
      </c>
      <c r="V105">
        <v>22.22</v>
      </c>
      <c r="W105">
        <f t="shared" si="29"/>
        <v>4.5454545454545456E-2</v>
      </c>
      <c r="X105">
        <f t="shared" si="30"/>
        <v>-1.8454545454545456E-2</v>
      </c>
      <c r="Y105" s="32">
        <f t="shared" si="31"/>
        <v>306365.79954838735</v>
      </c>
      <c r="Z105" s="28">
        <f t="shared" si="32"/>
        <v>458.96117230495838</v>
      </c>
      <c r="AA105" s="28">
        <f t="shared" si="33"/>
        <v>3744.2392793077756</v>
      </c>
      <c r="AB105" s="20"/>
      <c r="AC105" s="1">
        <f t="shared" si="25"/>
        <v>9.1792234460991686</v>
      </c>
      <c r="AD105" s="1">
        <f t="shared" si="26"/>
        <v>490.82077655390083</v>
      </c>
      <c r="AE105" s="1">
        <f t="shared" si="27"/>
        <v>4.5896117230495843</v>
      </c>
      <c r="AF105" s="3">
        <f t="shared" si="34"/>
        <v>93.605981982694402</v>
      </c>
    </row>
    <row r="106" spans="1:32" x14ac:dyDescent="0.35">
      <c r="A106">
        <v>5</v>
      </c>
      <c r="C106" s="15">
        <f t="shared" si="35"/>
        <v>44009</v>
      </c>
      <c r="D106" s="9">
        <v>103</v>
      </c>
      <c r="E106" s="37">
        <f t="shared" si="43"/>
        <v>68</v>
      </c>
      <c r="F106" s="74" t="str">
        <f t="shared" si="44"/>
        <v/>
      </c>
      <c r="G106" s="74">
        <f t="shared" si="45"/>
        <v>3.5453160354298872</v>
      </c>
      <c r="H106" s="74">
        <v>1</v>
      </c>
      <c r="I106" s="66">
        <f t="shared" si="36"/>
        <v>7.0057890192535028</v>
      </c>
      <c r="J106" s="66">
        <f t="shared" si="37"/>
        <v>7.5928702878448178</v>
      </c>
      <c r="K106" s="66">
        <f t="shared" si="40"/>
        <v>9.7592143864922729</v>
      </c>
      <c r="L106" s="64">
        <f t="shared" si="47"/>
        <v>8.12358814940111</v>
      </c>
      <c r="M106" s="9">
        <v>1984</v>
      </c>
      <c r="N106" s="4">
        <v>1103</v>
      </c>
      <c r="O106" s="4">
        <v>830</v>
      </c>
      <c r="P106" s="6">
        <v>51</v>
      </c>
      <c r="Q106" s="17">
        <f t="shared" si="39"/>
        <v>6.5700483091787443E-2</v>
      </c>
      <c r="R106" s="17">
        <f t="shared" si="42"/>
        <v>8.3869133033285553E-2</v>
      </c>
      <c r="S106" s="6">
        <f t="shared" si="38"/>
        <v>5515</v>
      </c>
      <c r="T106" s="34">
        <f t="shared" si="28"/>
        <v>0.59399999999999997</v>
      </c>
      <c r="U106">
        <f>IF(A106=0,$AL$2,IF(A106=1,$AL$3,IF(A106=2,$AL$4,IF(A106=3,$AL$5,IF(A106=4,$AL$6,IF(A106=5,$AL$7,IF(A106=6,#REF!,IF(A106=7,$AL$9,IF(A106=8,$AL$8,"")))))))))</f>
        <v>2.7E-2</v>
      </c>
      <c r="V106">
        <v>22.22</v>
      </c>
      <c r="W106">
        <f t="shared" si="29"/>
        <v>4.5454545454545456E-2</v>
      </c>
      <c r="X106">
        <f t="shared" si="30"/>
        <v>-1.8454545454545456E-2</v>
      </c>
      <c r="Y106" s="32">
        <f t="shared" si="31"/>
        <v>306353.57526843611</v>
      </c>
      <c r="Z106" s="28">
        <f t="shared" si="32"/>
        <v>450.32358078780692</v>
      </c>
      <c r="AA106" s="28">
        <f t="shared" si="33"/>
        <v>3765.1011507761827</v>
      </c>
      <c r="AB106" s="20"/>
      <c r="AC106" s="1">
        <f t="shared" si="25"/>
        <v>9.0064716157561389</v>
      </c>
      <c r="AD106" s="1">
        <f t="shared" si="26"/>
        <v>490.99352838424386</v>
      </c>
      <c r="AE106" s="1">
        <f t="shared" si="27"/>
        <v>4.5032358078780694</v>
      </c>
      <c r="AF106" s="3">
        <f t="shared" si="34"/>
        <v>94.127528769404577</v>
      </c>
    </row>
    <row r="107" spans="1:32" x14ac:dyDescent="0.35">
      <c r="A107">
        <v>5</v>
      </c>
      <c r="C107" s="15">
        <f t="shared" si="35"/>
        <v>44010</v>
      </c>
      <c r="D107" s="9">
        <v>104</v>
      </c>
      <c r="E107" s="37">
        <f t="shared" si="43"/>
        <v>57</v>
      </c>
      <c r="F107" s="74" t="str">
        <f t="shared" si="44"/>
        <v/>
      </c>
      <c r="G107" s="74">
        <f t="shared" si="45"/>
        <v>3.5453160354298872</v>
      </c>
      <c r="H107" s="74">
        <v>1</v>
      </c>
      <c r="I107" s="66">
        <f>LN(N107)</f>
        <v>7.0561752841004104</v>
      </c>
      <c r="J107" s="66">
        <f t="shared" si="37"/>
        <v>7.6211951628098449</v>
      </c>
      <c r="K107" s="66">
        <f t="shared" si="40"/>
        <v>11.065380339783607</v>
      </c>
      <c r="L107" s="64">
        <f t="shared" si="47"/>
        <v>9.3661148194586321</v>
      </c>
      <c r="M107" s="9">
        <v>2041</v>
      </c>
      <c r="N107" s="4">
        <v>1160</v>
      </c>
      <c r="O107" s="4">
        <v>830</v>
      </c>
      <c r="P107" s="6">
        <v>51</v>
      </c>
      <c r="Q107" s="17">
        <f t="shared" si="39"/>
        <v>5.1677243880326386E-2</v>
      </c>
      <c r="R107" s="17">
        <f t="shared" si="42"/>
        <v>8.3983824471106416E-2</v>
      </c>
      <c r="S107" s="6">
        <f t="shared" si="38"/>
        <v>5800</v>
      </c>
      <c r="T107" s="34">
        <f t="shared" si="28"/>
        <v>0.59399999999999997</v>
      </c>
      <c r="U107">
        <f>IF(A107=0,$AL$2,IF(A107=1,$AL$3,IF(A107=2,$AL$4,IF(A107=3,$AL$5,IF(A107=4,$AL$6,IF(A107=5,$AL$7,IF(A107=6,#REF!,IF(A107=7,$AL$9,IF(A107=8,$AL$8,"")))))))))</f>
        <v>2.7E-2</v>
      </c>
      <c r="V107">
        <v>22.22</v>
      </c>
      <c r="W107">
        <f t="shared" si="29"/>
        <v>4.5454545454545456E-2</v>
      </c>
      <c r="X107">
        <f t="shared" si="30"/>
        <v>-1.8454545454545456E-2</v>
      </c>
      <c r="Y107" s="32">
        <f t="shared" si="31"/>
        <v>306341.58152647602</v>
      </c>
      <c r="Z107" s="28">
        <f t="shared" si="32"/>
        <v>441.84806907570311</v>
      </c>
      <c r="AA107" s="28">
        <f t="shared" si="33"/>
        <v>3785.5704044483559</v>
      </c>
      <c r="AB107" s="20"/>
      <c r="AC107" s="1">
        <f t="shared" si="25"/>
        <v>8.8369613815140617</v>
      </c>
      <c r="AD107" s="1">
        <f t="shared" si="26"/>
        <v>491.16303861848593</v>
      </c>
      <c r="AE107" s="1">
        <f t="shared" si="27"/>
        <v>4.4184806907570309</v>
      </c>
      <c r="AF107" s="3">
        <f t="shared" si="34"/>
        <v>94.639260111208898</v>
      </c>
    </row>
    <row r="108" spans="1:32" x14ac:dyDescent="0.35">
      <c r="A108">
        <v>5</v>
      </c>
      <c r="C108" s="15">
        <f t="shared" si="35"/>
        <v>44011</v>
      </c>
      <c r="D108" s="9">
        <v>105</v>
      </c>
      <c r="E108" s="37">
        <f t="shared" si="43"/>
        <v>54</v>
      </c>
      <c r="F108" s="74">
        <f t="shared" si="44"/>
        <v>0.9642857142857143</v>
      </c>
      <c r="G108" s="74">
        <f t="shared" si="45"/>
        <v>2.2881731782870305</v>
      </c>
      <c r="H108" s="74">
        <v>1</v>
      </c>
      <c r="I108" s="66">
        <f>LN(N108)</f>
        <v>7.0544496581329401</v>
      </c>
      <c r="J108" s="66">
        <f t="shared" si="37"/>
        <v>7.6473088323562379</v>
      </c>
      <c r="K108" s="66">
        <f t="shared" si="40"/>
        <v>13.696168758310238</v>
      </c>
      <c r="L108" s="64">
        <f t="shared" si="47"/>
        <v>11.998639709470249</v>
      </c>
      <c r="M108" s="9">
        <v>2095</v>
      </c>
      <c r="N108" s="4">
        <v>1158</v>
      </c>
      <c r="O108" s="4">
        <v>886</v>
      </c>
      <c r="P108" s="6">
        <v>51</v>
      </c>
      <c r="Q108" s="17">
        <f t="shared" si="39"/>
        <v>-1.7241379310344827E-3</v>
      </c>
      <c r="R108" s="17">
        <f t="shared" si="42"/>
        <v>6.752831222290806E-2</v>
      </c>
      <c r="S108" s="6">
        <f t="shared" si="38"/>
        <v>5790</v>
      </c>
      <c r="T108" s="34">
        <f t="shared" si="28"/>
        <v>0.59399999999999997</v>
      </c>
      <c r="U108">
        <f>IF(A108=0,$AL$2,IF(A108=1,$AL$3,IF(A108=2,$AL$4,IF(A108=3,$AL$5,IF(A108=4,$AL$6,IF(A108=5,$AL$7,IF(A108=6,#REF!,IF(A108=7,$AL$9,IF(A108=8,$AL$8,"")))))))))</f>
        <v>2.7E-2</v>
      </c>
      <c r="V108">
        <v>22.22</v>
      </c>
      <c r="W108">
        <f t="shared" si="29"/>
        <v>4.5454545454545456E-2</v>
      </c>
      <c r="X108">
        <f t="shared" si="30"/>
        <v>-1.8454545454545456E-2</v>
      </c>
      <c r="Y108" s="32">
        <f t="shared" si="31"/>
        <v>306329.81397869444</v>
      </c>
      <c r="Z108" s="28">
        <f t="shared" si="32"/>
        <v>433.53161371746933</v>
      </c>
      <c r="AA108" s="28">
        <f t="shared" si="33"/>
        <v>3805.6544075881607</v>
      </c>
      <c r="AB108" s="20"/>
      <c r="AC108" s="1">
        <f t="shared" si="25"/>
        <v>8.6706322743493871</v>
      </c>
      <c r="AD108" s="1">
        <f t="shared" si="26"/>
        <v>491.32936772565063</v>
      </c>
      <c r="AE108" s="1">
        <f t="shared" si="27"/>
        <v>4.3353161371746936</v>
      </c>
      <c r="AF108" s="3">
        <f t="shared" si="34"/>
        <v>95.141360189704017</v>
      </c>
    </row>
    <row r="109" spans="1:32" x14ac:dyDescent="0.35">
      <c r="A109">
        <v>5</v>
      </c>
      <c r="C109" s="15">
        <f t="shared" si="35"/>
        <v>44012</v>
      </c>
      <c r="D109" s="9">
        <v>106</v>
      </c>
      <c r="E109" s="37">
        <f t="shared" si="43"/>
        <v>178</v>
      </c>
      <c r="F109" s="74">
        <f t="shared" si="44"/>
        <v>7.12</v>
      </c>
      <c r="G109" s="74">
        <f t="shared" si="45"/>
        <v>3.1631535704438933</v>
      </c>
      <c r="H109" s="74">
        <v>1</v>
      </c>
      <c r="I109" s="66">
        <f>LN(N109)</f>
        <v>7.1777824161951971</v>
      </c>
      <c r="J109" s="66">
        <f t="shared" si="37"/>
        <v>7.7288558238525429</v>
      </c>
      <c r="K109" s="66">
        <f t="shared" si="40"/>
        <v>14.859330368217673</v>
      </c>
      <c r="L109" s="64">
        <f t="shared" si="47"/>
        <v>12.633177028041411</v>
      </c>
      <c r="M109" s="9">
        <v>2273</v>
      </c>
      <c r="N109" s="4">
        <v>1310</v>
      </c>
      <c r="O109" s="4">
        <v>911</v>
      </c>
      <c r="P109" s="6">
        <v>52</v>
      </c>
      <c r="Q109" s="17">
        <f t="shared" si="39"/>
        <v>0.13126079447322972</v>
      </c>
      <c r="R109" s="17">
        <f t="shared" si="42"/>
        <v>6.9005009570015416E-2</v>
      </c>
      <c r="S109" s="6">
        <f t="shared" si="38"/>
        <v>6550</v>
      </c>
      <c r="T109" s="34">
        <f t="shared" si="28"/>
        <v>0.59399999999999997</v>
      </c>
      <c r="U109">
        <f>IF(A109=0,$AL$2,IF(A109=1,$AL$3,IF(A109=2,$AL$4,IF(A109=3,$AL$5,IF(A109=4,$AL$6,IF(A109=5,$AL$7,IF(A109=6,#REF!,IF(A109=7,$AL$9,IF(A109=8,$AL$8,"")))))))))</f>
        <v>2.7E-2</v>
      </c>
      <c r="V109">
        <v>22.22</v>
      </c>
      <c r="W109">
        <f t="shared" si="29"/>
        <v>4.5454545454545456E-2</v>
      </c>
      <c r="X109">
        <f t="shared" si="30"/>
        <v>-1.8454545454545456E-2</v>
      </c>
      <c r="Y109" s="32">
        <f t="shared" si="31"/>
        <v>306318.26836297818</v>
      </c>
      <c r="Z109" s="28">
        <f t="shared" si="32"/>
        <v>425.37124699202411</v>
      </c>
      <c r="AA109" s="28">
        <f t="shared" si="33"/>
        <v>3825.360390029864</v>
      </c>
      <c r="AB109" s="20"/>
      <c r="AC109" s="1">
        <f t="shared" si="25"/>
        <v>8.5074249398404831</v>
      </c>
      <c r="AD109" s="1">
        <f t="shared" si="26"/>
        <v>491.49257506015954</v>
      </c>
      <c r="AE109" s="1">
        <f t="shared" si="27"/>
        <v>4.2537124699202415</v>
      </c>
      <c r="AF109" s="3">
        <f t="shared" si="34"/>
        <v>95.6340097507466</v>
      </c>
    </row>
    <row r="110" spans="1:32" x14ac:dyDescent="0.35">
      <c r="A110">
        <v>5</v>
      </c>
      <c r="C110" s="15">
        <f t="shared" si="35"/>
        <v>44013</v>
      </c>
      <c r="D110" s="9">
        <v>107</v>
      </c>
      <c r="E110" s="37">
        <f t="shared" si="43"/>
        <v>184</v>
      </c>
      <c r="F110" s="74">
        <f t="shared" si="44"/>
        <v>1.1151515151515152</v>
      </c>
      <c r="G110" s="74">
        <f t="shared" si="45"/>
        <v>2.6248935508935509</v>
      </c>
      <c r="H110" s="74">
        <v>1</v>
      </c>
      <c r="I110" s="66">
        <f>LN(N110)</f>
        <v>7.1921820587132457</v>
      </c>
      <c r="J110" s="66">
        <f t="shared" si="37"/>
        <v>7.8066963725211789</v>
      </c>
      <c r="K110" s="66">
        <f t="shared" si="40"/>
        <v>14.505663774178258</v>
      </c>
      <c r="L110" s="64">
        <f t="shared" si="47"/>
        <v>13.50728419464768</v>
      </c>
      <c r="M110" s="9">
        <v>2457</v>
      </c>
      <c r="N110" s="4">
        <v>1329</v>
      </c>
      <c r="O110" s="4">
        <v>1076</v>
      </c>
      <c r="P110" s="6">
        <v>52</v>
      </c>
      <c r="Q110" s="17">
        <f t="shared" si="39"/>
        <v>1.4503816793893129E-2</v>
      </c>
      <c r="R110" s="17">
        <f t="shared" si="42"/>
        <v>5.6012048332779361E-2</v>
      </c>
      <c r="S110" s="6">
        <f t="shared" si="38"/>
        <v>6645</v>
      </c>
      <c r="T110" s="34">
        <f t="shared" si="28"/>
        <v>0.59399999999999997</v>
      </c>
      <c r="U110">
        <f>IF(A110=0,$AL$2,IF(A110=1,$AL$3,IF(A110=2,$AL$4,IF(A110=3,$AL$5,IF(A110=4,$AL$6,IF(A110=5,$AL$7,IF(A110=6,#REF!,IF(A110=7,$AL$9,IF(A110=8,$AL$8,"")))))))))</f>
        <v>2.7E-2</v>
      </c>
      <c r="V110">
        <v>22.22</v>
      </c>
      <c r="W110">
        <f t="shared" si="29"/>
        <v>4.5454545454545456E-2</v>
      </c>
      <c r="X110">
        <f t="shared" si="30"/>
        <v>-1.8454545454545456E-2</v>
      </c>
      <c r="Y110" s="32">
        <f t="shared" si="31"/>
        <v>306306.94049738249</v>
      </c>
      <c r="Z110" s="28">
        <f t="shared" si="32"/>
        <v>417.36405590628323</v>
      </c>
      <c r="AA110" s="28">
        <f t="shared" si="33"/>
        <v>3844.6954467113196</v>
      </c>
      <c r="AB110" s="20"/>
      <c r="AC110" s="1">
        <f t="shared" si="25"/>
        <v>8.3472811181256645</v>
      </c>
      <c r="AD110" s="1">
        <f t="shared" si="26"/>
        <v>491.65271888187431</v>
      </c>
      <c r="AE110" s="1">
        <f t="shared" si="27"/>
        <v>4.1736405590628323</v>
      </c>
      <c r="AF110" s="3">
        <f t="shared" si="34"/>
        <v>96.117386167782996</v>
      </c>
    </row>
    <row r="111" spans="1:32" x14ac:dyDescent="0.35">
      <c r="A111">
        <v>5</v>
      </c>
      <c r="C111" s="15">
        <f t="shared" si="35"/>
        <v>44014</v>
      </c>
      <c r="D111" s="9">
        <v>108</v>
      </c>
      <c r="E111" s="37">
        <f t="shared" si="43"/>
        <v>163</v>
      </c>
      <c r="F111" s="74">
        <f t="shared" si="44"/>
        <v>2.3970588235294117</v>
      </c>
      <c r="G111" s="74">
        <f t="shared" si="45"/>
        <v>2.6916069029010208</v>
      </c>
      <c r="H111" s="74">
        <v>1</v>
      </c>
      <c r="I111" s="66">
        <f>LN(N111)</f>
        <v>7.2612250919719212</v>
      </c>
      <c r="J111" s="66">
        <f t="shared" si="37"/>
        <v>7.8709295967551425</v>
      </c>
      <c r="K111" s="66">
        <f t="shared" si="40"/>
        <v>13.165932156056959</v>
      </c>
      <c r="L111" s="64">
        <f t="shared" si="47"/>
        <v>13.370172810217214</v>
      </c>
      <c r="M111" s="9">
        <v>2620</v>
      </c>
      <c r="N111" s="4">
        <v>1424</v>
      </c>
      <c r="O111" s="4">
        <v>1144</v>
      </c>
      <c r="P111" s="6">
        <v>52</v>
      </c>
      <c r="Q111" s="17">
        <f t="shared" si="39"/>
        <v>7.1482317531978937E-2</v>
      </c>
      <c r="R111" s="17">
        <f t="shared" si="42"/>
        <v>5.5728820511533238E-2</v>
      </c>
      <c r="S111" s="6">
        <f t="shared" si="38"/>
        <v>7120</v>
      </c>
      <c r="T111" s="34">
        <f t="shared" si="28"/>
        <v>0.59399999999999997</v>
      </c>
      <c r="U111">
        <f>IF(A111=0,$AL$2,IF(A111=1,$AL$3,IF(A111=2,$AL$4,IF(A111=3,$AL$5,IF(A111=4,$AL$6,IF(A111=5,$AL$7,IF(A111=6,#REF!,IF(A111=7,$AL$9,IF(A111=8,$AL$8,"")))))))))</f>
        <v>2.7E-2</v>
      </c>
      <c r="V111">
        <v>22.22</v>
      </c>
      <c r="W111">
        <f t="shared" si="29"/>
        <v>4.5454545454545456E-2</v>
      </c>
      <c r="X111">
        <f t="shared" si="30"/>
        <v>-1.8454545454545456E-2</v>
      </c>
      <c r="Y111" s="32">
        <f t="shared" si="31"/>
        <v>306295.82627862837</v>
      </c>
      <c r="Z111" s="28">
        <f t="shared" si="32"/>
        <v>409.50718121012642</v>
      </c>
      <c r="AA111" s="28">
        <f t="shared" si="33"/>
        <v>3863.6665401616051</v>
      </c>
      <c r="AB111" s="20"/>
      <c r="AC111" s="1">
        <f t="shared" si="25"/>
        <v>8.1901436242025287</v>
      </c>
      <c r="AD111" s="1">
        <f t="shared" si="26"/>
        <v>491.80985637579749</v>
      </c>
      <c r="AE111" s="1">
        <f t="shared" si="27"/>
        <v>4.0950718121012644</v>
      </c>
      <c r="AF111" s="3">
        <f t="shared" si="34"/>
        <v>96.591663504040127</v>
      </c>
    </row>
    <row r="112" spans="1:32" x14ac:dyDescent="0.35">
      <c r="A112">
        <v>5</v>
      </c>
      <c r="C112" s="15">
        <f t="shared" si="35"/>
        <v>44015</v>
      </c>
      <c r="D112" s="9">
        <v>109</v>
      </c>
      <c r="E112" s="37">
        <v>101</v>
      </c>
      <c r="F112" s="74" t="str">
        <f t="shared" si="44"/>
        <v/>
      </c>
      <c r="G112" s="74">
        <f t="shared" si="45"/>
        <v>2.8991240132416602</v>
      </c>
      <c r="H112" s="74">
        <v>1</v>
      </c>
      <c r="I112" s="67">
        <f t="shared" ref="I112:I146" si="48">LN(N112)</f>
        <v>7.1777824161951971</v>
      </c>
      <c r="J112" s="66">
        <f t="shared" si="37"/>
        <v>7.9087547387832462</v>
      </c>
      <c r="K112" s="66">
        <f t="shared" si="40"/>
        <v>12.080923209055475</v>
      </c>
      <c r="L112" s="68">
        <f t="shared" si="47"/>
        <v>18.243935278485562</v>
      </c>
      <c r="M112" s="37">
        <f>M111+E112</f>
        <v>2721</v>
      </c>
      <c r="N112" s="69">
        <v>1310</v>
      </c>
      <c r="O112" s="69">
        <v>1144</v>
      </c>
      <c r="P112" s="70">
        <v>52</v>
      </c>
      <c r="Q112" s="71">
        <f t="shared" si="39"/>
        <v>-8.00561797752809E-2</v>
      </c>
      <c r="R112" s="71">
        <f t="shared" si="42"/>
        <v>3.6120619723557172E-2</v>
      </c>
      <c r="S112" s="70">
        <f>N112*5</f>
        <v>6550</v>
      </c>
      <c r="T112" s="34">
        <f t="shared" si="28"/>
        <v>0.59399999999999997</v>
      </c>
      <c r="U112">
        <f>IF(A112=0,$AL$2,IF(A112=1,$AL$3,IF(A112=2,$AL$4,IF(A112=3,$AL$5,IF(A112=4,$AL$6,IF(A112=5,$AL$7,IF(A112=6,#REF!,IF(A112=7,$AL$9,IF(A112=8,$AL$8,"")))))))))</f>
        <v>2.7E-2</v>
      </c>
      <c r="V112">
        <v>22.22</v>
      </c>
      <c r="W112">
        <f t="shared" si="29"/>
        <v>4.5454545454545456E-2</v>
      </c>
      <c r="X112">
        <f t="shared" si="30"/>
        <v>-1.8454545454545456E-2</v>
      </c>
      <c r="Y112" s="32">
        <f t="shared" si="31"/>
        <v>306284.92168062803</v>
      </c>
      <c r="Z112" s="28">
        <f t="shared" si="32"/>
        <v>401.79781642817727</v>
      </c>
      <c r="AA112" s="28">
        <f t="shared" si="33"/>
        <v>3882.2805029438837</v>
      </c>
      <c r="AB112" s="20"/>
      <c r="AC112" s="1">
        <f t="shared" si="25"/>
        <v>8.0359563285635449</v>
      </c>
      <c r="AD112" s="1">
        <f t="shared" si="26"/>
        <v>491.96404367143646</v>
      </c>
      <c r="AE112" s="1">
        <f t="shared" si="27"/>
        <v>4.0179781642817725</v>
      </c>
      <c r="AF112" s="3">
        <f t="shared" si="34"/>
        <v>97.057012573597092</v>
      </c>
    </row>
    <row r="113" spans="1:32" x14ac:dyDescent="0.35">
      <c r="A113">
        <v>5</v>
      </c>
      <c r="C113" s="15">
        <f t="shared" si="35"/>
        <v>44016</v>
      </c>
      <c r="D113" s="9">
        <v>110</v>
      </c>
      <c r="E113" s="37">
        <v>106</v>
      </c>
      <c r="F113" s="74" t="str">
        <f t="shared" si="44"/>
        <v/>
      </c>
      <c r="G113" s="74">
        <f t="shared" si="45"/>
        <v>2.8991240132416602</v>
      </c>
      <c r="H113" s="74">
        <v>1</v>
      </c>
      <c r="I113" s="67">
        <f t="shared" si="48"/>
        <v>7.2442275156033498</v>
      </c>
      <c r="J113" s="66">
        <f t="shared" si="37"/>
        <v>7.9469713576935908</v>
      </c>
      <c r="K113" s="66">
        <f t="shared" si="40"/>
        <v>11.817688575767507</v>
      </c>
      <c r="L113" s="68">
        <f t="shared" si="47"/>
        <v>21.702877246573525</v>
      </c>
      <c r="M113" s="37">
        <f t="shared" ref="M113:M114" si="49">M112+E113</f>
        <v>2827</v>
      </c>
      <c r="N113" s="69">
        <v>1400</v>
      </c>
      <c r="O113" s="69">
        <v>1144</v>
      </c>
      <c r="P113" s="70">
        <v>52</v>
      </c>
      <c r="Q113" s="71">
        <f t="shared" si="39"/>
        <v>6.8702290076335881E-2</v>
      </c>
      <c r="R113" s="71">
        <f t="shared" si="42"/>
        <v>3.6549449292778376E-2</v>
      </c>
      <c r="S113" s="70">
        <f t="shared" si="38"/>
        <v>7000</v>
      </c>
      <c r="T113" s="34">
        <f t="shared" si="28"/>
        <v>0.59399999999999997</v>
      </c>
      <c r="U113">
        <f>IF(A113=0,$AL$2,IF(A113=1,$AL$3,IF(A113=2,$AL$4,IF(A113=3,$AL$5,IF(A113=4,$AL$6,IF(A113=5,$AL$7,IF(A113=6,#REF!,IF(A113=7,$AL$9,IF(A113=8,$AL$8,"")))))))))</f>
        <v>2.7E-2</v>
      </c>
      <c r="V113">
        <v>22.22</v>
      </c>
      <c r="W113">
        <f t="shared" si="29"/>
        <v>4.5454545454545456E-2</v>
      </c>
      <c r="X113">
        <f t="shared" si="30"/>
        <v>-1.8454545454545456E-2</v>
      </c>
      <c r="Y113" s="32">
        <f t="shared" si="31"/>
        <v>306274.2227530377</v>
      </c>
      <c r="Z113" s="28">
        <f t="shared" si="32"/>
        <v>394.23320690814359</v>
      </c>
      <c r="AA113" s="28">
        <f t="shared" si="33"/>
        <v>3900.5440400542552</v>
      </c>
      <c r="AB113" s="20"/>
      <c r="AC113" s="1">
        <f t="shared" si="25"/>
        <v>7.8846641381628721</v>
      </c>
      <c r="AD113" s="1">
        <f t="shared" si="26"/>
        <v>492.11533586183714</v>
      </c>
      <c r="AE113" s="1">
        <f t="shared" si="27"/>
        <v>3.9423320690814361</v>
      </c>
      <c r="AF113" s="3">
        <f t="shared" si="34"/>
        <v>97.513601001356392</v>
      </c>
    </row>
    <row r="114" spans="1:32" x14ac:dyDescent="0.35">
      <c r="A114">
        <v>5</v>
      </c>
      <c r="C114" s="15">
        <f t="shared" si="35"/>
        <v>44017</v>
      </c>
      <c r="D114" s="9">
        <v>111</v>
      </c>
      <c r="E114" s="37">
        <v>34</v>
      </c>
      <c r="F114" s="74" t="str">
        <f t="shared" si="44"/>
        <v/>
      </c>
      <c r="G114" s="74">
        <f t="shared" si="45"/>
        <v>2.8991240132416602</v>
      </c>
      <c r="H114" s="74">
        <v>1</v>
      </c>
      <c r="I114" s="67">
        <f t="shared" si="48"/>
        <v>7.2513449833722143</v>
      </c>
      <c r="J114" s="66">
        <f t="shared" si="37"/>
        <v>7.95892649305011</v>
      </c>
      <c r="K114" s="66">
        <f t="shared" si="40"/>
        <v>13.174640037884046</v>
      </c>
      <c r="L114" s="68">
        <f t="shared" si="47"/>
        <v>27.367122542118217</v>
      </c>
      <c r="M114" s="37">
        <f t="shared" si="49"/>
        <v>2861</v>
      </c>
      <c r="N114" s="69">
        <v>1410</v>
      </c>
      <c r="O114" s="69">
        <v>1144</v>
      </c>
      <c r="P114" s="70">
        <v>52</v>
      </c>
      <c r="Q114" s="71">
        <f t="shared" si="39"/>
        <v>7.1428571428571426E-3</v>
      </c>
      <c r="R114" s="71">
        <f t="shared" si="42"/>
        <v>3.0187394044568491E-2</v>
      </c>
      <c r="S114" s="70">
        <f t="shared" si="38"/>
        <v>7050</v>
      </c>
      <c r="T114" s="34">
        <f t="shared" si="28"/>
        <v>0.59399999999999997</v>
      </c>
      <c r="U114">
        <f>IF(A114=0,$AL$2,IF(A114=1,$AL$3,IF(A114=2,$AL$4,IF(A114=3,$AL$5,IF(A114=4,$AL$6,IF(A114=5,$AL$7,IF(A114=6,#REF!,IF(A114=7,$AL$9,IF(A114=8,$AL$8,"")))))))))</f>
        <v>2.7E-2</v>
      </c>
      <c r="V114">
        <v>22.22</v>
      </c>
      <c r="W114">
        <f t="shared" si="29"/>
        <v>4.5454545454545456E-2</v>
      </c>
      <c r="X114">
        <f t="shared" si="30"/>
        <v>-1.8454545454545456E-2</v>
      </c>
      <c r="Y114" s="32">
        <f t="shared" si="31"/>
        <v>306263.72561983729</v>
      </c>
      <c r="Z114" s="28">
        <f t="shared" si="32"/>
        <v>386.81064888546985</v>
      </c>
      <c r="AA114" s="28">
        <f t="shared" si="33"/>
        <v>3918.4637312773525</v>
      </c>
      <c r="AB114" s="20"/>
      <c r="AC114" s="1">
        <f t="shared" si="25"/>
        <v>7.7362129777093971</v>
      </c>
      <c r="AD114" s="1">
        <f t="shared" si="26"/>
        <v>492.26378702229061</v>
      </c>
      <c r="AE114" s="1">
        <f t="shared" si="27"/>
        <v>3.8681064888546985</v>
      </c>
      <c r="AF114" s="3">
        <f t="shared" si="34"/>
        <v>97.961593281933816</v>
      </c>
    </row>
    <row r="115" spans="1:32" x14ac:dyDescent="0.35">
      <c r="A115">
        <v>5</v>
      </c>
      <c r="C115" s="15">
        <f t="shared" si="35"/>
        <v>44018</v>
      </c>
      <c r="D115" s="9">
        <v>112</v>
      </c>
      <c r="E115" s="37">
        <f t="shared" si="43"/>
        <v>57</v>
      </c>
      <c r="F115" s="74">
        <f t="shared" si="44"/>
        <v>0.21033210332103322</v>
      </c>
      <c r="G115" s="74">
        <f t="shared" si="45"/>
        <v>2.7106356105004896</v>
      </c>
      <c r="H115" s="74">
        <v>1</v>
      </c>
      <c r="I115" s="66">
        <f t="shared" si="48"/>
        <v>7.2772477266314839</v>
      </c>
      <c r="J115" s="66">
        <f t="shared" si="37"/>
        <v>7.9786537290827306</v>
      </c>
      <c r="K115" s="66">
        <f t="shared" si="40"/>
        <v>17.176913543323128</v>
      </c>
      <c r="L115" s="64">
        <f t="shared" si="47"/>
        <v>48.553779953591715</v>
      </c>
      <c r="M115" s="10">
        <v>2918</v>
      </c>
      <c r="N115" s="72">
        <v>1447</v>
      </c>
      <c r="O115" s="72">
        <v>1415</v>
      </c>
      <c r="P115" s="6">
        <v>56</v>
      </c>
      <c r="Q115" s="73">
        <f t="shared" si="39"/>
        <v>2.6241134751773049E-2</v>
      </c>
      <c r="R115" s="73">
        <f t="shared" si="42"/>
        <v>3.4182432999255281E-2</v>
      </c>
      <c r="S115" s="6">
        <f t="shared" si="38"/>
        <v>7235</v>
      </c>
      <c r="T115" s="34">
        <f t="shared" si="28"/>
        <v>0.59399999999999997</v>
      </c>
      <c r="U115">
        <f>IF(A115=0,$AL$2,IF(A115=1,$AL$3,IF(A115=2,$AL$4,IF(A115=3,$AL$5,IF(A115=4,$AL$6,IF(A115=5,$AL$7,IF(A115=6,#REF!,IF(A115=7,$AL$9,IF(A115=8,$AL$8,"")))))))))</f>
        <v>2.7E-2</v>
      </c>
      <c r="V115">
        <v>22.22</v>
      </c>
      <c r="W115">
        <f t="shared" si="29"/>
        <v>4.5454545454545456E-2</v>
      </c>
      <c r="X115">
        <f t="shared" si="30"/>
        <v>-1.8454545454545456E-2</v>
      </c>
      <c r="Y115" s="32">
        <f t="shared" si="31"/>
        <v>306253.42647793662</v>
      </c>
      <c r="Z115" s="28">
        <f t="shared" si="32"/>
        <v>379.52748856405429</v>
      </c>
      <c r="AA115" s="28">
        <f t="shared" si="33"/>
        <v>3936.0460334994195</v>
      </c>
      <c r="AB115" s="20"/>
      <c r="AC115" s="1">
        <f t="shared" si="25"/>
        <v>7.5905497712810863</v>
      </c>
      <c r="AD115" s="1">
        <f t="shared" si="26"/>
        <v>492.40945022871892</v>
      </c>
      <c r="AE115" s="1">
        <f t="shared" si="27"/>
        <v>3.7952748856405432</v>
      </c>
      <c r="AF115" s="3">
        <f t="shared" si="34"/>
        <v>98.401150837485488</v>
      </c>
    </row>
    <row r="116" spans="1:32" x14ac:dyDescent="0.35">
      <c r="A116">
        <v>5</v>
      </c>
      <c r="C116" s="15">
        <f t="shared" si="35"/>
        <v>44019</v>
      </c>
      <c r="D116" s="9">
        <v>113</v>
      </c>
      <c r="E116" s="37">
        <f t="shared" si="43"/>
        <v>133</v>
      </c>
      <c r="F116" s="74">
        <f t="shared" si="44"/>
        <v>3.6944444444444446</v>
      </c>
      <c r="G116" s="74">
        <f t="shared" si="45"/>
        <v>1.8542467216116012</v>
      </c>
      <c r="H116" s="74">
        <v>1</v>
      </c>
      <c r="I116" s="66">
        <f t="shared" si="48"/>
        <v>7.3421317305847218</v>
      </c>
      <c r="J116" s="66">
        <f t="shared" si="37"/>
        <v>8.0232246847166699</v>
      </c>
      <c r="K116" s="66">
        <f t="shared" si="40"/>
        <v>21.206311153434235</v>
      </c>
      <c r="L116" s="64">
        <f t="shared" si="47"/>
        <v>34.940825703982902</v>
      </c>
      <c r="M116" s="10">
        <v>3051</v>
      </c>
      <c r="N116" s="72">
        <v>1544</v>
      </c>
      <c r="O116" s="72">
        <v>1451</v>
      </c>
      <c r="P116" s="6">
        <v>56</v>
      </c>
      <c r="Q116" s="73">
        <f t="shared" si="39"/>
        <v>6.7035245335176227E-2</v>
      </c>
      <c r="R116" s="73">
        <f t="shared" si="42"/>
        <v>2.5007354550961924E-2</v>
      </c>
      <c r="S116" s="6">
        <f t="shared" si="38"/>
        <v>7720</v>
      </c>
      <c r="T116" s="34">
        <f t="shared" si="28"/>
        <v>0.59399999999999997</v>
      </c>
      <c r="U116">
        <f>IF(A116=0,$AL$2,IF(A116=1,$AL$3,IF(A116=2,$AL$4,IF(A116=3,$AL$5,IF(A116=4,$AL$6,IF(A116=5,$AL$7,IF(A116=6,#REF!,IF(A116=7,$AL$9,IF(A116=8,$AL$8,"")))))))))</f>
        <v>2.7E-2</v>
      </c>
      <c r="V116">
        <v>22.22</v>
      </c>
      <c r="W116">
        <f t="shared" si="29"/>
        <v>4.5454545454545456E-2</v>
      </c>
      <c r="X116">
        <f t="shared" si="30"/>
        <v>-1.8454545454545456E-2</v>
      </c>
      <c r="Y116" s="32">
        <f t="shared" si="31"/>
        <v>306243.32159580768</v>
      </c>
      <c r="Z116" s="28">
        <f t="shared" si="32"/>
        <v>372.38112121278635</v>
      </c>
      <c r="AA116" s="28">
        <f t="shared" si="33"/>
        <v>3953.297282979604</v>
      </c>
      <c r="AB116" s="20"/>
      <c r="AC116" s="1">
        <f t="shared" si="25"/>
        <v>7.4476224242557274</v>
      </c>
      <c r="AD116" s="1">
        <f t="shared" si="26"/>
        <v>492.55237757574429</v>
      </c>
      <c r="AE116" s="1">
        <f t="shared" si="27"/>
        <v>3.7238112121278637</v>
      </c>
      <c r="AF116" s="3">
        <f t="shared" si="34"/>
        <v>98.8324320744901</v>
      </c>
    </row>
    <row r="117" spans="1:32" x14ac:dyDescent="0.35">
      <c r="A117">
        <v>5</v>
      </c>
      <c r="C117" s="15">
        <f t="shared" si="35"/>
        <v>44020</v>
      </c>
      <c r="D117" s="9">
        <v>114</v>
      </c>
      <c r="E117" s="37">
        <f t="shared" si="43"/>
        <v>180</v>
      </c>
      <c r="F117" s="74">
        <f t="shared" si="44"/>
        <v>4.5</v>
      </c>
      <c r="G117" s="74">
        <f t="shared" si="45"/>
        <v>2.7004588428237222</v>
      </c>
      <c r="H117" s="74">
        <v>1</v>
      </c>
      <c r="I117" s="66">
        <f t="shared" si="48"/>
        <v>7.4277388405328937</v>
      </c>
      <c r="J117" s="66">
        <f t="shared" si="37"/>
        <v>8.0805469658244977</v>
      </c>
      <c r="K117" s="66">
        <f t="shared" si="40"/>
        <v>21.819764233963188</v>
      </c>
      <c r="L117" s="64">
        <f t="shared" si="47"/>
        <v>22.534564625312058</v>
      </c>
      <c r="M117" s="10">
        <v>3231</v>
      </c>
      <c r="N117" s="72">
        <v>1682</v>
      </c>
      <c r="O117" s="72">
        <v>1491</v>
      </c>
      <c r="P117" s="6">
        <v>56</v>
      </c>
      <c r="Q117" s="73">
        <f t="shared" si="39"/>
        <v>8.937823834196891E-2</v>
      </c>
      <c r="R117" s="73">
        <f t="shared" si="42"/>
        <v>3.570370048640132E-2</v>
      </c>
      <c r="S117" s="6">
        <f t="shared" si="38"/>
        <v>8410</v>
      </c>
      <c r="T117" s="34">
        <f t="shared" si="28"/>
        <v>0.59399999999999997</v>
      </c>
      <c r="U117">
        <f>IF(A117=0,$AL$2,IF(A117=1,$AL$3,IF(A117=2,$AL$4,IF(A117=3,$AL$5,IF(A117=4,$AL$6,IF(A117=5,$AL$7,IF(A117=6,#REF!,IF(A117=7,$AL$9,IF(A117=8,$AL$8,"")))))))))</f>
        <v>2.7E-2</v>
      </c>
      <c r="V117">
        <v>22.22</v>
      </c>
      <c r="W117">
        <f t="shared" si="29"/>
        <v>4.5454545454545456E-2</v>
      </c>
      <c r="X117">
        <f t="shared" si="30"/>
        <v>-1.8454545454545456E-2</v>
      </c>
      <c r="Y117" s="32">
        <f t="shared" si="31"/>
        <v>306233.4073121422</v>
      </c>
      <c r="Z117" s="28">
        <f t="shared" si="32"/>
        <v>365.36899027766299</v>
      </c>
      <c r="AA117" s="28">
        <f t="shared" si="33"/>
        <v>3970.2236975801852</v>
      </c>
      <c r="AB117" s="20"/>
      <c r="AC117" s="1">
        <f t="shared" si="25"/>
        <v>7.3073798055532597</v>
      </c>
      <c r="AD117" s="1">
        <f t="shared" si="26"/>
        <v>492.69262019444676</v>
      </c>
      <c r="AE117" s="1">
        <f t="shared" si="27"/>
        <v>3.6536899027766299</v>
      </c>
      <c r="AF117" s="3">
        <f t="shared" si="34"/>
        <v>99.255592439504639</v>
      </c>
    </row>
    <row r="118" spans="1:32" x14ac:dyDescent="0.35">
      <c r="A118">
        <v>5</v>
      </c>
      <c r="C118" s="15">
        <f t="shared" si="35"/>
        <v>44021</v>
      </c>
      <c r="D118" s="9">
        <v>115</v>
      </c>
      <c r="E118" s="37">
        <f t="shared" si="43"/>
        <v>145</v>
      </c>
      <c r="F118" s="74">
        <f t="shared" si="44"/>
        <v>1.0984848484848484</v>
      </c>
      <c r="G118" s="74">
        <f t="shared" si="45"/>
        <v>2.3758153490625813</v>
      </c>
      <c r="H118" s="74">
        <v>1</v>
      </c>
      <c r="I118" s="66">
        <f t="shared" si="48"/>
        <v>7.4348478752119993</v>
      </c>
      <c r="J118" s="66">
        <f t="shared" si="37"/>
        <v>8.1244468557158473</v>
      </c>
      <c r="K118" s="66">
        <f>LN(2)/SLOPE(J112:J118,D112:D118)</f>
        <v>19.834042060316861</v>
      </c>
      <c r="L118" s="64">
        <f t="shared" si="47"/>
        <v>15.791724875779019</v>
      </c>
      <c r="M118" s="10">
        <v>3376</v>
      </c>
      <c r="N118" s="72">
        <v>1694</v>
      </c>
      <c r="O118" s="72">
        <v>1623</v>
      </c>
      <c r="P118" s="6">
        <v>59</v>
      </c>
      <c r="Q118" s="73">
        <f t="shared" si="39"/>
        <v>7.1343638525564806E-3</v>
      </c>
      <c r="R118" s="73">
        <f t="shared" si="42"/>
        <v>2.6511135675055256E-2</v>
      </c>
      <c r="S118" s="6">
        <f t="shared" si="38"/>
        <v>8470</v>
      </c>
      <c r="T118" s="34">
        <f t="shared" si="28"/>
        <v>0.59399999999999997</v>
      </c>
      <c r="U118">
        <f>IF(A118=0,$AL$2,IF(A118=1,$AL$3,IF(A118=2,$AL$4,IF(A118=3,$AL$5,IF(A118=4,$AL$6,IF(A118=5,$AL$7,IF(A118=6,#REF!,IF(A118=7,$AL$9,IF(A118=8,$AL$8,"")))))))))</f>
        <v>2.7E-2</v>
      </c>
      <c r="V118">
        <v>22.22</v>
      </c>
      <c r="W118">
        <f t="shared" si="29"/>
        <v>4.5454545454545456E-2</v>
      </c>
      <c r="X118">
        <f t="shared" si="30"/>
        <v>-1.8454545454545456E-2</v>
      </c>
      <c r="Y118" s="32">
        <f t="shared" si="31"/>
        <v>306223.68003453437</v>
      </c>
      <c r="Z118" s="28">
        <f t="shared" si="32"/>
        <v>358.48858650924348</v>
      </c>
      <c r="AA118" s="28">
        <f t="shared" si="33"/>
        <v>3986.8313789564427</v>
      </c>
      <c r="AB118" s="20"/>
      <c r="AC118" s="1">
        <f t="shared" si="25"/>
        <v>7.1697717301848698</v>
      </c>
      <c r="AD118" s="1">
        <f t="shared" si="26"/>
        <v>492.83022826981511</v>
      </c>
      <c r="AE118" s="1">
        <f t="shared" si="27"/>
        <v>3.5848858650924349</v>
      </c>
      <c r="AF118" s="3">
        <f t="shared" si="34"/>
        <v>99.67078447391107</v>
      </c>
    </row>
    <row r="119" spans="1:32" x14ac:dyDescent="0.35">
      <c r="A119">
        <v>5</v>
      </c>
      <c r="C119" s="15">
        <f t="shared" si="35"/>
        <v>44022</v>
      </c>
      <c r="D119" s="9">
        <v>116</v>
      </c>
      <c r="E119" s="37">
        <f t="shared" si="43"/>
        <v>148</v>
      </c>
      <c r="F119" s="74">
        <f t="shared" si="44"/>
        <v>7.7894736842105265</v>
      </c>
      <c r="G119" s="74">
        <f t="shared" si="45"/>
        <v>3.4585470160921701</v>
      </c>
      <c r="H119" s="74">
        <v>1</v>
      </c>
      <c r="I119" s="66">
        <f t="shared" si="48"/>
        <v>7.5076900778199036</v>
      </c>
      <c r="J119" s="66">
        <f t="shared" si="37"/>
        <v>8.1673519870560707</v>
      </c>
      <c r="K119" s="66">
        <f t="shared" si="40"/>
        <v>17.739282932557273</v>
      </c>
      <c r="L119" s="64">
        <f t="shared" si="47"/>
        <v>14.839322436922238</v>
      </c>
      <c r="M119" s="9">
        <v>3524</v>
      </c>
      <c r="N119" s="72">
        <v>1822</v>
      </c>
      <c r="O119" s="72">
        <v>1642</v>
      </c>
      <c r="P119" s="6">
        <v>60</v>
      </c>
      <c r="Q119" s="73">
        <f t="shared" si="39"/>
        <v>7.5560802833530102E-2</v>
      </c>
      <c r="R119" s="73">
        <f t="shared" si="42"/>
        <v>4.8742133190599689E-2</v>
      </c>
      <c r="S119" s="6">
        <f t="shared" si="38"/>
        <v>9110</v>
      </c>
      <c r="T119" s="34">
        <f t="shared" si="28"/>
        <v>0.59399999999999997</v>
      </c>
      <c r="U119">
        <f>IF(A119=0,$AL$2,IF(A119=1,$AL$3,IF(A119=2,$AL$4,IF(A119=3,$AL$5,IF(A119=4,$AL$6,IF(A119=5,$AL$7,IF(A119=6,#REF!,IF(A119=7,$AL$9,IF(A119=8,$AL$8,"")))))))))</f>
        <v>2.7E-2</v>
      </c>
      <c r="V119">
        <v>22.22</v>
      </c>
      <c r="W119">
        <f t="shared" si="29"/>
        <v>4.5454545454545456E-2</v>
      </c>
      <c r="X119">
        <f t="shared" si="30"/>
        <v>-1.8454545454545456E-2</v>
      </c>
      <c r="Y119" s="32">
        <f t="shared" si="31"/>
        <v>306214.13623818796</v>
      </c>
      <c r="Z119" s="28">
        <f t="shared" si="32"/>
        <v>351.73744710520623</v>
      </c>
      <c r="AA119" s="28">
        <f t="shared" si="33"/>
        <v>4003.126314706863</v>
      </c>
      <c r="AB119" s="20"/>
      <c r="AC119" s="1">
        <f t="shared" si="25"/>
        <v>7.0347489421041249</v>
      </c>
      <c r="AD119" s="1">
        <f t="shared" si="26"/>
        <v>492.9652510578959</v>
      </c>
      <c r="AE119" s="1">
        <f t="shared" si="27"/>
        <v>3.5173744710520625</v>
      </c>
      <c r="AF119" s="3">
        <f t="shared" si="34"/>
        <v>100.07815786767158</v>
      </c>
    </row>
    <row r="120" spans="1:32" x14ac:dyDescent="0.35">
      <c r="A120">
        <v>5</v>
      </c>
      <c r="C120" s="15">
        <f t="shared" si="35"/>
        <v>44023</v>
      </c>
      <c r="D120" s="9">
        <v>117</v>
      </c>
      <c r="E120" s="37">
        <f t="shared" si="43"/>
        <v>144</v>
      </c>
      <c r="F120" s="74">
        <f t="shared" si="44"/>
        <v>18</v>
      </c>
      <c r="G120" s="74">
        <f t="shared" si="45"/>
        <v>5.8821225134101418</v>
      </c>
      <c r="H120" s="74">
        <v>1</v>
      </c>
      <c r="I120" s="66">
        <f t="shared" si="48"/>
        <v>7.5796788230904557</v>
      </c>
      <c r="J120" s="66">
        <f t="shared" si="37"/>
        <v>8.2074018333763554</v>
      </c>
      <c r="K120" s="66">
        <f t="shared" si="40"/>
        <v>15.855728904367837</v>
      </c>
      <c r="L120" s="64">
        <f t="shared" si="47"/>
        <v>12.614124014466015</v>
      </c>
      <c r="M120" s="9">
        <v>3668</v>
      </c>
      <c r="N120" s="72">
        <v>1958</v>
      </c>
      <c r="O120" s="72">
        <v>1650</v>
      </c>
      <c r="P120" s="6">
        <v>60</v>
      </c>
      <c r="Q120" s="73">
        <f t="shared" si="39"/>
        <v>7.4643249176728863E-2</v>
      </c>
      <c r="R120" s="73">
        <f t="shared" si="42"/>
        <v>4.9590841633512968E-2</v>
      </c>
      <c r="S120" s="6">
        <f t="shared" si="38"/>
        <v>9790</v>
      </c>
      <c r="T120" s="34">
        <f t="shared" si="28"/>
        <v>0.59399999999999997</v>
      </c>
      <c r="U120">
        <f>IF(A120=0,$AL$2,IF(A120=1,$AL$3,IF(A120=2,$AL$4,IF(A120=3,$AL$5,IF(A120=4,$AL$6,IF(A120=5,$AL$7,IF(A120=6,#REF!,IF(A120=7,$AL$9,IF(A120=8,$AL$8,"")))))))))</f>
        <v>2.7E-2</v>
      </c>
      <c r="V120">
        <v>22.22</v>
      </c>
      <c r="W120">
        <f t="shared" si="29"/>
        <v>4.5454545454545456E-2</v>
      </c>
      <c r="X120">
        <f t="shared" si="30"/>
        <v>-1.8454545454545456E-2</v>
      </c>
      <c r="Y120" s="32">
        <f t="shared" si="31"/>
        <v>306204.77246464789</v>
      </c>
      <c r="Z120" s="28">
        <f t="shared" si="32"/>
        <v>345.11315486777357</v>
      </c>
      <c r="AA120" s="28">
        <f t="shared" si="33"/>
        <v>4019.1143804843723</v>
      </c>
      <c r="AB120" s="20"/>
      <c r="AC120" s="1">
        <f t="shared" si="25"/>
        <v>6.9022630973554717</v>
      </c>
      <c r="AD120" s="1">
        <f t="shared" si="26"/>
        <v>493.09773690264456</v>
      </c>
      <c r="AE120" s="1">
        <f t="shared" si="27"/>
        <v>3.4511315486777359</v>
      </c>
      <c r="AF120" s="3">
        <f t="shared" si="34"/>
        <v>100.47785951210932</v>
      </c>
    </row>
    <row r="121" spans="1:32" x14ac:dyDescent="0.35">
      <c r="A121">
        <v>5</v>
      </c>
      <c r="C121" s="15">
        <f t="shared" si="35"/>
        <v>44024</v>
      </c>
      <c r="D121" s="9">
        <v>118</v>
      </c>
      <c r="E121" s="37">
        <f t="shared" si="43"/>
        <v>80</v>
      </c>
      <c r="F121" s="74">
        <f t="shared" si="44"/>
        <v>1.8181818181818181</v>
      </c>
      <c r="G121" s="74">
        <f t="shared" si="45"/>
        <v>5.3015595569489529</v>
      </c>
      <c r="H121" s="74">
        <v>1</v>
      </c>
      <c r="I121" s="66">
        <f t="shared" si="48"/>
        <v>7.5978979505217836</v>
      </c>
      <c r="J121" s="66">
        <f t="shared" si="37"/>
        <v>8.2289776433583128</v>
      </c>
      <c r="K121" s="66">
        <f t="shared" si="40"/>
        <v>16.091220661799181</v>
      </c>
      <c r="L121" s="64">
        <f t="shared" si="47"/>
        <v>12.79378446182753</v>
      </c>
      <c r="M121" s="9">
        <v>3748</v>
      </c>
      <c r="N121" s="4">
        <v>1994</v>
      </c>
      <c r="O121" s="4">
        <v>1694</v>
      </c>
      <c r="P121" s="6">
        <v>60</v>
      </c>
      <c r="Q121" s="73">
        <f t="shared" si="39"/>
        <v>1.8386108273748723E-2</v>
      </c>
      <c r="R121" s="73">
        <f t="shared" si="42"/>
        <v>5.1197020366497474E-2</v>
      </c>
      <c r="S121" s="6">
        <f t="shared" si="38"/>
        <v>9970</v>
      </c>
      <c r="T121" s="34">
        <f t="shared" si="28"/>
        <v>0.59399999999999997</v>
      </c>
      <c r="U121">
        <f>IF(A121=0,$AL$2,IF(A121=1,$AL$3,IF(A121=2,$AL$4,IF(A121=3,$AL$5,IF(A121=4,$AL$6,IF(A121=5,$AL$7,IF(A121=6,#REF!,IF(A121=7,$AL$9,IF(A121=8,$AL$8,"")))))))))</f>
        <v>2.7E-2</v>
      </c>
      <c r="V121">
        <v>22.22</v>
      </c>
      <c r="W121">
        <f t="shared" si="29"/>
        <v>4.5454545454545456E-2</v>
      </c>
      <c r="X121">
        <f t="shared" si="30"/>
        <v>-1.8454545454545456E-2</v>
      </c>
      <c r="Y121" s="32">
        <f t="shared" si="31"/>
        <v>306195.58532055496</v>
      </c>
      <c r="Z121" s="28">
        <f t="shared" si="32"/>
        <v>338.61333737577155</v>
      </c>
      <c r="AA121" s="28">
        <f t="shared" si="33"/>
        <v>4034.801342069271</v>
      </c>
      <c r="AB121" s="20"/>
      <c r="AC121" s="1">
        <f t="shared" si="25"/>
        <v>6.772266747515431</v>
      </c>
      <c r="AD121" s="1">
        <f t="shared" si="26"/>
        <v>493.22773325248454</v>
      </c>
      <c r="AE121" s="1">
        <f t="shared" si="27"/>
        <v>3.3861333737577155</v>
      </c>
      <c r="AF121" s="3">
        <f t="shared" si="34"/>
        <v>100.87003355173178</v>
      </c>
    </row>
    <row r="122" spans="1:32" x14ac:dyDescent="0.35">
      <c r="A122">
        <v>5</v>
      </c>
      <c r="C122" s="15">
        <f t="shared" si="35"/>
        <v>44025</v>
      </c>
      <c r="D122" s="9">
        <v>119</v>
      </c>
      <c r="E122" s="37">
        <f t="shared" si="43"/>
        <v>75</v>
      </c>
      <c r="F122" s="74">
        <f t="shared" si="44"/>
        <v>0.5859375</v>
      </c>
      <c r="G122" s="74">
        <f t="shared" si="45"/>
        <v>5.3552174707602349</v>
      </c>
      <c r="H122" s="74">
        <v>1</v>
      </c>
      <c r="I122" s="66">
        <f t="shared" si="48"/>
        <v>7.5694117924507118</v>
      </c>
      <c r="J122" s="66">
        <f t="shared" si="37"/>
        <v>8.2487907336964135</v>
      </c>
      <c r="K122" s="66">
        <f t="shared" si="40"/>
        <v>18.369952735327288</v>
      </c>
      <c r="L122" s="64">
        <f t="shared" si="47"/>
        <v>16.630932405879964</v>
      </c>
      <c r="M122" s="9">
        <v>3823</v>
      </c>
      <c r="N122" s="4">
        <v>1938</v>
      </c>
      <c r="O122" s="4">
        <v>1822</v>
      </c>
      <c r="P122" s="6">
        <v>63</v>
      </c>
      <c r="Q122" s="73">
        <f t="shared" si="39"/>
        <v>-2.8084252758274825E-2</v>
      </c>
      <c r="R122" s="73">
        <f t="shared" si="42"/>
        <v>4.3436250722204924E-2</v>
      </c>
      <c r="S122" s="6">
        <f t="shared" si="38"/>
        <v>9690</v>
      </c>
      <c r="T122" s="34">
        <f t="shared" si="28"/>
        <v>0.59399999999999997</v>
      </c>
      <c r="U122">
        <f>IF(A122=0,$AL$2,IF(A122=1,$AL$3,IF(A122=2,$AL$4,IF(A122=3,$AL$5,IF(A122=4,$AL$6,IF(A122=5,$AL$7,IF(A122=6,#REF!,IF(A122=7,$AL$9,IF(A122=8,$AL$8,"")))))))))</f>
        <v>2.7E-2</v>
      </c>
      <c r="V122">
        <v>22.22</v>
      </c>
      <c r="W122">
        <f t="shared" si="29"/>
        <v>4.5454545454545456E-2</v>
      </c>
      <c r="X122">
        <f t="shared" si="30"/>
        <v>-1.8454545454545456E-2</v>
      </c>
      <c r="Y122" s="32">
        <f t="shared" si="31"/>
        <v>306186.5714764244</v>
      </c>
      <c r="Z122" s="28">
        <f t="shared" si="32"/>
        <v>332.23566617109663</v>
      </c>
      <c r="AA122" s="28">
        <f t="shared" si="33"/>
        <v>4050.1928574045332</v>
      </c>
      <c r="AB122" s="20"/>
      <c r="AC122" s="1">
        <f t="shared" si="25"/>
        <v>6.6447133234219322</v>
      </c>
      <c r="AD122" s="1">
        <f t="shared" si="26"/>
        <v>493.35528667657809</v>
      </c>
      <c r="AE122" s="1">
        <f t="shared" si="27"/>
        <v>3.3223566617109661</v>
      </c>
      <c r="AF122" s="3">
        <f t="shared" si="34"/>
        <v>101.25482143511334</v>
      </c>
    </row>
    <row r="123" spans="1:32" x14ac:dyDescent="0.35">
      <c r="A123">
        <v>5</v>
      </c>
      <c r="C123" s="15">
        <f t="shared" si="35"/>
        <v>44026</v>
      </c>
      <c r="D123" s="9">
        <v>120</v>
      </c>
      <c r="E123" s="37">
        <f t="shared" si="43"/>
        <v>109</v>
      </c>
      <c r="F123" s="74">
        <f t="shared" si="44"/>
        <v>0.88617886178861793</v>
      </c>
      <c r="G123" s="74">
        <f t="shared" si="45"/>
        <v>4.9540366732379724</v>
      </c>
      <c r="H123" s="74">
        <v>1</v>
      </c>
      <c r="I123" s="66">
        <f t="shared" si="48"/>
        <v>7.5621616312256519</v>
      </c>
      <c r="J123" s="66">
        <f t="shared" si="37"/>
        <v>8.2769034812670572</v>
      </c>
      <c r="K123" s="66">
        <f t="shared" si="40"/>
        <v>21.579373803215777</v>
      </c>
      <c r="L123" s="64">
        <f t="shared" si="47"/>
        <v>25.449799684487548</v>
      </c>
      <c r="M123" s="9">
        <v>3932</v>
      </c>
      <c r="N123" s="4">
        <v>1924</v>
      </c>
      <c r="O123" s="4">
        <v>1945</v>
      </c>
      <c r="P123" s="6">
        <v>63</v>
      </c>
      <c r="Q123" s="73">
        <f t="shared" si="39"/>
        <v>-7.2239422084623322E-3</v>
      </c>
      <c r="R123" s="73">
        <f t="shared" si="42"/>
        <v>3.2827795358827981E-2</v>
      </c>
      <c r="S123" s="6">
        <f t="shared" si="38"/>
        <v>9620</v>
      </c>
      <c r="T123" s="34">
        <f t="shared" si="28"/>
        <v>0.59399999999999997</v>
      </c>
      <c r="U123">
        <f>IF(A123=0,$AL$2,IF(A123=1,$AL$3,IF(A123=2,$AL$4,IF(A123=3,$AL$5,IF(A123=4,$AL$6,IF(A123=5,$AL$7,IF(A123=6,#REF!,IF(A123=7,$AL$9,IF(A123=8,$AL$8,"")))))))))</f>
        <v>2.7E-2</v>
      </c>
      <c r="V123">
        <v>22.22</v>
      </c>
      <c r="W123">
        <f t="shared" si="29"/>
        <v>4.5454545454545456E-2</v>
      </c>
      <c r="X123">
        <f t="shared" si="30"/>
        <v>-1.8454545454545456E-2</v>
      </c>
      <c r="Y123" s="32">
        <f t="shared" si="31"/>
        <v>306177.72766544652</v>
      </c>
      <c r="Z123" s="28">
        <f t="shared" si="32"/>
        <v>325.97785595936153</v>
      </c>
      <c r="AA123" s="28">
        <f t="shared" si="33"/>
        <v>4065.2944785941286</v>
      </c>
      <c r="AB123" s="20"/>
      <c r="AC123" s="1">
        <f t="shared" si="25"/>
        <v>6.5195571191872306</v>
      </c>
      <c r="AD123" s="1">
        <f t="shared" si="26"/>
        <v>493.48044288081275</v>
      </c>
      <c r="AE123" s="1">
        <f t="shared" si="27"/>
        <v>3.2597785595936153</v>
      </c>
      <c r="AF123" s="3">
        <f t="shared" si="34"/>
        <v>101.63236196485322</v>
      </c>
    </row>
    <row r="124" spans="1:32" x14ac:dyDescent="0.35">
      <c r="A124">
        <v>5</v>
      </c>
      <c r="C124" s="15">
        <f t="shared" si="35"/>
        <v>44027</v>
      </c>
      <c r="D124" s="9">
        <v>121</v>
      </c>
      <c r="E124" s="37">
        <f t="shared" si="43"/>
        <v>131</v>
      </c>
      <c r="F124" s="74">
        <f t="shared" si="44"/>
        <v>1.1391304347826088</v>
      </c>
      <c r="G124" s="74">
        <f t="shared" si="45"/>
        <v>4.4739124496354883</v>
      </c>
      <c r="H124" s="74">
        <v>1</v>
      </c>
      <c r="I124" s="66">
        <f t="shared" si="48"/>
        <v>7.569927655242652</v>
      </c>
      <c r="J124" s="66">
        <f t="shared" si="37"/>
        <v>8.3096768959877263</v>
      </c>
      <c r="K124" s="66">
        <f>LN(2)/SLOPE(J118:J124,D118:D124)</f>
        <v>23.77915811474055</v>
      </c>
      <c r="L124" s="64">
        <f t="shared" si="47"/>
        <v>38.514640412433316</v>
      </c>
      <c r="M124" s="9">
        <v>4063</v>
      </c>
      <c r="N124" s="4">
        <v>1939</v>
      </c>
      <c r="O124" s="4">
        <v>2060</v>
      </c>
      <c r="P124" s="6">
        <v>64</v>
      </c>
      <c r="Q124" s="73">
        <f t="shared" si="39"/>
        <v>7.7962577962577967E-3</v>
      </c>
      <c r="R124" s="73">
        <f t="shared" si="42"/>
        <v>2.1173226709440687E-2</v>
      </c>
      <c r="S124" s="6">
        <f t="shared" si="38"/>
        <v>9695</v>
      </c>
      <c r="T124" s="34">
        <f t="shared" si="28"/>
        <v>0.59399999999999997</v>
      </c>
      <c r="U124">
        <f>IF(A124=0,$AL$2,IF(A124=1,$AL$3,IF(A124=2,$AL$4,IF(A124=3,$AL$5,IF(A124=4,$AL$6,IF(A124=5,$AL$7,IF(A124=6,#REF!,IF(A124=7,$AL$9,IF(A124=8,$AL$8,"")))))))))</f>
        <v>2.7E-2</v>
      </c>
      <c r="V124">
        <v>22.22</v>
      </c>
      <c r="W124">
        <f t="shared" si="29"/>
        <v>4.5454545454545456E-2</v>
      </c>
      <c r="X124">
        <f t="shared" si="30"/>
        <v>-1.8454545454545456E-2</v>
      </c>
      <c r="Y124" s="32">
        <f t="shared" si="31"/>
        <v>306169.05068231048</v>
      </c>
      <c r="Z124" s="28">
        <f t="shared" si="32"/>
        <v>319.83766382449699</v>
      </c>
      <c r="AA124" s="28">
        <f t="shared" si="33"/>
        <v>4080.1116538650085</v>
      </c>
      <c r="AB124" s="20"/>
      <c r="AC124" s="1">
        <f t="shared" si="25"/>
        <v>6.3967532764899397</v>
      </c>
      <c r="AD124" s="1">
        <f t="shared" si="26"/>
        <v>493.60324672351004</v>
      </c>
      <c r="AE124" s="1">
        <f t="shared" si="27"/>
        <v>3.1983766382449699</v>
      </c>
      <c r="AF124" s="3">
        <f t="shared" si="34"/>
        <v>102.00279134662522</v>
      </c>
    </row>
    <row r="125" spans="1:32" x14ac:dyDescent="0.35">
      <c r="A125">
        <v>5</v>
      </c>
      <c r="C125" s="15">
        <f t="shared" si="35"/>
        <v>44028</v>
      </c>
      <c r="D125" s="9">
        <v>122</v>
      </c>
      <c r="E125" s="37">
        <f t="shared" si="43"/>
        <v>146</v>
      </c>
      <c r="F125" s="74">
        <f t="shared" si="44"/>
        <v>20.857142857142858</v>
      </c>
      <c r="G125" s="74">
        <f t="shared" si="45"/>
        <v>7.2965778794437757</v>
      </c>
      <c r="H125" s="74">
        <v>1</v>
      </c>
      <c r="I125" s="66">
        <f t="shared" si="48"/>
        <v>7.638679823876112</v>
      </c>
      <c r="J125" s="66">
        <f t="shared" si="37"/>
        <v>8.344980368770571</v>
      </c>
      <c r="K125" s="66">
        <f t="shared" ref="K125:K136" si="50">LN(2)/SLOPE(J119:J125,D119:D125)</f>
        <v>24.712353147086176</v>
      </c>
      <c r="L125" s="64">
        <f t="shared" si="47"/>
        <v>57.466282363636253</v>
      </c>
      <c r="M125" s="9">
        <v>4209</v>
      </c>
      <c r="N125" s="4">
        <v>2077</v>
      </c>
      <c r="O125" s="4">
        <v>2067</v>
      </c>
      <c r="P125" s="6">
        <v>65</v>
      </c>
      <c r="Q125" s="73">
        <f t="shared" si="39"/>
        <v>7.1170706549767926E-2</v>
      </c>
      <c r="R125" s="73">
        <f t="shared" si="42"/>
        <v>3.0321275666185175E-2</v>
      </c>
      <c r="S125" s="6">
        <f t="shared" si="38"/>
        <v>10385</v>
      </c>
      <c r="T125" s="34">
        <f t="shared" si="28"/>
        <v>0.59399999999999997</v>
      </c>
      <c r="U125">
        <f>IF(A125=0,$AL$2,IF(A125=1,$AL$3,IF(A125=2,$AL$4,IF(A125=3,$AL$5,IF(A125=4,$AL$6,IF(A125=5,$AL$7,IF(A125=6,#REF!,IF(A125=7,$AL$9,IF(A125=8,$AL$8,"")))))))))</f>
        <v>2.7E-2</v>
      </c>
      <c r="V125">
        <v>22.22</v>
      </c>
      <c r="W125">
        <f t="shared" si="29"/>
        <v>4.5454545454545456E-2</v>
      </c>
      <c r="X125">
        <f t="shared" si="30"/>
        <v>-1.8454545454545456E-2</v>
      </c>
      <c r="Y125" s="32">
        <f t="shared" si="31"/>
        <v>306160.53738204949</v>
      </c>
      <c r="Z125" s="28">
        <f t="shared" si="32"/>
        <v>313.81288845708752</v>
      </c>
      <c r="AA125" s="28">
        <f t="shared" si="33"/>
        <v>4094.6497294933947</v>
      </c>
      <c r="AB125" s="20"/>
      <c r="AC125" s="1">
        <f t="shared" si="25"/>
        <v>6.2762577691417505</v>
      </c>
      <c r="AD125" s="1">
        <f t="shared" si="26"/>
        <v>493.72374223085825</v>
      </c>
      <c r="AE125" s="1">
        <f t="shared" si="27"/>
        <v>3.1381288845708752</v>
      </c>
      <c r="AF125" s="3">
        <f t="shared" si="34"/>
        <v>102.36624323733487</v>
      </c>
    </row>
    <row r="126" spans="1:32" x14ac:dyDescent="0.35">
      <c r="A126">
        <v>5</v>
      </c>
      <c r="C126" s="15">
        <f t="shared" si="35"/>
        <v>44029</v>
      </c>
      <c r="D126" s="9">
        <v>123</v>
      </c>
      <c r="E126" s="37">
        <f t="shared" si="43"/>
        <v>100</v>
      </c>
      <c r="F126" s="74">
        <f t="shared" si="44"/>
        <v>0.63291139240506333</v>
      </c>
      <c r="G126" s="74">
        <f t="shared" si="45"/>
        <v>6.2742118377572798</v>
      </c>
      <c r="H126" s="74">
        <v>1</v>
      </c>
      <c r="I126" s="66">
        <f t="shared" si="48"/>
        <v>7.6103576183128379</v>
      </c>
      <c r="J126" s="66">
        <f t="shared" si="37"/>
        <v>8.3684611376158387</v>
      </c>
      <c r="K126" s="66">
        <f t="shared" si="50"/>
        <v>25.008224662364668</v>
      </c>
      <c r="L126" s="64">
        <f>LN(2)/SLOPE(I120:I126,D120:D126)</f>
        <v>111.46661762453637</v>
      </c>
      <c r="M126" s="9">
        <v>4309</v>
      </c>
      <c r="N126" s="4">
        <v>2019</v>
      </c>
      <c r="O126" s="4">
        <v>2225</v>
      </c>
      <c r="P126" s="6">
        <v>65</v>
      </c>
      <c r="Q126" s="73">
        <f t="shared" si="39"/>
        <v>-2.7924891670678863E-2</v>
      </c>
      <c r="R126" s="73">
        <f t="shared" si="42"/>
        <v>1.5537605022726752E-2</v>
      </c>
      <c r="S126" s="6">
        <f t="shared" si="38"/>
        <v>10095</v>
      </c>
      <c r="T126" s="34">
        <f t="shared" si="28"/>
        <v>0.59399999999999997</v>
      </c>
      <c r="U126">
        <f>IF(A126=0,$AL$2,IF(A126=1,$AL$3,IF(A126=2,$AL$4,IF(A126=3,$AL$5,IF(A126=4,$AL$6,IF(A126=5,$AL$7,IF(A126=6,#REF!,IF(A126=7,$AL$9,IF(A126=8,$AL$8,"")))))))))</f>
        <v>2.7E-2</v>
      </c>
      <c r="V126">
        <v>22.22</v>
      </c>
      <c r="W126">
        <f t="shared" si="29"/>
        <v>4.5454545454545456E-2</v>
      </c>
      <c r="X126">
        <f t="shared" si="30"/>
        <v>-1.8454545454545456E-2</v>
      </c>
      <c r="Y126" s="32">
        <f t="shared" si="31"/>
        <v>306152.18467890774</v>
      </c>
      <c r="Z126" s="28">
        <f t="shared" si="32"/>
        <v>307.90136939622244</v>
      </c>
      <c r="AA126" s="28">
        <f t="shared" si="33"/>
        <v>4108.9139516959895</v>
      </c>
      <c r="AB126" s="20"/>
      <c r="AC126" s="1">
        <f t="shared" si="25"/>
        <v>6.1580273879244487</v>
      </c>
      <c r="AD126" s="1">
        <f t="shared" si="26"/>
        <v>493.84197261207555</v>
      </c>
      <c r="AE126" s="1">
        <f t="shared" si="27"/>
        <v>3.0790136939622244</v>
      </c>
      <c r="AF126" s="3">
        <f t="shared" si="34"/>
        <v>102.72284879239974</v>
      </c>
    </row>
    <row r="127" spans="1:32" x14ac:dyDescent="0.35">
      <c r="A127">
        <v>5</v>
      </c>
      <c r="C127" s="15">
        <f t="shared" si="35"/>
        <v>44030</v>
      </c>
      <c r="D127" s="9">
        <v>124</v>
      </c>
      <c r="E127" s="37">
        <f t="shared" si="43"/>
        <v>136</v>
      </c>
      <c r="F127" s="74">
        <f t="shared" si="44"/>
        <v>13.6</v>
      </c>
      <c r="G127" s="74">
        <f t="shared" si="45"/>
        <v>5.6456404091858525</v>
      </c>
      <c r="H127" s="74">
        <v>1</v>
      </c>
      <c r="I127" s="66">
        <f t="shared" si="48"/>
        <v>7.6708948313621175</v>
      </c>
      <c r="J127" s="66">
        <f t="shared" si="37"/>
        <v>8.3995351479480043</v>
      </c>
      <c r="K127" s="66">
        <f t="shared" si="50"/>
        <v>23.69472964001449</v>
      </c>
      <c r="L127" s="64">
        <f t="shared" si="47"/>
        <v>51.425797606460094</v>
      </c>
      <c r="M127" s="9">
        <v>4445</v>
      </c>
      <c r="N127" s="4">
        <v>2145</v>
      </c>
      <c r="O127" s="4">
        <v>2235</v>
      </c>
      <c r="P127" s="6">
        <v>65</v>
      </c>
      <c r="Q127" s="73">
        <f t="shared" si="39"/>
        <v>6.2407132243684993E-2</v>
      </c>
      <c r="R127" s="73">
        <f t="shared" si="42"/>
        <v>1.3789588318006201E-2</v>
      </c>
      <c r="S127" s="6">
        <f t="shared" si="38"/>
        <v>10725</v>
      </c>
      <c r="T127" s="34">
        <f t="shared" si="28"/>
        <v>0.59399999999999997</v>
      </c>
      <c r="U127">
        <f>IF(A127=0,$AL$2,IF(A127=1,$AL$3,IF(A127=2,$AL$4,IF(A127=3,$AL$5,IF(A127=4,$AL$6,IF(A127=5,$AL$7,IF(A127=6,#REF!,IF(A127=7,$AL$9,IF(A127=8,$AL$8,"")))))))))</f>
        <v>2.7E-2</v>
      </c>
      <c r="V127">
        <v>22.22</v>
      </c>
      <c r="W127">
        <f t="shared" si="29"/>
        <v>4.5454545454545456E-2</v>
      </c>
      <c r="X127">
        <f t="shared" si="30"/>
        <v>-1.8454545454545456E-2</v>
      </c>
      <c r="Y127" s="32">
        <f t="shared" si="31"/>
        <v>306143.9895452286</v>
      </c>
      <c r="Z127" s="28">
        <f t="shared" si="32"/>
        <v>302.10098628464578</v>
      </c>
      <c r="AA127" s="28">
        <f t="shared" si="33"/>
        <v>4122.9094684867268</v>
      </c>
      <c r="AB127" s="20"/>
      <c r="AC127" s="1">
        <f t="shared" si="25"/>
        <v>6.0420197256929162</v>
      </c>
      <c r="AD127" s="1">
        <f t="shared" si="26"/>
        <v>493.95798027430709</v>
      </c>
      <c r="AE127" s="1">
        <f t="shared" si="27"/>
        <v>3.0210098628464581</v>
      </c>
      <c r="AF127" s="3">
        <f t="shared" si="34"/>
        <v>103.07273671216818</v>
      </c>
    </row>
    <row r="128" spans="1:32" x14ac:dyDescent="0.35">
      <c r="A128">
        <v>5</v>
      </c>
      <c r="C128" s="15">
        <f t="shared" si="35"/>
        <v>44031</v>
      </c>
      <c r="D128" s="9">
        <v>125</v>
      </c>
      <c r="E128" s="37">
        <f t="shared" si="43"/>
        <v>37</v>
      </c>
      <c r="F128" s="74" t="str">
        <f t="shared" si="44"/>
        <v/>
      </c>
      <c r="G128" s="74">
        <f t="shared" si="45"/>
        <v>6.2835501743531914</v>
      </c>
      <c r="H128" s="74">
        <v>1</v>
      </c>
      <c r="I128" s="66">
        <f t="shared" si="48"/>
        <v>7.687997166393016</v>
      </c>
      <c r="J128" s="66">
        <f t="shared" si="37"/>
        <v>8.4078246543608728</v>
      </c>
      <c r="K128" s="66">
        <f t="shared" si="50"/>
        <v>24.845596273086631</v>
      </c>
      <c r="L128" s="64">
        <f t="shared" si="47"/>
        <v>31.627218213417496</v>
      </c>
      <c r="M128" s="9">
        <v>4482</v>
      </c>
      <c r="N128" s="4">
        <v>2182</v>
      </c>
      <c r="O128" s="4">
        <v>2235</v>
      </c>
      <c r="P128" s="6">
        <v>65</v>
      </c>
      <c r="Q128" s="73">
        <f t="shared" si="39"/>
        <v>1.724941724941725E-2</v>
      </c>
      <c r="R128" s="73">
        <f t="shared" si="42"/>
        <v>1.3627203885958851E-2</v>
      </c>
      <c r="S128" s="6">
        <f t="shared" si="38"/>
        <v>10910</v>
      </c>
      <c r="T128" s="34">
        <f t="shared" si="28"/>
        <v>0.59399999999999997</v>
      </c>
      <c r="U128">
        <f>IF(A128=0,$AL$2,IF(A128=1,$AL$3,IF(A128=2,$AL$4,IF(A128=3,$AL$5,IF(A128=4,$AL$6,IF(A128=5,$AL$7,IF(A128=6,#REF!,IF(A128=7,$AL$9,IF(A128=8,$AL$8,"")))))))))</f>
        <v>2.7E-2</v>
      </c>
      <c r="V128">
        <v>22.22</v>
      </c>
      <c r="W128">
        <f t="shared" si="29"/>
        <v>4.5454545454545456E-2</v>
      </c>
      <c r="X128">
        <f t="shared" si="30"/>
        <v>-1.8454545454545456E-2</v>
      </c>
      <c r="Y128" s="32">
        <f t="shared" si="31"/>
        <v>306135.94901036331</v>
      </c>
      <c r="Z128" s="28">
        <f t="shared" si="32"/>
        <v>296.40965813699194</v>
      </c>
      <c r="AA128" s="28">
        <f t="shared" si="33"/>
        <v>4136.6413314996653</v>
      </c>
      <c r="AB128" s="20"/>
      <c r="AC128" s="1">
        <f t="shared" si="25"/>
        <v>5.9281931627398388</v>
      </c>
      <c r="AD128" s="1">
        <f t="shared" si="26"/>
        <v>494.07180683726017</v>
      </c>
      <c r="AE128" s="1">
        <f t="shared" si="27"/>
        <v>2.9640965813699194</v>
      </c>
      <c r="AF128" s="3">
        <f t="shared" si="34"/>
        <v>103.41603328749164</v>
      </c>
    </row>
    <row r="129" spans="1:32" x14ac:dyDescent="0.35">
      <c r="A129">
        <v>5</v>
      </c>
      <c r="C129" s="15">
        <f t="shared" si="35"/>
        <v>44032</v>
      </c>
      <c r="D129" s="9">
        <v>126</v>
      </c>
      <c r="E129" s="37">
        <f t="shared" si="43"/>
        <v>70</v>
      </c>
      <c r="F129" s="74">
        <f t="shared" si="44"/>
        <v>2</v>
      </c>
      <c r="G129" s="74">
        <f t="shared" si="45"/>
        <v>6.5192272576865244</v>
      </c>
      <c r="H129" s="74">
        <v>1</v>
      </c>
      <c r="I129" s="66">
        <f t="shared" si="48"/>
        <v>7.7034590478671747</v>
      </c>
      <c r="J129" s="66">
        <f t="shared" si="37"/>
        <v>8.4233219758061662</v>
      </c>
      <c r="K129" s="66">
        <f t="shared" si="50"/>
        <v>28.123400254067743</v>
      </c>
      <c r="L129" s="64">
        <f t="shared" si="47"/>
        <v>28.036439666779472</v>
      </c>
      <c r="M129" s="9">
        <v>4552</v>
      </c>
      <c r="N129" s="4">
        <v>2216</v>
      </c>
      <c r="O129" s="4">
        <v>2270</v>
      </c>
      <c r="P129" s="6">
        <v>66</v>
      </c>
      <c r="Q129" s="73">
        <f t="shared" si="39"/>
        <v>1.5582034830430797E-2</v>
      </c>
      <c r="R129" s="73">
        <f t="shared" si="42"/>
        <v>1.9865244970059651E-2</v>
      </c>
      <c r="S129" s="6">
        <f t="shared" si="38"/>
        <v>11080</v>
      </c>
      <c r="T129" s="34">
        <f t="shared" si="28"/>
        <v>0.59399999999999997</v>
      </c>
      <c r="U129">
        <f>IF(A129=0,$AL$2,IF(A129=1,$AL$3,IF(A129=2,$AL$4,IF(A129=3,$AL$5,IF(A129=4,$AL$6,IF(A129=5,$AL$7,IF(A129=6,#REF!,IF(A129=7,$AL$9,IF(A129=8,$AL$8,"")))))))))</f>
        <v>2.7E-2</v>
      </c>
      <c r="V129">
        <v>22.22</v>
      </c>
      <c r="W129">
        <f t="shared" si="29"/>
        <v>4.5454545454545456E-2</v>
      </c>
      <c r="X129">
        <f t="shared" si="30"/>
        <v>-1.8454545454545456E-2</v>
      </c>
      <c r="Y129" s="32">
        <f t="shared" si="31"/>
        <v>306128.06015960046</v>
      </c>
      <c r="Z129" s="28">
        <f t="shared" si="32"/>
        <v>290.82534262089598</v>
      </c>
      <c r="AA129" s="28">
        <f t="shared" si="33"/>
        <v>4150.1144977786198</v>
      </c>
      <c r="AB129" s="20"/>
      <c r="AC129" s="1">
        <f t="shared" si="25"/>
        <v>5.8165068524179198</v>
      </c>
      <c r="AD129" s="1">
        <f t="shared" si="26"/>
        <v>494.18349314758206</v>
      </c>
      <c r="AE129" s="1">
        <f t="shared" si="27"/>
        <v>2.9082534262089599</v>
      </c>
      <c r="AF129" s="3">
        <f t="shared" si="34"/>
        <v>103.75286244446551</v>
      </c>
    </row>
    <row r="130" spans="1:32" x14ac:dyDescent="0.35">
      <c r="A130">
        <v>5</v>
      </c>
      <c r="C130" s="15">
        <f t="shared" si="35"/>
        <v>44033</v>
      </c>
      <c r="D130" s="9">
        <v>127</v>
      </c>
      <c r="E130" s="37">
        <f t="shared" si="43"/>
        <v>104</v>
      </c>
      <c r="F130" s="74">
        <f t="shared" si="44"/>
        <v>0.92035398230088494</v>
      </c>
      <c r="G130" s="74">
        <f t="shared" si="45"/>
        <v>6.5249231111052355</v>
      </c>
      <c r="H130" s="74">
        <v>1</v>
      </c>
      <c r="I130" s="66">
        <f t="shared" si="48"/>
        <v>7.6989361998134473</v>
      </c>
      <c r="J130" s="66">
        <f t="shared" si="37"/>
        <v>8.4459119894112735</v>
      </c>
      <c r="K130" s="66">
        <f t="shared" si="50"/>
        <v>32.092693699022199</v>
      </c>
      <c r="L130" s="64">
        <f t="shared" si="47"/>
        <v>32.661308105565233</v>
      </c>
      <c r="M130" s="9">
        <v>4656</v>
      </c>
      <c r="N130" s="4">
        <v>2206</v>
      </c>
      <c r="O130" s="4">
        <v>2383</v>
      </c>
      <c r="P130" s="6">
        <v>67</v>
      </c>
      <c r="Q130" s="73">
        <f t="shared" si="39"/>
        <v>-4.5126353790613718E-3</v>
      </c>
      <c r="R130" s="73">
        <f t="shared" si="42"/>
        <v>2.0252574517116931E-2</v>
      </c>
      <c r="S130" s="6">
        <f t="shared" si="38"/>
        <v>11030</v>
      </c>
      <c r="T130" s="34">
        <f t="shared" si="28"/>
        <v>0.59399999999999997</v>
      </c>
      <c r="U130">
        <f>IF(A130=0,$AL$2,IF(A130=1,$AL$3,IF(A130=2,$AL$4,IF(A130=3,$AL$5,IF(A130=4,$AL$6,IF(A130=5,$AL$7,IF(A130=6,#REF!,IF(A130=7,$AL$9,IF(A130=8,$AL$8,"")))))))))</f>
        <v>2.7E-2</v>
      </c>
      <c r="V130">
        <v>22.22</v>
      </c>
      <c r="W130">
        <f t="shared" si="29"/>
        <v>4.5454545454545456E-2</v>
      </c>
      <c r="X130">
        <f t="shared" si="30"/>
        <v>-1.8454545454545456E-2</v>
      </c>
      <c r="Y130" s="32">
        <f t="shared" si="31"/>
        <v>306120.32013311511</v>
      </c>
      <c r="Z130" s="28">
        <f t="shared" si="32"/>
        <v>285.34603535077019</v>
      </c>
      <c r="AA130" s="28">
        <f t="shared" si="33"/>
        <v>4163.3338315341152</v>
      </c>
      <c r="AB130" s="20"/>
      <c r="AC130" s="1">
        <f t="shared" ref="AC130:AC193" si="51">Z130*$AI$7</f>
        <v>5.7069207070154038</v>
      </c>
      <c r="AD130" s="1">
        <f t="shared" ref="AD130:AD193" si="52">$AI$10-AC130</f>
        <v>494.2930792929846</v>
      </c>
      <c r="AE130" s="1">
        <f t="shared" ref="AE130:AE193" si="53">Z130*$AI$8</f>
        <v>2.8534603535077019</v>
      </c>
      <c r="AF130" s="3">
        <f t="shared" si="34"/>
        <v>104.08334578835289</v>
      </c>
    </row>
    <row r="131" spans="1:32" x14ac:dyDescent="0.35">
      <c r="A131">
        <v>5</v>
      </c>
      <c r="C131" s="15">
        <f t="shared" si="35"/>
        <v>44034</v>
      </c>
      <c r="D131" s="9">
        <v>128</v>
      </c>
      <c r="E131" s="37">
        <f t="shared" si="43"/>
        <v>113</v>
      </c>
      <c r="F131" s="74">
        <f t="shared" si="44"/>
        <v>1.3294117647058823</v>
      </c>
      <c r="G131" s="74">
        <f t="shared" si="45"/>
        <v>6.556636666092448</v>
      </c>
      <c r="H131" s="74">
        <v>1</v>
      </c>
      <c r="I131" s="66">
        <f t="shared" si="48"/>
        <v>7.7111012518401578</v>
      </c>
      <c r="J131" s="66">
        <f t="shared" si="37"/>
        <v>8.4698919182982237</v>
      </c>
      <c r="K131" s="66">
        <f t="shared" si="50"/>
        <v>35.069223256164676</v>
      </c>
      <c r="L131" s="64">
        <f t="shared" si="47"/>
        <v>45.453800254574475</v>
      </c>
      <c r="M131" s="9">
        <v>4769</v>
      </c>
      <c r="N131" s="4">
        <v>2233</v>
      </c>
      <c r="O131" s="4">
        <v>2468</v>
      </c>
      <c r="P131" s="6">
        <v>68</v>
      </c>
      <c r="Q131" s="73">
        <f t="shared" si="39"/>
        <v>1.2239347234814143E-2</v>
      </c>
      <c r="R131" s="73">
        <f t="shared" si="42"/>
        <v>2.0887301579767838E-2</v>
      </c>
      <c r="S131" s="6">
        <f t="shared" si="38"/>
        <v>11165</v>
      </c>
      <c r="T131" s="34">
        <f t="shared" ref="T131:T194" si="54">U131/W131</f>
        <v>0.59399999999999997</v>
      </c>
      <c r="U131">
        <f>IF(A131=0,$AL$2,IF(A131=1,$AL$3,IF(A131=2,$AL$4,IF(A131=3,$AL$5,IF(A131=4,$AL$6,IF(A131=5,$AL$7,IF(A131=6,#REF!,IF(A131=7,$AL$9,IF(A131=8,$AL$8,"")))))))))</f>
        <v>2.7E-2</v>
      </c>
      <c r="V131">
        <v>22.22</v>
      </c>
      <c r="W131">
        <f t="shared" ref="W131:W194" si="55">$AI$6</f>
        <v>4.5454545454545456E-2</v>
      </c>
      <c r="X131">
        <f t="shared" ref="X131:X194" si="56">U131-W131</f>
        <v>-1.8454545454545456E-2</v>
      </c>
      <c r="Y131" s="32">
        <f t="shared" ref="Y131:Y194" si="57">Y130-((Y130/$AI$2)*(U131*Z130))</f>
        <v>306112.7261249377</v>
      </c>
      <c r="Z131" s="28">
        <f t="shared" ref="Z131:Z194" si="58">Z130+(Y130/$AI$2)*(U131*Z130)-(Z130*W131)</f>
        <v>279.96976919404153</v>
      </c>
      <c r="AA131" s="28">
        <f t="shared" ref="AA131:AA194" si="59">AA130+(Z130*W131)</f>
        <v>4176.3041058682411</v>
      </c>
      <c r="AB131" s="20"/>
      <c r="AC131" s="1">
        <f t="shared" si="51"/>
        <v>5.5993953838808306</v>
      </c>
      <c r="AD131" s="1">
        <f t="shared" si="52"/>
        <v>494.40060461611915</v>
      </c>
      <c r="AE131" s="1">
        <f t="shared" si="53"/>
        <v>2.7996976919404153</v>
      </c>
      <c r="AF131" s="3">
        <f t="shared" ref="AF131:AF194" si="60">AA131*$AI$9</f>
        <v>104.40760264670604</v>
      </c>
    </row>
    <row r="132" spans="1:32" x14ac:dyDescent="0.35">
      <c r="A132">
        <v>5</v>
      </c>
      <c r="C132" s="15">
        <f t="shared" ref="C132:C195" si="61">C131+1</f>
        <v>44035</v>
      </c>
      <c r="D132" s="9">
        <v>129</v>
      </c>
      <c r="E132" s="37">
        <f t="shared" si="43"/>
        <v>111</v>
      </c>
      <c r="F132" s="74">
        <f t="shared" si="44"/>
        <v>1.6818181818181819</v>
      </c>
      <c r="G132" s="74">
        <f t="shared" si="45"/>
        <v>3.3607492202050024</v>
      </c>
      <c r="H132" s="74">
        <v>1</v>
      </c>
      <c r="I132" s="66">
        <f t="shared" si="48"/>
        <v>7.7310531440071273</v>
      </c>
      <c r="J132" s="66">
        <f t="shared" si="37"/>
        <v>8.4929004988471934</v>
      </c>
      <c r="K132" s="66">
        <f t="shared" si="50"/>
        <v>35.152064104430025</v>
      </c>
      <c r="L132" s="64">
        <f t="shared" si="47"/>
        <v>42.802106864148634</v>
      </c>
      <c r="M132" s="9">
        <v>4880</v>
      </c>
      <c r="N132" s="4">
        <v>2278</v>
      </c>
      <c r="O132" s="4">
        <v>2534</v>
      </c>
      <c r="P132" s="6">
        <v>68</v>
      </c>
      <c r="Q132" s="73">
        <f t="shared" si="39"/>
        <v>2.0152261531571878E-2</v>
      </c>
      <c r="R132" s="73">
        <f t="shared" si="42"/>
        <v>1.3598952291454119E-2</v>
      </c>
      <c r="S132" s="6">
        <f t="shared" si="38"/>
        <v>11390</v>
      </c>
      <c r="T132" s="34">
        <f t="shared" si="54"/>
        <v>0.59399999999999997</v>
      </c>
      <c r="U132">
        <f>IF(A132=0,$AL$2,IF(A132=1,$AL$3,IF(A132=2,$AL$4,IF(A132=3,$AL$5,IF(A132=4,$AL$6,IF(A132=5,$AL$7,IF(A132=6,#REF!,IF(A132=7,$AL$9,IF(A132=8,$AL$8,"")))))))))</f>
        <v>2.7E-2</v>
      </c>
      <c r="V132">
        <v>22.22</v>
      </c>
      <c r="W132">
        <f t="shared" si="55"/>
        <v>4.5454545454545456E-2</v>
      </c>
      <c r="X132">
        <f t="shared" si="56"/>
        <v>-1.8454545454545456E-2</v>
      </c>
      <c r="Y132" s="32">
        <f t="shared" si="57"/>
        <v>306105.2753819424</v>
      </c>
      <c r="Z132" s="28">
        <f t="shared" si="58"/>
        <v>274.69461358964696</v>
      </c>
      <c r="AA132" s="28">
        <f t="shared" si="59"/>
        <v>4189.0300044679707</v>
      </c>
      <c r="AB132" s="20"/>
      <c r="AC132" s="1">
        <f t="shared" si="51"/>
        <v>5.493892271792939</v>
      </c>
      <c r="AD132" s="1">
        <f t="shared" si="52"/>
        <v>494.50610772820704</v>
      </c>
      <c r="AE132" s="1">
        <f t="shared" si="53"/>
        <v>2.7469461358964695</v>
      </c>
      <c r="AF132" s="3">
        <f t="shared" si="60"/>
        <v>104.72575011169927</v>
      </c>
    </row>
    <row r="133" spans="1:32" x14ac:dyDescent="0.35">
      <c r="A133">
        <v>5</v>
      </c>
      <c r="C133" s="15">
        <f t="shared" si="61"/>
        <v>44036</v>
      </c>
      <c r="D133" s="9">
        <v>130</v>
      </c>
      <c r="E133" s="37">
        <f t="shared" si="43"/>
        <v>82</v>
      </c>
      <c r="F133" s="74">
        <f t="shared" si="44"/>
        <v>0.21079691516709512</v>
      </c>
      <c r="G133" s="74">
        <f t="shared" si="45"/>
        <v>3.2903968073320073</v>
      </c>
      <c r="H133" s="74">
        <v>1</v>
      </c>
      <c r="I133" s="66">
        <f t="shared" si="48"/>
        <v>7.5862963071527201</v>
      </c>
      <c r="J133" s="66">
        <f t="shared" si="37"/>
        <v>8.5095641642517457</v>
      </c>
      <c r="K133" s="66">
        <f t="shared" si="50"/>
        <v>35.493439940155419</v>
      </c>
      <c r="L133" s="64">
        <f t="shared" si="47"/>
        <v>-121.26936797226404</v>
      </c>
      <c r="M133" s="9">
        <v>4962</v>
      </c>
      <c r="N133" s="4">
        <v>1971</v>
      </c>
      <c r="O133" s="4">
        <v>2923</v>
      </c>
      <c r="P133" s="6">
        <v>68</v>
      </c>
      <c r="Q133" s="73">
        <f t="shared" si="39"/>
        <v>-0.13476733977172958</v>
      </c>
      <c r="R133" s="73">
        <f t="shared" si="42"/>
        <v>-1.6642545801245554E-3</v>
      </c>
      <c r="S133" s="6">
        <f t="shared" ref="S133:S146" si="62">N133*5</f>
        <v>9855</v>
      </c>
      <c r="T133" s="34">
        <f t="shared" si="54"/>
        <v>0.59399999999999997</v>
      </c>
      <c r="U133">
        <f>IF(A133=0,$AL$2,IF(A133=1,$AL$3,IF(A133=2,$AL$4,IF(A133=3,$AL$5,IF(A133=4,$AL$6,IF(A133=5,$AL$7,IF(A133=6,#REF!,IF(A133=7,$AL$9,IF(A133=8,$AL$8,"")))))))))</f>
        <v>2.7E-2</v>
      </c>
      <c r="V133">
        <v>22.22</v>
      </c>
      <c r="W133">
        <f t="shared" si="55"/>
        <v>4.5454545454545456E-2</v>
      </c>
      <c r="X133">
        <f t="shared" si="56"/>
        <v>-1.8454545454545456E-2</v>
      </c>
      <c r="Y133" s="32">
        <f t="shared" si="57"/>
        <v>306097.9652028539</v>
      </c>
      <c r="Z133" s="28">
        <f t="shared" si="58"/>
        <v>269.51867387858601</v>
      </c>
      <c r="AA133" s="28">
        <f t="shared" si="59"/>
        <v>4201.5161232675</v>
      </c>
      <c r="AB133" s="20"/>
      <c r="AC133" s="1">
        <f t="shared" si="51"/>
        <v>5.3903734775717203</v>
      </c>
      <c r="AD133" s="1">
        <f t="shared" si="52"/>
        <v>494.6096265224283</v>
      </c>
      <c r="AE133" s="1">
        <f t="shared" si="53"/>
        <v>2.6951867387858601</v>
      </c>
      <c r="AF133" s="3">
        <f t="shared" si="60"/>
        <v>105.0379030816875</v>
      </c>
    </row>
    <row r="134" spans="1:32" x14ac:dyDescent="0.35">
      <c r="A134">
        <v>5</v>
      </c>
      <c r="C134" s="15">
        <f t="shared" si="61"/>
        <v>44037</v>
      </c>
      <c r="D134" s="9">
        <v>131</v>
      </c>
      <c r="E134" s="37">
        <f t="shared" si="43"/>
        <v>52</v>
      </c>
      <c r="F134" s="74">
        <f t="shared" si="44"/>
        <v>0.89655172413793105</v>
      </c>
      <c r="G134" s="74">
        <f t="shared" si="45"/>
        <v>1.1731554280216627</v>
      </c>
      <c r="H134" s="74">
        <v>1</v>
      </c>
      <c r="I134" s="66">
        <f t="shared" si="48"/>
        <v>7.5832475243033617</v>
      </c>
      <c r="J134" s="66">
        <f t="shared" si="37"/>
        <v>8.5199892787182385</v>
      </c>
      <c r="K134" s="66">
        <f t="shared" si="50"/>
        <v>34.908779576412975</v>
      </c>
      <c r="L134" s="64">
        <f t="shared" si="47"/>
        <v>-37.579321487568983</v>
      </c>
      <c r="M134" s="9">
        <v>5014</v>
      </c>
      <c r="N134" s="4">
        <v>1965</v>
      </c>
      <c r="O134" s="4">
        <v>2981</v>
      </c>
      <c r="P134" s="6">
        <v>68</v>
      </c>
      <c r="Q134" s="73">
        <f t="shared" ref="Q134:Q146" si="63">(N134-N133)/N133</f>
        <v>-3.0441400304414001E-3</v>
      </c>
      <c r="R134" s="73">
        <f t="shared" si="42"/>
        <v>-1.1014436333571184E-2</v>
      </c>
      <c r="S134" s="6">
        <f t="shared" si="62"/>
        <v>9825</v>
      </c>
      <c r="T134" s="34">
        <f t="shared" si="54"/>
        <v>0.59399999999999997</v>
      </c>
      <c r="U134">
        <f>IF(A134=0,$AL$2,IF(A134=1,$AL$3,IF(A134=2,$AL$4,IF(A134=3,$AL$5,IF(A134=4,$AL$6,IF(A134=5,$AL$7,IF(A134=6,#REF!,IF(A134=7,$AL$9,IF(A134=8,$AL$8,"")))))))))</f>
        <v>2.7E-2</v>
      </c>
      <c r="V134">
        <v>22.22</v>
      </c>
      <c r="W134">
        <f t="shared" si="55"/>
        <v>4.5454545454545456E-2</v>
      </c>
      <c r="X134">
        <f t="shared" si="56"/>
        <v>-1.8454545454545456E-2</v>
      </c>
      <c r="Y134" s="32">
        <f t="shared" si="57"/>
        <v>306090.79293727351</v>
      </c>
      <c r="Z134" s="28">
        <f t="shared" si="58"/>
        <v>264.44009064633372</v>
      </c>
      <c r="AA134" s="28">
        <f t="shared" si="59"/>
        <v>4213.7669720801632</v>
      </c>
      <c r="AB134" s="20"/>
      <c r="AC134" s="1">
        <f t="shared" si="51"/>
        <v>5.2888018129266747</v>
      </c>
      <c r="AD134" s="1">
        <f t="shared" si="52"/>
        <v>494.71119818707331</v>
      </c>
      <c r="AE134" s="1">
        <f t="shared" si="53"/>
        <v>2.6444009064633374</v>
      </c>
      <c r="AF134" s="3">
        <f t="shared" si="60"/>
        <v>105.34417430200409</v>
      </c>
    </row>
    <row r="135" spans="1:32" x14ac:dyDescent="0.35">
      <c r="A135">
        <v>5</v>
      </c>
      <c r="C135" s="15">
        <f t="shared" si="61"/>
        <v>44038</v>
      </c>
      <c r="D135" s="9">
        <v>132</v>
      </c>
      <c r="E135" s="37">
        <f t="shared" si="43"/>
        <v>86</v>
      </c>
      <c r="F135" s="74">
        <f t="shared" si="44"/>
        <v>3.1851851851851851</v>
      </c>
      <c r="G135" s="74">
        <f t="shared" si="45"/>
        <v>1.4605882504735945</v>
      </c>
      <c r="H135" s="74">
        <v>1</v>
      </c>
      <c r="I135" s="66">
        <f t="shared" si="48"/>
        <v>7.6128310304073565</v>
      </c>
      <c r="J135" s="66">
        <f t="shared" si="37"/>
        <v>8.536995818712418</v>
      </c>
      <c r="K135" s="66">
        <f t="shared" si="50"/>
        <v>36.698839913329536</v>
      </c>
      <c r="L135" s="64">
        <f t="shared" si="47"/>
        <v>-30.901386636604325</v>
      </c>
      <c r="M135" s="9">
        <v>5100</v>
      </c>
      <c r="N135" s="4">
        <v>2024</v>
      </c>
      <c r="O135" s="4">
        <v>3008</v>
      </c>
      <c r="P135" s="6">
        <v>68</v>
      </c>
      <c r="Q135" s="73">
        <f t="shared" si="63"/>
        <v>3.0025445292620866E-2</v>
      </c>
      <c r="R135" s="73">
        <f t="shared" si="42"/>
        <v>-9.1892894702563805E-3</v>
      </c>
      <c r="S135" s="6">
        <f t="shared" si="62"/>
        <v>10120</v>
      </c>
      <c r="T135" s="34">
        <f t="shared" si="54"/>
        <v>0.59399999999999997</v>
      </c>
      <c r="U135">
        <f>IF(A135=0,$AL$2,IF(A135=1,$AL$3,IF(A135=2,$AL$4,IF(A135=3,$AL$5,IF(A135=4,$AL$6,IF(A135=5,$AL$7,IF(A135=6,#REF!,IF(A135=7,$AL$9,IF(A135=8,$AL$8,"")))))))))</f>
        <v>2.7E-2</v>
      </c>
      <c r="V135">
        <v>22.22</v>
      </c>
      <c r="W135">
        <f t="shared" si="55"/>
        <v>4.5454545454545456E-2</v>
      </c>
      <c r="X135">
        <f t="shared" si="56"/>
        <v>-1.8454545454545456E-2</v>
      </c>
      <c r="Y135" s="32">
        <f t="shared" si="57"/>
        <v>306083.75598472264</v>
      </c>
      <c r="Z135" s="28">
        <f t="shared" si="58"/>
        <v>259.45703907691774</v>
      </c>
      <c r="AA135" s="28">
        <f t="shared" si="59"/>
        <v>4225.7869762004511</v>
      </c>
      <c r="AB135" s="20"/>
      <c r="AC135" s="1">
        <f t="shared" si="51"/>
        <v>5.189140781538355</v>
      </c>
      <c r="AD135" s="1">
        <f t="shared" si="52"/>
        <v>494.81085921846164</v>
      </c>
      <c r="AE135" s="1">
        <f t="shared" si="53"/>
        <v>2.5945703907691775</v>
      </c>
      <c r="AF135" s="3">
        <f t="shared" si="60"/>
        <v>105.64467440501129</v>
      </c>
    </row>
    <row r="136" spans="1:32" x14ac:dyDescent="0.35">
      <c r="A136">
        <v>5</v>
      </c>
      <c r="C136" s="15">
        <f t="shared" si="61"/>
        <v>44039</v>
      </c>
      <c r="D136" s="9">
        <v>133</v>
      </c>
      <c r="E136" s="37">
        <f t="shared" si="43"/>
        <v>50</v>
      </c>
      <c r="F136" s="74">
        <f t="shared" si="44"/>
        <v>1.1904761904761905</v>
      </c>
      <c r="G136" s="74">
        <f t="shared" si="45"/>
        <v>1.344941991970193</v>
      </c>
      <c r="H136" s="74">
        <v>1</v>
      </c>
      <c r="I136" s="66">
        <f t="shared" si="48"/>
        <v>7.6148053647110734</v>
      </c>
      <c r="J136" s="66">
        <f t="shared" si="37"/>
        <v>8.5467519936577823</v>
      </c>
      <c r="K136" s="66">
        <f t="shared" si="50"/>
        <v>41.844387049150839</v>
      </c>
      <c r="L136" s="64">
        <f t="shared" si="47"/>
        <v>-32.523657930712908</v>
      </c>
      <c r="M136" s="9">
        <v>5150</v>
      </c>
      <c r="N136" s="4">
        <v>2028</v>
      </c>
      <c r="O136" s="4">
        <v>3050</v>
      </c>
      <c r="P136" s="6">
        <v>72</v>
      </c>
      <c r="Q136" s="73">
        <f t="shared" si="63"/>
        <v>1.976284584980237E-3</v>
      </c>
      <c r="R136" s="73">
        <f t="shared" si="42"/>
        <v>-1.1132968076749319E-2</v>
      </c>
      <c r="S136" s="6">
        <f t="shared" si="62"/>
        <v>10140</v>
      </c>
      <c r="T136" s="34">
        <f t="shared" si="54"/>
        <v>0.59399999999999997</v>
      </c>
      <c r="U136">
        <f>IF(A136=0,$AL$2,IF(A136=1,$AL$3,IF(A136=2,$AL$4,IF(A136=3,$AL$5,IF(A136=4,$AL$6,IF(A136=5,$AL$7,IF(A136=6,#REF!,IF(A136=7,$AL$9,IF(A136=8,$AL$8,"")))))))))</f>
        <v>2.7E-2</v>
      </c>
      <c r="V136">
        <v>22.22</v>
      </c>
      <c r="W136">
        <f t="shared" si="55"/>
        <v>4.5454545454545456E-2</v>
      </c>
      <c r="X136">
        <f t="shared" si="56"/>
        <v>-1.8454545454545456E-2</v>
      </c>
      <c r="Y136" s="32">
        <f t="shared" si="57"/>
        <v>306076.85179370485</v>
      </c>
      <c r="Z136" s="28">
        <f t="shared" si="58"/>
        <v>254.56772831846848</v>
      </c>
      <c r="AA136" s="28">
        <f t="shared" si="59"/>
        <v>4237.580477976675</v>
      </c>
      <c r="AB136" s="20"/>
      <c r="AC136" s="1">
        <f t="shared" si="51"/>
        <v>5.09135456636937</v>
      </c>
      <c r="AD136" s="1">
        <f t="shared" si="52"/>
        <v>494.90864543363062</v>
      </c>
      <c r="AE136" s="1">
        <f t="shared" si="53"/>
        <v>2.545677283184685</v>
      </c>
      <c r="AF136" s="3">
        <f t="shared" si="60"/>
        <v>105.93951194941688</v>
      </c>
    </row>
    <row r="137" spans="1:32" x14ac:dyDescent="0.35">
      <c r="A137">
        <v>5</v>
      </c>
      <c r="C137" s="15">
        <f t="shared" si="61"/>
        <v>44040</v>
      </c>
      <c r="D137" s="9">
        <v>134</v>
      </c>
      <c r="E137" s="37">
        <f t="shared" si="43"/>
        <v>105</v>
      </c>
      <c r="F137" s="74">
        <f t="shared" si="44"/>
        <v>0.7720588235294118</v>
      </c>
      <c r="G137" s="74">
        <f t="shared" si="45"/>
        <v>1.323756969288554</v>
      </c>
      <c r="H137" s="74">
        <v>1</v>
      </c>
      <c r="I137" s="66">
        <f t="shared" si="48"/>
        <v>7.5978979505217836</v>
      </c>
      <c r="J137" s="66">
        <f t="shared" si="37"/>
        <v>8.5669352833110519</v>
      </c>
      <c r="K137" s="66">
        <f>LN(2)/SLOPE(J131:J137,D131:D137)</f>
        <v>45.530674424842722</v>
      </c>
      <c r="L137" s="64">
        <f t="shared" si="47"/>
        <v>-35.573977227671186</v>
      </c>
      <c r="M137" s="9">
        <v>5255</v>
      </c>
      <c r="N137" s="4">
        <v>1994</v>
      </c>
      <c r="O137" s="4">
        <v>3186</v>
      </c>
      <c r="P137" s="6">
        <v>75</v>
      </c>
      <c r="Q137" s="73">
        <f t="shared" si="63"/>
        <v>-1.6765285996055226E-2</v>
      </c>
      <c r="R137" s="73">
        <f t="shared" si="42"/>
        <v>-1.2883346736319868E-2</v>
      </c>
      <c r="S137" s="6">
        <f t="shared" si="62"/>
        <v>9970</v>
      </c>
      <c r="T137" s="34">
        <f t="shared" si="54"/>
        <v>0.59399999999999997</v>
      </c>
      <c r="U137">
        <f>IF(A137=0,$AL$2,IF(A137=1,$AL$3,IF(A137=2,$AL$4,IF(A137=3,$AL$5,IF(A137=4,$AL$6,IF(A137=5,$AL$7,IF(A137=6,#REF!,IF(A137=7,$AL$9,IF(A137=8,$AL$8,"")))))))))</f>
        <v>2.7E-2</v>
      </c>
      <c r="V137">
        <v>22.22</v>
      </c>
      <c r="W137">
        <f t="shared" si="55"/>
        <v>4.5454545454545456E-2</v>
      </c>
      <c r="X137">
        <f t="shared" si="56"/>
        <v>-1.8454545454545456E-2</v>
      </c>
      <c r="Y137" s="32">
        <f t="shared" si="57"/>
        <v>306070.07786078512</v>
      </c>
      <c r="Z137" s="28">
        <f t="shared" si="58"/>
        <v>249.77040086005113</v>
      </c>
      <c r="AA137" s="28">
        <f t="shared" si="59"/>
        <v>4249.1517383547871</v>
      </c>
      <c r="AB137" s="20"/>
      <c r="AC137" s="1">
        <f t="shared" si="51"/>
        <v>4.9954080172010222</v>
      </c>
      <c r="AD137" s="1">
        <f t="shared" si="52"/>
        <v>495.00459198279896</v>
      </c>
      <c r="AE137" s="1">
        <f t="shared" si="53"/>
        <v>2.4977040086005111</v>
      </c>
      <c r="AF137" s="3">
        <f t="shared" si="60"/>
        <v>106.22879345886969</v>
      </c>
    </row>
    <row r="138" spans="1:32" x14ac:dyDescent="0.35">
      <c r="A138">
        <v>5</v>
      </c>
      <c r="C138" s="15">
        <f t="shared" si="61"/>
        <v>44041</v>
      </c>
      <c r="D138" s="9">
        <v>135</v>
      </c>
      <c r="E138" s="37">
        <f t="shared" si="43"/>
        <v>73</v>
      </c>
      <c r="F138" s="74">
        <f t="shared" si="44"/>
        <v>0.67592592592592593</v>
      </c>
      <c r="G138" s="74">
        <f t="shared" si="45"/>
        <v>1.2304018494628459</v>
      </c>
      <c r="H138" s="74">
        <v>1</v>
      </c>
      <c r="I138" s="66">
        <f t="shared" si="48"/>
        <v>7.580189417944541</v>
      </c>
      <c r="J138" s="66">
        <f t="shared" si="37"/>
        <v>8.5807312122202255</v>
      </c>
      <c r="K138" s="66">
        <f>LN(2)/SLOPE(J132:J138,D132:D138)</f>
        <v>47.921630507071917</v>
      </c>
      <c r="L138" s="64">
        <f>LN(2)/SLOPE(I132:I138,D132:D138)</f>
        <v>-48.784954793757919</v>
      </c>
      <c r="M138" s="9">
        <v>5328</v>
      </c>
      <c r="N138" s="4">
        <v>1959</v>
      </c>
      <c r="O138" s="4">
        <v>3294</v>
      </c>
      <c r="P138" s="6">
        <v>75</v>
      </c>
      <c r="Q138" s="73">
        <f t="shared" si="63"/>
        <v>-1.7552657973921765E-2</v>
      </c>
      <c r="R138" s="73">
        <f t="shared" si="42"/>
        <v>-1.7139347480424998E-2</v>
      </c>
      <c r="S138" s="6">
        <f t="shared" si="62"/>
        <v>9795</v>
      </c>
      <c r="T138" s="34">
        <f t="shared" si="54"/>
        <v>0.59399999999999997</v>
      </c>
      <c r="U138">
        <f>IF(A138=0,$AL$2,IF(A138=1,$AL$3,IF(A138=2,$AL$4,IF(A138=3,$AL$5,IF(A138=4,$AL$6,IF(A138=5,$AL$7,IF(A138=6,#REF!,IF(A138=7,$AL$9,IF(A138=8,$AL$8,"")))))))))</f>
        <v>2.7E-2</v>
      </c>
      <c r="V138">
        <v>22.22</v>
      </c>
      <c r="W138">
        <f t="shared" si="55"/>
        <v>4.5454545454545456E-2</v>
      </c>
      <c r="X138">
        <f t="shared" si="56"/>
        <v>-1.8454545454545456E-2</v>
      </c>
      <c r="Y138" s="32">
        <f t="shared" si="57"/>
        <v>306063.4317296865</v>
      </c>
      <c r="Z138" s="28">
        <f t="shared" si="58"/>
        <v>245.06333191959328</v>
      </c>
      <c r="AA138" s="28">
        <f t="shared" si="59"/>
        <v>4260.5049383938804</v>
      </c>
      <c r="AB138" s="20"/>
      <c r="AC138" s="1">
        <f t="shared" si="51"/>
        <v>4.9012666383918662</v>
      </c>
      <c r="AD138" s="1">
        <f t="shared" si="52"/>
        <v>495.09873336160814</v>
      </c>
      <c r="AE138" s="1">
        <f t="shared" si="53"/>
        <v>2.4506333191959331</v>
      </c>
      <c r="AF138" s="3">
        <f t="shared" si="60"/>
        <v>106.51262345984702</v>
      </c>
    </row>
    <row r="139" spans="1:32" x14ac:dyDescent="0.35">
      <c r="A139">
        <v>5</v>
      </c>
      <c r="C139" s="15">
        <f t="shared" si="61"/>
        <v>44042</v>
      </c>
      <c r="D139" s="9">
        <v>136</v>
      </c>
      <c r="E139" s="37">
        <f t="shared" si="43"/>
        <v>105</v>
      </c>
      <c r="F139" s="74">
        <f t="shared" si="44"/>
        <v>1.9444444444444444</v>
      </c>
      <c r="G139" s="74">
        <f t="shared" si="45"/>
        <v>1.2679198869808836</v>
      </c>
      <c r="H139" s="74">
        <v>1</v>
      </c>
      <c r="I139" s="66">
        <f t="shared" si="48"/>
        <v>7.6058900010531216</v>
      </c>
      <c r="J139" s="66">
        <f t="shared" si="37"/>
        <v>8.6002467465515231</v>
      </c>
      <c r="K139" s="66">
        <f>LN(2)/SLOPE(J133:J139,D133:D139)</f>
        <v>45.831042640116323</v>
      </c>
      <c r="L139" s="64">
        <f>LN(2)/SLOPE(I133:I139,D133:D139)</f>
        <v>514.37054853866209</v>
      </c>
      <c r="M139" s="9">
        <v>5433</v>
      </c>
      <c r="N139" s="4">
        <v>2010</v>
      </c>
      <c r="O139" s="4">
        <v>3348</v>
      </c>
      <c r="P139" s="6">
        <v>75</v>
      </c>
      <c r="Q139" s="73">
        <f t="shared" si="63"/>
        <v>2.6033690658499236E-2</v>
      </c>
      <c r="R139" s="73">
        <f t="shared" si="42"/>
        <v>-1.6299143319435376E-2</v>
      </c>
      <c r="S139" s="6">
        <f t="shared" si="62"/>
        <v>10050</v>
      </c>
      <c r="T139" s="34">
        <f t="shared" si="54"/>
        <v>0.59399999999999997</v>
      </c>
      <c r="U139">
        <f>IF(A139=0,$AL$2,IF(A139=1,$AL$3,IF(A139=2,$AL$4,IF(A139=3,$AL$5,IF(A139=4,$AL$6,IF(A139=5,$AL$7,IF(A139=6,#REF!,IF(A139=7,$AL$9,IF(A139=8,$AL$8,"")))))))))</f>
        <v>2.7E-2</v>
      </c>
      <c r="V139">
        <v>22.22</v>
      </c>
      <c r="W139">
        <f t="shared" si="55"/>
        <v>4.5454545454545456E-2</v>
      </c>
      <c r="X139">
        <f t="shared" si="56"/>
        <v>-1.8454545454545456E-2</v>
      </c>
      <c r="Y139" s="32">
        <f t="shared" si="57"/>
        <v>306056.91099040338</v>
      </c>
      <c r="Z139" s="28">
        <f t="shared" si="58"/>
        <v>240.44482884272333</v>
      </c>
      <c r="AA139" s="28">
        <f t="shared" si="59"/>
        <v>4271.6441807538622</v>
      </c>
      <c r="AB139" s="20"/>
      <c r="AC139" s="1">
        <f t="shared" si="51"/>
        <v>4.8088965768544663</v>
      </c>
      <c r="AD139" s="1">
        <f t="shared" si="52"/>
        <v>495.19110342314553</v>
      </c>
      <c r="AE139" s="1">
        <f t="shared" si="53"/>
        <v>2.4044482884272331</v>
      </c>
      <c r="AF139" s="3">
        <f t="shared" si="60"/>
        <v>106.79110451884657</v>
      </c>
    </row>
    <row r="140" spans="1:32" x14ac:dyDescent="0.35">
      <c r="A140">
        <v>5</v>
      </c>
      <c r="C140" s="15">
        <f t="shared" si="61"/>
        <v>44043</v>
      </c>
      <c r="D140" s="9">
        <v>137</v>
      </c>
      <c r="E140" s="37">
        <f t="shared" si="43"/>
        <v>79</v>
      </c>
      <c r="F140" s="74">
        <f t="shared" si="44"/>
        <v>0.32244897959183672</v>
      </c>
      <c r="G140" s="74">
        <f t="shared" si="45"/>
        <v>1.2838701818987037</v>
      </c>
      <c r="H140" s="74">
        <v>1</v>
      </c>
      <c r="I140" s="66">
        <f t="shared" si="48"/>
        <v>7.5180641812330782</v>
      </c>
      <c r="J140" s="66">
        <f t="shared" si="37"/>
        <v>8.6146828126934949</v>
      </c>
      <c r="K140" s="66">
        <f t="shared" ref="K140:K146" si="64">LN(2)/SLOPE(J134:J140,D134:D140)</f>
        <v>43.656756972485852</v>
      </c>
      <c r="L140" s="64">
        <f t="shared" ref="L140:L146" si="65">LN(2)/SLOPE(I134:I140,D134:D140)</f>
        <v>-79.525824006988188</v>
      </c>
      <c r="M140" s="9">
        <v>5512</v>
      </c>
      <c r="N140" s="4">
        <v>1841</v>
      </c>
      <c r="O140" s="4">
        <v>3593</v>
      </c>
      <c r="P140" s="6">
        <v>78</v>
      </c>
      <c r="Q140" s="73">
        <f t="shared" si="63"/>
        <v>-8.4079601990049754E-2</v>
      </c>
      <c r="R140" s="73">
        <f t="shared" ref="R140:R146" si="66">AVERAGE(Q134:Q140)</f>
        <v>-9.0580379220525451E-3</v>
      </c>
      <c r="S140" s="6">
        <f t="shared" si="62"/>
        <v>9205</v>
      </c>
      <c r="T140" s="34">
        <f t="shared" si="54"/>
        <v>0.59399999999999997</v>
      </c>
      <c r="U140">
        <f>IF(A140=0,$AL$2,IF(A140=1,$AL$3,IF(A140=2,$AL$4,IF(A140=3,$AL$5,IF(A140=4,$AL$6,IF(A140=5,$AL$7,IF(A140=6,#REF!,IF(A140=7,$AL$9,IF(A140=8,$AL$8,"")))))))))</f>
        <v>2.7E-2</v>
      </c>
      <c r="V140">
        <v>22.22</v>
      </c>
      <c r="W140">
        <f t="shared" si="55"/>
        <v>4.5454545454545456E-2</v>
      </c>
      <c r="X140">
        <f t="shared" si="56"/>
        <v>-1.8454545454545456E-2</v>
      </c>
      <c r="Y140" s="32">
        <f t="shared" si="57"/>
        <v>306050.51327833184</v>
      </c>
      <c r="Z140" s="28">
        <f t="shared" si="58"/>
        <v>235.91323051233718</v>
      </c>
      <c r="AA140" s="28">
        <f t="shared" si="59"/>
        <v>4282.5734911558038</v>
      </c>
      <c r="AB140" s="20"/>
      <c r="AC140" s="1">
        <f t="shared" si="51"/>
        <v>4.7182646102467434</v>
      </c>
      <c r="AD140" s="1">
        <f t="shared" si="52"/>
        <v>495.28173538975324</v>
      </c>
      <c r="AE140" s="1">
        <f t="shared" si="53"/>
        <v>2.3591323051233717</v>
      </c>
      <c r="AF140" s="3">
        <f t="shared" si="60"/>
        <v>107.0643372788951</v>
      </c>
    </row>
    <row r="141" spans="1:32" x14ac:dyDescent="0.35">
      <c r="A141">
        <v>5</v>
      </c>
      <c r="C141" s="15">
        <f t="shared" si="61"/>
        <v>44044</v>
      </c>
      <c r="D141" s="9">
        <v>138</v>
      </c>
      <c r="E141" s="37">
        <f t="shared" si="43"/>
        <v>42</v>
      </c>
      <c r="F141" s="74">
        <f>IFERROR(E141/(O141-O140),"")</f>
        <v>2</v>
      </c>
      <c r="G141" s="74">
        <f t="shared" si="45"/>
        <v>1.4415056498789993</v>
      </c>
      <c r="H141" s="74">
        <v>1</v>
      </c>
      <c r="I141" s="66">
        <f t="shared" si="48"/>
        <v>7.5294064578370126</v>
      </c>
      <c r="J141" s="66">
        <f t="shared" si="37"/>
        <v>8.6222736678667449</v>
      </c>
      <c r="K141" s="66">
        <f t="shared" si="64"/>
        <v>45.66545279144281</v>
      </c>
      <c r="L141" s="64">
        <f t="shared" si="65"/>
        <v>-44.538143433919423</v>
      </c>
      <c r="M141" s="9">
        <v>5554</v>
      </c>
      <c r="N141" s="4">
        <v>1862</v>
      </c>
      <c r="O141" s="4">
        <v>3614</v>
      </c>
      <c r="P141" s="6">
        <v>78</v>
      </c>
      <c r="Q141" s="73">
        <f t="shared" si="63"/>
        <v>1.1406844106463879E-2</v>
      </c>
      <c r="R141" s="73">
        <f t="shared" si="66"/>
        <v>-6.9936116167803614E-3</v>
      </c>
      <c r="S141" s="6">
        <f t="shared" si="62"/>
        <v>9310</v>
      </c>
      <c r="T141" s="34">
        <f t="shared" si="54"/>
        <v>0.59399999999999997</v>
      </c>
      <c r="U141">
        <f>IF(A141=0,$AL$2,IF(A141=1,$AL$3,IF(A141=2,$AL$4,IF(A141=3,$AL$5,IF(A141=4,$AL$6,IF(A141=5,$AL$7,IF(A141=6,#REF!,IF(A141=7,$AL$9,IF(A141=8,$AL$8,"")))))))))</f>
        <v>2.7E-2</v>
      </c>
      <c r="V141">
        <v>22.22</v>
      </c>
      <c r="W141">
        <f t="shared" si="55"/>
        <v>4.5454545454545456E-2</v>
      </c>
      <c r="X141">
        <f t="shared" si="56"/>
        <v>-1.8454545454545456E-2</v>
      </c>
      <c r="Y141" s="32">
        <f t="shared" si="57"/>
        <v>306044.23627341579</v>
      </c>
      <c r="Z141" s="28">
        <f t="shared" si="58"/>
        <v>231.46690676871404</v>
      </c>
      <c r="AA141" s="28">
        <f t="shared" si="59"/>
        <v>4293.2968198154558</v>
      </c>
      <c r="AB141" s="20"/>
      <c r="AC141" s="1">
        <f t="shared" si="51"/>
        <v>4.6293381353742813</v>
      </c>
      <c r="AD141" s="1">
        <f t="shared" si="52"/>
        <v>495.37066186462573</v>
      </c>
      <c r="AE141" s="1">
        <f t="shared" si="53"/>
        <v>2.3146690676871406</v>
      </c>
      <c r="AF141" s="3">
        <f t="shared" si="60"/>
        <v>107.3324204953864</v>
      </c>
    </row>
    <row r="142" spans="1:32" x14ac:dyDescent="0.35">
      <c r="A142">
        <v>5</v>
      </c>
      <c r="C142" s="15">
        <f t="shared" si="61"/>
        <v>44045</v>
      </c>
      <c r="D142" s="9">
        <v>139</v>
      </c>
      <c r="E142" s="37">
        <f>M142-M141</f>
        <v>39</v>
      </c>
      <c r="F142" s="74">
        <f>IFERROR(E142/(O142-O141),"")</f>
        <v>39</v>
      </c>
      <c r="G142" s="74">
        <f>AVERAGE(F136:F142)</f>
        <v>6.557907766281116</v>
      </c>
      <c r="H142" s="74">
        <v>1</v>
      </c>
      <c r="I142" s="66">
        <f t="shared" si="48"/>
        <v>7.5496091651545321</v>
      </c>
      <c r="J142" s="66">
        <f t="shared" si="37"/>
        <v>8.6292710948215881</v>
      </c>
      <c r="K142" s="66">
        <f t="shared" si="64"/>
        <v>49.487073057648018</v>
      </c>
      <c r="L142" s="64">
        <f t="shared" si="65"/>
        <v>-49.172225453370444</v>
      </c>
      <c r="M142" s="9">
        <v>5593</v>
      </c>
      <c r="N142" s="4">
        <v>1900</v>
      </c>
      <c r="O142" s="4">
        <v>3615</v>
      </c>
      <c r="P142" s="6">
        <v>78</v>
      </c>
      <c r="Q142" s="73">
        <f t="shared" si="63"/>
        <v>2.0408163265306121E-2</v>
      </c>
      <c r="R142" s="73">
        <f t="shared" si="66"/>
        <v>-8.3675090492538965E-3</v>
      </c>
      <c r="S142" s="6">
        <f t="shared" si="62"/>
        <v>9500</v>
      </c>
      <c r="T142" s="34">
        <f t="shared" si="54"/>
        <v>0.59399999999999997</v>
      </c>
      <c r="U142">
        <f>IF(A142=0,$AL$2,IF(A142=1,$AL$3,IF(A142=2,$AL$4,IF(A142=3,$AL$5,IF(A142=4,$AL$6,IF(A142=5,$AL$7,IF(A142=6,#REF!,IF(A142=7,$AL$9,IF(A142=8,$AL$8,"")))))))))</f>
        <v>2.7E-2</v>
      </c>
      <c r="V142">
        <v>22.22</v>
      </c>
      <c r="W142">
        <f t="shared" si="55"/>
        <v>4.5454545454545456E-2</v>
      </c>
      <c r="X142">
        <f t="shared" si="56"/>
        <v>-1.8454545454545456E-2</v>
      </c>
      <c r="Y142" s="32">
        <f t="shared" si="57"/>
        <v>306038.07769930956</v>
      </c>
      <c r="Z142" s="28">
        <f t="shared" si="58"/>
        <v>227.10425784000438</v>
      </c>
      <c r="AA142" s="28">
        <f t="shared" si="59"/>
        <v>4303.8180428503974</v>
      </c>
      <c r="AB142" s="20"/>
      <c r="AC142" s="1">
        <f t="shared" si="51"/>
        <v>4.5420851568000877</v>
      </c>
      <c r="AD142" s="1">
        <f t="shared" si="52"/>
        <v>495.45791484319989</v>
      </c>
      <c r="AE142" s="1">
        <f t="shared" si="53"/>
        <v>2.2710425784000439</v>
      </c>
      <c r="AF142" s="3">
        <f t="shared" si="60"/>
        <v>107.59545107125994</v>
      </c>
    </row>
    <row r="143" spans="1:32" x14ac:dyDescent="0.35">
      <c r="A143">
        <v>5</v>
      </c>
      <c r="C143" s="15">
        <f t="shared" si="61"/>
        <v>44046</v>
      </c>
      <c r="D143" s="9">
        <v>140</v>
      </c>
      <c r="E143" s="37">
        <f t="shared" si="43"/>
        <v>59</v>
      </c>
      <c r="F143" s="74">
        <f>IFERROR(E143/(O143-O142),"")</f>
        <v>0.67045454545454541</v>
      </c>
      <c r="G143" s="74">
        <f>AVERAGE(F137:F143)</f>
        <v>6.4836189598494522</v>
      </c>
      <c r="H143" s="74">
        <v>1</v>
      </c>
      <c r="I143" s="66">
        <f t="shared" si="48"/>
        <v>7.5342283262740892</v>
      </c>
      <c r="J143" s="66">
        <f t="shared" si="37"/>
        <v>8.6397647438044185</v>
      </c>
      <c r="K143" s="66">
        <f t="shared" si="64"/>
        <v>57.489350098535105</v>
      </c>
      <c r="L143" s="64">
        <f t="shared" si="65"/>
        <v>-59.053547933737036</v>
      </c>
      <c r="M143" s="9">
        <v>5652</v>
      </c>
      <c r="N143" s="4">
        <v>1871</v>
      </c>
      <c r="O143" s="4">
        <v>3703</v>
      </c>
      <c r="P143" s="6">
        <v>78</v>
      </c>
      <c r="Q143" s="73">
        <f t="shared" si="63"/>
        <v>-1.5263157894736841E-2</v>
      </c>
      <c r="R143" s="73">
        <f t="shared" si="66"/>
        <v>-1.0830286546356335E-2</v>
      </c>
      <c r="S143" s="6">
        <f t="shared" si="62"/>
        <v>9355</v>
      </c>
      <c r="T143" s="34">
        <f t="shared" si="54"/>
        <v>0.59399999999999997</v>
      </c>
      <c r="U143">
        <f>IF(A143=0,$AL$2,IF(A143=1,$AL$3,IF(A143=2,$AL$4,IF(A143=3,$AL$5,IF(A143=4,$AL$6,IF(A143=5,$AL$7,IF(A143=6,#REF!,IF(A143=7,$AL$9,IF(A143=8,$AL$8,"")))))))))</f>
        <v>2.7E-2</v>
      </c>
      <c r="V143">
        <v>22.22</v>
      </c>
      <c r="W143">
        <f t="shared" si="55"/>
        <v>4.5454545454545456E-2</v>
      </c>
      <c r="X143">
        <f t="shared" si="56"/>
        <v>-1.8454545454545456E-2</v>
      </c>
      <c r="Y143" s="32">
        <f t="shared" si="57"/>
        <v>306032.03532255575</v>
      </c>
      <c r="Z143" s="28">
        <f t="shared" si="58"/>
        <v>222.82371378291535</v>
      </c>
      <c r="AA143" s="28">
        <f t="shared" si="59"/>
        <v>4314.1409636613071</v>
      </c>
      <c r="AB143" s="20"/>
      <c r="AC143" s="1">
        <f t="shared" si="51"/>
        <v>4.4564742756583069</v>
      </c>
      <c r="AD143" s="1">
        <f t="shared" si="52"/>
        <v>495.54352572434169</v>
      </c>
      <c r="AE143" s="1">
        <f t="shared" si="53"/>
        <v>2.2282371378291534</v>
      </c>
      <c r="AF143" s="3">
        <f t="shared" si="60"/>
        <v>107.85352409153268</v>
      </c>
    </row>
    <row r="144" spans="1:32" x14ac:dyDescent="0.35">
      <c r="A144">
        <v>5</v>
      </c>
      <c r="C144" s="15">
        <f t="shared" si="61"/>
        <v>44047</v>
      </c>
      <c r="D144" s="9">
        <v>141</v>
      </c>
      <c r="E144" s="37">
        <f t="shared" si="43"/>
        <v>99</v>
      </c>
      <c r="F144" s="74">
        <f>IFERROR(E144/(O144-O143),"")</f>
        <v>0.7734375</v>
      </c>
      <c r="G144" s="74">
        <f>AVERAGE(F138:F144)</f>
        <v>6.4838159136309645</v>
      </c>
      <c r="H144" s="74">
        <v>1</v>
      </c>
      <c r="I144" s="66">
        <f t="shared" si="48"/>
        <v>7.5180641812330782</v>
      </c>
      <c r="J144" s="66">
        <f t="shared" si="37"/>
        <v>8.6571290317137546</v>
      </c>
      <c r="K144" s="66">
        <f t="shared" si="64"/>
        <v>60.120987617970705</v>
      </c>
      <c r="L144" s="64">
        <f t="shared" si="65"/>
        <v>-65.094267135174391</v>
      </c>
      <c r="M144" s="9">
        <v>5751</v>
      </c>
      <c r="N144" s="4">
        <v>1841</v>
      </c>
      <c r="O144" s="4">
        <v>3831</v>
      </c>
      <c r="P144" s="6">
        <v>79</v>
      </c>
      <c r="Q144" s="73">
        <f t="shared" si="63"/>
        <v>-1.6034206306787813E-2</v>
      </c>
      <c r="R144" s="73">
        <f t="shared" si="66"/>
        <v>-1.0725846590746707E-2</v>
      </c>
      <c r="S144" s="6">
        <f t="shared" si="62"/>
        <v>9205</v>
      </c>
      <c r="T144" s="34">
        <f t="shared" si="54"/>
        <v>0.59399999999999997</v>
      </c>
      <c r="U144">
        <f>IF(A144=0,$AL$2,IF(A144=1,$AL$3,IF(A144=2,$AL$4,IF(A144=3,$AL$5,IF(A144=4,$AL$6,IF(A144=5,$AL$7,IF(A144=6,#REF!,IF(A144=7,$AL$9,IF(A144=8,$AL$8,"")))))))))</f>
        <v>2.7E-2</v>
      </c>
      <c r="V144">
        <v>22.22</v>
      </c>
      <c r="W144">
        <f t="shared" si="55"/>
        <v>4.5454545454545456E-2</v>
      </c>
      <c r="X144">
        <f t="shared" si="56"/>
        <v>-1.8454545454545456E-2</v>
      </c>
      <c r="Y144" s="32">
        <f t="shared" si="57"/>
        <v>306026.10695177875</v>
      </c>
      <c r="Z144" s="28">
        <f t="shared" si="58"/>
        <v>218.62373393342179</v>
      </c>
      <c r="AA144" s="28">
        <f t="shared" si="59"/>
        <v>4324.2693142878034</v>
      </c>
      <c r="AB144" s="20"/>
      <c r="AC144" s="1">
        <f t="shared" si="51"/>
        <v>4.3724746786684356</v>
      </c>
      <c r="AD144" s="1">
        <f t="shared" si="52"/>
        <v>495.62752532133158</v>
      </c>
      <c r="AE144" s="1">
        <f t="shared" si="53"/>
        <v>2.1862373393342178</v>
      </c>
      <c r="AF144" s="3">
        <f t="shared" si="60"/>
        <v>108.10673285719508</v>
      </c>
    </row>
    <row r="145" spans="1:32" x14ac:dyDescent="0.35">
      <c r="A145">
        <v>5</v>
      </c>
      <c r="C145" s="15">
        <f t="shared" si="61"/>
        <v>44048</v>
      </c>
      <c r="D145" s="9">
        <v>142</v>
      </c>
      <c r="E145" s="37">
        <f t="shared" si="43"/>
        <v>60</v>
      </c>
      <c r="F145" s="74">
        <f t="shared" ref="F145:F146" si="67">IFERROR(E145/(O145-O144),"")</f>
        <v>0.31088082901554404</v>
      </c>
      <c r="G145" s="74">
        <f t="shared" ref="G145" si="68">AVERAGE(F139:F145)</f>
        <v>6.4316666140723395</v>
      </c>
      <c r="H145" s="74">
        <v>1</v>
      </c>
      <c r="I145" s="66">
        <f t="shared" si="48"/>
        <v>7.5180641812330782</v>
      </c>
      <c r="J145" s="66">
        <f t="shared" si="37"/>
        <v>8.6675079520751055</v>
      </c>
      <c r="K145" s="66">
        <f t="shared" si="64"/>
        <v>63.807423966725167</v>
      </c>
      <c r="L145" s="64">
        <f t="shared" si="65"/>
        <v>-75.034608681428594</v>
      </c>
      <c r="M145" s="9">
        <v>5811</v>
      </c>
      <c r="N145" s="4">
        <v>1841</v>
      </c>
      <c r="O145" s="4">
        <v>4024</v>
      </c>
      <c r="P145" s="6">
        <v>80</v>
      </c>
      <c r="Q145" s="73">
        <f t="shared" si="63"/>
        <v>0</v>
      </c>
      <c r="R145" s="73">
        <f t="shared" si="66"/>
        <v>-8.2183240230435956E-3</v>
      </c>
      <c r="S145" s="6">
        <f t="shared" si="62"/>
        <v>9205</v>
      </c>
      <c r="T145" s="34">
        <f t="shared" si="54"/>
        <v>0.59399999999999997</v>
      </c>
      <c r="U145">
        <f>IF(A145=0,$AL$2,IF(A145=1,$AL$3,IF(A145=2,$AL$4,IF(A145=3,$AL$5,IF(A145=4,$AL$6,IF(A145=5,$AL$7,IF(A145=6,#REF!,IF(A145=7,$AL$9,IF(A145=8,$AL$8,"")))))))))</f>
        <v>2.7E-2</v>
      </c>
      <c r="V145">
        <v>22.22</v>
      </c>
      <c r="W145">
        <f t="shared" si="55"/>
        <v>4.5454545454545456E-2</v>
      </c>
      <c r="X145">
        <f t="shared" si="56"/>
        <v>-1.8454545454545456E-2</v>
      </c>
      <c r="Y145" s="32">
        <f t="shared" si="57"/>
        <v>306020.29043689335</v>
      </c>
      <c r="Z145" s="28">
        <f t="shared" si="58"/>
        <v>214.50280636733345</v>
      </c>
      <c r="AA145" s="28">
        <f t="shared" si="59"/>
        <v>4334.2067567393224</v>
      </c>
      <c r="AB145" s="20"/>
      <c r="AC145" s="1">
        <f t="shared" si="51"/>
        <v>4.2900561273466691</v>
      </c>
      <c r="AD145" s="1">
        <f t="shared" si="52"/>
        <v>495.70994387265335</v>
      </c>
      <c r="AE145" s="1">
        <f t="shared" si="53"/>
        <v>2.1450280636733345</v>
      </c>
      <c r="AF145" s="3">
        <f t="shared" si="60"/>
        <v>108.35516891848306</v>
      </c>
    </row>
    <row r="146" spans="1:32" x14ac:dyDescent="0.35">
      <c r="A146">
        <v>5</v>
      </c>
      <c r="C146" s="15">
        <f t="shared" si="61"/>
        <v>44049</v>
      </c>
      <c r="D146" s="9">
        <v>143</v>
      </c>
      <c r="E146" s="37">
        <f t="shared" si="43"/>
        <v>148</v>
      </c>
      <c r="F146" s="74">
        <f t="shared" si="67"/>
        <v>1.112781954887218</v>
      </c>
      <c r="G146" s="74">
        <f>AVERAGE(F140:F146)</f>
        <v>6.3128576869927358</v>
      </c>
      <c r="H146" s="74">
        <v>1</v>
      </c>
      <c r="I146" s="66">
        <f t="shared" si="48"/>
        <v>7.4512416849876759</v>
      </c>
      <c r="J146" s="66">
        <f t="shared" si="37"/>
        <v>8.6926579607469794</v>
      </c>
      <c r="K146" s="66">
        <f t="shared" si="64"/>
        <v>55.097270816857986</v>
      </c>
      <c r="L146" s="64">
        <f t="shared" si="65"/>
        <v>-76.20081541872905</v>
      </c>
      <c r="M146" s="9">
        <v>5959</v>
      </c>
      <c r="N146" s="4">
        <v>1722</v>
      </c>
      <c r="O146" s="4">
        <v>4157</v>
      </c>
      <c r="P146" s="6">
        <v>80</v>
      </c>
      <c r="Q146" s="73">
        <f t="shared" si="63"/>
        <v>-6.4638783269961975E-2</v>
      </c>
      <c r="R146" s="73">
        <f t="shared" si="66"/>
        <v>-2.117153458425234E-2</v>
      </c>
      <c r="S146" s="6">
        <f t="shared" si="62"/>
        <v>8610</v>
      </c>
      <c r="T146" s="34">
        <f t="shared" si="54"/>
        <v>0.59399999999999997</v>
      </c>
      <c r="U146">
        <f>IF(A146=0,$AL$2,IF(A146=1,$AL$3,IF(A146=2,$AL$4,IF(A146=3,$AL$5,IF(A146=4,$AL$6,IF(A146=5,$AL$7,IF(A146=6,#REF!,IF(A146=7,$AL$9,IF(A146=8,$AL$8,"")))))))))</f>
        <v>2.7E-2</v>
      </c>
      <c r="V146">
        <v>22.22</v>
      </c>
      <c r="W146">
        <f t="shared" si="55"/>
        <v>4.5454545454545456E-2</v>
      </c>
      <c r="X146">
        <f t="shared" si="56"/>
        <v>-1.8454545454545456E-2</v>
      </c>
      <c r="Y146" s="32">
        <f t="shared" si="57"/>
        <v>306014.58366832801</v>
      </c>
      <c r="Z146" s="28">
        <f t="shared" si="58"/>
        <v>210.45944737055123</v>
      </c>
      <c r="AA146" s="28">
        <f t="shared" si="59"/>
        <v>4343.956884301474</v>
      </c>
      <c r="AB146" s="20"/>
      <c r="AC146" s="1">
        <f t="shared" si="51"/>
        <v>4.2091889474110245</v>
      </c>
      <c r="AD146" s="1">
        <f t="shared" si="52"/>
        <v>495.79081105258899</v>
      </c>
      <c r="AE146" s="1">
        <f t="shared" si="53"/>
        <v>2.1045944737055122</v>
      </c>
      <c r="AF146" s="3">
        <f t="shared" si="60"/>
        <v>108.59892210753685</v>
      </c>
    </row>
    <row r="147" spans="1:32" x14ac:dyDescent="0.35">
      <c r="A147">
        <v>5</v>
      </c>
      <c r="C147" s="15">
        <f t="shared" si="61"/>
        <v>44050</v>
      </c>
      <c r="D147" s="9">
        <v>144</v>
      </c>
      <c r="E147" s="13"/>
      <c r="F147" s="74"/>
      <c r="G147" s="74"/>
      <c r="H147" s="74"/>
      <c r="L147" s="64"/>
      <c r="Q147" s="17"/>
      <c r="R147" s="17"/>
      <c r="T147" s="34">
        <f t="shared" si="54"/>
        <v>0.59399999999999997</v>
      </c>
      <c r="U147">
        <f>IF(A147=0,$AL$2,IF(A147=1,$AL$3,IF(A147=2,$AL$4,IF(A147=3,$AL$5,IF(A147=4,$AL$6,IF(A147=5,$AL$7,IF(A147=6,#REF!,IF(A147=7,$AL$9,IF(A147=8,$AL$8,"")))))))))</f>
        <v>2.7E-2</v>
      </c>
      <c r="V147">
        <v>22.22</v>
      </c>
      <c r="W147">
        <f t="shared" si="55"/>
        <v>4.5454545454545456E-2</v>
      </c>
      <c r="X147">
        <f t="shared" si="56"/>
        <v>-1.8454545454545456E-2</v>
      </c>
      <c r="Y147" s="32">
        <f t="shared" si="57"/>
        <v>306008.98457626288</v>
      </c>
      <c r="Z147" s="28">
        <f t="shared" si="58"/>
        <v>206.49220091884823</v>
      </c>
      <c r="AA147" s="28">
        <f t="shared" si="59"/>
        <v>4353.5232228183177</v>
      </c>
      <c r="AB147" s="20"/>
      <c r="AC147" s="1">
        <f t="shared" si="51"/>
        <v>4.1298440183769642</v>
      </c>
      <c r="AD147" s="1">
        <f t="shared" si="52"/>
        <v>495.87015598162304</v>
      </c>
      <c r="AE147" s="1">
        <f t="shared" si="53"/>
        <v>2.0649220091884821</v>
      </c>
      <c r="AF147" s="3">
        <f t="shared" si="60"/>
        <v>108.83808057045795</v>
      </c>
    </row>
    <row r="148" spans="1:32" x14ac:dyDescent="0.35">
      <c r="A148">
        <v>5</v>
      </c>
      <c r="C148" s="15">
        <f t="shared" si="61"/>
        <v>44051</v>
      </c>
      <c r="D148" s="9">
        <v>145</v>
      </c>
      <c r="E148" s="13"/>
      <c r="F148" s="74"/>
      <c r="G148" s="74"/>
      <c r="H148" s="74"/>
      <c r="L148" s="64"/>
      <c r="Q148" s="17"/>
      <c r="R148" s="17"/>
      <c r="T148" s="34">
        <f t="shared" si="54"/>
        <v>0.59399999999999997</v>
      </c>
      <c r="U148">
        <f>IF(A148=0,$AL$2,IF(A148=1,$AL$3,IF(A148=2,$AL$4,IF(A148=3,$AL$5,IF(A148=4,$AL$6,IF(A148=5,$AL$7,IF(A148=6,#REF!,IF(A148=7,$AL$9,IF(A148=8,$AL$8,"")))))))))</f>
        <v>2.7E-2</v>
      </c>
      <c r="V148">
        <v>22.22</v>
      </c>
      <c r="W148">
        <f t="shared" si="55"/>
        <v>4.5454545454545456E-2</v>
      </c>
      <c r="X148">
        <f t="shared" si="56"/>
        <v>-1.8454545454545456E-2</v>
      </c>
      <c r="Y148" s="32">
        <f t="shared" si="57"/>
        <v>306003.49112988205</v>
      </c>
      <c r="Z148" s="28">
        <f t="shared" si="58"/>
        <v>202.59963816701276</v>
      </c>
      <c r="AA148" s="28">
        <f t="shared" si="59"/>
        <v>4362.9092319509928</v>
      </c>
      <c r="AB148" s="20"/>
      <c r="AC148" s="1">
        <f t="shared" si="51"/>
        <v>4.0519927633402553</v>
      </c>
      <c r="AD148" s="1">
        <f t="shared" si="52"/>
        <v>495.94800723665975</v>
      </c>
      <c r="AE148" s="1">
        <f t="shared" si="53"/>
        <v>2.0259963816701276</v>
      </c>
      <c r="AF148" s="3">
        <f t="shared" si="60"/>
        <v>109.07273079877483</v>
      </c>
    </row>
    <row r="149" spans="1:32" x14ac:dyDescent="0.35">
      <c r="A149">
        <v>5</v>
      </c>
      <c r="C149" s="15">
        <f t="shared" si="61"/>
        <v>44052</v>
      </c>
      <c r="D149" s="9">
        <v>146</v>
      </c>
      <c r="E149" s="13"/>
      <c r="F149" s="74"/>
      <c r="G149" s="74"/>
      <c r="H149" s="74"/>
      <c r="L149" s="64"/>
      <c r="Q149" s="17"/>
      <c r="R149" s="17"/>
      <c r="T149" s="34">
        <f t="shared" si="54"/>
        <v>0.59399999999999997</v>
      </c>
      <c r="U149">
        <f>IF(A149=0,$AL$2,IF(A149=1,$AL$3,IF(A149=2,$AL$4,IF(A149=3,$AL$5,IF(A149=4,$AL$6,IF(A149=5,$AL$7,IF(A149=6,#REF!,IF(A149=7,$AL$9,IF(A149=8,$AL$8,"")))))))))</f>
        <v>2.7E-2</v>
      </c>
      <c r="V149">
        <v>22.22</v>
      </c>
      <c r="W149">
        <f t="shared" si="55"/>
        <v>4.5454545454545456E-2</v>
      </c>
      <c r="X149">
        <f t="shared" si="56"/>
        <v>-1.8454545454545456E-2</v>
      </c>
      <c r="Y149" s="32">
        <f t="shared" si="57"/>
        <v>305998.10133663972</v>
      </c>
      <c r="Z149" s="28">
        <f t="shared" si="58"/>
        <v>198.78035694719449</v>
      </c>
      <c r="AA149" s="28">
        <f t="shared" si="59"/>
        <v>4372.1183064131301</v>
      </c>
      <c r="AB149" s="20"/>
      <c r="AC149" s="1">
        <f t="shared" si="51"/>
        <v>3.9756071389438898</v>
      </c>
      <c r="AD149" s="1">
        <f t="shared" si="52"/>
        <v>496.02439286105613</v>
      </c>
      <c r="AE149" s="1">
        <f t="shared" si="53"/>
        <v>1.9878035694719449</v>
      </c>
      <c r="AF149" s="3">
        <f t="shared" si="60"/>
        <v>109.30295766032826</v>
      </c>
    </row>
    <row r="150" spans="1:32" x14ac:dyDescent="0.35">
      <c r="A150">
        <v>5</v>
      </c>
      <c r="C150" s="15">
        <f t="shared" si="61"/>
        <v>44053</v>
      </c>
      <c r="D150" s="9">
        <v>147</v>
      </c>
      <c r="E150" s="13"/>
      <c r="F150" s="74"/>
      <c r="G150" s="74"/>
      <c r="H150" s="74"/>
      <c r="L150" s="64"/>
      <c r="Q150" s="17"/>
      <c r="R150" s="17"/>
      <c r="T150" s="34">
        <f t="shared" si="54"/>
        <v>0.59399999999999997</v>
      </c>
      <c r="U150">
        <f>IF(A150=0,$AL$2,IF(A150=1,$AL$3,IF(A150=2,$AL$4,IF(A150=3,$AL$5,IF(A150=4,$AL$6,IF(A150=5,$AL$7,IF(A150=6,#REF!,IF(A150=7,$AL$9,IF(A150=8,$AL$8,"")))))))))</f>
        <v>2.7E-2</v>
      </c>
      <c r="V150">
        <v>22.22</v>
      </c>
      <c r="W150">
        <f t="shared" si="55"/>
        <v>4.5454545454545456E-2</v>
      </c>
      <c r="X150">
        <f t="shared" si="56"/>
        <v>-1.8454545454545456E-2</v>
      </c>
      <c r="Y150" s="32">
        <f t="shared" si="57"/>
        <v>305992.81324154028</v>
      </c>
      <c r="Z150" s="28">
        <f t="shared" si="58"/>
        <v>195.03298127629577</v>
      </c>
      <c r="AA150" s="28">
        <f t="shared" si="59"/>
        <v>4381.1537771834574</v>
      </c>
      <c r="AB150" s="20"/>
      <c r="AC150" s="1">
        <f t="shared" si="51"/>
        <v>3.9006596255259156</v>
      </c>
      <c r="AD150" s="1">
        <f t="shared" si="52"/>
        <v>496.09934037447408</v>
      </c>
      <c r="AE150" s="1">
        <f t="shared" si="53"/>
        <v>1.9503298127629578</v>
      </c>
      <c r="AF150" s="3">
        <f t="shared" si="60"/>
        <v>109.52884442958644</v>
      </c>
    </row>
    <row r="151" spans="1:32" x14ac:dyDescent="0.35">
      <c r="A151">
        <v>5</v>
      </c>
      <c r="C151" s="15">
        <f t="shared" si="61"/>
        <v>44054</v>
      </c>
      <c r="D151" s="9">
        <v>148</v>
      </c>
      <c r="E151" s="13"/>
      <c r="F151" s="74"/>
      <c r="G151" s="74"/>
      <c r="H151" s="74"/>
      <c r="L151" s="64"/>
      <c r="Q151" s="17"/>
      <c r="R151" s="17"/>
      <c r="T151" s="34">
        <f t="shared" si="54"/>
        <v>0.59399999999999997</v>
      </c>
      <c r="U151">
        <f>IF(A151=0,$AL$2,IF(A151=1,$AL$3,IF(A151=2,$AL$4,IF(A151=3,$AL$5,IF(A151=4,$AL$6,IF(A151=5,$AL$7,IF(A151=6,#REF!,IF(A151=7,$AL$9,IF(A151=8,$AL$8,"")))))))))</f>
        <v>2.7E-2</v>
      </c>
      <c r="V151">
        <v>22.22</v>
      </c>
      <c r="W151">
        <f t="shared" si="55"/>
        <v>4.5454545454545456E-2</v>
      </c>
      <c r="X151">
        <f t="shared" si="56"/>
        <v>-1.8454545454545456E-2</v>
      </c>
      <c r="Y151" s="32">
        <f t="shared" si="57"/>
        <v>305987.62492643174</v>
      </c>
      <c r="Z151" s="28">
        <f t="shared" si="58"/>
        <v>191.35616087225318</v>
      </c>
      <c r="AA151" s="28">
        <f t="shared" si="59"/>
        <v>4390.0189126960158</v>
      </c>
      <c r="AB151" s="20"/>
      <c r="AC151" s="1">
        <f t="shared" si="51"/>
        <v>3.8271232174450636</v>
      </c>
      <c r="AD151" s="1">
        <f t="shared" si="52"/>
        <v>496.17287678255491</v>
      </c>
      <c r="AE151" s="1">
        <f t="shared" si="53"/>
        <v>1.9135616087225318</v>
      </c>
      <c r="AF151" s="3">
        <f t="shared" si="60"/>
        <v>109.75047281740041</v>
      </c>
    </row>
    <row r="152" spans="1:32" x14ac:dyDescent="0.35">
      <c r="A152">
        <v>5</v>
      </c>
      <c r="C152" s="15">
        <f t="shared" si="61"/>
        <v>44055</v>
      </c>
      <c r="D152" s="9">
        <v>149</v>
      </c>
      <c r="E152" s="13"/>
      <c r="F152" s="74"/>
      <c r="G152" s="74"/>
      <c r="H152" s="74"/>
      <c r="L152" s="64"/>
      <c r="Q152" s="17"/>
      <c r="R152" s="17"/>
      <c r="T152" s="34">
        <f t="shared" si="54"/>
        <v>0.59399999999999997</v>
      </c>
      <c r="U152">
        <f>IF(A152=0,$AL$2,IF(A152=1,$AL$3,IF(A152=2,$AL$4,IF(A152=3,$AL$5,IF(A152=4,$AL$6,IF(A152=5,$AL$7,IF(A152=6,#REF!,IF(A152=7,$AL$9,IF(A152=8,$AL$8,"")))))))))</f>
        <v>2.7E-2</v>
      </c>
      <c r="V152">
        <v>22.22</v>
      </c>
      <c r="W152">
        <f t="shared" si="55"/>
        <v>4.5454545454545456E-2</v>
      </c>
      <c r="X152">
        <f t="shared" si="56"/>
        <v>-1.8454545454545456E-2</v>
      </c>
      <c r="Y152" s="32">
        <f t="shared" si="57"/>
        <v>305982.53450931259</v>
      </c>
      <c r="Z152" s="28">
        <f t="shared" si="58"/>
        <v>187.74857067905711</v>
      </c>
      <c r="AA152" s="28">
        <f t="shared" si="59"/>
        <v>4398.7169200083908</v>
      </c>
      <c r="AB152" s="20"/>
      <c r="AC152" s="1">
        <f t="shared" si="51"/>
        <v>3.7549714135811421</v>
      </c>
      <c r="AD152" s="1">
        <f t="shared" si="52"/>
        <v>496.24502858641887</v>
      </c>
      <c r="AE152" s="1">
        <f t="shared" si="53"/>
        <v>1.877485706790571</v>
      </c>
      <c r="AF152" s="3">
        <f t="shared" si="60"/>
        <v>109.96792300020978</v>
      </c>
    </row>
    <row r="153" spans="1:32" x14ac:dyDescent="0.35">
      <c r="A153">
        <v>5</v>
      </c>
      <c r="C153" s="15">
        <f t="shared" si="61"/>
        <v>44056</v>
      </c>
      <c r="D153" s="9">
        <v>150</v>
      </c>
      <c r="E153" s="13"/>
      <c r="F153" s="74"/>
      <c r="G153" s="74"/>
      <c r="H153" s="74"/>
      <c r="L153" s="64"/>
      <c r="Q153" s="17"/>
      <c r="R153" s="17"/>
      <c r="T153" s="34">
        <f t="shared" si="54"/>
        <v>0.59399999999999997</v>
      </c>
      <c r="U153">
        <f>IF(A153=0,$AL$2,IF(A153=1,$AL$3,IF(A153=2,$AL$4,IF(A153=3,$AL$5,IF(A153=4,$AL$6,IF(A153=5,$AL$7,IF(A153=6,#REF!,IF(A153=7,$AL$9,IF(A153=8,$AL$8,"")))))))))</f>
        <v>2.7E-2</v>
      </c>
      <c r="V153">
        <v>22.22</v>
      </c>
      <c r="W153">
        <f t="shared" si="55"/>
        <v>4.5454545454545456E-2</v>
      </c>
      <c r="X153">
        <f t="shared" si="56"/>
        <v>-1.8454545454545456E-2</v>
      </c>
      <c r="Y153" s="32">
        <f t="shared" si="57"/>
        <v>305977.54014365136</v>
      </c>
      <c r="Z153" s="28">
        <f t="shared" si="58"/>
        <v>184.20891040035846</v>
      </c>
      <c r="AA153" s="28">
        <f t="shared" si="59"/>
        <v>4407.2509459483481</v>
      </c>
      <c r="AB153" s="20"/>
      <c r="AC153" s="1">
        <f t="shared" si="51"/>
        <v>3.6841782080071694</v>
      </c>
      <c r="AD153" s="1">
        <f t="shared" si="52"/>
        <v>496.31582179199285</v>
      </c>
      <c r="AE153" s="1">
        <f t="shared" si="53"/>
        <v>1.8420891040035847</v>
      </c>
      <c r="AF153" s="3">
        <f t="shared" si="60"/>
        <v>110.18127364870871</v>
      </c>
    </row>
    <row r="154" spans="1:32" x14ac:dyDescent="0.35">
      <c r="A154">
        <v>5</v>
      </c>
      <c r="C154" s="15">
        <f t="shared" si="61"/>
        <v>44057</v>
      </c>
      <c r="D154" s="9">
        <v>151</v>
      </c>
      <c r="E154" s="13"/>
      <c r="F154" s="74"/>
      <c r="G154" s="74"/>
      <c r="H154" s="74"/>
      <c r="L154" s="64"/>
      <c r="Q154" s="17"/>
      <c r="R154" s="17"/>
      <c r="T154" s="34">
        <f t="shared" si="54"/>
        <v>0.59399999999999997</v>
      </c>
      <c r="U154">
        <f>IF(A154=0,$AL$2,IF(A154=1,$AL$3,IF(A154=2,$AL$4,IF(A154=3,$AL$5,IF(A154=4,$AL$6,IF(A154=5,$AL$7,IF(A154=6,#REF!,IF(A154=7,$AL$9,IF(A154=8,$AL$8,"")))))))))</f>
        <v>2.7E-2</v>
      </c>
      <c r="V154">
        <v>22.22</v>
      </c>
      <c r="W154">
        <f t="shared" si="55"/>
        <v>4.5454545454545456E-2</v>
      </c>
      <c r="X154">
        <f t="shared" si="56"/>
        <v>-1.8454545454545456E-2</v>
      </c>
      <c r="Y154" s="32">
        <f t="shared" si="57"/>
        <v>305972.6400177193</v>
      </c>
      <c r="Z154" s="28">
        <f t="shared" si="58"/>
        <v>180.73590404151489</v>
      </c>
      <c r="AA154" s="28">
        <f t="shared" si="59"/>
        <v>4415.6240782392733</v>
      </c>
      <c r="AB154" s="20"/>
      <c r="AC154" s="1">
        <f t="shared" si="51"/>
        <v>3.6147180808302979</v>
      </c>
      <c r="AD154" s="1">
        <f t="shared" si="52"/>
        <v>496.3852819191697</v>
      </c>
      <c r="AE154" s="1">
        <f t="shared" si="53"/>
        <v>1.8073590404151489</v>
      </c>
      <c r="AF154" s="3">
        <f t="shared" si="60"/>
        <v>110.39060195598184</v>
      </c>
    </row>
    <row r="155" spans="1:32" x14ac:dyDescent="0.35">
      <c r="A155">
        <v>5</v>
      </c>
      <c r="C155" s="15">
        <f t="shared" si="61"/>
        <v>44058</v>
      </c>
      <c r="D155" s="9">
        <v>152</v>
      </c>
      <c r="E155" s="13"/>
      <c r="F155" s="74"/>
      <c r="G155" s="74"/>
      <c r="H155" s="74"/>
      <c r="L155" s="64"/>
      <c r="Q155" s="17"/>
      <c r="R155" s="17"/>
      <c r="T155" s="34">
        <f t="shared" si="54"/>
        <v>0.59399999999999997</v>
      </c>
      <c r="U155">
        <f>IF(A155=0,$AL$2,IF(A155=1,$AL$3,IF(A155=2,$AL$4,IF(A155=3,$AL$5,IF(A155=4,$AL$6,IF(A155=5,$AL$7,IF(A155=6,#REF!,IF(A155=7,$AL$9,IF(A155=8,$AL$8,"")))))))))</f>
        <v>2.7E-2</v>
      </c>
      <c r="V155">
        <v>22.22</v>
      </c>
      <c r="W155">
        <f t="shared" si="55"/>
        <v>4.5454545454545456E-2</v>
      </c>
      <c r="X155">
        <f t="shared" si="56"/>
        <v>-1.8454545454545456E-2</v>
      </c>
      <c r="Y155" s="32">
        <f t="shared" si="57"/>
        <v>305967.83235393534</v>
      </c>
      <c r="Z155" s="28">
        <f t="shared" si="58"/>
        <v>177.32829945993069</v>
      </c>
      <c r="AA155" s="28">
        <f t="shared" si="59"/>
        <v>4423.8393466047964</v>
      </c>
      <c r="AB155" s="20"/>
      <c r="AC155" s="1">
        <f t="shared" si="51"/>
        <v>3.5465659891986139</v>
      </c>
      <c r="AD155" s="1">
        <f t="shared" si="52"/>
        <v>496.4534340108014</v>
      </c>
      <c r="AE155" s="1">
        <f t="shared" si="53"/>
        <v>1.7732829945993069</v>
      </c>
      <c r="AF155" s="3">
        <f t="shared" si="60"/>
        <v>110.59598366511992</v>
      </c>
    </row>
    <row r="156" spans="1:32" x14ac:dyDescent="0.35">
      <c r="A156">
        <v>5</v>
      </c>
      <c r="C156" s="15">
        <f t="shared" si="61"/>
        <v>44059</v>
      </c>
      <c r="D156" s="9">
        <v>153</v>
      </c>
      <c r="E156" s="13"/>
      <c r="F156" s="74"/>
      <c r="G156" s="74"/>
      <c r="H156" s="74"/>
      <c r="L156" s="64"/>
      <c r="Q156" s="17"/>
      <c r="R156" s="17"/>
      <c r="T156" s="34">
        <f t="shared" si="54"/>
        <v>0.59399999999999997</v>
      </c>
      <c r="U156">
        <f>IF(A156=0,$AL$2,IF(A156=1,$AL$3,IF(A156=2,$AL$4,IF(A156=3,$AL$5,IF(A156=4,$AL$6,IF(A156=5,$AL$7,IF(A156=6,#REF!,IF(A156=7,$AL$9,IF(A156=8,$AL$8,"")))))))))</f>
        <v>2.7E-2</v>
      </c>
      <c r="V156">
        <v>22.22</v>
      </c>
      <c r="W156">
        <f t="shared" si="55"/>
        <v>4.5454545454545456E-2</v>
      </c>
      <c r="X156">
        <f t="shared" si="56"/>
        <v>-1.8454545454545456E-2</v>
      </c>
      <c r="Y156" s="32">
        <f t="shared" si="57"/>
        <v>305963.11540822353</v>
      </c>
      <c r="Z156" s="28">
        <f t="shared" si="58"/>
        <v>173.98486792354669</v>
      </c>
      <c r="AA156" s="28">
        <f t="shared" si="59"/>
        <v>4431.8997238529755</v>
      </c>
      <c r="AB156" s="20"/>
      <c r="AC156" s="1">
        <f t="shared" si="51"/>
        <v>3.4796973584709336</v>
      </c>
      <c r="AD156" s="1">
        <f t="shared" si="52"/>
        <v>496.52030264152904</v>
      </c>
      <c r="AE156" s="1">
        <f t="shared" si="53"/>
        <v>1.7398486792354668</v>
      </c>
      <c r="AF156" s="3">
        <f t="shared" si="60"/>
        <v>110.79749309632439</v>
      </c>
    </row>
    <row r="157" spans="1:32" x14ac:dyDescent="0.35">
      <c r="A157">
        <v>5</v>
      </c>
      <c r="C157" s="15">
        <f t="shared" si="61"/>
        <v>44060</v>
      </c>
      <c r="D157" s="9">
        <v>154</v>
      </c>
      <c r="E157" s="13"/>
      <c r="F157" s="74"/>
      <c r="G157" s="74"/>
      <c r="H157" s="74"/>
      <c r="L157" s="64"/>
      <c r="Q157" s="17"/>
      <c r="R157" s="17"/>
      <c r="T157" s="34">
        <f t="shared" si="54"/>
        <v>0.59399999999999997</v>
      </c>
      <c r="U157">
        <f>IF(A157=0,$AL$2,IF(A157=1,$AL$3,IF(A157=2,$AL$4,IF(A157=3,$AL$5,IF(A157=4,$AL$6,IF(A157=5,$AL$7,IF(A157=6,#REF!,IF(A157=7,$AL$9,IF(A157=8,$AL$8,"")))))))))</f>
        <v>2.7E-2</v>
      </c>
      <c r="V157">
        <v>22.22</v>
      </c>
      <c r="W157">
        <f t="shared" si="55"/>
        <v>4.5454545454545456E-2</v>
      </c>
      <c r="X157">
        <f t="shared" si="56"/>
        <v>-1.8454545454545456E-2</v>
      </c>
      <c r="Y157" s="32">
        <f t="shared" si="57"/>
        <v>305958.48746938229</v>
      </c>
      <c r="Z157" s="28">
        <f t="shared" si="58"/>
        <v>170.70440367733903</v>
      </c>
      <c r="AA157" s="28">
        <f t="shared" si="59"/>
        <v>4439.8081269404092</v>
      </c>
      <c r="AB157" s="20"/>
      <c r="AC157" s="1">
        <f t="shared" si="51"/>
        <v>3.4140880735467807</v>
      </c>
      <c r="AD157" s="1">
        <f t="shared" si="52"/>
        <v>496.58591192645321</v>
      </c>
      <c r="AE157" s="1">
        <f t="shared" si="53"/>
        <v>1.7070440367733903</v>
      </c>
      <c r="AF157" s="3">
        <f t="shared" si="60"/>
        <v>110.99520317351023</v>
      </c>
    </row>
    <row r="158" spans="1:32" x14ac:dyDescent="0.35">
      <c r="A158">
        <v>5</v>
      </c>
      <c r="C158" s="15">
        <f t="shared" si="61"/>
        <v>44061</v>
      </c>
      <c r="D158" s="9">
        <v>155</v>
      </c>
      <c r="E158" s="13"/>
      <c r="F158" s="74"/>
      <c r="G158" s="74"/>
      <c r="H158" s="74"/>
      <c r="L158" s="64"/>
      <c r="Q158" s="17"/>
      <c r="R158" s="17"/>
      <c r="T158" s="34">
        <f t="shared" si="54"/>
        <v>0.59399999999999997</v>
      </c>
      <c r="U158">
        <f>IF(A158=0,$AL$2,IF(A158=1,$AL$3,IF(A158=2,$AL$4,IF(A158=3,$AL$5,IF(A158=4,$AL$6,IF(A158=5,$AL$7,IF(A158=6,#REF!,IF(A158=7,$AL$9,IF(A158=8,$AL$8,"")))))))))</f>
        <v>2.7E-2</v>
      </c>
      <c r="V158">
        <v>22.22</v>
      </c>
      <c r="W158">
        <f t="shared" si="55"/>
        <v>4.5454545454545456E-2</v>
      </c>
      <c r="X158">
        <f t="shared" si="56"/>
        <v>-1.8454545454545456E-2</v>
      </c>
      <c r="Y158" s="32">
        <f t="shared" si="57"/>
        <v>305953.94685846573</v>
      </c>
      <c r="Z158" s="28">
        <f t="shared" si="58"/>
        <v>167.48572351768789</v>
      </c>
      <c r="AA158" s="28">
        <f t="shared" si="59"/>
        <v>4447.5674180166516</v>
      </c>
      <c r="AB158" s="20"/>
      <c r="AC158" s="1">
        <f t="shared" si="51"/>
        <v>3.3497144703537578</v>
      </c>
      <c r="AD158" s="1">
        <f t="shared" si="52"/>
        <v>496.65028552964623</v>
      </c>
      <c r="AE158" s="1">
        <f t="shared" si="53"/>
        <v>1.6748572351768789</v>
      </c>
      <c r="AF158" s="3">
        <f t="shared" si="60"/>
        <v>111.18918545041629</v>
      </c>
    </row>
    <row r="159" spans="1:32" x14ac:dyDescent="0.35">
      <c r="A159">
        <v>5</v>
      </c>
      <c r="C159" s="15">
        <f t="shared" si="61"/>
        <v>44062</v>
      </c>
      <c r="D159" s="9">
        <v>156</v>
      </c>
      <c r="E159" s="13"/>
      <c r="F159" s="74"/>
      <c r="G159" s="74"/>
      <c r="H159" s="74"/>
      <c r="L159" s="64"/>
      <c r="Q159" s="17"/>
      <c r="R159" s="17"/>
      <c r="T159" s="34">
        <f t="shared" si="54"/>
        <v>0.59399999999999997</v>
      </c>
      <c r="U159">
        <f>IF(A159=0,$AL$2,IF(A159=1,$AL$3,IF(A159=2,$AL$4,IF(A159=3,$AL$5,IF(A159=4,$AL$6,IF(A159=5,$AL$7,IF(A159=6,#REF!,IF(A159=7,$AL$9,IF(A159=8,$AL$8,"")))))))))</f>
        <v>2.7E-2</v>
      </c>
      <c r="V159">
        <v>22.22</v>
      </c>
      <c r="W159">
        <f t="shared" si="55"/>
        <v>4.5454545454545456E-2</v>
      </c>
      <c r="X159">
        <f t="shared" si="56"/>
        <v>-1.8454545454545456E-2</v>
      </c>
      <c r="Y159" s="32">
        <f t="shared" si="57"/>
        <v>305949.49192817631</v>
      </c>
      <c r="Z159" s="28">
        <f t="shared" si="58"/>
        <v>164.32766637447872</v>
      </c>
      <c r="AA159" s="28">
        <f t="shared" si="59"/>
        <v>4455.1804054492741</v>
      </c>
      <c r="AB159" s="20"/>
      <c r="AC159" s="1">
        <f t="shared" si="51"/>
        <v>3.2865533274895746</v>
      </c>
      <c r="AD159" s="1">
        <f t="shared" si="52"/>
        <v>496.71344667251043</v>
      </c>
      <c r="AE159" s="1">
        <f t="shared" si="53"/>
        <v>1.6432766637447873</v>
      </c>
      <c r="AF159" s="3">
        <f t="shared" si="60"/>
        <v>111.37951013623186</v>
      </c>
    </row>
    <row r="160" spans="1:32" x14ac:dyDescent="0.35">
      <c r="A160">
        <v>5</v>
      </c>
      <c r="C160" s="15">
        <f t="shared" si="61"/>
        <v>44063</v>
      </c>
      <c r="D160" s="9">
        <v>157</v>
      </c>
      <c r="E160" s="13"/>
      <c r="F160" s="74"/>
      <c r="G160" s="74"/>
      <c r="H160" s="74"/>
      <c r="L160" s="64"/>
      <c r="Q160" s="17"/>
      <c r="R160" s="17"/>
      <c r="T160" s="34">
        <f t="shared" si="54"/>
        <v>0.59399999999999997</v>
      </c>
      <c r="U160">
        <f>IF(A160=0,$AL$2,IF(A160=1,$AL$3,IF(A160=2,$AL$4,IF(A160=3,$AL$5,IF(A160=4,$AL$6,IF(A160=5,$AL$7,IF(A160=6,#REF!,IF(A160=7,$AL$9,IF(A160=8,$AL$8,"")))))))))</f>
        <v>2.7E-2</v>
      </c>
      <c r="V160">
        <v>22.22</v>
      </c>
      <c r="W160">
        <f t="shared" si="55"/>
        <v>4.5454545454545456E-2</v>
      </c>
      <c r="X160">
        <f t="shared" si="56"/>
        <v>-1.8454545454545456E-2</v>
      </c>
      <c r="Y160" s="32">
        <f t="shared" si="57"/>
        <v>305945.12106226932</v>
      </c>
      <c r="Z160" s="28">
        <f t="shared" si="58"/>
        <v>161.22909290080199</v>
      </c>
      <c r="AA160" s="28">
        <f t="shared" si="59"/>
        <v>4462.6498448299326</v>
      </c>
      <c r="AB160" s="20"/>
      <c r="AC160" s="1">
        <f t="shared" si="51"/>
        <v>3.2245818580160397</v>
      </c>
      <c r="AD160" s="1">
        <f t="shared" si="52"/>
        <v>496.77541814198395</v>
      </c>
      <c r="AE160" s="1">
        <f t="shared" si="53"/>
        <v>1.6122909290080198</v>
      </c>
      <c r="AF160" s="3">
        <f t="shared" si="60"/>
        <v>111.56624612074832</v>
      </c>
    </row>
    <row r="161" spans="1:32" x14ac:dyDescent="0.35">
      <c r="A161">
        <v>5</v>
      </c>
      <c r="C161" s="15">
        <f t="shared" si="61"/>
        <v>44064</v>
      </c>
      <c r="D161" s="9">
        <v>158</v>
      </c>
      <c r="E161" s="13"/>
      <c r="F161" s="74"/>
      <c r="G161" s="74"/>
      <c r="H161" s="74"/>
      <c r="L161" s="64"/>
      <c r="Q161" s="17"/>
      <c r="R161" s="17"/>
      <c r="T161" s="34">
        <f t="shared" si="54"/>
        <v>0.59399999999999997</v>
      </c>
      <c r="U161">
        <f>IF(A161=0,$AL$2,IF(A161=1,$AL$3,IF(A161=2,$AL$4,IF(A161=3,$AL$5,IF(A161=4,$AL$6,IF(A161=5,$AL$7,IF(A161=6,#REF!,IF(A161=7,$AL$9,IF(A161=8,$AL$8,"")))))))))</f>
        <v>2.7E-2</v>
      </c>
      <c r="V161">
        <v>22.22</v>
      </c>
      <c r="W161">
        <f t="shared" si="55"/>
        <v>4.5454545454545456E-2</v>
      </c>
      <c r="X161">
        <f t="shared" si="56"/>
        <v>-1.8454545454545456E-2</v>
      </c>
      <c r="Y161" s="32">
        <f t="shared" si="57"/>
        <v>305940.83267496817</v>
      </c>
      <c r="Z161" s="28">
        <f t="shared" si="58"/>
        <v>158.18888507011806</v>
      </c>
      <c r="AA161" s="28">
        <f t="shared" si="59"/>
        <v>4469.9784399617874</v>
      </c>
      <c r="AB161" s="20"/>
      <c r="AC161" s="1">
        <f t="shared" si="51"/>
        <v>3.1637777014023611</v>
      </c>
      <c r="AD161" s="1">
        <f t="shared" si="52"/>
        <v>496.83622229859765</v>
      </c>
      <c r="AE161" s="1">
        <f t="shared" si="53"/>
        <v>1.5818888507011806</v>
      </c>
      <c r="AF161" s="3">
        <f t="shared" si="60"/>
        <v>111.74946099904469</v>
      </c>
    </row>
    <row r="162" spans="1:32" x14ac:dyDescent="0.35">
      <c r="A162">
        <v>5</v>
      </c>
      <c r="C162" s="15">
        <f t="shared" si="61"/>
        <v>44065</v>
      </c>
      <c r="D162" s="9">
        <v>159</v>
      </c>
      <c r="E162" s="13"/>
      <c r="F162" s="74"/>
      <c r="G162" s="74"/>
      <c r="H162" s="74"/>
      <c r="L162" s="64"/>
      <c r="Q162" s="17"/>
      <c r="R162" s="17"/>
      <c r="T162" s="34">
        <f t="shared" si="54"/>
        <v>0.59399999999999997</v>
      </c>
      <c r="U162">
        <f>IF(A162=0,$AL$2,IF(A162=1,$AL$3,IF(A162=2,$AL$4,IF(A162=3,$AL$5,IF(A162=4,$AL$6,IF(A162=5,$AL$7,IF(A162=6,#REF!,IF(A162=7,$AL$9,IF(A162=8,$AL$8,"")))))))))</f>
        <v>2.7E-2</v>
      </c>
      <c r="V162">
        <v>22.22</v>
      </c>
      <c r="W162">
        <f t="shared" si="55"/>
        <v>4.5454545454545456E-2</v>
      </c>
      <c r="X162">
        <f t="shared" si="56"/>
        <v>-1.8454545454545456E-2</v>
      </c>
      <c r="Y162" s="32">
        <f t="shared" si="57"/>
        <v>305936.62521039072</v>
      </c>
      <c r="Z162" s="28">
        <f t="shared" si="58"/>
        <v>155.20594578075733</v>
      </c>
      <c r="AA162" s="28">
        <f t="shared" si="59"/>
        <v>4477.168843828611</v>
      </c>
      <c r="AB162" s="20"/>
      <c r="AC162" s="1">
        <f t="shared" si="51"/>
        <v>3.1041189156151465</v>
      </c>
      <c r="AD162" s="1">
        <f t="shared" si="52"/>
        <v>496.89588108438483</v>
      </c>
      <c r="AE162" s="1">
        <f t="shared" si="53"/>
        <v>1.5520594578075733</v>
      </c>
      <c r="AF162" s="3">
        <f t="shared" si="60"/>
        <v>111.92922109571528</v>
      </c>
    </row>
    <row r="163" spans="1:32" x14ac:dyDescent="0.35">
      <c r="A163">
        <v>5</v>
      </c>
      <c r="C163" s="15">
        <f t="shared" si="61"/>
        <v>44066</v>
      </c>
      <c r="D163" s="9">
        <v>160</v>
      </c>
      <c r="E163" s="13"/>
      <c r="F163" s="74"/>
      <c r="G163" s="74"/>
      <c r="H163" s="74"/>
      <c r="L163" s="64"/>
      <c r="Q163" s="17"/>
      <c r="R163" s="17"/>
      <c r="T163" s="34">
        <f t="shared" si="54"/>
        <v>0.59399999999999997</v>
      </c>
      <c r="U163">
        <f>IF(A163=0,$AL$2,IF(A163=1,$AL$3,IF(A163=2,$AL$4,IF(A163=3,$AL$5,IF(A163=4,$AL$6,IF(A163=5,$AL$7,IF(A163=6,#REF!,IF(A163=7,$AL$9,IF(A163=8,$AL$8,"")))))))))</f>
        <v>2.7E-2</v>
      </c>
      <c r="V163">
        <v>22.22</v>
      </c>
      <c r="W163">
        <f t="shared" si="55"/>
        <v>4.5454545454545456E-2</v>
      </c>
      <c r="X163">
        <f t="shared" si="56"/>
        <v>-1.8454545454545456E-2</v>
      </c>
      <c r="Y163" s="32">
        <f t="shared" si="57"/>
        <v>305932.49714198656</v>
      </c>
      <c r="Z163" s="28">
        <f t="shared" si="58"/>
        <v>152.27919846762671</v>
      </c>
      <c r="AA163" s="28">
        <f t="shared" si="59"/>
        <v>4484.2236595459181</v>
      </c>
      <c r="AB163" s="20"/>
      <c r="AC163" s="1">
        <f t="shared" si="51"/>
        <v>3.0455839693525344</v>
      </c>
      <c r="AD163" s="1">
        <f t="shared" si="52"/>
        <v>496.95441603064745</v>
      </c>
      <c r="AE163" s="1">
        <f t="shared" si="53"/>
        <v>1.5227919846762672</v>
      </c>
      <c r="AF163" s="3">
        <f t="shared" si="60"/>
        <v>112.10559148864796</v>
      </c>
    </row>
    <row r="164" spans="1:32" x14ac:dyDescent="0.35">
      <c r="A164">
        <v>5</v>
      </c>
      <c r="C164" s="15">
        <f t="shared" si="61"/>
        <v>44067</v>
      </c>
      <c r="D164" s="9">
        <v>161</v>
      </c>
      <c r="E164" s="13"/>
      <c r="F164" s="74"/>
      <c r="G164" s="74"/>
      <c r="H164" s="74"/>
      <c r="L164" s="64"/>
      <c r="Q164" s="17"/>
      <c r="R164" s="17"/>
      <c r="T164" s="34">
        <f t="shared" si="54"/>
        <v>0.59399999999999997</v>
      </c>
      <c r="U164">
        <f>IF(A164=0,$AL$2,IF(A164=1,$AL$3,IF(A164=2,$AL$4,IF(A164=3,$AL$5,IF(A164=4,$AL$6,IF(A164=5,$AL$7,IF(A164=6,#REF!,IF(A164=7,$AL$9,IF(A164=8,$AL$8,"")))))))))</f>
        <v>2.7E-2</v>
      </c>
      <c r="V164">
        <v>22.22</v>
      </c>
      <c r="W164">
        <f t="shared" si="55"/>
        <v>4.5454545454545456E-2</v>
      </c>
      <c r="X164">
        <f t="shared" si="56"/>
        <v>-1.8454545454545456E-2</v>
      </c>
      <c r="Y164" s="32">
        <f t="shared" si="57"/>
        <v>305928.44697198464</v>
      </c>
      <c r="Z164" s="28">
        <f t="shared" si="58"/>
        <v>149.40758672099636</v>
      </c>
      <c r="AA164" s="28">
        <f t="shared" si="59"/>
        <v>4491.1454412944468</v>
      </c>
      <c r="AB164" s="20"/>
      <c r="AC164" s="1">
        <f t="shared" si="51"/>
        <v>2.9881517344199273</v>
      </c>
      <c r="AD164" s="1">
        <f t="shared" si="52"/>
        <v>497.01184826558006</v>
      </c>
      <c r="AE164" s="1">
        <f t="shared" si="53"/>
        <v>1.4940758672099637</v>
      </c>
      <c r="AF164" s="3">
        <f t="shared" si="60"/>
        <v>112.27863603236118</v>
      </c>
    </row>
    <row r="165" spans="1:32" x14ac:dyDescent="0.35">
      <c r="A165">
        <v>5</v>
      </c>
      <c r="C165" s="15">
        <f t="shared" si="61"/>
        <v>44068</v>
      </c>
      <c r="D165" s="9">
        <v>162</v>
      </c>
      <c r="E165" s="13"/>
      <c r="F165" s="74"/>
      <c r="G165" s="74"/>
      <c r="H165" s="74"/>
      <c r="L165" s="64"/>
      <c r="Q165" s="17"/>
      <c r="R165" s="17"/>
      <c r="T165" s="34">
        <f t="shared" si="54"/>
        <v>0.59399999999999997</v>
      </c>
      <c r="U165">
        <f>IF(A165=0,$AL$2,IF(A165=1,$AL$3,IF(A165=2,$AL$4,IF(A165=3,$AL$5,IF(A165=4,$AL$6,IF(A165=5,$AL$7,IF(A165=6,#REF!,IF(A165=7,$AL$9,IF(A165=8,$AL$8,"")))))))))</f>
        <v>2.7E-2</v>
      </c>
      <c r="V165">
        <v>22.22</v>
      </c>
      <c r="W165">
        <f t="shared" si="55"/>
        <v>4.5454545454545456E-2</v>
      </c>
      <c r="X165">
        <f t="shared" si="56"/>
        <v>-1.8454545454545456E-2</v>
      </c>
      <c r="Y165" s="32">
        <f t="shared" si="57"/>
        <v>305924.47323085152</v>
      </c>
      <c r="Z165" s="28">
        <f t="shared" si="58"/>
        <v>146.59007391224205</v>
      </c>
      <c r="AA165" s="28">
        <f t="shared" si="59"/>
        <v>4497.9366952363098</v>
      </c>
      <c r="AB165" s="20"/>
      <c r="AC165" s="1">
        <f t="shared" si="51"/>
        <v>2.9318014782448412</v>
      </c>
      <c r="AD165" s="1">
        <f t="shared" si="52"/>
        <v>497.06819852175516</v>
      </c>
      <c r="AE165" s="1">
        <f t="shared" si="53"/>
        <v>1.4659007391224206</v>
      </c>
      <c r="AF165" s="3">
        <f t="shared" si="60"/>
        <v>112.44841738090776</v>
      </c>
    </row>
    <row r="166" spans="1:32" x14ac:dyDescent="0.35">
      <c r="A166">
        <v>5</v>
      </c>
      <c r="C166" s="15">
        <f t="shared" si="61"/>
        <v>44069</v>
      </c>
      <c r="D166" s="9">
        <v>163</v>
      </c>
      <c r="E166" s="13"/>
      <c r="F166" s="74"/>
      <c r="G166" s="74"/>
      <c r="H166" s="74"/>
      <c r="L166" s="64"/>
      <c r="Q166" s="17"/>
      <c r="R166" s="17"/>
      <c r="T166" s="34">
        <f t="shared" si="54"/>
        <v>0.59399999999999997</v>
      </c>
      <c r="U166">
        <f>IF(A166=0,$AL$2,IF(A166=1,$AL$3,IF(A166=2,$AL$4,IF(A166=3,$AL$5,IF(A166=4,$AL$6,IF(A166=5,$AL$7,IF(A166=6,#REF!,IF(A166=7,$AL$9,IF(A166=8,$AL$8,"")))))))))</f>
        <v>2.7E-2</v>
      </c>
      <c r="V166">
        <v>22.22</v>
      </c>
      <c r="W166">
        <f t="shared" si="55"/>
        <v>4.5454545454545456E-2</v>
      </c>
      <c r="X166">
        <f t="shared" si="56"/>
        <v>-1.8454545454545456E-2</v>
      </c>
      <c r="Y166" s="32">
        <f t="shared" si="57"/>
        <v>305920.57447675953</v>
      </c>
      <c r="Z166" s="28">
        <f t="shared" si="58"/>
        <v>143.82564282642107</v>
      </c>
      <c r="AA166" s="28">
        <f t="shared" si="59"/>
        <v>4504.5998804141391</v>
      </c>
      <c r="AB166" s="20"/>
      <c r="AC166" s="1">
        <f t="shared" si="51"/>
        <v>2.8765128565284215</v>
      </c>
      <c r="AD166" s="1">
        <f t="shared" si="52"/>
        <v>497.12348714347161</v>
      </c>
      <c r="AE166" s="1">
        <f t="shared" si="53"/>
        <v>1.4382564282642107</v>
      </c>
      <c r="AF166" s="3">
        <f t="shared" si="60"/>
        <v>112.61499701035348</v>
      </c>
    </row>
    <row r="167" spans="1:32" x14ac:dyDescent="0.35">
      <c r="A167">
        <v>5</v>
      </c>
      <c r="C167" s="15">
        <f t="shared" si="61"/>
        <v>44070</v>
      </c>
      <c r="D167" s="9">
        <v>164</v>
      </c>
      <c r="E167" s="13"/>
      <c r="F167" s="74"/>
      <c r="G167" s="74"/>
      <c r="H167" s="74"/>
      <c r="L167" s="64"/>
      <c r="Q167" s="17"/>
      <c r="R167" s="17"/>
      <c r="T167" s="34">
        <f t="shared" si="54"/>
        <v>0.59399999999999997</v>
      </c>
      <c r="U167">
        <f>IF(A167=0,$AL$2,IF(A167=1,$AL$3,IF(A167=2,$AL$4,IF(A167=3,$AL$5,IF(A167=4,$AL$6,IF(A167=5,$AL$7,IF(A167=6,#REF!,IF(A167=7,$AL$9,IF(A167=8,$AL$8,"")))))))))</f>
        <v>2.7E-2</v>
      </c>
      <c r="V167">
        <v>22.22</v>
      </c>
      <c r="W167">
        <f t="shared" si="55"/>
        <v>4.5454545454545456E-2</v>
      </c>
      <c r="X167">
        <f t="shared" si="56"/>
        <v>-1.8454545454545456E-2</v>
      </c>
      <c r="Y167" s="32">
        <f t="shared" si="57"/>
        <v>305916.749295065</v>
      </c>
      <c r="Z167" s="28">
        <f t="shared" si="58"/>
        <v>141.11329530156121</v>
      </c>
      <c r="AA167" s="28">
        <f t="shared" si="59"/>
        <v>4511.1374096335221</v>
      </c>
      <c r="AB167" s="20"/>
      <c r="AC167" s="1">
        <f t="shared" si="51"/>
        <v>2.8222659060312241</v>
      </c>
      <c r="AD167" s="1">
        <f t="shared" si="52"/>
        <v>497.17773409396875</v>
      </c>
      <c r="AE167" s="1">
        <f t="shared" si="53"/>
        <v>1.411132953015612</v>
      </c>
      <c r="AF167" s="3">
        <f t="shared" si="60"/>
        <v>112.77843524083806</v>
      </c>
    </row>
    <row r="168" spans="1:32" x14ac:dyDescent="0.35">
      <c r="A168">
        <v>5</v>
      </c>
      <c r="C168" s="15">
        <f t="shared" si="61"/>
        <v>44071</v>
      </c>
      <c r="D168" s="9">
        <v>165</v>
      </c>
      <c r="E168" s="13"/>
      <c r="F168" s="74"/>
      <c r="G168" s="74"/>
      <c r="H168" s="74"/>
      <c r="L168" s="64"/>
      <c r="Q168" s="17"/>
      <c r="R168" s="17"/>
      <c r="T168" s="34">
        <f t="shared" si="54"/>
        <v>0.59399999999999997</v>
      </c>
      <c r="U168">
        <f>IF(A168=0,$AL$2,IF(A168=1,$AL$3,IF(A168=2,$AL$4,IF(A168=3,$AL$5,IF(A168=4,$AL$6,IF(A168=5,$AL$7,IF(A168=6,#REF!,IF(A168=7,$AL$9,IF(A168=8,$AL$8,"")))))))))</f>
        <v>2.7E-2</v>
      </c>
      <c r="V168">
        <v>22.22</v>
      </c>
      <c r="W168">
        <f t="shared" si="55"/>
        <v>4.5454545454545456E-2</v>
      </c>
      <c r="X168">
        <f t="shared" si="56"/>
        <v>-1.8454545454545456E-2</v>
      </c>
      <c r="Y168" s="32">
        <f t="shared" si="57"/>
        <v>305912.99629779649</v>
      </c>
      <c r="Z168" s="28">
        <f t="shared" si="58"/>
        <v>138.45205187454417</v>
      </c>
      <c r="AA168" s="28">
        <f t="shared" si="59"/>
        <v>4517.5516503290473</v>
      </c>
      <c r="AB168" s="20"/>
      <c r="AC168" s="1">
        <f t="shared" si="51"/>
        <v>2.7690410374908834</v>
      </c>
      <c r="AD168" s="1">
        <f t="shared" si="52"/>
        <v>497.23095896250913</v>
      </c>
      <c r="AE168" s="1">
        <f t="shared" si="53"/>
        <v>1.3845205187454417</v>
      </c>
      <c r="AF168" s="3">
        <f t="shared" si="60"/>
        <v>112.93879125822619</v>
      </c>
    </row>
    <row r="169" spans="1:32" x14ac:dyDescent="0.35">
      <c r="A169">
        <v>5</v>
      </c>
      <c r="C169" s="15">
        <f t="shared" si="61"/>
        <v>44072</v>
      </c>
      <c r="D169" s="9">
        <v>166</v>
      </c>
      <c r="E169" s="13"/>
      <c r="F169" s="74"/>
      <c r="G169" s="74"/>
      <c r="H169" s="74"/>
      <c r="L169" s="64"/>
      <c r="Q169" s="17"/>
      <c r="R169" s="17"/>
      <c r="T169" s="34">
        <f t="shared" si="54"/>
        <v>0.59399999999999997</v>
      </c>
      <c r="U169">
        <f>IF(A169=0,$AL$2,IF(A169=1,$AL$3,IF(A169=2,$AL$4,IF(A169=3,$AL$5,IF(A169=4,$AL$6,IF(A169=5,$AL$7,IF(A169=6,#REF!,IF(A169=7,$AL$9,IF(A169=8,$AL$8,"")))))))))</f>
        <v>2.7E-2</v>
      </c>
      <c r="V169">
        <v>22.22</v>
      </c>
      <c r="W169">
        <f t="shared" si="55"/>
        <v>4.5454545454545456E-2</v>
      </c>
      <c r="X169">
        <f t="shared" si="56"/>
        <v>-1.8454545454545456E-2</v>
      </c>
      <c r="Y169" s="32">
        <f t="shared" si="57"/>
        <v>305909.31412315235</v>
      </c>
      <c r="Z169" s="28">
        <f t="shared" si="58"/>
        <v>135.84095143346718</v>
      </c>
      <c r="AA169" s="28">
        <f t="shared" si="59"/>
        <v>4523.8449254142542</v>
      </c>
      <c r="AB169" s="20"/>
      <c r="AC169" s="1">
        <f t="shared" si="51"/>
        <v>2.7168190286693439</v>
      </c>
      <c r="AD169" s="1">
        <f t="shared" si="52"/>
        <v>497.28318097133064</v>
      </c>
      <c r="AE169" s="1">
        <f t="shared" si="53"/>
        <v>1.3584095143346719</v>
      </c>
      <c r="AF169" s="3">
        <f t="shared" si="60"/>
        <v>113.09612313535636</v>
      </c>
    </row>
    <row r="170" spans="1:32" x14ac:dyDescent="0.35">
      <c r="A170">
        <v>5</v>
      </c>
      <c r="C170" s="15">
        <f t="shared" si="61"/>
        <v>44073</v>
      </c>
      <c r="D170" s="9">
        <v>167</v>
      </c>
      <c r="E170" s="13"/>
      <c r="F170" s="74"/>
      <c r="G170" s="74"/>
      <c r="H170" s="74"/>
      <c r="L170" s="64"/>
      <c r="Q170" s="17"/>
      <c r="R170" s="17"/>
      <c r="T170" s="34">
        <f t="shared" si="54"/>
        <v>0.59399999999999997</v>
      </c>
      <c r="U170">
        <f>IF(A170=0,$AL$2,IF(A170=1,$AL$3,IF(A170=2,$AL$4,IF(A170=3,$AL$5,IF(A170=4,$AL$6,IF(A170=5,$AL$7,IF(A170=6,#REF!,IF(A170=7,$AL$9,IF(A170=8,$AL$8,"")))))))))</f>
        <v>2.7E-2</v>
      </c>
      <c r="V170">
        <v>22.22</v>
      </c>
      <c r="W170">
        <f t="shared" si="55"/>
        <v>4.5454545454545456E-2</v>
      </c>
      <c r="X170">
        <f t="shared" si="56"/>
        <v>-1.8454545454545456E-2</v>
      </c>
      <c r="Y170" s="32">
        <f t="shared" si="57"/>
        <v>305905.70143500791</v>
      </c>
      <c r="Z170" s="28">
        <f t="shared" si="58"/>
        <v>133.27905087636813</v>
      </c>
      <c r="AA170" s="28">
        <f t="shared" si="59"/>
        <v>4530.0195141157756</v>
      </c>
      <c r="AB170" s="20"/>
      <c r="AC170" s="1">
        <f t="shared" si="51"/>
        <v>2.6655810175273627</v>
      </c>
      <c r="AD170" s="1">
        <f t="shared" si="52"/>
        <v>497.33441898247264</v>
      </c>
      <c r="AE170" s="1">
        <f t="shared" si="53"/>
        <v>1.3327905087636813</v>
      </c>
      <c r="AF170" s="3">
        <f t="shared" si="60"/>
        <v>113.25048785289439</v>
      </c>
    </row>
    <row r="171" spans="1:32" x14ac:dyDescent="0.35">
      <c r="A171">
        <v>5</v>
      </c>
      <c r="C171" s="15">
        <f t="shared" si="61"/>
        <v>44074</v>
      </c>
      <c r="D171" s="9">
        <v>168</v>
      </c>
      <c r="E171" s="13"/>
      <c r="F171" s="74"/>
      <c r="G171" s="74"/>
      <c r="H171" s="74"/>
      <c r="L171" s="64"/>
      <c r="Q171" s="17"/>
      <c r="R171" s="17"/>
      <c r="T171" s="34">
        <f t="shared" si="54"/>
        <v>0.59399999999999997</v>
      </c>
      <c r="U171">
        <f>IF(A171=0,$AL$2,IF(A171=1,$AL$3,IF(A171=2,$AL$4,IF(A171=3,$AL$5,IF(A171=4,$AL$6,IF(A171=5,$AL$7,IF(A171=6,#REF!,IF(A171=7,$AL$9,IF(A171=8,$AL$8,"")))))))))</f>
        <v>2.7E-2</v>
      </c>
      <c r="V171">
        <v>22.22</v>
      </c>
      <c r="W171">
        <f t="shared" si="55"/>
        <v>4.5454545454545456E-2</v>
      </c>
      <c r="X171">
        <f t="shared" si="56"/>
        <v>-1.8454545454545456E-2</v>
      </c>
      <c r="Y171" s="32">
        <f t="shared" si="57"/>
        <v>305902.1569224319</v>
      </c>
      <c r="Z171" s="28">
        <f t="shared" si="58"/>
        <v>130.76542477620137</v>
      </c>
      <c r="AA171" s="28">
        <f t="shared" si="59"/>
        <v>4536.0776527919743</v>
      </c>
      <c r="AB171" s="20"/>
      <c r="AC171" s="1">
        <f t="shared" si="51"/>
        <v>2.6153084955240273</v>
      </c>
      <c r="AD171" s="1">
        <f t="shared" si="52"/>
        <v>497.384691504476</v>
      </c>
      <c r="AE171" s="1">
        <f t="shared" si="53"/>
        <v>1.3076542477620137</v>
      </c>
      <c r="AF171" s="3">
        <f t="shared" si="60"/>
        <v>113.40194131979936</v>
      </c>
    </row>
    <row r="172" spans="1:32" x14ac:dyDescent="0.35">
      <c r="A172">
        <v>5</v>
      </c>
      <c r="C172" s="15">
        <f t="shared" si="61"/>
        <v>44075</v>
      </c>
      <c r="D172" s="9">
        <v>169</v>
      </c>
      <c r="E172" s="13"/>
      <c r="F172" s="74"/>
      <c r="G172" s="74"/>
      <c r="H172" s="74"/>
      <c r="L172" s="64"/>
      <c r="Q172" s="17"/>
      <c r="R172" s="17"/>
      <c r="T172" s="34">
        <f t="shared" si="54"/>
        <v>0.59399999999999997</v>
      </c>
      <c r="U172">
        <f>IF(A172=0,$AL$2,IF(A172=1,$AL$3,IF(A172=2,$AL$4,IF(A172=3,$AL$5,IF(A172=4,$AL$6,IF(A172=5,$AL$7,IF(A172=6,#REF!,IF(A172=7,$AL$9,IF(A172=8,$AL$8,"")))))))))</f>
        <v>2.7E-2</v>
      </c>
      <c r="V172">
        <v>22.22</v>
      </c>
      <c r="W172">
        <f t="shared" si="55"/>
        <v>4.5454545454545456E-2</v>
      </c>
      <c r="X172">
        <f t="shared" si="56"/>
        <v>-1.8454545454545456E-2</v>
      </c>
      <c r="Y172" s="32">
        <f t="shared" si="57"/>
        <v>305898.67929921177</v>
      </c>
      <c r="Z172" s="28">
        <f t="shared" si="58"/>
        <v>128.29916505195359</v>
      </c>
      <c r="AA172" s="28">
        <f t="shared" si="59"/>
        <v>4542.0215357363468</v>
      </c>
      <c r="AB172" s="20"/>
      <c r="AC172" s="1">
        <f t="shared" si="51"/>
        <v>2.565983301039072</v>
      </c>
      <c r="AD172" s="1">
        <f t="shared" si="52"/>
        <v>497.43401669896093</v>
      </c>
      <c r="AE172" s="1">
        <f t="shared" si="53"/>
        <v>1.282991650519536</v>
      </c>
      <c r="AF172" s="3">
        <f t="shared" si="60"/>
        <v>113.55053839340867</v>
      </c>
    </row>
    <row r="173" spans="1:32" x14ac:dyDescent="0.35">
      <c r="A173">
        <v>5</v>
      </c>
      <c r="C173" s="15">
        <f t="shared" si="61"/>
        <v>44076</v>
      </c>
      <c r="D173" s="9">
        <v>170</v>
      </c>
      <c r="E173" s="13"/>
      <c r="F173" s="74"/>
      <c r="G173" s="74"/>
      <c r="H173" s="74"/>
      <c r="L173" s="64"/>
      <c r="Q173" s="17"/>
      <c r="R173" s="17"/>
      <c r="T173" s="34">
        <f t="shared" si="54"/>
        <v>0.59399999999999997</v>
      </c>
      <c r="U173">
        <f>IF(A173=0,$AL$2,IF(A173=1,$AL$3,IF(A173=2,$AL$4,IF(A173=3,$AL$5,IF(A173=4,$AL$6,IF(A173=5,$AL$7,IF(A173=6,#REF!,IF(A173=7,$AL$9,IF(A173=8,$AL$8,"")))))))))</f>
        <v>2.7E-2</v>
      </c>
      <c r="V173">
        <v>22.22</v>
      </c>
      <c r="W173">
        <f t="shared" si="55"/>
        <v>4.5454545454545456E-2</v>
      </c>
      <c r="X173">
        <f t="shared" si="56"/>
        <v>-1.8454545454545456E-2</v>
      </c>
      <c r="Y173" s="32">
        <f t="shared" si="57"/>
        <v>305895.26730338827</v>
      </c>
      <c r="Z173" s="28">
        <f t="shared" si="58"/>
        <v>125.87938064579045</v>
      </c>
      <c r="AA173" s="28">
        <f t="shared" si="59"/>
        <v>4547.853315965981</v>
      </c>
      <c r="AB173" s="20"/>
      <c r="AC173" s="1">
        <f t="shared" si="51"/>
        <v>2.517587612915809</v>
      </c>
      <c r="AD173" s="1">
        <f t="shared" si="52"/>
        <v>497.4824123870842</v>
      </c>
      <c r="AE173" s="1">
        <f t="shared" si="53"/>
        <v>1.2587938064579045</v>
      </c>
      <c r="AF173" s="3">
        <f t="shared" si="60"/>
        <v>113.69633289914952</v>
      </c>
    </row>
    <row r="174" spans="1:32" x14ac:dyDescent="0.35">
      <c r="A174">
        <v>5</v>
      </c>
      <c r="C174" s="15">
        <f t="shared" si="61"/>
        <v>44077</v>
      </c>
      <c r="D174" s="9">
        <v>171</v>
      </c>
      <c r="E174" s="13"/>
      <c r="F174" s="74"/>
      <c r="G174" s="74"/>
      <c r="H174" s="74"/>
      <c r="L174" s="64"/>
      <c r="Q174" s="17"/>
      <c r="R174" s="17"/>
      <c r="T174" s="34">
        <f t="shared" si="54"/>
        <v>0.59399999999999997</v>
      </c>
      <c r="U174">
        <f>IF(A174=0,$AL$2,IF(A174=1,$AL$3,IF(A174=2,$AL$4,IF(A174=3,$AL$5,IF(A174=4,$AL$6,IF(A174=5,$AL$7,IF(A174=6,#REF!,IF(A174=7,$AL$9,IF(A174=8,$AL$8,"")))))))))</f>
        <v>2.7E-2</v>
      </c>
      <c r="V174">
        <v>22.22</v>
      </c>
      <c r="W174">
        <f t="shared" si="55"/>
        <v>4.5454545454545456E-2</v>
      </c>
      <c r="X174">
        <f t="shared" si="56"/>
        <v>-1.8454545454545456E-2</v>
      </c>
      <c r="Y174" s="32">
        <f t="shared" si="57"/>
        <v>305891.91969679861</v>
      </c>
      <c r="Z174" s="28">
        <f t="shared" si="58"/>
        <v>123.50519720612678</v>
      </c>
      <c r="AA174" s="28">
        <f t="shared" si="59"/>
        <v>4553.5751059953354</v>
      </c>
      <c r="AB174" s="20"/>
      <c r="AC174" s="1">
        <f t="shared" si="51"/>
        <v>2.4701039441225356</v>
      </c>
      <c r="AD174" s="1">
        <f t="shared" si="52"/>
        <v>497.52989605587749</v>
      </c>
      <c r="AE174" s="1">
        <f t="shared" si="53"/>
        <v>1.2350519720612678</v>
      </c>
      <c r="AF174" s="3">
        <f t="shared" si="60"/>
        <v>113.83937764988339</v>
      </c>
    </row>
    <row r="175" spans="1:32" x14ac:dyDescent="0.35">
      <c r="A175">
        <v>5</v>
      </c>
      <c r="C175" s="15">
        <f t="shared" si="61"/>
        <v>44078</v>
      </c>
      <c r="D175" s="9">
        <v>172</v>
      </c>
      <c r="E175" s="13"/>
      <c r="F175" s="74"/>
      <c r="G175" s="74"/>
      <c r="H175" s="74"/>
      <c r="L175" s="64"/>
      <c r="Q175" s="17"/>
      <c r="R175" s="17"/>
      <c r="T175" s="34">
        <f t="shared" si="54"/>
        <v>0.59399999999999997</v>
      </c>
      <c r="U175">
        <f>IF(A175=0,$AL$2,IF(A175=1,$AL$3,IF(A175=2,$AL$4,IF(A175=3,$AL$5,IF(A175=4,$AL$6,IF(A175=5,$AL$7,IF(A175=6,#REF!,IF(A175=7,$AL$9,IF(A175=8,$AL$8,"")))))))))</f>
        <v>2.7E-2</v>
      </c>
      <c r="V175">
        <v>22.22</v>
      </c>
      <c r="W175">
        <f t="shared" si="55"/>
        <v>4.5454545454545456E-2</v>
      </c>
      <c r="X175">
        <f t="shared" si="56"/>
        <v>-1.8454545454545456E-2</v>
      </c>
      <c r="Y175" s="32">
        <f t="shared" si="57"/>
        <v>305888.63526462793</v>
      </c>
      <c r="Z175" s="28">
        <f t="shared" si="58"/>
        <v>121.17575677651519</v>
      </c>
      <c r="AA175" s="28">
        <f t="shared" si="59"/>
        <v>4559.1889785956137</v>
      </c>
      <c r="AB175" s="20"/>
      <c r="AC175" s="1">
        <f t="shared" si="51"/>
        <v>2.423515135530304</v>
      </c>
      <c r="AD175" s="1">
        <f t="shared" si="52"/>
        <v>497.57648486446971</v>
      </c>
      <c r="AE175" s="1">
        <f t="shared" si="53"/>
        <v>1.211757567765152</v>
      </c>
      <c r="AF175" s="3">
        <f t="shared" si="60"/>
        <v>113.97972446489035</v>
      </c>
    </row>
    <row r="176" spans="1:32" x14ac:dyDescent="0.35">
      <c r="A176">
        <v>5</v>
      </c>
      <c r="C176" s="15">
        <f t="shared" si="61"/>
        <v>44079</v>
      </c>
      <c r="D176" s="9">
        <v>173</v>
      </c>
      <c r="E176" s="13"/>
      <c r="F176" s="74"/>
      <c r="G176" s="74"/>
      <c r="H176" s="74"/>
      <c r="L176" s="64"/>
      <c r="Q176" s="17"/>
      <c r="R176" s="17"/>
      <c r="T176" s="34">
        <f t="shared" si="54"/>
        <v>0.59399999999999997</v>
      </c>
      <c r="U176">
        <f>IF(A176=0,$AL$2,IF(A176=1,$AL$3,IF(A176=2,$AL$4,IF(A176=3,$AL$5,IF(A176=4,$AL$6,IF(A176=5,$AL$7,IF(A176=6,#REF!,IF(A176=7,$AL$9,IF(A176=8,$AL$8,"")))))))))</f>
        <v>2.7E-2</v>
      </c>
      <c r="V176">
        <v>22.22</v>
      </c>
      <c r="W176">
        <f t="shared" si="55"/>
        <v>4.5454545454545456E-2</v>
      </c>
      <c r="X176">
        <f t="shared" si="56"/>
        <v>-1.8454545454545456E-2</v>
      </c>
      <c r="Y176" s="32">
        <f t="shared" si="57"/>
        <v>305885.41281496978</v>
      </c>
      <c r="Z176" s="28">
        <f t="shared" si="58"/>
        <v>118.89021749024882</v>
      </c>
      <c r="AA176" s="28">
        <f t="shared" si="59"/>
        <v>4564.6969675400005</v>
      </c>
      <c r="AB176" s="20"/>
      <c r="AC176" s="1">
        <f t="shared" si="51"/>
        <v>2.3778043498049763</v>
      </c>
      <c r="AD176" s="1">
        <f t="shared" si="52"/>
        <v>497.62219565019501</v>
      </c>
      <c r="AE176" s="1">
        <f t="shared" si="53"/>
        <v>1.1889021749024882</v>
      </c>
      <c r="AF176" s="3">
        <f t="shared" si="60"/>
        <v>114.11742418850002</v>
      </c>
    </row>
    <row r="177" spans="1:32" x14ac:dyDescent="0.35">
      <c r="A177">
        <v>5</v>
      </c>
      <c r="C177" s="15">
        <f t="shared" si="61"/>
        <v>44080</v>
      </c>
      <c r="D177" s="9">
        <v>174</v>
      </c>
      <c r="E177" s="13"/>
      <c r="F177" s="74"/>
      <c r="G177" s="74"/>
      <c r="H177" s="74"/>
      <c r="L177" s="64"/>
      <c r="Q177" s="17"/>
      <c r="R177" s="17"/>
      <c r="T177" s="34">
        <f t="shared" si="54"/>
        <v>0.59399999999999997</v>
      </c>
      <c r="U177">
        <f>IF(A177=0,$AL$2,IF(A177=1,$AL$3,IF(A177=2,$AL$4,IF(A177=3,$AL$5,IF(A177=4,$AL$6,IF(A177=5,$AL$7,IF(A177=6,#REF!,IF(A177=7,$AL$9,IF(A177=8,$AL$8,"")))))))))</f>
        <v>2.7E-2</v>
      </c>
      <c r="V177">
        <v>22.22</v>
      </c>
      <c r="W177">
        <f t="shared" si="55"/>
        <v>4.5454545454545456E-2</v>
      </c>
      <c r="X177">
        <f t="shared" si="56"/>
        <v>-1.8454545454545456E-2</v>
      </c>
      <c r="Y177" s="32">
        <f t="shared" si="57"/>
        <v>305882.25117839442</v>
      </c>
      <c r="Z177" s="28">
        <f t="shared" si="58"/>
        <v>116.64775327057686</v>
      </c>
      <c r="AA177" s="28">
        <f t="shared" si="59"/>
        <v>4570.1010683350114</v>
      </c>
      <c r="AB177" s="20"/>
      <c r="AC177" s="1">
        <f t="shared" si="51"/>
        <v>2.3329550654115372</v>
      </c>
      <c r="AD177" s="1">
        <f t="shared" si="52"/>
        <v>497.66704493458849</v>
      </c>
      <c r="AE177" s="1">
        <f t="shared" si="53"/>
        <v>1.1664775327057686</v>
      </c>
      <c r="AF177" s="3">
        <f t="shared" si="60"/>
        <v>114.25252670837529</v>
      </c>
    </row>
    <row r="178" spans="1:32" x14ac:dyDescent="0.35">
      <c r="A178">
        <v>5</v>
      </c>
      <c r="C178" s="15">
        <f t="shared" si="61"/>
        <v>44081</v>
      </c>
      <c r="D178" s="9">
        <v>175</v>
      </c>
      <c r="E178" s="13"/>
      <c r="F178" s="74"/>
      <c r="G178" s="74"/>
      <c r="H178" s="74"/>
      <c r="L178" s="64"/>
      <c r="Q178" s="17"/>
      <c r="R178" s="17"/>
      <c r="T178" s="34">
        <f t="shared" si="54"/>
        <v>0.59399999999999997</v>
      </c>
      <c r="U178">
        <f>IF(A178=0,$AL$2,IF(A178=1,$AL$3,IF(A178=2,$AL$4,IF(A178=3,$AL$5,IF(A178=4,$AL$6,IF(A178=5,$AL$7,IF(A178=6,#REF!,IF(A178=7,$AL$9,IF(A178=8,$AL$8,"")))))))))</f>
        <v>2.7E-2</v>
      </c>
      <c r="V178">
        <v>22.22</v>
      </c>
      <c r="W178">
        <f t="shared" si="55"/>
        <v>4.5454545454545456E-2</v>
      </c>
      <c r="X178">
        <f t="shared" si="56"/>
        <v>-1.8454545454545456E-2</v>
      </c>
      <c r="Y178" s="32">
        <f t="shared" si="57"/>
        <v>305879.14920752536</v>
      </c>
      <c r="Z178" s="28">
        <f t="shared" si="58"/>
        <v>114.44755353643215</v>
      </c>
      <c r="AA178" s="28">
        <f t="shared" si="59"/>
        <v>4575.4032389382191</v>
      </c>
      <c r="AB178" s="20"/>
      <c r="AC178" s="1">
        <f t="shared" si="51"/>
        <v>2.2889510707286429</v>
      </c>
      <c r="AD178" s="1">
        <f t="shared" si="52"/>
        <v>497.71104892927139</v>
      </c>
      <c r="AE178" s="1">
        <f t="shared" si="53"/>
        <v>1.1444755353643215</v>
      </c>
      <c r="AF178" s="3">
        <f t="shared" si="60"/>
        <v>114.38508097345549</v>
      </c>
    </row>
    <row r="179" spans="1:32" x14ac:dyDescent="0.35">
      <c r="A179">
        <v>5</v>
      </c>
      <c r="C179" s="15">
        <f t="shared" si="61"/>
        <v>44082</v>
      </c>
      <c r="D179" s="9">
        <v>176</v>
      </c>
      <c r="E179" s="13"/>
      <c r="F179" s="74"/>
      <c r="G179" s="74"/>
      <c r="H179" s="74"/>
      <c r="L179" s="64"/>
      <c r="Q179" s="17"/>
      <c r="R179" s="17"/>
      <c r="T179" s="34">
        <f t="shared" si="54"/>
        <v>0.59399999999999997</v>
      </c>
      <c r="U179">
        <f>IF(A179=0,$AL$2,IF(A179=1,$AL$3,IF(A179=2,$AL$4,IF(A179=3,$AL$5,IF(A179=4,$AL$6,IF(A179=5,$AL$7,IF(A179=6,#REF!,IF(A179=7,$AL$9,IF(A179=8,$AL$8,"")))))))))</f>
        <v>2.7E-2</v>
      </c>
      <c r="V179">
        <v>22.22</v>
      </c>
      <c r="W179">
        <f t="shared" si="55"/>
        <v>4.5454545454545456E-2</v>
      </c>
      <c r="X179">
        <f t="shared" si="56"/>
        <v>-1.8454545454545456E-2</v>
      </c>
      <c r="Y179" s="32">
        <f t="shared" si="57"/>
        <v>305876.10577662382</v>
      </c>
      <c r="Z179" s="28">
        <f t="shared" si="58"/>
        <v>112.28882291357246</v>
      </c>
      <c r="AA179" s="28">
        <f t="shared" si="59"/>
        <v>4580.6054004626021</v>
      </c>
      <c r="AB179" s="20"/>
      <c r="AC179" s="1">
        <f t="shared" si="51"/>
        <v>2.2457764582714494</v>
      </c>
      <c r="AD179" s="1">
        <f t="shared" si="52"/>
        <v>497.75422354172855</v>
      </c>
      <c r="AE179" s="1">
        <f t="shared" si="53"/>
        <v>1.1228882291357247</v>
      </c>
      <c r="AF179" s="3">
        <f t="shared" si="60"/>
        <v>114.51513501156506</v>
      </c>
    </row>
    <row r="180" spans="1:32" x14ac:dyDescent="0.35">
      <c r="A180">
        <v>5</v>
      </c>
      <c r="C180" s="15">
        <f t="shared" si="61"/>
        <v>44083</v>
      </c>
      <c r="D180" s="9">
        <v>177</v>
      </c>
      <c r="E180" s="13"/>
      <c r="F180" s="74"/>
      <c r="G180" s="74"/>
      <c r="H180" s="74"/>
      <c r="L180" s="64"/>
      <c r="Q180" s="17"/>
      <c r="R180" s="17"/>
      <c r="T180" s="34">
        <f t="shared" si="54"/>
        <v>0.59399999999999997</v>
      </c>
      <c r="U180">
        <f>IF(A180=0,$AL$2,IF(A180=1,$AL$3,IF(A180=2,$AL$4,IF(A180=3,$AL$5,IF(A180=4,$AL$6,IF(A180=5,$AL$7,IF(A180=6,#REF!,IF(A180=7,$AL$9,IF(A180=8,$AL$8,"")))))))))</f>
        <v>2.7E-2</v>
      </c>
      <c r="V180">
        <v>22.22</v>
      </c>
      <c r="W180">
        <f t="shared" si="55"/>
        <v>4.5454545454545456E-2</v>
      </c>
      <c r="X180">
        <f t="shared" si="56"/>
        <v>-1.8454545454545456E-2</v>
      </c>
      <c r="Y180" s="32">
        <f t="shared" si="57"/>
        <v>305873.11978118122</v>
      </c>
      <c r="Z180" s="28">
        <f t="shared" si="58"/>
        <v>110.17078095103842</v>
      </c>
      <c r="AA180" s="28">
        <f t="shared" si="59"/>
        <v>4585.7094378677648</v>
      </c>
      <c r="AB180" s="20"/>
      <c r="AC180" s="1">
        <f t="shared" si="51"/>
        <v>2.2034156190207685</v>
      </c>
      <c r="AD180" s="1">
        <f t="shared" si="52"/>
        <v>497.79658438097925</v>
      </c>
      <c r="AE180" s="1">
        <f t="shared" si="53"/>
        <v>1.1017078095103843</v>
      </c>
      <c r="AF180" s="3">
        <f t="shared" si="60"/>
        <v>114.64273594669413</v>
      </c>
    </row>
    <row r="181" spans="1:32" x14ac:dyDescent="0.35">
      <c r="A181">
        <v>5</v>
      </c>
      <c r="C181" s="15">
        <f t="shared" si="61"/>
        <v>44084</v>
      </c>
      <c r="D181" s="9">
        <v>178</v>
      </c>
      <c r="E181" s="13"/>
      <c r="F181" s="74"/>
      <c r="G181" s="74"/>
      <c r="H181" s="74"/>
      <c r="L181" s="64"/>
      <c r="Q181" s="17"/>
      <c r="R181" s="17"/>
      <c r="T181" s="34">
        <f t="shared" si="54"/>
        <v>0.59399999999999997</v>
      </c>
      <c r="U181">
        <f>IF(A181=0,$AL$2,IF(A181=1,$AL$3,IF(A181=2,$AL$4,IF(A181=3,$AL$5,IF(A181=4,$AL$6,IF(A181=5,$AL$7,IF(A181=6,#REF!,IF(A181=7,$AL$9,IF(A181=8,$AL$8,"")))))))))</f>
        <v>2.7E-2</v>
      </c>
      <c r="V181">
        <v>22.22</v>
      </c>
      <c r="W181">
        <f t="shared" si="55"/>
        <v>4.5454545454545456E-2</v>
      </c>
      <c r="X181">
        <f t="shared" si="56"/>
        <v>-1.8454545454545456E-2</v>
      </c>
      <c r="Y181" s="32">
        <f t="shared" si="57"/>
        <v>305870.19013751892</v>
      </c>
      <c r="Z181" s="28">
        <f t="shared" si="58"/>
        <v>108.09266184283295</v>
      </c>
      <c r="AA181" s="28">
        <f t="shared" si="59"/>
        <v>4590.7172006382661</v>
      </c>
      <c r="AB181" s="20"/>
      <c r="AC181" s="1">
        <f t="shared" si="51"/>
        <v>2.161853236856659</v>
      </c>
      <c r="AD181" s="1">
        <f t="shared" si="52"/>
        <v>497.83814676314336</v>
      </c>
      <c r="AE181" s="1">
        <f t="shared" si="53"/>
        <v>1.0809266184283295</v>
      </c>
      <c r="AF181" s="3">
        <f t="shared" si="60"/>
        <v>114.76793001595667</v>
      </c>
    </row>
    <row r="182" spans="1:32" x14ac:dyDescent="0.35">
      <c r="A182">
        <v>5</v>
      </c>
      <c r="C182" s="15">
        <f t="shared" si="61"/>
        <v>44085</v>
      </c>
      <c r="D182" s="9">
        <v>179</v>
      </c>
      <c r="E182" s="13"/>
      <c r="F182" s="74"/>
      <c r="G182" s="74"/>
      <c r="H182" s="74"/>
      <c r="L182" s="64"/>
      <c r="Q182" s="17"/>
      <c r="R182" s="17"/>
      <c r="T182" s="34">
        <f t="shared" si="54"/>
        <v>0.59399999999999997</v>
      </c>
      <c r="U182">
        <f>IF(A182=0,$AL$2,IF(A182=1,$AL$3,IF(A182=2,$AL$4,IF(A182=3,$AL$5,IF(A182=4,$AL$6,IF(A182=5,$AL$7,IF(A182=6,#REF!,IF(A182=7,$AL$9,IF(A182=8,$AL$8,"")))))))))</f>
        <v>2.7E-2</v>
      </c>
      <c r="V182">
        <v>22.22</v>
      </c>
      <c r="W182">
        <f t="shared" si="55"/>
        <v>4.5454545454545456E-2</v>
      </c>
      <c r="X182">
        <f t="shared" si="56"/>
        <v>-1.8454545454545456E-2</v>
      </c>
      <c r="Y182" s="32">
        <f t="shared" si="57"/>
        <v>305867.31578239601</v>
      </c>
      <c r="Z182" s="28">
        <f t="shared" si="58"/>
        <v>106.0537141547283</v>
      </c>
      <c r="AA182" s="28">
        <f t="shared" si="59"/>
        <v>4595.6305034493043</v>
      </c>
      <c r="AB182" s="20"/>
      <c r="AC182" s="1">
        <f t="shared" si="51"/>
        <v>2.1210742830945661</v>
      </c>
      <c r="AD182" s="1">
        <f t="shared" si="52"/>
        <v>497.87892571690543</v>
      </c>
      <c r="AE182" s="1">
        <f t="shared" si="53"/>
        <v>1.0605371415472831</v>
      </c>
      <c r="AF182" s="3">
        <f t="shared" si="60"/>
        <v>114.89076258623261</v>
      </c>
    </row>
    <row r="183" spans="1:32" x14ac:dyDescent="0.35">
      <c r="A183">
        <v>5</v>
      </c>
      <c r="C183" s="15">
        <f t="shared" si="61"/>
        <v>44086</v>
      </c>
      <c r="D183" s="9">
        <v>180</v>
      </c>
      <c r="E183" s="13"/>
      <c r="F183" s="74"/>
      <c r="G183" s="74"/>
      <c r="H183" s="74"/>
      <c r="L183" s="64"/>
      <c r="Q183" s="17"/>
      <c r="R183" s="17"/>
      <c r="T183" s="34">
        <f t="shared" si="54"/>
        <v>0.59399999999999997</v>
      </c>
      <c r="U183">
        <f>IF(A183=0,$AL$2,IF(A183=1,$AL$3,IF(A183=2,$AL$4,IF(A183=3,$AL$5,IF(A183=4,$AL$6,IF(A183=5,$AL$7,IF(A183=6,#REF!,IF(A183=7,$AL$9,IF(A183=8,$AL$8,"")))))))))</f>
        <v>2.7E-2</v>
      </c>
      <c r="V183">
        <v>22.22</v>
      </c>
      <c r="W183">
        <f t="shared" si="55"/>
        <v>4.5454545454545456E-2</v>
      </c>
      <c r="X183">
        <f t="shared" si="56"/>
        <v>-1.8454545454545456E-2</v>
      </c>
      <c r="Y183" s="32">
        <f t="shared" si="57"/>
        <v>305864.49567262398</v>
      </c>
      <c r="Z183" s="28">
        <f t="shared" si="58"/>
        <v>104.05320055610883</v>
      </c>
      <c r="AA183" s="28">
        <f t="shared" si="59"/>
        <v>4600.451126819974</v>
      </c>
      <c r="AB183" s="20"/>
      <c r="AC183" s="1">
        <f t="shared" si="51"/>
        <v>2.0810640111221765</v>
      </c>
      <c r="AD183" s="1">
        <f t="shared" si="52"/>
        <v>497.91893598887782</v>
      </c>
      <c r="AE183" s="1">
        <f t="shared" si="53"/>
        <v>1.0405320055610883</v>
      </c>
      <c r="AF183" s="3">
        <f t="shared" si="60"/>
        <v>115.01127817049935</v>
      </c>
    </row>
    <row r="184" spans="1:32" x14ac:dyDescent="0.35">
      <c r="A184">
        <v>5</v>
      </c>
      <c r="C184" s="15">
        <f t="shared" si="61"/>
        <v>44087</v>
      </c>
      <c r="D184" s="9">
        <v>181</v>
      </c>
      <c r="E184" s="13"/>
      <c r="F184" s="74"/>
      <c r="G184" s="74"/>
      <c r="H184" s="74"/>
      <c r="L184" s="64"/>
      <c r="Q184" s="17"/>
      <c r="R184" s="17"/>
      <c r="T184" s="34">
        <f t="shared" si="54"/>
        <v>0.59399999999999997</v>
      </c>
      <c r="U184">
        <f>IF(A184=0,$AL$2,IF(A184=1,$AL$3,IF(A184=2,$AL$4,IF(A184=3,$AL$5,IF(A184=4,$AL$6,IF(A184=5,$AL$7,IF(A184=6,#REF!,IF(A184=7,$AL$9,IF(A184=8,$AL$8,"")))))))))</f>
        <v>2.7E-2</v>
      </c>
      <c r="V184">
        <v>22.22</v>
      </c>
      <c r="W184">
        <f t="shared" si="55"/>
        <v>4.5454545454545456E-2</v>
      </c>
      <c r="X184">
        <f t="shared" si="56"/>
        <v>-1.8454545454545456E-2</v>
      </c>
      <c r="Y184" s="32">
        <f t="shared" si="57"/>
        <v>305861.72878468898</v>
      </c>
      <c r="Z184" s="28">
        <f t="shared" si="58"/>
        <v>102.09039755675883</v>
      </c>
      <c r="AA184" s="28">
        <f t="shared" si="59"/>
        <v>4605.1808177543426</v>
      </c>
      <c r="AB184" s="20"/>
      <c r="AC184" s="1">
        <f t="shared" si="51"/>
        <v>2.0418079511351768</v>
      </c>
      <c r="AD184" s="1">
        <f t="shared" si="52"/>
        <v>497.95819204886482</v>
      </c>
      <c r="AE184" s="1">
        <f t="shared" si="53"/>
        <v>1.0209039755675884</v>
      </c>
      <c r="AF184" s="3">
        <f t="shared" si="60"/>
        <v>115.12952044385857</v>
      </c>
    </row>
    <row r="185" spans="1:32" x14ac:dyDescent="0.35">
      <c r="A185">
        <v>5</v>
      </c>
      <c r="C185" s="15">
        <f t="shared" si="61"/>
        <v>44088</v>
      </c>
      <c r="D185" s="9">
        <v>182</v>
      </c>
      <c r="E185" s="13"/>
      <c r="F185" s="74"/>
      <c r="G185" s="74"/>
      <c r="H185" s="74"/>
      <c r="L185" s="64"/>
      <c r="Q185" s="17"/>
      <c r="R185" s="17"/>
      <c r="T185" s="34">
        <f t="shared" si="54"/>
        <v>0.59399999999999997</v>
      </c>
      <c r="U185">
        <f>IF(A185=0,$AL$2,IF(A185=1,$AL$3,IF(A185=2,$AL$4,IF(A185=3,$AL$5,IF(A185=4,$AL$6,IF(A185=5,$AL$7,IF(A185=6,#REF!,IF(A185=7,$AL$9,IF(A185=8,$AL$8,"")))))))))</f>
        <v>2.7E-2</v>
      </c>
      <c r="V185">
        <v>22.22</v>
      </c>
      <c r="W185">
        <f t="shared" si="55"/>
        <v>4.5454545454545456E-2</v>
      </c>
      <c r="X185">
        <f t="shared" si="56"/>
        <v>-1.8454545454545456E-2</v>
      </c>
      <c r="Y185" s="32">
        <f t="shared" si="57"/>
        <v>305859.01411438099</v>
      </c>
      <c r="Z185" s="28">
        <f t="shared" si="58"/>
        <v>100.16459524850636</v>
      </c>
      <c r="AA185" s="28">
        <f t="shared" si="59"/>
        <v>4609.8212903705589</v>
      </c>
      <c r="AB185" s="20"/>
      <c r="AC185" s="1">
        <f t="shared" si="51"/>
        <v>2.0032919049701272</v>
      </c>
      <c r="AD185" s="1">
        <f t="shared" si="52"/>
        <v>497.99670809502987</v>
      </c>
      <c r="AE185" s="1">
        <f t="shared" si="53"/>
        <v>1.0016459524850636</v>
      </c>
      <c r="AF185" s="3">
        <f t="shared" si="60"/>
        <v>115.24553225926398</v>
      </c>
    </row>
    <row r="186" spans="1:32" x14ac:dyDescent="0.35">
      <c r="A186">
        <v>5</v>
      </c>
      <c r="C186" s="15">
        <f t="shared" si="61"/>
        <v>44089</v>
      </c>
      <c r="D186" s="9">
        <v>183</v>
      </c>
      <c r="E186" s="13"/>
      <c r="F186" s="74"/>
      <c r="G186" s="74"/>
      <c r="H186" s="74"/>
      <c r="L186" s="64"/>
      <c r="Q186" s="17"/>
      <c r="R186" s="17"/>
      <c r="T186" s="34">
        <f t="shared" si="54"/>
        <v>0.59399999999999997</v>
      </c>
      <c r="U186">
        <f>IF(A186=0,$AL$2,IF(A186=1,$AL$3,IF(A186=2,$AL$4,IF(A186=3,$AL$5,IF(A186=4,$AL$6,IF(A186=5,$AL$7,IF(A186=6,#REF!,IF(A186=7,$AL$9,IF(A186=8,$AL$8,"")))))))))</f>
        <v>2.7E-2</v>
      </c>
      <c r="V186">
        <v>22.22</v>
      </c>
      <c r="W186">
        <f t="shared" si="55"/>
        <v>4.5454545454545456E-2</v>
      </c>
      <c r="X186">
        <f t="shared" si="56"/>
        <v>-1.8454545454545456E-2</v>
      </c>
      <c r="Y186" s="32">
        <f t="shared" si="57"/>
        <v>305856.35067643021</v>
      </c>
      <c r="Z186" s="28">
        <f t="shared" si="58"/>
        <v>98.275097051635868</v>
      </c>
      <c r="AA186" s="28">
        <f t="shared" si="59"/>
        <v>4614.3742265182182</v>
      </c>
      <c r="AB186" s="20"/>
      <c r="AC186" s="1">
        <f t="shared" si="51"/>
        <v>1.9655019410327175</v>
      </c>
      <c r="AD186" s="1">
        <f t="shared" si="52"/>
        <v>498.0344980589673</v>
      </c>
      <c r="AE186" s="1">
        <f t="shared" si="53"/>
        <v>0.98275097051635874</v>
      </c>
      <c r="AF186" s="3">
        <f t="shared" si="60"/>
        <v>115.35935566295547</v>
      </c>
    </row>
    <row r="187" spans="1:32" x14ac:dyDescent="0.35">
      <c r="A187">
        <v>5</v>
      </c>
      <c r="C187" s="15">
        <f t="shared" si="61"/>
        <v>44090</v>
      </c>
      <c r="D187" s="9">
        <v>184</v>
      </c>
      <c r="E187" s="13"/>
      <c r="F187" s="74"/>
      <c r="G187" s="74"/>
      <c r="H187" s="74"/>
      <c r="L187" s="64"/>
      <c r="Q187" s="17"/>
      <c r="R187" s="17"/>
      <c r="T187" s="34">
        <f t="shared" si="54"/>
        <v>0.59399999999999997</v>
      </c>
      <c r="U187">
        <f>IF(A187=0,$AL$2,IF(A187=1,$AL$3,IF(A187=2,$AL$4,IF(A187=3,$AL$5,IF(A187=4,$AL$6,IF(A187=5,$AL$7,IF(A187=6,#REF!,IF(A187=7,$AL$9,IF(A187=8,$AL$8,"")))))))))</f>
        <v>2.7E-2</v>
      </c>
      <c r="V187">
        <v>22.22</v>
      </c>
      <c r="W187">
        <f t="shared" si="55"/>
        <v>4.5454545454545456E-2</v>
      </c>
      <c r="X187">
        <f t="shared" si="56"/>
        <v>-1.8454545454545456E-2</v>
      </c>
      <c r="Y187" s="32">
        <f t="shared" si="57"/>
        <v>305853.7375041499</v>
      </c>
      <c r="Z187" s="28">
        <f t="shared" si="58"/>
        <v>96.421219465983299</v>
      </c>
      <c r="AA187" s="28">
        <f t="shared" si="59"/>
        <v>4618.8412763842016</v>
      </c>
      <c r="AB187" s="20"/>
      <c r="AC187" s="1">
        <f t="shared" si="51"/>
        <v>1.928424389319666</v>
      </c>
      <c r="AD187" s="1">
        <f t="shared" si="52"/>
        <v>498.07157561068033</v>
      </c>
      <c r="AE187" s="1">
        <f t="shared" si="53"/>
        <v>0.96421219465983299</v>
      </c>
      <c r="AF187" s="3">
        <f t="shared" si="60"/>
        <v>115.47103190960505</v>
      </c>
    </row>
    <row r="188" spans="1:32" x14ac:dyDescent="0.35">
      <c r="A188">
        <v>5</v>
      </c>
      <c r="C188" s="15">
        <f t="shared" si="61"/>
        <v>44091</v>
      </c>
      <c r="D188" s="9">
        <v>185</v>
      </c>
      <c r="E188" s="13"/>
      <c r="F188" s="74"/>
      <c r="G188" s="74"/>
      <c r="H188" s="74"/>
      <c r="L188" s="64"/>
      <c r="Q188" s="17"/>
      <c r="R188" s="17"/>
      <c r="T188" s="34">
        <f t="shared" si="54"/>
        <v>0.59399999999999997</v>
      </c>
      <c r="U188">
        <f>IF(A188=0,$AL$2,IF(A188=1,$AL$3,IF(A188=2,$AL$4,IF(A188=3,$AL$5,IF(A188=4,$AL$6,IF(A188=5,$AL$7,IF(A188=6,#REF!,IF(A188=7,$AL$9,IF(A188=8,$AL$8,"")))))))))</f>
        <v>2.7E-2</v>
      </c>
      <c r="V188">
        <v>22.22</v>
      </c>
      <c r="W188">
        <f t="shared" si="55"/>
        <v>4.5454545454545456E-2</v>
      </c>
      <c r="X188">
        <f t="shared" si="56"/>
        <v>-1.8454545454545456E-2</v>
      </c>
      <c r="Y188" s="32">
        <f t="shared" si="57"/>
        <v>305851.17364908627</v>
      </c>
      <c r="Z188" s="28">
        <f t="shared" si="58"/>
        <v>94.602291826629482</v>
      </c>
      <c r="AA188" s="28">
        <f t="shared" si="59"/>
        <v>4623.2240590872007</v>
      </c>
      <c r="AB188" s="20"/>
      <c r="AC188" s="1">
        <f t="shared" si="51"/>
        <v>1.8920458365325896</v>
      </c>
      <c r="AD188" s="1">
        <f t="shared" si="52"/>
        <v>498.10795416346741</v>
      </c>
      <c r="AE188" s="1">
        <f t="shared" si="53"/>
        <v>0.94602291826629481</v>
      </c>
      <c r="AF188" s="3">
        <f t="shared" si="60"/>
        <v>115.58060147718002</v>
      </c>
    </row>
    <row r="189" spans="1:32" x14ac:dyDescent="0.35">
      <c r="A189">
        <v>5</v>
      </c>
      <c r="C189" s="15">
        <f t="shared" si="61"/>
        <v>44092</v>
      </c>
      <c r="D189" s="9">
        <v>186</v>
      </c>
      <c r="E189" s="13"/>
      <c r="F189" s="74"/>
      <c r="G189" s="74"/>
      <c r="H189" s="74"/>
      <c r="L189" s="64"/>
      <c r="Q189" s="17"/>
      <c r="R189" s="17"/>
      <c r="T189" s="34">
        <f t="shared" si="54"/>
        <v>0.59399999999999997</v>
      </c>
      <c r="U189">
        <f>IF(A189=0,$AL$2,IF(A189=1,$AL$3,IF(A189=2,$AL$4,IF(A189=3,$AL$5,IF(A189=4,$AL$6,IF(A189=5,$AL$7,IF(A189=6,#REF!,IF(A189=7,$AL$9,IF(A189=8,$AL$8,"")))))))))</f>
        <v>2.7E-2</v>
      </c>
      <c r="V189">
        <v>22.22</v>
      </c>
      <c r="W189">
        <f t="shared" si="55"/>
        <v>4.5454545454545456E-2</v>
      </c>
      <c r="X189">
        <f t="shared" si="56"/>
        <v>-1.8454545454545456E-2</v>
      </c>
      <c r="Y189" s="32">
        <f t="shared" si="57"/>
        <v>305848.65818067483</v>
      </c>
      <c r="Z189" s="28">
        <f t="shared" si="58"/>
        <v>92.817656064108405</v>
      </c>
      <c r="AA189" s="28">
        <f t="shared" si="59"/>
        <v>4627.5241632611387</v>
      </c>
      <c r="AB189" s="20"/>
      <c r="AC189" s="1">
        <f t="shared" si="51"/>
        <v>1.8563531212821682</v>
      </c>
      <c r="AD189" s="1">
        <f t="shared" si="52"/>
        <v>498.14364687871785</v>
      </c>
      <c r="AE189" s="1">
        <f t="shared" si="53"/>
        <v>0.92817656064108411</v>
      </c>
      <c r="AF189" s="3">
        <f t="shared" si="60"/>
        <v>115.68810408152848</v>
      </c>
    </row>
    <row r="190" spans="1:32" x14ac:dyDescent="0.35">
      <c r="A190">
        <v>5</v>
      </c>
      <c r="C190" s="15">
        <f t="shared" si="61"/>
        <v>44093</v>
      </c>
      <c r="D190" s="9">
        <v>187</v>
      </c>
      <c r="E190" s="13"/>
      <c r="F190" s="74"/>
      <c r="G190" s="74"/>
      <c r="H190" s="74"/>
      <c r="L190" s="64"/>
      <c r="Q190" s="17"/>
      <c r="R190" s="17"/>
      <c r="T190" s="34">
        <f t="shared" si="54"/>
        <v>0.59399999999999997</v>
      </c>
      <c r="U190">
        <f>IF(A190=0,$AL$2,IF(A190=1,$AL$3,IF(A190=2,$AL$4,IF(A190=3,$AL$5,IF(A190=4,$AL$6,IF(A190=5,$AL$7,IF(A190=6,#REF!,IF(A190=7,$AL$9,IF(A190=8,$AL$8,"")))))))))</f>
        <v>2.7E-2</v>
      </c>
      <c r="V190">
        <v>22.22</v>
      </c>
      <c r="W190">
        <f t="shared" si="55"/>
        <v>4.5454545454545456E-2</v>
      </c>
      <c r="X190">
        <f t="shared" si="56"/>
        <v>-1.8454545454545456E-2</v>
      </c>
      <c r="Y190" s="32">
        <f t="shared" si="57"/>
        <v>305846.19018590334</v>
      </c>
      <c r="Z190" s="28">
        <f t="shared" si="58"/>
        <v>91.066666469049096</v>
      </c>
      <c r="AA190" s="28">
        <f t="shared" si="59"/>
        <v>4631.7431476276888</v>
      </c>
      <c r="AB190" s="20"/>
      <c r="AC190" s="1">
        <f t="shared" si="51"/>
        <v>1.8213333293809819</v>
      </c>
      <c r="AD190" s="1">
        <f t="shared" si="52"/>
        <v>498.17866667061901</v>
      </c>
      <c r="AE190" s="1">
        <f t="shared" si="53"/>
        <v>0.91066666469049096</v>
      </c>
      <c r="AF190" s="3">
        <f t="shared" si="60"/>
        <v>115.79357869069223</v>
      </c>
    </row>
    <row r="191" spans="1:32" x14ac:dyDescent="0.35">
      <c r="A191">
        <v>5</v>
      </c>
      <c r="C191" s="15">
        <f t="shared" si="61"/>
        <v>44094</v>
      </c>
      <c r="D191" s="9">
        <v>188</v>
      </c>
      <c r="E191" s="13"/>
      <c r="F191" s="74"/>
      <c r="G191" s="74"/>
      <c r="H191" s="74"/>
      <c r="L191" s="64"/>
      <c r="Q191" s="17"/>
      <c r="R191" s="17"/>
      <c r="T191" s="34">
        <f t="shared" si="54"/>
        <v>0.59399999999999997</v>
      </c>
      <c r="U191">
        <f>IF(A191=0,$AL$2,IF(A191=1,$AL$3,IF(A191=2,$AL$4,IF(A191=3,$AL$5,IF(A191=4,$AL$6,IF(A191=5,$AL$7,IF(A191=6,#REF!,IF(A191=7,$AL$9,IF(A191=8,$AL$8,"")))))))))</f>
        <v>2.7E-2</v>
      </c>
      <c r="V191">
        <v>22.22</v>
      </c>
      <c r="W191">
        <f t="shared" si="55"/>
        <v>4.5454545454545456E-2</v>
      </c>
      <c r="X191">
        <f t="shared" si="56"/>
        <v>-1.8454545454545456E-2</v>
      </c>
      <c r="Y191" s="32">
        <f t="shared" si="57"/>
        <v>305843.76876898081</v>
      </c>
      <c r="Z191" s="28">
        <f t="shared" si="58"/>
        <v>89.348689461170693</v>
      </c>
      <c r="AA191" s="28">
        <f t="shared" si="59"/>
        <v>4635.8825415581005</v>
      </c>
      <c r="AB191" s="20"/>
      <c r="AC191" s="1">
        <f t="shared" si="51"/>
        <v>1.7869737892234139</v>
      </c>
      <c r="AD191" s="1">
        <f t="shared" si="52"/>
        <v>498.2130262107766</v>
      </c>
      <c r="AE191" s="1">
        <f t="shared" si="53"/>
        <v>0.89348689461170694</v>
      </c>
      <c r="AF191" s="3">
        <f t="shared" si="60"/>
        <v>115.89706353895252</v>
      </c>
    </row>
    <row r="192" spans="1:32" x14ac:dyDescent="0.35">
      <c r="A192">
        <v>5</v>
      </c>
      <c r="C192" s="15">
        <f t="shared" si="61"/>
        <v>44095</v>
      </c>
      <c r="D192" s="9">
        <v>189</v>
      </c>
      <c r="E192" s="13"/>
      <c r="F192" s="74"/>
      <c r="G192" s="74"/>
      <c r="H192" s="74"/>
      <c r="L192" s="64"/>
      <c r="Q192" s="17"/>
      <c r="R192" s="17"/>
      <c r="T192" s="34">
        <f t="shared" si="54"/>
        <v>0.59399999999999997</v>
      </c>
      <c r="U192">
        <f>IF(A192=0,$AL$2,IF(A192=1,$AL$3,IF(A192=2,$AL$4,IF(A192=3,$AL$5,IF(A192=4,$AL$6,IF(A192=5,$AL$7,IF(A192=6,#REF!,IF(A192=7,$AL$9,IF(A192=8,$AL$8,"")))))))))</f>
        <v>2.7E-2</v>
      </c>
      <c r="V192">
        <v>22.22</v>
      </c>
      <c r="W192">
        <f t="shared" si="55"/>
        <v>4.5454545454545456E-2</v>
      </c>
      <c r="X192">
        <f t="shared" si="56"/>
        <v>-1.8454545454545456E-2</v>
      </c>
      <c r="Y192" s="32">
        <f t="shared" si="57"/>
        <v>305841.393051013</v>
      </c>
      <c r="Z192" s="28">
        <f t="shared" si="58"/>
        <v>87.663103362551851</v>
      </c>
      <c r="AA192" s="28">
        <f t="shared" si="59"/>
        <v>4639.9438456245171</v>
      </c>
      <c r="AB192" s="20"/>
      <c r="AC192" s="1">
        <f t="shared" si="51"/>
        <v>1.7532620672510371</v>
      </c>
      <c r="AD192" s="1">
        <f t="shared" si="52"/>
        <v>498.24673793274894</v>
      </c>
      <c r="AE192" s="1">
        <f t="shared" si="53"/>
        <v>0.87663103362551853</v>
      </c>
      <c r="AF192" s="3">
        <f t="shared" si="60"/>
        <v>115.99859614061293</v>
      </c>
    </row>
    <row r="193" spans="1:32" x14ac:dyDescent="0.35">
      <c r="A193">
        <v>5</v>
      </c>
      <c r="C193" s="15">
        <f t="shared" si="61"/>
        <v>44096</v>
      </c>
      <c r="D193" s="9">
        <v>190</v>
      </c>
      <c r="E193" s="13"/>
      <c r="F193" s="74"/>
      <c r="G193" s="74"/>
      <c r="H193" s="74"/>
      <c r="L193" s="64"/>
      <c r="Q193" s="17"/>
      <c r="R193" s="17"/>
      <c r="T193" s="34">
        <f t="shared" si="54"/>
        <v>0.59399999999999997</v>
      </c>
      <c r="U193">
        <f>IF(A193=0,$AL$2,IF(A193=1,$AL$3,IF(A193=2,$AL$4,IF(A193=3,$AL$5,IF(A193=4,$AL$6,IF(A193=5,$AL$7,IF(A193=6,#REF!,IF(A193=7,$AL$9,IF(A193=8,$AL$8,"")))))))))</f>
        <v>2.7E-2</v>
      </c>
      <c r="V193">
        <v>22.22</v>
      </c>
      <c r="W193">
        <f t="shared" si="55"/>
        <v>4.5454545454545456E-2</v>
      </c>
      <c r="X193">
        <f t="shared" si="56"/>
        <v>-1.8454545454545456E-2</v>
      </c>
      <c r="Y193" s="32">
        <f t="shared" si="57"/>
        <v>305839.06216968398</v>
      </c>
      <c r="Z193" s="28">
        <f t="shared" si="58"/>
        <v>86.009298175097115</v>
      </c>
      <c r="AA193" s="28">
        <f t="shared" si="59"/>
        <v>4643.928532140997</v>
      </c>
      <c r="AB193" s="20"/>
      <c r="AC193" s="1">
        <f t="shared" si="51"/>
        <v>1.7201859635019423</v>
      </c>
      <c r="AD193" s="1">
        <f t="shared" si="52"/>
        <v>498.27981403649807</v>
      </c>
      <c r="AE193" s="1">
        <f t="shared" si="53"/>
        <v>0.86009298175097115</v>
      </c>
      <c r="AF193" s="3">
        <f t="shared" si="60"/>
        <v>116.09821330352493</v>
      </c>
    </row>
    <row r="194" spans="1:32" x14ac:dyDescent="0.35">
      <c r="A194">
        <v>5</v>
      </c>
      <c r="C194" s="15">
        <f t="shared" si="61"/>
        <v>44097</v>
      </c>
      <c r="D194" s="9">
        <v>191</v>
      </c>
      <c r="E194" s="13"/>
      <c r="F194" s="74"/>
      <c r="G194" s="74"/>
      <c r="H194" s="74"/>
      <c r="L194" s="64"/>
      <c r="Q194" s="17"/>
      <c r="R194" s="17"/>
      <c r="T194" s="34">
        <f t="shared" si="54"/>
        <v>0.59399999999999997</v>
      </c>
      <c r="U194">
        <f>IF(A194=0,$AL$2,IF(A194=1,$AL$3,IF(A194=2,$AL$4,IF(A194=3,$AL$5,IF(A194=4,$AL$6,IF(A194=5,$AL$7,IF(A194=6,#REF!,IF(A194=7,$AL$9,IF(A194=8,$AL$8,"")))))))))</f>
        <v>2.7E-2</v>
      </c>
      <c r="V194">
        <v>22.22</v>
      </c>
      <c r="W194">
        <f t="shared" si="55"/>
        <v>4.5454545454545456E-2</v>
      </c>
      <c r="X194">
        <f t="shared" si="56"/>
        <v>-1.8454545454545456E-2</v>
      </c>
      <c r="Y194" s="32">
        <f t="shared" si="57"/>
        <v>305836.77527894353</v>
      </c>
      <c r="Z194" s="28">
        <f t="shared" si="58"/>
        <v>84.386675362124024</v>
      </c>
      <c r="AA194" s="28">
        <f t="shared" si="59"/>
        <v>4647.8380456944105</v>
      </c>
      <c r="AB194" s="20"/>
      <c r="AC194" s="1">
        <f t="shared" ref="AC194:AC257" si="69">Z194*$AI$7</f>
        <v>1.6877335072424806</v>
      </c>
      <c r="AD194" s="1">
        <f t="shared" ref="AD194:AD257" si="70">$AI$10-AC194</f>
        <v>498.31226649275754</v>
      </c>
      <c r="AE194" s="1">
        <f t="shared" ref="AE194:AE257" si="71">Z194*$AI$8</f>
        <v>0.84386675362124031</v>
      </c>
      <c r="AF194" s="3">
        <f t="shared" si="60"/>
        <v>116.19595114236027</v>
      </c>
    </row>
    <row r="195" spans="1:32" x14ac:dyDescent="0.35">
      <c r="A195">
        <v>5</v>
      </c>
      <c r="C195" s="15">
        <f t="shared" si="61"/>
        <v>44098</v>
      </c>
      <c r="D195" s="9">
        <v>192</v>
      </c>
      <c r="E195" s="13"/>
      <c r="F195" s="74"/>
      <c r="G195" s="74"/>
      <c r="H195" s="74"/>
      <c r="L195" s="64"/>
      <c r="Q195" s="17"/>
      <c r="R195" s="17"/>
      <c r="T195" s="34">
        <f t="shared" ref="T195:T258" si="72">U195/W195</f>
        <v>0.59399999999999997</v>
      </c>
      <c r="U195">
        <f>IF(A195=0,$AL$2,IF(A195=1,$AL$3,IF(A195=2,$AL$4,IF(A195=3,$AL$5,IF(A195=4,$AL$6,IF(A195=5,$AL$7,IF(A195=6,#REF!,IF(A195=7,$AL$9,IF(A195=8,$AL$8,"")))))))))</f>
        <v>2.7E-2</v>
      </c>
      <c r="V195">
        <v>22.22</v>
      </c>
      <c r="W195">
        <f t="shared" ref="W195:W258" si="73">$AI$6</f>
        <v>4.5454545454545456E-2</v>
      </c>
      <c r="X195">
        <f t="shared" ref="X195:X258" si="74">U195-W195</f>
        <v>-1.8454545454545456E-2</v>
      </c>
      <c r="Y195" s="32">
        <f t="shared" ref="Y195:Y258" si="75">Y194-((Y194/$AI$2)*(U195*Z194))</f>
        <v>305834.53154870064</v>
      </c>
      <c r="Z195" s="28">
        <f t="shared" ref="Z195:Z258" si="76">Z194+(Y194/$AI$2)*(U195*Z194)-(Z194*W195)</f>
        <v>82.794647633996291</v>
      </c>
      <c r="AA195" s="28">
        <f t="shared" ref="AA195:AA258" si="77">AA194+(Z194*W195)</f>
        <v>4651.673803665416</v>
      </c>
      <c r="AB195" s="20"/>
      <c r="AC195" s="1">
        <f t="shared" si="69"/>
        <v>1.6558929526799258</v>
      </c>
      <c r="AD195" s="1">
        <f t="shared" si="70"/>
        <v>498.34410704732005</v>
      </c>
      <c r="AE195" s="1">
        <f t="shared" si="71"/>
        <v>0.82794647633996288</v>
      </c>
      <c r="AF195" s="3">
        <f t="shared" ref="AF195:AF258" si="78">AA195*$AI$9</f>
        <v>116.29184509163541</v>
      </c>
    </row>
    <row r="196" spans="1:32" x14ac:dyDescent="0.35">
      <c r="A196">
        <v>5</v>
      </c>
      <c r="C196" s="15">
        <f t="shared" ref="C196:C259" si="79">C195+1</f>
        <v>44099</v>
      </c>
      <c r="D196" s="9">
        <v>193</v>
      </c>
      <c r="E196" s="13"/>
      <c r="F196" s="74"/>
      <c r="G196" s="74"/>
      <c r="H196" s="74"/>
      <c r="L196" s="64"/>
      <c r="Q196" s="17"/>
      <c r="R196" s="17"/>
      <c r="T196" s="34">
        <f t="shared" si="72"/>
        <v>0.59399999999999997</v>
      </c>
      <c r="U196">
        <f>IF(A196=0,$AL$2,IF(A196=1,$AL$3,IF(A196=2,$AL$4,IF(A196=3,$AL$5,IF(A196=4,$AL$6,IF(A196=5,$AL$7,IF(A196=6,#REF!,IF(A196=7,$AL$9,IF(A196=8,$AL$8,"")))))))))</f>
        <v>2.7E-2</v>
      </c>
      <c r="V196">
        <v>22.22</v>
      </c>
      <c r="W196">
        <f t="shared" si="73"/>
        <v>4.5454545454545456E-2</v>
      </c>
      <c r="X196">
        <f t="shared" si="74"/>
        <v>-1.8454545454545456E-2</v>
      </c>
      <c r="Y196" s="32">
        <f t="shared" si="75"/>
        <v>305832.33016452263</v>
      </c>
      <c r="Z196" s="28">
        <f t="shared" si="76"/>
        <v>81.232638737729332</v>
      </c>
      <c r="AA196" s="28">
        <f t="shared" si="77"/>
        <v>4655.4371967396883</v>
      </c>
      <c r="AB196" s="20"/>
      <c r="AC196" s="1">
        <f t="shared" si="69"/>
        <v>1.6246527747545867</v>
      </c>
      <c r="AD196" s="1">
        <f t="shared" si="70"/>
        <v>498.37534722524543</v>
      </c>
      <c r="AE196" s="1">
        <f t="shared" si="71"/>
        <v>0.81232638737729335</v>
      </c>
      <c r="AF196" s="3">
        <f t="shared" si="78"/>
        <v>116.38592991849221</v>
      </c>
    </row>
    <row r="197" spans="1:32" x14ac:dyDescent="0.35">
      <c r="A197">
        <v>5</v>
      </c>
      <c r="C197" s="15">
        <f t="shared" si="79"/>
        <v>44100</v>
      </c>
      <c r="D197" s="9">
        <v>194</v>
      </c>
      <c r="E197" s="13"/>
      <c r="F197" s="74"/>
      <c r="G197" s="74"/>
      <c r="H197" s="74"/>
      <c r="L197" s="64"/>
      <c r="Q197" s="17"/>
      <c r="R197" s="17"/>
      <c r="T197" s="34">
        <f t="shared" si="72"/>
        <v>0.59399999999999997</v>
      </c>
      <c r="U197">
        <f>IF(A197=0,$AL$2,IF(A197=1,$AL$3,IF(A197=2,$AL$4,IF(A197=3,$AL$5,IF(A197=4,$AL$6,IF(A197=5,$AL$7,IF(A197=6,#REF!,IF(A197=7,$AL$9,IF(A197=8,$AL$8,"")))))))))</f>
        <v>2.7E-2</v>
      </c>
      <c r="V197">
        <v>22.22</v>
      </c>
      <c r="W197">
        <f t="shared" si="73"/>
        <v>4.5454545454545456E-2</v>
      </c>
      <c r="X197">
        <f t="shared" si="74"/>
        <v>-1.8454545454545456E-2</v>
      </c>
      <c r="Y197" s="32">
        <f t="shared" si="75"/>
        <v>305830.17032733996</v>
      </c>
      <c r="Z197" s="28">
        <f t="shared" si="76"/>
        <v>79.700083250496121</v>
      </c>
      <c r="AA197" s="28">
        <f t="shared" si="77"/>
        <v>4659.1295894095847</v>
      </c>
      <c r="AB197" s="20"/>
      <c r="AC197" s="1">
        <f t="shared" si="69"/>
        <v>1.5940016650099225</v>
      </c>
      <c r="AD197" s="1">
        <f t="shared" si="70"/>
        <v>498.4059983349901</v>
      </c>
      <c r="AE197" s="1">
        <f t="shared" si="71"/>
        <v>0.79700083250496123</v>
      </c>
      <c r="AF197" s="3">
        <f t="shared" si="78"/>
        <v>116.47823973523963</v>
      </c>
    </row>
    <row r="198" spans="1:32" x14ac:dyDescent="0.35">
      <c r="A198">
        <v>5</v>
      </c>
      <c r="C198" s="15">
        <f t="shared" si="79"/>
        <v>44101</v>
      </c>
      <c r="D198" s="9">
        <v>195</v>
      </c>
      <c r="E198" s="13"/>
      <c r="F198" s="74"/>
      <c r="G198" s="74"/>
      <c r="H198" s="74"/>
      <c r="L198" s="64"/>
      <c r="Q198" s="17"/>
      <c r="R198" s="17"/>
      <c r="T198" s="34">
        <f t="shared" si="72"/>
        <v>0.59399999999999997</v>
      </c>
      <c r="U198">
        <f>IF(A198=0,$AL$2,IF(A198=1,$AL$3,IF(A198=2,$AL$4,IF(A198=3,$AL$5,IF(A198=4,$AL$6,IF(A198=5,$AL$7,IF(A198=6,#REF!,IF(A198=7,$AL$9,IF(A198=8,$AL$8,"")))))))))</f>
        <v>2.7E-2</v>
      </c>
      <c r="V198">
        <v>22.22</v>
      </c>
      <c r="W198">
        <f t="shared" si="73"/>
        <v>4.5454545454545456E-2</v>
      </c>
      <c r="X198">
        <f t="shared" si="74"/>
        <v>-1.8454545454545456E-2</v>
      </c>
      <c r="Y198" s="32">
        <f t="shared" si="75"/>
        <v>305828.05125315668</v>
      </c>
      <c r="Z198" s="28">
        <f t="shared" si="76"/>
        <v>78.196426376962307</v>
      </c>
      <c r="AA198" s="28">
        <f t="shared" si="77"/>
        <v>4662.7523204664258</v>
      </c>
      <c r="AB198" s="20"/>
      <c r="AC198" s="1">
        <f t="shared" si="69"/>
        <v>1.5639285275392463</v>
      </c>
      <c r="AD198" s="1">
        <f t="shared" si="70"/>
        <v>498.43607147246075</v>
      </c>
      <c r="AE198" s="1">
        <f t="shared" si="71"/>
        <v>0.78196426376962314</v>
      </c>
      <c r="AF198" s="3">
        <f t="shared" si="78"/>
        <v>116.56880801166065</v>
      </c>
    </row>
    <row r="199" spans="1:32" x14ac:dyDescent="0.35">
      <c r="A199">
        <v>5</v>
      </c>
      <c r="C199" s="15">
        <f t="shared" si="79"/>
        <v>44102</v>
      </c>
      <c r="D199" s="9">
        <v>196</v>
      </c>
      <c r="E199" s="13"/>
      <c r="F199" s="74"/>
      <c r="G199" s="74"/>
      <c r="H199" s="74"/>
      <c r="L199" s="64"/>
      <c r="Q199" s="17"/>
      <c r="R199" s="17"/>
      <c r="T199" s="34">
        <f t="shared" si="72"/>
        <v>0.59399999999999997</v>
      </c>
      <c r="U199">
        <f>IF(A199=0,$AL$2,IF(A199=1,$AL$3,IF(A199=2,$AL$4,IF(A199=3,$AL$5,IF(A199=4,$AL$6,IF(A199=5,$AL$7,IF(A199=6,#REF!,IF(A199=7,$AL$9,IF(A199=8,$AL$8,"")))))))))</f>
        <v>2.7E-2</v>
      </c>
      <c r="V199">
        <v>22.22</v>
      </c>
      <c r="W199">
        <f t="shared" si="73"/>
        <v>4.5454545454545456E-2</v>
      </c>
      <c r="X199">
        <f t="shared" si="74"/>
        <v>-1.8454545454545456E-2</v>
      </c>
      <c r="Y199" s="32">
        <f t="shared" si="75"/>
        <v>305825.97217276611</v>
      </c>
      <c r="Z199" s="28">
        <f t="shared" si="76"/>
        <v>76.721123750380883</v>
      </c>
      <c r="AA199" s="28">
        <f t="shared" si="77"/>
        <v>4666.3067034835603</v>
      </c>
      <c r="AB199" s="20"/>
      <c r="AC199" s="1">
        <f t="shared" si="69"/>
        <v>1.5344224750076176</v>
      </c>
      <c r="AD199" s="1">
        <f t="shared" si="70"/>
        <v>498.4655775249924</v>
      </c>
      <c r="AE199" s="1">
        <f t="shared" si="71"/>
        <v>0.76721123750380882</v>
      </c>
      <c r="AF199" s="3">
        <f t="shared" si="78"/>
        <v>116.65766758708901</v>
      </c>
    </row>
    <row r="200" spans="1:32" x14ac:dyDescent="0.35">
      <c r="A200">
        <v>5</v>
      </c>
      <c r="C200" s="15">
        <f t="shared" si="79"/>
        <v>44103</v>
      </c>
      <c r="D200" s="9">
        <v>197</v>
      </c>
      <c r="E200" s="13"/>
      <c r="F200" s="74"/>
      <c r="G200" s="74"/>
      <c r="H200" s="74"/>
      <c r="L200" s="64"/>
      <c r="Q200" s="17"/>
      <c r="R200" s="17"/>
      <c r="T200" s="34">
        <f t="shared" si="72"/>
        <v>0.59399999999999997</v>
      </c>
      <c r="U200">
        <f>IF(A200=0,$AL$2,IF(A200=1,$AL$3,IF(A200=2,$AL$4,IF(A200=3,$AL$5,IF(A200=4,$AL$6,IF(A200=5,$AL$7,IF(A200=6,#REF!,IF(A200=7,$AL$9,IF(A200=8,$AL$8,"")))))))))</f>
        <v>2.7E-2</v>
      </c>
      <c r="V200">
        <v>22.22</v>
      </c>
      <c r="W200">
        <f t="shared" si="73"/>
        <v>4.5454545454545456E-2</v>
      </c>
      <c r="X200">
        <f t="shared" si="74"/>
        <v>-1.8454545454545456E-2</v>
      </c>
      <c r="Y200" s="32">
        <f t="shared" si="75"/>
        <v>305823.93233147229</v>
      </c>
      <c r="Z200" s="28">
        <f t="shared" si="76"/>
        <v>75.273641237377916</v>
      </c>
      <c r="AA200" s="28">
        <f t="shared" si="77"/>
        <v>4669.7940272903961</v>
      </c>
      <c r="AB200" s="20"/>
      <c r="AC200" s="1">
        <f t="shared" si="69"/>
        <v>1.5054728247475584</v>
      </c>
      <c r="AD200" s="1">
        <f t="shared" si="70"/>
        <v>498.49452717525241</v>
      </c>
      <c r="AE200" s="1">
        <f t="shared" si="71"/>
        <v>0.7527364123737792</v>
      </c>
      <c r="AF200" s="3">
        <f t="shared" si="78"/>
        <v>116.74485068225991</v>
      </c>
    </row>
    <row r="201" spans="1:32" x14ac:dyDescent="0.35">
      <c r="A201">
        <v>5</v>
      </c>
      <c r="C201" s="15">
        <f t="shared" si="79"/>
        <v>44104</v>
      </c>
      <c r="D201" s="9">
        <v>198</v>
      </c>
      <c r="E201" s="13"/>
      <c r="F201" s="74"/>
      <c r="G201" s="74"/>
      <c r="H201" s="74"/>
      <c r="L201" s="64"/>
      <c r="Q201" s="17"/>
      <c r="R201" s="17"/>
      <c r="T201" s="34">
        <f t="shared" si="72"/>
        <v>0.59399999999999997</v>
      </c>
      <c r="U201">
        <f>IF(A201=0,$AL$2,IF(A201=1,$AL$3,IF(A201=2,$AL$4,IF(A201=3,$AL$5,IF(A201=4,$AL$6,IF(A201=5,$AL$7,IF(A201=6,#REF!,IF(A201=7,$AL$9,IF(A201=8,$AL$8,"")))))))))</f>
        <v>2.7E-2</v>
      </c>
      <c r="V201">
        <v>22.22</v>
      </c>
      <c r="W201">
        <f t="shared" si="73"/>
        <v>4.5454545454545456E-2</v>
      </c>
      <c r="X201">
        <f t="shared" si="74"/>
        <v>-1.8454545454545456E-2</v>
      </c>
      <c r="Y201" s="32">
        <f t="shared" si="75"/>
        <v>305821.93098881614</v>
      </c>
      <c r="Z201" s="28">
        <f t="shared" si="76"/>
        <v>73.853454746361948</v>
      </c>
      <c r="AA201" s="28">
        <f t="shared" si="77"/>
        <v>4673.2155564375498</v>
      </c>
      <c r="AB201" s="20"/>
      <c r="AC201" s="1">
        <f t="shared" si="69"/>
        <v>1.4770690949272389</v>
      </c>
      <c r="AD201" s="1">
        <f t="shared" si="70"/>
        <v>498.52293090507277</v>
      </c>
      <c r="AE201" s="1">
        <f t="shared" si="71"/>
        <v>0.73853454746361946</v>
      </c>
      <c r="AF201" s="3">
        <f t="shared" si="78"/>
        <v>116.83038891093875</v>
      </c>
    </row>
    <row r="202" spans="1:32" x14ac:dyDescent="0.35">
      <c r="A202">
        <v>5</v>
      </c>
      <c r="C202" s="15">
        <f t="shared" si="79"/>
        <v>44105</v>
      </c>
      <c r="D202" s="9">
        <v>199</v>
      </c>
      <c r="E202" s="13"/>
      <c r="F202" s="74"/>
      <c r="G202" s="74"/>
      <c r="H202" s="74"/>
      <c r="L202" s="64"/>
      <c r="Q202" s="17"/>
      <c r="R202" s="17"/>
      <c r="T202" s="34">
        <f t="shared" si="72"/>
        <v>0.59399999999999997</v>
      </c>
      <c r="U202">
        <f>IF(A202=0,$AL$2,IF(A202=1,$AL$3,IF(A202=2,$AL$4,IF(A202=3,$AL$5,IF(A202=4,$AL$6,IF(A202=5,$AL$7,IF(A202=6,#REF!,IF(A202=7,$AL$9,IF(A202=8,$AL$8,"")))))))))</f>
        <v>2.7E-2</v>
      </c>
      <c r="V202">
        <v>22.22</v>
      </c>
      <c r="W202">
        <f t="shared" si="73"/>
        <v>4.5454545454545456E-2</v>
      </c>
      <c r="X202">
        <f t="shared" si="74"/>
        <v>-1.8454545454545456E-2</v>
      </c>
      <c r="Y202" s="32">
        <f t="shared" si="75"/>
        <v>305819.96741830726</v>
      </c>
      <c r="Z202" s="28">
        <f t="shared" si="76"/>
        <v>72.460050039491136</v>
      </c>
      <c r="AA202" s="28">
        <f t="shared" si="77"/>
        <v>4676.5725316532935</v>
      </c>
      <c r="AB202" s="20"/>
      <c r="AC202" s="1">
        <f t="shared" si="69"/>
        <v>1.4492010007898228</v>
      </c>
      <c r="AD202" s="1">
        <f t="shared" si="70"/>
        <v>498.5507989992102</v>
      </c>
      <c r="AE202" s="1">
        <f t="shared" si="71"/>
        <v>0.72460050039491142</v>
      </c>
      <c r="AF202" s="3">
        <f t="shared" si="78"/>
        <v>116.91431329133235</v>
      </c>
    </row>
    <row r="203" spans="1:32" x14ac:dyDescent="0.35">
      <c r="A203">
        <v>5</v>
      </c>
      <c r="C203" s="15">
        <f t="shared" si="79"/>
        <v>44106</v>
      </c>
      <c r="D203" s="9">
        <v>200</v>
      </c>
      <c r="E203" s="13"/>
      <c r="F203" s="74"/>
      <c r="G203" s="74"/>
      <c r="H203" s="74"/>
      <c r="L203" s="64"/>
      <c r="Q203" s="17"/>
      <c r="R203" s="17"/>
      <c r="T203" s="34">
        <f t="shared" si="72"/>
        <v>0.59399999999999997</v>
      </c>
      <c r="U203">
        <f>IF(A203=0,$AL$2,IF(A203=1,$AL$3,IF(A203=2,$AL$4,IF(A203=3,$AL$5,IF(A203=4,$AL$6,IF(A203=5,$AL$7,IF(A203=6,#REF!,IF(A203=7,$AL$9,IF(A203=8,$AL$8,"")))))))))</f>
        <v>2.7E-2</v>
      </c>
      <c r="V203">
        <v>22.22</v>
      </c>
      <c r="W203">
        <f t="shared" si="73"/>
        <v>4.5454545454545456E-2</v>
      </c>
      <c r="X203">
        <f t="shared" si="74"/>
        <v>-1.8454545454545456E-2</v>
      </c>
      <c r="Y203" s="32">
        <f t="shared" si="75"/>
        <v>305818.04090716044</v>
      </c>
      <c r="Z203" s="28">
        <f t="shared" si="76"/>
        <v>71.092922548133046</v>
      </c>
      <c r="AA203" s="28">
        <f t="shared" si="77"/>
        <v>4679.8661702914524</v>
      </c>
      <c r="AB203" s="20"/>
      <c r="AC203" s="1">
        <f t="shared" si="69"/>
        <v>1.4218584509626611</v>
      </c>
      <c r="AD203" s="1">
        <f t="shared" si="70"/>
        <v>498.57814154903735</v>
      </c>
      <c r="AE203" s="1">
        <f t="shared" si="71"/>
        <v>0.71092922548133053</v>
      </c>
      <c r="AF203" s="3">
        <f t="shared" si="78"/>
        <v>116.99665425728631</v>
      </c>
    </row>
    <row r="204" spans="1:32" x14ac:dyDescent="0.35">
      <c r="A204">
        <v>5</v>
      </c>
      <c r="C204" s="15">
        <f t="shared" si="79"/>
        <v>44107</v>
      </c>
      <c r="D204" s="9">
        <v>201</v>
      </c>
      <c r="E204" s="13"/>
      <c r="F204" s="74"/>
      <c r="G204" s="74"/>
      <c r="H204" s="74"/>
      <c r="L204" s="64"/>
      <c r="Q204" s="17"/>
      <c r="R204" s="17"/>
      <c r="T204" s="34">
        <f t="shared" si="72"/>
        <v>0.59399999999999997</v>
      </c>
      <c r="U204">
        <f>IF(A204=0,$AL$2,IF(A204=1,$AL$3,IF(A204=2,$AL$4,IF(A204=3,$AL$5,IF(A204=4,$AL$6,IF(A204=5,$AL$7,IF(A204=6,#REF!,IF(A204=7,$AL$9,IF(A204=8,$AL$8,"")))))))))</f>
        <v>2.7E-2</v>
      </c>
      <c r="V204">
        <v>22.22</v>
      </c>
      <c r="W204">
        <f t="shared" si="73"/>
        <v>4.5454545454545456E-2</v>
      </c>
      <c r="X204">
        <f t="shared" si="74"/>
        <v>-1.8454545454545456E-2</v>
      </c>
      <c r="Y204" s="32">
        <f t="shared" si="75"/>
        <v>305816.15075603733</v>
      </c>
      <c r="Z204" s="28">
        <f t="shared" si="76"/>
        <v>69.751577191753171</v>
      </c>
      <c r="AA204" s="28">
        <f t="shared" si="77"/>
        <v>4683.0976667709128</v>
      </c>
      <c r="AB204" s="20"/>
      <c r="AC204" s="1">
        <f t="shared" si="69"/>
        <v>1.3950315438350633</v>
      </c>
      <c r="AD204" s="1">
        <f t="shared" si="70"/>
        <v>498.60496845616495</v>
      </c>
      <c r="AE204" s="1">
        <f t="shared" si="71"/>
        <v>0.69751577191753167</v>
      </c>
      <c r="AF204" s="3">
        <f t="shared" si="78"/>
        <v>117.07744166927283</v>
      </c>
    </row>
    <row r="205" spans="1:32" x14ac:dyDescent="0.35">
      <c r="A205">
        <v>5</v>
      </c>
      <c r="C205" s="15">
        <f t="shared" si="79"/>
        <v>44108</v>
      </c>
      <c r="D205" s="9">
        <v>202</v>
      </c>
      <c r="E205" s="13"/>
      <c r="F205" s="74"/>
      <c r="G205" s="74"/>
      <c r="H205" s="74"/>
      <c r="L205" s="64"/>
      <c r="Q205" s="17"/>
      <c r="R205" s="17"/>
      <c r="T205" s="34">
        <f t="shared" si="72"/>
        <v>0.59399999999999997</v>
      </c>
      <c r="U205">
        <f>IF(A205=0,$AL$2,IF(A205=1,$AL$3,IF(A205=2,$AL$4,IF(A205=3,$AL$5,IF(A205=4,$AL$6,IF(A205=5,$AL$7,IF(A205=6,#REF!,IF(A205=7,$AL$9,IF(A205=8,$AL$8,"")))))))))</f>
        <v>2.7E-2</v>
      </c>
      <c r="V205">
        <v>22.22</v>
      </c>
      <c r="W205">
        <f t="shared" si="73"/>
        <v>4.5454545454545456E-2</v>
      </c>
      <c r="X205">
        <f t="shared" si="74"/>
        <v>-1.8454545454545456E-2</v>
      </c>
      <c r="Y205" s="32">
        <f t="shared" si="75"/>
        <v>305814.2962787929</v>
      </c>
      <c r="Z205" s="28">
        <f t="shared" si="76"/>
        <v>68.435528200169813</v>
      </c>
      <c r="AA205" s="28">
        <f t="shared" si="77"/>
        <v>4686.268193006902</v>
      </c>
      <c r="AB205" s="20"/>
      <c r="AC205" s="1">
        <f t="shared" si="69"/>
        <v>1.3687105640033963</v>
      </c>
      <c r="AD205" s="1">
        <f t="shared" si="70"/>
        <v>498.63128943599662</v>
      </c>
      <c r="AE205" s="1">
        <f t="shared" si="71"/>
        <v>0.68435528200169815</v>
      </c>
      <c r="AF205" s="3">
        <f t="shared" si="78"/>
        <v>117.15670482517255</v>
      </c>
    </row>
    <row r="206" spans="1:32" x14ac:dyDescent="0.35">
      <c r="A206">
        <v>5</v>
      </c>
      <c r="C206" s="15">
        <f t="shared" si="79"/>
        <v>44109</v>
      </c>
      <c r="D206" s="9">
        <v>203</v>
      </c>
      <c r="E206" s="13"/>
      <c r="F206" s="74"/>
      <c r="G206" s="74"/>
      <c r="H206" s="74"/>
      <c r="L206" s="64"/>
      <c r="Q206" s="17"/>
      <c r="R206" s="17"/>
      <c r="T206" s="34">
        <f t="shared" si="72"/>
        <v>0.59399999999999997</v>
      </c>
      <c r="U206">
        <f>IF(A206=0,$AL$2,IF(A206=1,$AL$3,IF(A206=2,$AL$4,IF(A206=3,$AL$5,IF(A206=4,$AL$6,IF(A206=5,$AL$7,IF(A206=6,#REF!,IF(A206=7,$AL$9,IF(A206=8,$AL$8,"")))))))))</f>
        <v>2.7E-2</v>
      </c>
      <c r="V206">
        <v>22.22</v>
      </c>
      <c r="W206">
        <f t="shared" si="73"/>
        <v>4.5454545454545456E-2</v>
      </c>
      <c r="X206">
        <f t="shared" si="74"/>
        <v>-1.8454545454545456E-2</v>
      </c>
      <c r="Y206" s="32">
        <f t="shared" si="75"/>
        <v>305812.47680222668</v>
      </c>
      <c r="Z206" s="28">
        <f t="shared" si="76"/>
        <v>67.144298939113398</v>
      </c>
      <c r="AA206" s="28">
        <f t="shared" si="77"/>
        <v>4689.3788988341821</v>
      </c>
      <c r="AB206" s="20"/>
      <c r="AC206" s="1">
        <f t="shared" si="69"/>
        <v>1.342885978782268</v>
      </c>
      <c r="AD206" s="1">
        <f t="shared" si="70"/>
        <v>498.65711402121775</v>
      </c>
      <c r="AE206" s="1">
        <f t="shared" si="71"/>
        <v>0.671442989391134</v>
      </c>
      <c r="AF206" s="3">
        <f t="shared" si="78"/>
        <v>117.23447247085456</v>
      </c>
    </row>
    <row r="207" spans="1:32" x14ac:dyDescent="0.35">
      <c r="A207">
        <v>5</v>
      </c>
      <c r="C207" s="15">
        <f t="shared" si="79"/>
        <v>44110</v>
      </c>
      <c r="D207" s="9">
        <v>204</v>
      </c>
      <c r="E207" s="13"/>
      <c r="F207" s="74"/>
      <c r="G207" s="74"/>
      <c r="H207" s="74"/>
      <c r="L207" s="64"/>
      <c r="Q207" s="17"/>
      <c r="R207" s="17"/>
      <c r="T207" s="34">
        <f t="shared" si="72"/>
        <v>0.59399999999999997</v>
      </c>
      <c r="U207">
        <f>IF(A207=0,$AL$2,IF(A207=1,$AL$3,IF(A207=2,$AL$4,IF(A207=3,$AL$5,IF(A207=4,$AL$6,IF(A207=5,$AL$7,IF(A207=6,#REF!,IF(A207=7,$AL$9,IF(A207=8,$AL$8,"")))))))))</f>
        <v>2.7E-2</v>
      </c>
      <c r="V207">
        <v>22.22</v>
      </c>
      <c r="W207">
        <f t="shared" si="73"/>
        <v>4.5454545454545456E-2</v>
      </c>
      <c r="X207">
        <f t="shared" si="74"/>
        <v>-1.8454545454545456E-2</v>
      </c>
      <c r="Y207" s="32">
        <f t="shared" si="75"/>
        <v>305810.69166583865</v>
      </c>
      <c r="Z207" s="28">
        <f t="shared" si="76"/>
        <v>65.87742173902997</v>
      </c>
      <c r="AA207" s="28">
        <f t="shared" si="77"/>
        <v>4692.4309124223237</v>
      </c>
      <c r="AB207" s="20"/>
      <c r="AC207" s="1">
        <f t="shared" si="69"/>
        <v>1.3175484347805995</v>
      </c>
      <c r="AD207" s="1">
        <f t="shared" si="70"/>
        <v>498.68245156521942</v>
      </c>
      <c r="AE207" s="1">
        <f t="shared" si="71"/>
        <v>0.65877421739029973</v>
      </c>
      <c r="AF207" s="3">
        <f t="shared" si="78"/>
        <v>117.31077281055809</v>
      </c>
    </row>
    <row r="208" spans="1:32" x14ac:dyDescent="0.35">
      <c r="A208">
        <v>5</v>
      </c>
      <c r="C208" s="15">
        <f t="shared" si="79"/>
        <v>44111</v>
      </c>
      <c r="D208" s="9">
        <v>205</v>
      </c>
      <c r="E208" s="13"/>
      <c r="F208" s="74"/>
      <c r="G208" s="74"/>
      <c r="H208" s="74"/>
      <c r="L208" s="64"/>
      <c r="Q208" s="17"/>
      <c r="R208" s="17"/>
      <c r="T208" s="34">
        <f t="shared" si="72"/>
        <v>0.59399999999999997</v>
      </c>
      <c r="U208">
        <f>IF(A208=0,$AL$2,IF(A208=1,$AL$3,IF(A208=2,$AL$4,IF(A208=3,$AL$5,IF(A208=4,$AL$6,IF(A208=5,$AL$7,IF(A208=6,#REF!,IF(A208=7,$AL$9,IF(A208=8,$AL$8,"")))))))))</f>
        <v>2.7E-2</v>
      </c>
      <c r="V208">
        <v>22.22</v>
      </c>
      <c r="W208">
        <f t="shared" si="73"/>
        <v>4.5454545454545456E-2</v>
      </c>
      <c r="X208">
        <f t="shared" si="74"/>
        <v>-1.8454545454545456E-2</v>
      </c>
      <c r="Y208" s="32">
        <f t="shared" si="75"/>
        <v>305808.94022158976</v>
      </c>
      <c r="Z208" s="28">
        <f t="shared" si="76"/>
        <v>64.634437727069312</v>
      </c>
      <c r="AA208" s="28">
        <f t="shared" si="77"/>
        <v>4695.4253406831886</v>
      </c>
      <c r="AB208" s="20"/>
      <c r="AC208" s="1">
        <f t="shared" si="69"/>
        <v>1.2926887545413863</v>
      </c>
      <c r="AD208" s="1">
        <f t="shared" si="70"/>
        <v>498.70731124545864</v>
      </c>
      <c r="AE208" s="1">
        <f t="shared" si="71"/>
        <v>0.64634437727069316</v>
      </c>
      <c r="AF208" s="3">
        <f t="shared" si="78"/>
        <v>117.38563351707973</v>
      </c>
    </row>
    <row r="209" spans="1:32" x14ac:dyDescent="0.35">
      <c r="A209">
        <v>5</v>
      </c>
      <c r="C209" s="15">
        <f t="shared" si="79"/>
        <v>44112</v>
      </c>
      <c r="D209" s="9">
        <v>206</v>
      </c>
      <c r="E209" s="13"/>
      <c r="F209" s="74"/>
      <c r="G209" s="74"/>
      <c r="H209" s="74"/>
      <c r="L209" s="64"/>
      <c r="Q209" s="17"/>
      <c r="R209" s="17"/>
      <c r="T209" s="34">
        <f t="shared" si="72"/>
        <v>0.59399999999999997</v>
      </c>
      <c r="U209">
        <f>IF(A209=0,$AL$2,IF(A209=1,$AL$3,IF(A209=2,$AL$4,IF(A209=3,$AL$5,IF(A209=4,$AL$6,IF(A209=5,$AL$7,IF(A209=6,#REF!,IF(A209=7,$AL$9,IF(A209=8,$AL$8,"")))))))))</f>
        <v>2.7E-2</v>
      </c>
      <c r="V209">
        <v>22.22</v>
      </c>
      <c r="W209">
        <f t="shared" si="73"/>
        <v>4.5454545454545456E-2</v>
      </c>
      <c r="X209">
        <f t="shared" si="74"/>
        <v>-1.8454545454545456E-2</v>
      </c>
      <c r="Y209" s="32">
        <f t="shared" si="75"/>
        <v>305807.22183366702</v>
      </c>
      <c r="Z209" s="28">
        <f t="shared" si="76"/>
        <v>63.414896662199425</v>
      </c>
      <c r="AA209" s="28">
        <f t="shared" si="77"/>
        <v>4698.3632696707828</v>
      </c>
      <c r="AB209" s="20"/>
      <c r="AC209" s="1">
        <f t="shared" si="69"/>
        <v>1.2682979332439885</v>
      </c>
      <c r="AD209" s="1">
        <f t="shared" si="70"/>
        <v>498.73170206675599</v>
      </c>
      <c r="AE209" s="1">
        <f t="shared" si="71"/>
        <v>0.63414896662199427</v>
      </c>
      <c r="AF209" s="3">
        <f t="shared" si="78"/>
        <v>117.45908174176958</v>
      </c>
    </row>
    <row r="210" spans="1:32" x14ac:dyDescent="0.35">
      <c r="A210">
        <v>5</v>
      </c>
      <c r="C210" s="15">
        <f t="shared" si="79"/>
        <v>44113</v>
      </c>
      <c r="D210" s="9">
        <v>207</v>
      </c>
      <c r="E210" s="13"/>
      <c r="F210" s="74"/>
      <c r="G210" s="74"/>
      <c r="H210" s="74"/>
      <c r="L210" s="64"/>
      <c r="Q210" s="17"/>
      <c r="R210" s="17"/>
      <c r="T210" s="34">
        <f t="shared" si="72"/>
        <v>0.59399999999999997</v>
      </c>
      <c r="U210">
        <f>IF(A210=0,$AL$2,IF(A210=1,$AL$3,IF(A210=2,$AL$4,IF(A210=3,$AL$5,IF(A210=4,$AL$6,IF(A210=5,$AL$7,IF(A210=6,#REF!,IF(A210=7,$AL$9,IF(A210=8,$AL$8,"")))))))))</f>
        <v>2.7E-2</v>
      </c>
      <c r="V210">
        <v>22.22</v>
      </c>
      <c r="W210">
        <f t="shared" si="73"/>
        <v>4.5454545454545456E-2</v>
      </c>
      <c r="X210">
        <f t="shared" si="74"/>
        <v>-1.8454545454545456E-2</v>
      </c>
      <c r="Y210" s="32">
        <f t="shared" si="75"/>
        <v>305805.53587825299</v>
      </c>
      <c r="Z210" s="28">
        <f t="shared" si="76"/>
        <v>62.218356773389978</v>
      </c>
      <c r="AA210" s="28">
        <f t="shared" si="77"/>
        <v>4701.2457649736098</v>
      </c>
      <c r="AB210" s="20"/>
      <c r="AC210" s="1">
        <f t="shared" si="69"/>
        <v>1.2443671354677996</v>
      </c>
      <c r="AD210" s="1">
        <f t="shared" si="70"/>
        <v>498.75563286453217</v>
      </c>
      <c r="AE210" s="1">
        <f t="shared" si="71"/>
        <v>0.62218356773389982</v>
      </c>
      <c r="AF210" s="3">
        <f t="shared" si="78"/>
        <v>117.53114412434024</v>
      </c>
    </row>
    <row r="211" spans="1:32" x14ac:dyDescent="0.35">
      <c r="A211">
        <v>5</v>
      </c>
      <c r="C211" s="15">
        <f t="shared" si="79"/>
        <v>44114</v>
      </c>
      <c r="D211" s="9">
        <v>208</v>
      </c>
      <c r="E211" s="13"/>
      <c r="F211" s="74"/>
      <c r="G211" s="74"/>
      <c r="H211" s="74"/>
      <c r="L211" s="64"/>
      <c r="Q211" s="17"/>
      <c r="R211" s="17"/>
      <c r="T211" s="34">
        <f t="shared" si="72"/>
        <v>0.59399999999999997</v>
      </c>
      <c r="U211">
        <f>IF(A211=0,$AL$2,IF(A211=1,$AL$3,IF(A211=2,$AL$4,IF(A211=3,$AL$5,IF(A211=4,$AL$6,IF(A211=5,$AL$7,IF(A211=6,#REF!,IF(A211=7,$AL$9,IF(A211=8,$AL$8,"")))))))))</f>
        <v>2.7E-2</v>
      </c>
      <c r="V211">
        <v>22.22</v>
      </c>
      <c r="W211">
        <f t="shared" si="73"/>
        <v>4.5454545454545456E-2</v>
      </c>
      <c r="X211">
        <f t="shared" si="74"/>
        <v>-1.8454545454545456E-2</v>
      </c>
      <c r="Y211" s="32">
        <f t="shared" si="75"/>
        <v>305803.88174329954</v>
      </c>
      <c r="Z211" s="28">
        <f t="shared" si="76"/>
        <v>61.044384600808392</v>
      </c>
      <c r="AA211" s="28">
        <f t="shared" si="77"/>
        <v>4704.0738720996733</v>
      </c>
      <c r="AB211" s="20"/>
      <c r="AC211" s="1">
        <f t="shared" si="69"/>
        <v>1.220887692016168</v>
      </c>
      <c r="AD211" s="1">
        <f t="shared" si="70"/>
        <v>498.77911230798384</v>
      </c>
      <c r="AE211" s="1">
        <f t="shared" si="71"/>
        <v>0.61044384600808399</v>
      </c>
      <c r="AF211" s="3">
        <f t="shared" si="78"/>
        <v>117.60184680249183</v>
      </c>
    </row>
    <row r="212" spans="1:32" x14ac:dyDescent="0.35">
      <c r="A212">
        <v>5</v>
      </c>
      <c r="C212" s="15">
        <f t="shared" si="79"/>
        <v>44115</v>
      </c>
      <c r="D212" s="9">
        <v>209</v>
      </c>
      <c r="E212" s="13"/>
      <c r="F212" s="74"/>
      <c r="G212" s="74"/>
      <c r="H212" s="74"/>
      <c r="L212" s="64"/>
      <c r="Q212" s="17"/>
      <c r="R212" s="17"/>
      <c r="T212" s="34">
        <f t="shared" si="72"/>
        <v>0.59399999999999997</v>
      </c>
      <c r="U212">
        <f>IF(A212=0,$AL$2,IF(A212=1,$AL$3,IF(A212=2,$AL$4,IF(A212=3,$AL$5,IF(A212=4,$AL$6,IF(A212=5,$AL$7,IF(A212=6,#REF!,IF(A212=7,$AL$9,IF(A212=8,$AL$8,"")))))))))</f>
        <v>2.7E-2</v>
      </c>
      <c r="V212">
        <v>22.22</v>
      </c>
      <c r="W212">
        <f t="shared" si="73"/>
        <v>4.5454545454545456E-2</v>
      </c>
      <c r="X212">
        <f t="shared" si="74"/>
        <v>-1.8454545454545456E-2</v>
      </c>
      <c r="Y212" s="32">
        <f t="shared" si="75"/>
        <v>305802.25882830581</v>
      </c>
      <c r="Z212" s="28">
        <f t="shared" si="76"/>
        <v>59.892554839973357</v>
      </c>
      <c r="AA212" s="28">
        <f t="shared" si="77"/>
        <v>4706.8486168542559</v>
      </c>
      <c r="AB212" s="20"/>
      <c r="AC212" s="1">
        <f t="shared" si="69"/>
        <v>1.1978510967994671</v>
      </c>
      <c r="AD212" s="1">
        <f t="shared" si="70"/>
        <v>498.80214890320053</v>
      </c>
      <c r="AE212" s="1">
        <f t="shared" si="71"/>
        <v>0.59892554839973355</v>
      </c>
      <c r="AF212" s="3">
        <f t="shared" si="78"/>
        <v>117.67121542135641</v>
      </c>
    </row>
    <row r="213" spans="1:32" x14ac:dyDescent="0.35">
      <c r="A213">
        <v>5</v>
      </c>
      <c r="C213" s="15">
        <f t="shared" si="79"/>
        <v>44116</v>
      </c>
      <c r="D213" s="9">
        <v>210</v>
      </c>
      <c r="E213" s="13"/>
      <c r="F213" s="74"/>
      <c r="G213" s="74"/>
      <c r="H213" s="74"/>
      <c r="L213" s="64"/>
      <c r="Q213" s="17"/>
      <c r="R213" s="17"/>
      <c r="T213" s="34">
        <f t="shared" si="72"/>
        <v>0.59399999999999997</v>
      </c>
      <c r="U213">
        <f>IF(A213=0,$AL$2,IF(A213=1,$AL$3,IF(A213=2,$AL$4,IF(A213=3,$AL$5,IF(A213=4,$AL$6,IF(A213=5,$AL$7,IF(A213=6,#REF!,IF(A213=7,$AL$9,IF(A213=8,$AL$8,"")))))))))</f>
        <v>2.7E-2</v>
      </c>
      <c r="V213">
        <v>22.22</v>
      </c>
      <c r="W213">
        <f t="shared" si="73"/>
        <v>4.5454545454545456E-2</v>
      </c>
      <c r="X213">
        <f t="shared" si="74"/>
        <v>-1.8454545454545456E-2</v>
      </c>
      <c r="Y213" s="32">
        <f t="shared" si="75"/>
        <v>305800.66654410062</v>
      </c>
      <c r="Z213" s="28">
        <f t="shared" si="76"/>
        <v>58.762450188811322</v>
      </c>
      <c r="AA213" s="28">
        <f t="shared" si="77"/>
        <v>4709.571005710618</v>
      </c>
      <c r="AB213" s="20"/>
      <c r="AC213" s="1">
        <f t="shared" si="69"/>
        <v>1.1752490037762264</v>
      </c>
      <c r="AD213" s="1">
        <f t="shared" si="70"/>
        <v>498.82475099622377</v>
      </c>
      <c r="AE213" s="1">
        <f t="shared" si="71"/>
        <v>0.58762450188811322</v>
      </c>
      <c r="AF213" s="3">
        <f t="shared" si="78"/>
        <v>117.73927514276545</v>
      </c>
    </row>
    <row r="214" spans="1:32" x14ac:dyDescent="0.35">
      <c r="A214">
        <v>5</v>
      </c>
      <c r="C214" s="15">
        <f t="shared" si="79"/>
        <v>44117</v>
      </c>
      <c r="D214" s="9">
        <v>211</v>
      </c>
      <c r="E214" s="13"/>
      <c r="F214" s="74"/>
      <c r="G214" s="74"/>
      <c r="H214" s="74"/>
      <c r="L214" s="64"/>
      <c r="Q214" s="17"/>
      <c r="R214" s="17"/>
      <c r="T214" s="34">
        <f t="shared" si="72"/>
        <v>0.59399999999999997</v>
      </c>
      <c r="U214">
        <f>IF(A214=0,$AL$2,IF(A214=1,$AL$3,IF(A214=2,$AL$4,IF(A214=3,$AL$5,IF(A214=4,$AL$6,IF(A214=5,$AL$7,IF(A214=6,#REF!,IF(A214=7,$AL$9,IF(A214=8,$AL$8,"")))))))))</f>
        <v>2.7E-2</v>
      </c>
      <c r="V214">
        <v>22.22</v>
      </c>
      <c r="W214">
        <f t="shared" si="73"/>
        <v>4.5454545454545456E-2</v>
      </c>
      <c r="X214">
        <f t="shared" si="74"/>
        <v>-1.8454545454545456E-2</v>
      </c>
      <c r="Y214" s="32">
        <f t="shared" si="75"/>
        <v>305799.10431262874</v>
      </c>
      <c r="Z214" s="28">
        <f t="shared" si="76"/>
        <v>57.653661197562741</v>
      </c>
      <c r="AA214" s="28">
        <f t="shared" si="77"/>
        <v>4712.2420261737461</v>
      </c>
      <c r="AB214" s="20"/>
      <c r="AC214" s="1">
        <f t="shared" si="69"/>
        <v>1.1530732239512549</v>
      </c>
      <c r="AD214" s="1">
        <f t="shared" si="70"/>
        <v>498.84692677604875</v>
      </c>
      <c r="AE214" s="1">
        <f t="shared" si="71"/>
        <v>0.57653661197562744</v>
      </c>
      <c r="AF214" s="3">
        <f t="shared" si="78"/>
        <v>117.80605065434366</v>
      </c>
    </row>
    <row r="215" spans="1:32" x14ac:dyDescent="0.35">
      <c r="A215">
        <v>5</v>
      </c>
      <c r="C215" s="15">
        <f t="shared" si="79"/>
        <v>44118</v>
      </c>
      <c r="D215" s="9">
        <v>212</v>
      </c>
      <c r="E215" s="13"/>
      <c r="F215" s="74"/>
      <c r="G215" s="74"/>
      <c r="H215" s="74"/>
      <c r="L215" s="64"/>
      <c r="Q215" s="17"/>
      <c r="R215" s="17"/>
      <c r="T215" s="34">
        <f t="shared" si="72"/>
        <v>0.59399999999999997</v>
      </c>
      <c r="U215">
        <f>IF(A215=0,$AL$2,IF(A215=1,$AL$3,IF(A215=2,$AL$4,IF(A215=3,$AL$5,IF(A215=4,$AL$6,IF(A215=5,$AL$7,IF(A215=6,#REF!,IF(A215=7,$AL$9,IF(A215=8,$AL$8,"")))))))))</f>
        <v>2.7E-2</v>
      </c>
      <c r="V215">
        <v>22.22</v>
      </c>
      <c r="W215">
        <f t="shared" si="73"/>
        <v>4.5454545454545456E-2</v>
      </c>
      <c r="X215">
        <f t="shared" si="74"/>
        <v>-1.8454545454545456E-2</v>
      </c>
      <c r="Y215" s="32">
        <f t="shared" si="75"/>
        <v>305797.57156674127</v>
      </c>
      <c r="Z215" s="28">
        <f t="shared" si="76"/>
        <v>56.565786121485573</v>
      </c>
      <c r="AA215" s="28">
        <f t="shared" si="77"/>
        <v>4714.8626471372718</v>
      </c>
      <c r="AB215" s="20"/>
      <c r="AC215" s="1">
        <f t="shared" si="69"/>
        <v>1.1313157224297115</v>
      </c>
      <c r="AD215" s="1">
        <f t="shared" si="70"/>
        <v>498.86868427757031</v>
      </c>
      <c r="AE215" s="1">
        <f t="shared" si="71"/>
        <v>0.56565786121485573</v>
      </c>
      <c r="AF215" s="3">
        <f t="shared" si="78"/>
        <v>117.87156617843181</v>
      </c>
    </row>
    <row r="216" spans="1:32" x14ac:dyDescent="0.35">
      <c r="A216">
        <v>5</v>
      </c>
      <c r="C216" s="15">
        <f t="shared" si="79"/>
        <v>44119</v>
      </c>
      <c r="D216" s="9">
        <v>213</v>
      </c>
      <c r="E216" s="13"/>
      <c r="F216" s="74"/>
      <c r="G216" s="74"/>
      <c r="H216" s="74"/>
      <c r="L216" s="64"/>
      <c r="Q216" s="17"/>
      <c r="R216" s="17"/>
      <c r="T216" s="34">
        <f t="shared" si="72"/>
        <v>0.59399999999999997</v>
      </c>
      <c r="U216">
        <f>IF(A216=0,$AL$2,IF(A216=1,$AL$3,IF(A216=2,$AL$4,IF(A216=3,$AL$5,IF(A216=4,$AL$6,IF(A216=5,$AL$7,IF(A216=6,#REF!,IF(A216=7,$AL$9,IF(A216=8,$AL$8,"")))))))))</f>
        <v>2.7E-2</v>
      </c>
      <c r="V216">
        <v>22.22</v>
      </c>
      <c r="W216">
        <f t="shared" si="73"/>
        <v>4.5454545454545456E-2</v>
      </c>
      <c r="X216">
        <f t="shared" si="74"/>
        <v>-1.8454545454545456E-2</v>
      </c>
      <c r="Y216" s="32">
        <f t="shared" si="75"/>
        <v>305796.06774999003</v>
      </c>
      <c r="Z216" s="28">
        <f t="shared" si="76"/>
        <v>55.498430776304623</v>
      </c>
      <c r="AA216" s="28">
        <f t="shared" si="77"/>
        <v>4717.4338192337027</v>
      </c>
      <c r="AB216" s="20"/>
      <c r="AC216" s="1">
        <f t="shared" si="69"/>
        <v>1.1099686155260924</v>
      </c>
      <c r="AD216" s="1">
        <f t="shared" si="70"/>
        <v>498.8900313844739</v>
      </c>
      <c r="AE216" s="1">
        <f t="shared" si="71"/>
        <v>0.55498430776304619</v>
      </c>
      <c r="AF216" s="3">
        <f t="shared" si="78"/>
        <v>117.93584548084257</v>
      </c>
    </row>
    <row r="217" spans="1:32" x14ac:dyDescent="0.35">
      <c r="A217">
        <v>5</v>
      </c>
      <c r="C217" s="15">
        <f t="shared" si="79"/>
        <v>44120</v>
      </c>
      <c r="D217" s="9">
        <v>214</v>
      </c>
      <c r="E217" s="13"/>
      <c r="F217" s="74"/>
      <c r="G217" s="74"/>
      <c r="H217" s="74"/>
      <c r="L217" s="64"/>
      <c r="Q217" s="17"/>
      <c r="R217" s="17"/>
      <c r="T217" s="34">
        <f t="shared" si="72"/>
        <v>0.59399999999999997</v>
      </c>
      <c r="U217">
        <f>IF(A217=0,$AL$2,IF(A217=1,$AL$3,IF(A217=2,$AL$4,IF(A217=3,$AL$5,IF(A217=4,$AL$6,IF(A217=5,$AL$7,IF(A217=6,#REF!,IF(A217=7,$AL$9,IF(A217=8,$AL$8,"")))))))))</f>
        <v>2.7E-2</v>
      </c>
      <c r="V217">
        <v>22.22</v>
      </c>
      <c r="W217">
        <f t="shared" si="73"/>
        <v>4.5454545454545456E-2</v>
      </c>
      <c r="X217">
        <f t="shared" si="74"/>
        <v>-1.8454545454545456E-2</v>
      </c>
      <c r="Y217" s="32">
        <f t="shared" si="75"/>
        <v>305794.59231642558</v>
      </c>
      <c r="Z217" s="28">
        <f t="shared" si="76"/>
        <v>54.451208396356193</v>
      </c>
      <c r="AA217" s="28">
        <f t="shared" si="77"/>
        <v>4719.9564751780799</v>
      </c>
      <c r="AB217" s="20"/>
      <c r="AC217" s="1">
        <f t="shared" si="69"/>
        <v>1.089024167927124</v>
      </c>
      <c r="AD217" s="1">
        <f t="shared" si="70"/>
        <v>498.91097583207289</v>
      </c>
      <c r="AE217" s="1">
        <f t="shared" si="71"/>
        <v>0.54451208396356199</v>
      </c>
      <c r="AF217" s="3">
        <f t="shared" si="78"/>
        <v>117.99891187945201</v>
      </c>
    </row>
    <row r="218" spans="1:32" x14ac:dyDescent="0.35">
      <c r="A218">
        <v>5</v>
      </c>
      <c r="C218" s="15">
        <f t="shared" si="79"/>
        <v>44121</v>
      </c>
      <c r="D218" s="9">
        <v>215</v>
      </c>
      <c r="E218" s="13"/>
      <c r="F218" s="74"/>
      <c r="G218" s="74"/>
      <c r="H218" s="74"/>
      <c r="L218" s="64"/>
      <c r="Q218" s="17"/>
      <c r="R218" s="17"/>
      <c r="T218" s="34">
        <f t="shared" si="72"/>
        <v>0.59399999999999997</v>
      </c>
      <c r="U218">
        <f>IF(A218=0,$AL$2,IF(A218=1,$AL$3,IF(A218=2,$AL$4,IF(A218=3,$AL$5,IF(A218=4,$AL$6,IF(A218=5,$AL$7,IF(A218=6,#REF!,IF(A218=7,$AL$9,IF(A218=8,$AL$8,"")))))))))</f>
        <v>2.7E-2</v>
      </c>
      <c r="V218">
        <v>22.22</v>
      </c>
      <c r="W218">
        <f t="shared" si="73"/>
        <v>4.5454545454545456E-2</v>
      </c>
      <c r="X218">
        <f t="shared" si="74"/>
        <v>-1.8454545454545456E-2</v>
      </c>
      <c r="Y218" s="32">
        <f t="shared" si="75"/>
        <v>305793.14473039948</v>
      </c>
      <c r="Z218" s="28">
        <f t="shared" si="76"/>
        <v>53.423739495378356</v>
      </c>
      <c r="AA218" s="28">
        <f t="shared" si="77"/>
        <v>4722.4315301051874</v>
      </c>
      <c r="AB218" s="20"/>
      <c r="AC218" s="1">
        <f t="shared" si="69"/>
        <v>1.0684747899075671</v>
      </c>
      <c r="AD218" s="1">
        <f t="shared" si="70"/>
        <v>498.93152521009245</v>
      </c>
      <c r="AE218" s="1">
        <f t="shared" si="71"/>
        <v>0.53423739495378353</v>
      </c>
      <c r="AF218" s="3">
        <f t="shared" si="78"/>
        <v>118.06078825262969</v>
      </c>
    </row>
    <row r="219" spans="1:32" x14ac:dyDescent="0.35">
      <c r="A219">
        <v>5</v>
      </c>
      <c r="C219" s="15">
        <f t="shared" si="79"/>
        <v>44122</v>
      </c>
      <c r="D219" s="9">
        <v>216</v>
      </c>
      <c r="E219" s="13"/>
      <c r="F219" s="74"/>
      <c r="G219" s="74"/>
      <c r="H219" s="74"/>
      <c r="L219" s="64"/>
      <c r="Q219" s="17"/>
      <c r="R219" s="17"/>
      <c r="T219" s="34">
        <f t="shared" si="72"/>
        <v>0.59399999999999997</v>
      </c>
      <c r="U219">
        <f>IF(A219=0,$AL$2,IF(A219=1,$AL$3,IF(A219=2,$AL$4,IF(A219=3,$AL$5,IF(A219=4,$AL$6,IF(A219=5,$AL$7,IF(A219=6,#REF!,IF(A219=7,$AL$9,IF(A219=8,$AL$8,"")))))))))</f>
        <v>2.7E-2</v>
      </c>
      <c r="V219">
        <v>22.22</v>
      </c>
      <c r="W219">
        <f t="shared" si="73"/>
        <v>4.5454545454545456E-2</v>
      </c>
      <c r="X219">
        <f t="shared" si="74"/>
        <v>-1.8454545454545456E-2</v>
      </c>
      <c r="Y219" s="32">
        <f t="shared" si="75"/>
        <v>305791.72446636972</v>
      </c>
      <c r="Z219" s="28">
        <f t="shared" si="76"/>
        <v>52.415651729898165</v>
      </c>
      <c r="AA219" s="28">
        <f t="shared" si="77"/>
        <v>4724.8598819004319</v>
      </c>
      <c r="AB219" s="20"/>
      <c r="AC219" s="1">
        <f t="shared" si="69"/>
        <v>1.0483130345979634</v>
      </c>
      <c r="AD219" s="1">
        <f t="shared" si="70"/>
        <v>498.95168696540202</v>
      </c>
      <c r="AE219" s="1">
        <f t="shared" si="71"/>
        <v>0.52415651729898172</v>
      </c>
      <c r="AF219" s="3">
        <f t="shared" si="78"/>
        <v>118.1214970475108</v>
      </c>
    </row>
    <row r="220" spans="1:32" x14ac:dyDescent="0.35">
      <c r="A220">
        <v>5</v>
      </c>
      <c r="C220" s="15">
        <f t="shared" si="79"/>
        <v>44123</v>
      </c>
      <c r="D220" s="9">
        <v>217</v>
      </c>
      <c r="E220" s="13"/>
      <c r="F220" s="74"/>
      <c r="G220" s="74"/>
      <c r="H220" s="74"/>
      <c r="L220" s="64"/>
      <c r="Q220" s="17"/>
      <c r="R220" s="17"/>
      <c r="T220" s="34">
        <f t="shared" si="72"/>
        <v>0.59399999999999997</v>
      </c>
      <c r="U220">
        <f>IF(A220=0,$AL$2,IF(A220=1,$AL$3,IF(A220=2,$AL$4,IF(A220=3,$AL$5,IF(A220=4,$AL$6,IF(A220=5,$AL$7,IF(A220=6,#REF!,IF(A220=7,$AL$9,IF(A220=8,$AL$8,"")))))))))</f>
        <v>2.7E-2</v>
      </c>
      <c r="V220">
        <v>22.22</v>
      </c>
      <c r="W220">
        <f t="shared" si="73"/>
        <v>4.5454545454545456E-2</v>
      </c>
      <c r="X220">
        <f t="shared" si="74"/>
        <v>-1.8454545454545456E-2</v>
      </c>
      <c r="Y220" s="32">
        <f t="shared" si="75"/>
        <v>305790.33100871037</v>
      </c>
      <c r="Z220" s="28">
        <f t="shared" si="76"/>
        <v>51.426579765167915</v>
      </c>
      <c r="AA220" s="28">
        <f t="shared" si="77"/>
        <v>4727.2424115245185</v>
      </c>
      <c r="AB220" s="20"/>
      <c r="AC220" s="1">
        <f t="shared" si="69"/>
        <v>1.0285315953033582</v>
      </c>
      <c r="AD220" s="1">
        <f t="shared" si="70"/>
        <v>498.97146840469662</v>
      </c>
      <c r="AE220" s="1">
        <f t="shared" si="71"/>
        <v>0.51426579765167912</v>
      </c>
      <c r="AF220" s="3">
        <f t="shared" si="78"/>
        <v>118.18106028811297</v>
      </c>
    </row>
    <row r="221" spans="1:32" x14ac:dyDescent="0.35">
      <c r="A221">
        <v>5</v>
      </c>
      <c r="C221" s="15">
        <f t="shared" si="79"/>
        <v>44124</v>
      </c>
      <c r="D221" s="9">
        <v>218</v>
      </c>
      <c r="E221" s="13"/>
      <c r="F221" s="74"/>
      <c r="G221" s="74"/>
      <c r="H221" s="74"/>
      <c r="L221" s="64"/>
      <c r="Q221" s="17"/>
      <c r="R221" s="17"/>
      <c r="T221" s="34">
        <f t="shared" si="72"/>
        <v>0.59399999999999997</v>
      </c>
      <c r="U221">
        <f>IF(A221=0,$AL$2,IF(A221=1,$AL$3,IF(A221=2,$AL$4,IF(A221=3,$AL$5,IF(A221=4,$AL$6,IF(A221=5,$AL$7,IF(A221=6,#REF!,IF(A221=7,$AL$9,IF(A221=8,$AL$8,"")))))))))</f>
        <v>2.7E-2</v>
      </c>
      <c r="V221">
        <v>22.22</v>
      </c>
      <c r="W221">
        <f t="shared" si="73"/>
        <v>4.5454545454545456E-2</v>
      </c>
      <c r="X221">
        <f t="shared" si="74"/>
        <v>-1.8454545454545456E-2</v>
      </c>
      <c r="Y221" s="32">
        <f t="shared" si="75"/>
        <v>305788.96385152446</v>
      </c>
      <c r="Z221" s="28">
        <f t="shared" si="76"/>
        <v>50.456165143603421</v>
      </c>
      <c r="AA221" s="28">
        <f t="shared" si="77"/>
        <v>4729.5799833320261</v>
      </c>
      <c r="AB221" s="20"/>
      <c r="AC221" s="1">
        <f t="shared" si="69"/>
        <v>1.0091233028720685</v>
      </c>
      <c r="AD221" s="1">
        <f t="shared" si="70"/>
        <v>498.99087669712793</v>
      </c>
      <c r="AE221" s="1">
        <f t="shared" si="71"/>
        <v>0.50456165143603426</v>
      </c>
      <c r="AF221" s="3">
        <f t="shared" si="78"/>
        <v>118.23949958330066</v>
      </c>
    </row>
    <row r="222" spans="1:32" x14ac:dyDescent="0.35">
      <c r="A222">
        <v>5</v>
      </c>
      <c r="C222" s="15">
        <f t="shared" si="79"/>
        <v>44125</v>
      </c>
      <c r="D222" s="9">
        <v>219</v>
      </c>
      <c r="E222" s="13"/>
      <c r="F222" s="74"/>
      <c r="G222" s="74"/>
      <c r="H222" s="74"/>
      <c r="L222" s="64"/>
      <c r="Q222" s="17"/>
      <c r="R222" s="17"/>
      <c r="T222" s="34">
        <f t="shared" si="72"/>
        <v>0.59399999999999997</v>
      </c>
      <c r="U222">
        <f>IF(A222=0,$AL$2,IF(A222=1,$AL$3,IF(A222=2,$AL$4,IF(A222=3,$AL$5,IF(A222=4,$AL$6,IF(A222=5,$AL$7,IF(A222=6,#REF!,IF(A222=7,$AL$9,IF(A222=8,$AL$8,"")))))))))</f>
        <v>2.7E-2</v>
      </c>
      <c r="V222">
        <v>22.22</v>
      </c>
      <c r="W222">
        <f t="shared" si="73"/>
        <v>4.5454545454545456E-2</v>
      </c>
      <c r="X222">
        <f t="shared" si="74"/>
        <v>-1.8454545454545456E-2</v>
      </c>
      <c r="Y222" s="32">
        <f t="shared" si="75"/>
        <v>305787.62249846041</v>
      </c>
      <c r="Z222" s="28">
        <f t="shared" si="76"/>
        <v>49.504056155678157</v>
      </c>
      <c r="AA222" s="28">
        <f t="shared" si="77"/>
        <v>4731.8734453840079</v>
      </c>
      <c r="AB222" s="20"/>
      <c r="AC222" s="1">
        <f t="shared" si="69"/>
        <v>0.99008112311356311</v>
      </c>
      <c r="AD222" s="1">
        <f t="shared" si="70"/>
        <v>499.00991887688645</v>
      </c>
      <c r="AE222" s="1">
        <f t="shared" si="71"/>
        <v>0.49504056155678156</v>
      </c>
      <c r="AF222" s="3">
        <f t="shared" si="78"/>
        <v>118.2968361346002</v>
      </c>
    </row>
    <row r="223" spans="1:32" x14ac:dyDescent="0.35">
      <c r="A223">
        <v>5</v>
      </c>
      <c r="C223" s="15">
        <f t="shared" si="79"/>
        <v>44126</v>
      </c>
      <c r="D223" s="9">
        <v>220</v>
      </c>
      <c r="E223" s="13"/>
      <c r="F223" s="74"/>
      <c r="G223" s="74"/>
      <c r="H223" s="74"/>
      <c r="L223" s="64"/>
      <c r="Q223" s="17"/>
      <c r="R223" s="17"/>
      <c r="T223" s="34">
        <f t="shared" si="72"/>
        <v>0.59399999999999997</v>
      </c>
      <c r="U223">
        <f>IF(A223=0,$AL$2,IF(A223=1,$AL$3,IF(A223=2,$AL$4,IF(A223=3,$AL$5,IF(A223=4,$AL$6,IF(A223=5,$AL$7,IF(A223=6,#REF!,IF(A223=7,$AL$9,IF(A223=8,$AL$8,"")))))))))</f>
        <v>2.7E-2</v>
      </c>
      <c r="V223">
        <v>22.22</v>
      </c>
      <c r="W223">
        <f t="shared" si="73"/>
        <v>4.5454545454545456E-2</v>
      </c>
      <c r="X223">
        <f t="shared" si="74"/>
        <v>-1.8454545454545456E-2</v>
      </c>
      <c r="Y223" s="32">
        <f t="shared" si="75"/>
        <v>305786.30646253214</v>
      </c>
      <c r="Z223" s="28">
        <f t="shared" si="76"/>
        <v>48.569907713228012</v>
      </c>
      <c r="AA223" s="28">
        <f t="shared" si="77"/>
        <v>4734.1236297547202</v>
      </c>
      <c r="AB223" s="20"/>
      <c r="AC223" s="1">
        <f t="shared" si="69"/>
        <v>0.97139815426456022</v>
      </c>
      <c r="AD223" s="1">
        <f t="shared" si="70"/>
        <v>499.02860184573547</v>
      </c>
      <c r="AE223" s="1">
        <f t="shared" si="71"/>
        <v>0.48569907713228011</v>
      </c>
      <c r="AF223" s="3">
        <f t="shared" si="78"/>
        <v>118.35309074386801</v>
      </c>
    </row>
    <row r="224" spans="1:32" x14ac:dyDescent="0.35">
      <c r="A224">
        <v>5</v>
      </c>
      <c r="C224" s="15">
        <f t="shared" si="79"/>
        <v>44127</v>
      </c>
      <c r="D224" s="9">
        <v>221</v>
      </c>
      <c r="E224" s="13"/>
      <c r="F224" s="74"/>
      <c r="G224" s="74"/>
      <c r="H224" s="74"/>
      <c r="L224" s="64"/>
      <c r="Q224" s="17"/>
      <c r="R224" s="17"/>
      <c r="T224" s="34">
        <f t="shared" si="72"/>
        <v>0.59399999999999997</v>
      </c>
      <c r="U224">
        <f>IF(A224=0,$AL$2,IF(A224=1,$AL$3,IF(A224=2,$AL$4,IF(A224=3,$AL$5,IF(A224=4,$AL$6,IF(A224=5,$AL$7,IF(A224=6,#REF!,IF(A224=7,$AL$9,IF(A224=8,$AL$8,"")))))))))</f>
        <v>2.7E-2</v>
      </c>
      <c r="V224">
        <v>22.22</v>
      </c>
      <c r="W224">
        <f t="shared" si="73"/>
        <v>4.5454545454545456E-2</v>
      </c>
      <c r="X224">
        <f t="shared" si="74"/>
        <v>-1.8454545454545456E-2</v>
      </c>
      <c r="Y224" s="32">
        <f t="shared" si="75"/>
        <v>305785.01526594238</v>
      </c>
      <c r="Z224" s="28">
        <f t="shared" si="76"/>
        <v>47.653381225121983</v>
      </c>
      <c r="AA224" s="28">
        <f t="shared" si="77"/>
        <v>4736.3313528325943</v>
      </c>
      <c r="AB224" s="20"/>
      <c r="AC224" s="1">
        <f t="shared" si="69"/>
        <v>0.95306762450243965</v>
      </c>
      <c r="AD224" s="1">
        <f t="shared" si="70"/>
        <v>499.04693237549753</v>
      </c>
      <c r="AE224" s="1">
        <f t="shared" si="71"/>
        <v>0.47653381225121982</v>
      </c>
      <c r="AF224" s="3">
        <f t="shared" si="78"/>
        <v>118.40828382081486</v>
      </c>
    </row>
    <row r="225" spans="1:32" x14ac:dyDescent="0.35">
      <c r="A225">
        <v>5</v>
      </c>
      <c r="C225" s="15">
        <f t="shared" si="79"/>
        <v>44128</v>
      </c>
      <c r="D225" s="9">
        <v>222</v>
      </c>
      <c r="E225" s="13"/>
      <c r="F225" s="74"/>
      <c r="G225" s="74"/>
      <c r="H225" s="74"/>
      <c r="L225" s="64"/>
      <c r="Q225" s="17"/>
      <c r="R225" s="17"/>
      <c r="T225" s="34">
        <f t="shared" si="72"/>
        <v>0.59399999999999997</v>
      </c>
      <c r="U225">
        <f>IF(A225=0,$AL$2,IF(A225=1,$AL$3,IF(A225=2,$AL$4,IF(A225=3,$AL$5,IF(A225=4,$AL$6,IF(A225=5,$AL$7,IF(A225=6,#REF!,IF(A225=7,$AL$9,IF(A225=8,$AL$8,"")))))))))</f>
        <v>2.7E-2</v>
      </c>
      <c r="V225">
        <v>22.22</v>
      </c>
      <c r="W225">
        <f t="shared" si="73"/>
        <v>4.5454545454545456E-2</v>
      </c>
      <c r="X225">
        <f t="shared" si="74"/>
        <v>-1.8454545454545456E-2</v>
      </c>
      <c r="Y225" s="32">
        <f t="shared" si="75"/>
        <v>305783.74843990931</v>
      </c>
      <c r="Z225" s="28">
        <f t="shared" si="76"/>
        <v>46.754144475255252</v>
      </c>
      <c r="AA225" s="28">
        <f t="shared" si="77"/>
        <v>4738.497415615554</v>
      </c>
      <c r="AB225" s="20"/>
      <c r="AC225" s="1">
        <f t="shared" si="69"/>
        <v>0.9350828895051051</v>
      </c>
      <c r="AD225" s="1">
        <f t="shared" si="70"/>
        <v>499.06491711049489</v>
      </c>
      <c r="AE225" s="1">
        <f t="shared" si="71"/>
        <v>0.46754144475255255</v>
      </c>
      <c r="AF225" s="3">
        <f t="shared" si="78"/>
        <v>118.46243539038886</v>
      </c>
    </row>
    <row r="226" spans="1:32" x14ac:dyDescent="0.35">
      <c r="A226">
        <v>5</v>
      </c>
      <c r="C226" s="15">
        <f t="shared" si="79"/>
        <v>44129</v>
      </c>
      <c r="D226" s="9">
        <v>223</v>
      </c>
      <c r="E226" s="13"/>
      <c r="F226" s="74"/>
      <c r="G226" s="74"/>
      <c r="H226" s="74"/>
      <c r="L226" s="64"/>
      <c r="Q226" s="17"/>
      <c r="R226" s="17"/>
      <c r="T226" s="34">
        <f t="shared" si="72"/>
        <v>0.59399999999999997</v>
      </c>
      <c r="U226">
        <f>IF(A226=0,$AL$2,IF(A226=1,$AL$3,IF(A226=2,$AL$4,IF(A226=3,$AL$5,IF(A226=4,$AL$6,IF(A226=5,$AL$7,IF(A226=6,#REF!,IF(A226=7,$AL$9,IF(A226=8,$AL$8,"")))))))))</f>
        <v>2.7E-2</v>
      </c>
      <c r="V226">
        <v>22.22</v>
      </c>
      <c r="W226">
        <f t="shared" si="73"/>
        <v>4.5454545454545456E-2</v>
      </c>
      <c r="X226">
        <f t="shared" si="74"/>
        <v>-1.8454545454545456E-2</v>
      </c>
      <c r="Y226" s="32">
        <f t="shared" si="75"/>
        <v>305782.50552449649</v>
      </c>
      <c r="Z226" s="28">
        <f t="shared" si="76"/>
        <v>45.871871502821634</v>
      </c>
      <c r="AA226" s="28">
        <f t="shared" si="77"/>
        <v>4740.6226040007932</v>
      </c>
      <c r="AB226" s="20"/>
      <c r="AC226" s="1">
        <f t="shared" si="69"/>
        <v>0.91743743005643275</v>
      </c>
      <c r="AD226" s="1">
        <f t="shared" si="70"/>
        <v>499.08256256994355</v>
      </c>
      <c r="AE226" s="1">
        <f t="shared" si="71"/>
        <v>0.45871871502821637</v>
      </c>
      <c r="AF226" s="3">
        <f t="shared" si="78"/>
        <v>118.51556510001984</v>
      </c>
    </row>
    <row r="227" spans="1:32" x14ac:dyDescent="0.35">
      <c r="A227">
        <v>5</v>
      </c>
      <c r="C227" s="15">
        <f t="shared" si="79"/>
        <v>44130</v>
      </c>
      <c r="D227" s="9">
        <v>224</v>
      </c>
      <c r="E227" s="13"/>
      <c r="F227" s="74"/>
      <c r="G227" s="74"/>
      <c r="H227" s="74"/>
      <c r="L227" s="64"/>
      <c r="Q227" s="17"/>
      <c r="R227" s="17"/>
      <c r="T227" s="34">
        <f t="shared" si="72"/>
        <v>0.59399999999999997</v>
      </c>
      <c r="U227">
        <f>IF(A227=0,$AL$2,IF(A227=1,$AL$3,IF(A227=2,$AL$4,IF(A227=3,$AL$5,IF(A227=4,$AL$6,IF(A227=5,$AL$7,IF(A227=6,#REF!,IF(A227=7,$AL$9,IF(A227=8,$AL$8,"")))))))))</f>
        <v>2.7E-2</v>
      </c>
      <c r="V227">
        <v>22.22</v>
      </c>
      <c r="W227">
        <f t="shared" si="73"/>
        <v>4.5454545454545456E-2</v>
      </c>
      <c r="X227">
        <f t="shared" si="74"/>
        <v>-1.8454545454545456E-2</v>
      </c>
      <c r="Y227" s="32">
        <f t="shared" si="75"/>
        <v>305781.28606844618</v>
      </c>
      <c r="Z227" s="28">
        <f t="shared" si="76"/>
        <v>45.006242484823332</v>
      </c>
      <c r="AA227" s="28">
        <f t="shared" si="77"/>
        <v>4742.7076890691033</v>
      </c>
      <c r="AB227" s="20"/>
      <c r="AC227" s="1">
        <f t="shared" si="69"/>
        <v>0.90012484969646667</v>
      </c>
      <c r="AD227" s="1">
        <f t="shared" si="70"/>
        <v>499.09987515030355</v>
      </c>
      <c r="AE227" s="1">
        <f t="shared" si="71"/>
        <v>0.45006242484823333</v>
      </c>
      <c r="AF227" s="3">
        <f t="shared" si="78"/>
        <v>118.56769222672759</v>
      </c>
    </row>
    <row r="228" spans="1:32" x14ac:dyDescent="0.35">
      <c r="A228">
        <v>5</v>
      </c>
      <c r="C228" s="15">
        <f t="shared" si="79"/>
        <v>44131</v>
      </c>
      <c r="D228" s="9">
        <v>225</v>
      </c>
      <c r="E228" s="13"/>
      <c r="F228" s="74"/>
      <c r="G228" s="74"/>
      <c r="H228" s="74"/>
      <c r="L228" s="64"/>
      <c r="Q228" s="17"/>
      <c r="R228" s="17"/>
      <c r="T228" s="34">
        <f t="shared" si="72"/>
        <v>0.59399999999999997</v>
      </c>
      <c r="U228">
        <f>IF(A228=0,$AL$2,IF(A228=1,$AL$3,IF(A228=2,$AL$4,IF(A228=3,$AL$5,IF(A228=4,$AL$6,IF(A228=5,$AL$7,IF(A228=6,#REF!,IF(A228=7,$AL$9,IF(A228=8,$AL$8,"")))))))))</f>
        <v>2.7E-2</v>
      </c>
      <c r="V228">
        <v>22.22</v>
      </c>
      <c r="W228">
        <f t="shared" si="73"/>
        <v>4.5454545454545456E-2</v>
      </c>
      <c r="X228">
        <f t="shared" si="74"/>
        <v>-1.8454545454545456E-2</v>
      </c>
      <c r="Y228" s="32">
        <f t="shared" si="75"/>
        <v>305780.08962901548</v>
      </c>
      <c r="Z228" s="28">
        <f t="shared" si="76"/>
        <v>44.156943620776467</v>
      </c>
      <c r="AA228" s="28">
        <f t="shared" si="77"/>
        <v>4744.7534273638676</v>
      </c>
      <c r="AB228" s="20"/>
      <c r="AC228" s="1">
        <f t="shared" si="69"/>
        <v>0.88313887241552935</v>
      </c>
      <c r="AD228" s="1">
        <f t="shared" si="70"/>
        <v>499.11686112758446</v>
      </c>
      <c r="AE228" s="1">
        <f t="shared" si="71"/>
        <v>0.44156943620776468</v>
      </c>
      <c r="AF228" s="3">
        <f t="shared" si="78"/>
        <v>118.61883568409669</v>
      </c>
    </row>
    <row r="229" spans="1:32" x14ac:dyDescent="0.35">
      <c r="A229">
        <v>5</v>
      </c>
      <c r="C229" s="15">
        <f t="shared" si="79"/>
        <v>44132</v>
      </c>
      <c r="D229" s="9">
        <v>226</v>
      </c>
      <c r="E229" s="13"/>
      <c r="F229" s="74"/>
      <c r="G229" s="74"/>
      <c r="H229" s="74"/>
      <c r="L229" s="64"/>
      <c r="Q229" s="17"/>
      <c r="R229" s="17"/>
      <c r="T229" s="34">
        <f t="shared" si="72"/>
        <v>0.59399999999999997</v>
      </c>
      <c r="U229">
        <f>IF(A229=0,$AL$2,IF(A229=1,$AL$3,IF(A229=2,$AL$4,IF(A229=3,$AL$5,IF(A229=4,$AL$6,IF(A229=5,$AL$7,IF(A229=6,#REF!,IF(A229=7,$AL$9,IF(A229=8,$AL$8,"")))))))))</f>
        <v>2.7E-2</v>
      </c>
      <c r="V229">
        <v>22.22</v>
      </c>
      <c r="W229">
        <f t="shared" si="73"/>
        <v>4.5454545454545456E-2</v>
      </c>
      <c r="X229">
        <f t="shared" si="74"/>
        <v>-1.8454545454545456E-2</v>
      </c>
      <c r="Y229" s="32">
        <f t="shared" si="75"/>
        <v>305778.91577181575</v>
      </c>
      <c r="Z229" s="28">
        <f t="shared" si="76"/>
        <v>43.323667019571971</v>
      </c>
      <c r="AA229" s="28">
        <f t="shared" si="77"/>
        <v>4746.7605611648123</v>
      </c>
      <c r="AB229" s="20"/>
      <c r="AC229" s="1">
        <f t="shared" si="69"/>
        <v>0.86647334039143942</v>
      </c>
      <c r="AD229" s="1">
        <f t="shared" si="70"/>
        <v>499.13352665960855</v>
      </c>
      <c r="AE229" s="1">
        <f t="shared" si="71"/>
        <v>0.43323667019571971</v>
      </c>
      <c r="AF229" s="3">
        <f t="shared" si="78"/>
        <v>118.66901402912032</v>
      </c>
    </row>
    <row r="230" spans="1:32" x14ac:dyDescent="0.35">
      <c r="A230">
        <v>5</v>
      </c>
      <c r="C230" s="15">
        <f t="shared" si="79"/>
        <v>44133</v>
      </c>
      <c r="D230" s="9">
        <v>227</v>
      </c>
      <c r="E230" s="13"/>
      <c r="F230" s="74"/>
      <c r="G230" s="74"/>
      <c r="H230" s="74"/>
      <c r="L230" s="64"/>
      <c r="Q230" s="17"/>
      <c r="R230" s="17"/>
      <c r="T230" s="34">
        <f t="shared" si="72"/>
        <v>0.59399999999999997</v>
      </c>
      <c r="U230">
        <f>IF(A230=0,$AL$2,IF(A230=1,$AL$3,IF(A230=2,$AL$4,IF(A230=3,$AL$5,IF(A230=4,$AL$6,IF(A230=5,$AL$7,IF(A230=6,#REF!,IF(A230=7,$AL$9,IF(A230=8,$AL$8,"")))))))))</f>
        <v>2.7E-2</v>
      </c>
      <c r="V230">
        <v>22.22</v>
      </c>
      <c r="W230">
        <f t="shared" si="73"/>
        <v>4.5454545454545456E-2</v>
      </c>
      <c r="X230">
        <f t="shared" si="74"/>
        <v>-1.8454545454545456E-2</v>
      </c>
      <c r="Y230" s="32">
        <f t="shared" si="75"/>
        <v>305777.76407065504</v>
      </c>
      <c r="Z230" s="28">
        <f t="shared" si="76"/>
        <v>42.506110588451762</v>
      </c>
      <c r="AA230" s="28">
        <f t="shared" si="77"/>
        <v>4748.7298187566112</v>
      </c>
      <c r="AB230" s="20"/>
      <c r="AC230" s="1">
        <f t="shared" si="69"/>
        <v>0.85012221176903524</v>
      </c>
      <c r="AD230" s="1">
        <f t="shared" si="70"/>
        <v>499.14987778823098</v>
      </c>
      <c r="AE230" s="1">
        <f t="shared" si="71"/>
        <v>0.42506110588451762</v>
      </c>
      <c r="AF230" s="3">
        <f t="shared" si="78"/>
        <v>118.71824546891528</v>
      </c>
    </row>
    <row r="231" spans="1:32" x14ac:dyDescent="0.35">
      <c r="A231">
        <v>5</v>
      </c>
      <c r="C231" s="15">
        <f t="shared" si="79"/>
        <v>44134</v>
      </c>
      <c r="D231" s="9">
        <v>228</v>
      </c>
      <c r="E231" s="13"/>
      <c r="F231" s="74"/>
      <c r="G231" s="74"/>
      <c r="H231" s="74"/>
      <c r="L231" s="64"/>
      <c r="Q231" s="17"/>
      <c r="R231" s="17"/>
      <c r="T231" s="34">
        <f t="shared" si="72"/>
        <v>0.59399999999999997</v>
      </c>
      <c r="U231">
        <f>IF(A231=0,$AL$2,IF(A231=1,$AL$3,IF(A231=2,$AL$4,IF(A231=3,$AL$5,IF(A231=4,$AL$6,IF(A231=5,$AL$7,IF(A231=6,#REF!,IF(A231=7,$AL$9,IF(A231=8,$AL$8,"")))))))))</f>
        <v>2.7E-2</v>
      </c>
      <c r="V231">
        <v>22.22</v>
      </c>
      <c r="W231">
        <f t="shared" si="73"/>
        <v>4.5454545454545456E-2</v>
      </c>
      <c r="X231">
        <f t="shared" si="74"/>
        <v>-1.8454545454545456E-2</v>
      </c>
      <c r="Y231" s="32">
        <f t="shared" si="75"/>
        <v>305776.63410738361</v>
      </c>
      <c r="Z231" s="28">
        <f t="shared" si="76"/>
        <v>41.703977924061078</v>
      </c>
      <c r="AA231" s="28">
        <f t="shared" si="77"/>
        <v>4750.6619146924495</v>
      </c>
      <c r="AB231" s="20"/>
      <c r="AC231" s="1">
        <f t="shared" si="69"/>
        <v>0.83407955848122162</v>
      </c>
      <c r="AD231" s="1">
        <f t="shared" si="70"/>
        <v>499.16592044151878</v>
      </c>
      <c r="AE231" s="1">
        <f t="shared" si="71"/>
        <v>0.41703977924061081</v>
      </c>
      <c r="AF231" s="3">
        <f t="shared" si="78"/>
        <v>118.76654786731125</v>
      </c>
    </row>
    <row r="232" spans="1:32" x14ac:dyDescent="0.35">
      <c r="A232">
        <v>5</v>
      </c>
      <c r="C232" s="15">
        <f t="shared" si="79"/>
        <v>44135</v>
      </c>
      <c r="D232" s="9">
        <v>229</v>
      </c>
      <c r="E232" s="13"/>
      <c r="F232" s="74"/>
      <c r="G232" s="74"/>
      <c r="H232" s="74"/>
      <c r="L232" s="64"/>
      <c r="Q232" s="17"/>
      <c r="R232" s="17"/>
      <c r="T232" s="34">
        <f t="shared" si="72"/>
        <v>0.59399999999999997</v>
      </c>
      <c r="U232">
        <f>IF(A232=0,$AL$2,IF(A232=1,$AL$3,IF(A232=2,$AL$4,IF(A232=3,$AL$5,IF(A232=4,$AL$6,IF(A232=5,$AL$7,IF(A232=6,#REF!,IF(A232=7,$AL$9,IF(A232=8,$AL$8,"")))))))))</f>
        <v>2.7E-2</v>
      </c>
      <c r="V232">
        <v>22.22</v>
      </c>
      <c r="W232">
        <f t="shared" si="73"/>
        <v>4.5454545454545456E-2</v>
      </c>
      <c r="X232">
        <f t="shared" si="74"/>
        <v>-1.8454545454545456E-2</v>
      </c>
      <c r="Y232" s="32">
        <f t="shared" si="75"/>
        <v>305775.52547174197</v>
      </c>
      <c r="Z232" s="28">
        <f t="shared" si="76"/>
        <v>40.916978205538591</v>
      </c>
      <c r="AA232" s="28">
        <f t="shared" si="77"/>
        <v>4752.5575500526338</v>
      </c>
      <c r="AB232" s="20"/>
      <c r="AC232" s="1">
        <f t="shared" si="69"/>
        <v>0.8183395641107718</v>
      </c>
      <c r="AD232" s="1">
        <f t="shared" si="70"/>
        <v>499.18166043588923</v>
      </c>
      <c r="AE232" s="1">
        <f t="shared" si="71"/>
        <v>0.4091697820553859</v>
      </c>
      <c r="AF232" s="3">
        <f t="shared" si="78"/>
        <v>118.81393875131585</v>
      </c>
    </row>
    <row r="233" spans="1:32" x14ac:dyDescent="0.35">
      <c r="A233">
        <v>5</v>
      </c>
      <c r="C233" s="15">
        <f t="shared" si="79"/>
        <v>44136</v>
      </c>
      <c r="D233" s="9">
        <v>230</v>
      </c>
      <c r="E233" s="13"/>
      <c r="F233" s="74"/>
      <c r="G233" s="74"/>
      <c r="H233" s="74"/>
      <c r="L233" s="64"/>
      <c r="Q233" s="17"/>
      <c r="R233" s="17"/>
      <c r="T233" s="34">
        <f t="shared" si="72"/>
        <v>0.59399999999999997</v>
      </c>
      <c r="U233">
        <f>IF(A233=0,$AL$2,IF(A233=1,$AL$3,IF(A233=2,$AL$4,IF(A233=3,$AL$5,IF(A233=4,$AL$6,IF(A233=5,$AL$7,IF(A233=6,#REF!,IF(A233=7,$AL$9,IF(A233=8,$AL$8,"")))))))))</f>
        <v>2.7E-2</v>
      </c>
      <c r="V233">
        <v>22.22</v>
      </c>
      <c r="W233">
        <f t="shared" si="73"/>
        <v>4.5454545454545456E-2</v>
      </c>
      <c r="X233">
        <f t="shared" si="74"/>
        <v>-1.8454545454545456E-2</v>
      </c>
      <c r="Y233" s="32">
        <f t="shared" si="75"/>
        <v>305774.43776121218</v>
      </c>
      <c r="Z233" s="28">
        <f t="shared" si="76"/>
        <v>40.144826089606411</v>
      </c>
      <c r="AA233" s="28">
        <f t="shared" si="77"/>
        <v>4754.4174126983398</v>
      </c>
      <c r="AB233" s="20"/>
      <c r="AC233" s="1">
        <f t="shared" si="69"/>
        <v>0.80289652179212823</v>
      </c>
      <c r="AD233" s="1">
        <f t="shared" si="70"/>
        <v>499.19710347820785</v>
      </c>
      <c r="AE233" s="1">
        <f t="shared" si="71"/>
        <v>0.40144826089606411</v>
      </c>
      <c r="AF233" s="3">
        <f t="shared" si="78"/>
        <v>118.8604353174585</v>
      </c>
    </row>
    <row r="234" spans="1:32" x14ac:dyDescent="0.35">
      <c r="A234">
        <v>5</v>
      </c>
      <c r="C234" s="15">
        <f t="shared" si="79"/>
        <v>44137</v>
      </c>
      <c r="D234" s="9">
        <v>231</v>
      </c>
      <c r="E234" s="13"/>
      <c r="F234" s="74"/>
      <c r="G234" s="74"/>
      <c r="H234" s="74"/>
      <c r="L234" s="64"/>
      <c r="Q234" s="17"/>
      <c r="R234" s="17"/>
      <c r="T234" s="34">
        <f t="shared" si="72"/>
        <v>0.59399999999999997</v>
      </c>
      <c r="U234">
        <f>IF(A234=0,$AL$2,IF(A234=1,$AL$3,IF(A234=2,$AL$4,IF(A234=3,$AL$5,IF(A234=4,$AL$6,IF(A234=5,$AL$7,IF(A234=6,#REF!,IF(A234=7,$AL$9,IF(A234=8,$AL$8,"")))))))))</f>
        <v>2.7E-2</v>
      </c>
      <c r="V234">
        <v>22.22</v>
      </c>
      <c r="W234">
        <f t="shared" si="73"/>
        <v>4.5454545454545456E-2</v>
      </c>
      <c r="X234">
        <f t="shared" si="74"/>
        <v>-1.8454545454545456E-2</v>
      </c>
      <c r="Y234" s="32">
        <f t="shared" si="75"/>
        <v>305773.37058087188</v>
      </c>
      <c r="Z234" s="28">
        <f t="shared" si="76"/>
        <v>39.387241607623011</v>
      </c>
      <c r="AA234" s="28">
        <f t="shared" si="77"/>
        <v>4756.2421775205949</v>
      </c>
      <c r="AB234" s="20"/>
      <c r="AC234" s="1">
        <f t="shared" si="69"/>
        <v>0.78774483215246027</v>
      </c>
      <c r="AD234" s="1">
        <f t="shared" si="70"/>
        <v>499.21225516784756</v>
      </c>
      <c r="AE234" s="1">
        <f t="shared" si="71"/>
        <v>0.39387241607623014</v>
      </c>
      <c r="AF234" s="3">
        <f t="shared" si="78"/>
        <v>118.90605443801488</v>
      </c>
    </row>
    <row r="235" spans="1:32" x14ac:dyDescent="0.35">
      <c r="A235">
        <v>5</v>
      </c>
      <c r="C235" s="15">
        <f t="shared" si="79"/>
        <v>44138</v>
      </c>
      <c r="D235" s="9">
        <v>232</v>
      </c>
      <c r="E235" s="13"/>
      <c r="F235" s="74"/>
      <c r="G235" s="74"/>
      <c r="H235" s="74"/>
      <c r="L235" s="64"/>
      <c r="Q235" s="17"/>
      <c r="R235" s="17"/>
      <c r="T235" s="34">
        <f t="shared" si="72"/>
        <v>0.59399999999999997</v>
      </c>
      <c r="U235">
        <f>IF(A235=0,$AL$2,IF(A235=1,$AL$3,IF(A235=2,$AL$4,IF(A235=3,$AL$5,IF(A235=4,$AL$6,IF(A235=5,$AL$7,IF(A235=6,#REF!,IF(A235=7,$AL$9,IF(A235=8,$AL$8,"")))))))))</f>
        <v>2.7E-2</v>
      </c>
      <c r="V235">
        <v>22.22</v>
      </c>
      <c r="W235">
        <f t="shared" si="73"/>
        <v>4.5454545454545456E-2</v>
      </c>
      <c r="X235">
        <f t="shared" si="74"/>
        <v>-1.8454545454545456E-2</v>
      </c>
      <c r="Y235" s="32">
        <f t="shared" si="75"/>
        <v>305772.32354325097</v>
      </c>
      <c r="Z235" s="28">
        <f t="shared" si="76"/>
        <v>38.643950064562603</v>
      </c>
      <c r="AA235" s="28">
        <f t="shared" si="77"/>
        <v>4758.032506684578</v>
      </c>
      <c r="AB235" s="20"/>
      <c r="AC235" s="1">
        <f t="shared" si="69"/>
        <v>0.77287900129125209</v>
      </c>
      <c r="AD235" s="1">
        <f t="shared" si="70"/>
        <v>499.22712099870876</v>
      </c>
      <c r="AE235" s="1">
        <f t="shared" si="71"/>
        <v>0.38643950064562604</v>
      </c>
      <c r="AF235" s="3">
        <f t="shared" si="78"/>
        <v>118.95081266711446</v>
      </c>
    </row>
    <row r="236" spans="1:32" x14ac:dyDescent="0.35">
      <c r="A236">
        <v>5</v>
      </c>
      <c r="C236" s="15">
        <f t="shared" si="79"/>
        <v>44139</v>
      </c>
      <c r="D236" s="9">
        <v>233</v>
      </c>
      <c r="E236" s="13"/>
      <c r="F236" s="74"/>
      <c r="G236" s="74"/>
      <c r="H236" s="74"/>
      <c r="L236" s="64"/>
      <c r="Q236" s="17"/>
      <c r="R236" s="17"/>
      <c r="T236" s="34">
        <f t="shared" si="72"/>
        <v>0.59399999999999997</v>
      </c>
      <c r="U236">
        <f>IF(A236=0,$AL$2,IF(A236=1,$AL$3,IF(A236=2,$AL$4,IF(A236=3,$AL$5,IF(A236=4,$AL$6,IF(A236=5,$AL$7,IF(A236=6,#REF!,IF(A236=7,$AL$9,IF(A236=8,$AL$8,"")))))))))</f>
        <v>2.7E-2</v>
      </c>
      <c r="V236">
        <v>22.22</v>
      </c>
      <c r="W236">
        <f t="shared" si="73"/>
        <v>4.5454545454545456E-2</v>
      </c>
      <c r="X236">
        <f t="shared" si="74"/>
        <v>-1.8454545454545456E-2</v>
      </c>
      <c r="Y236" s="32">
        <f t="shared" si="75"/>
        <v>305771.2962681909</v>
      </c>
      <c r="Z236" s="28">
        <f t="shared" si="76"/>
        <v>37.914681939885263</v>
      </c>
      <c r="AA236" s="28">
        <f t="shared" si="77"/>
        <v>4759.7890498693305</v>
      </c>
      <c r="AB236" s="20"/>
      <c r="AC236" s="1">
        <f t="shared" si="69"/>
        <v>0.75829363879770528</v>
      </c>
      <c r="AD236" s="1">
        <f t="shared" si="70"/>
        <v>499.24170636120232</v>
      </c>
      <c r="AE236" s="1">
        <f t="shared" si="71"/>
        <v>0.37914681939885264</v>
      </c>
      <c r="AF236" s="3">
        <f t="shared" si="78"/>
        <v>118.99472624673326</v>
      </c>
    </row>
    <row r="237" spans="1:32" x14ac:dyDescent="0.35">
      <c r="A237">
        <v>5</v>
      </c>
      <c r="C237" s="15">
        <f t="shared" si="79"/>
        <v>44140</v>
      </c>
      <c r="D237" s="9">
        <v>234</v>
      </c>
      <c r="E237" s="13"/>
      <c r="F237" s="74"/>
      <c r="G237" s="74"/>
      <c r="H237" s="74"/>
      <c r="L237" s="64"/>
      <c r="Q237" s="17"/>
      <c r="R237" s="17"/>
      <c r="T237" s="34">
        <f t="shared" si="72"/>
        <v>0.59399999999999997</v>
      </c>
      <c r="U237">
        <f>IF(A237=0,$AL$2,IF(A237=1,$AL$3,IF(A237=2,$AL$4,IF(A237=3,$AL$5,IF(A237=4,$AL$6,IF(A237=5,$AL$7,IF(A237=6,#REF!,IF(A237=7,$AL$9,IF(A237=8,$AL$8,"")))))))))</f>
        <v>2.7E-2</v>
      </c>
      <c r="V237">
        <v>22.22</v>
      </c>
      <c r="W237">
        <f t="shared" si="73"/>
        <v>4.5454545454545456E-2</v>
      </c>
      <c r="X237">
        <f t="shared" si="74"/>
        <v>-1.8454545454545456E-2</v>
      </c>
      <c r="Y237" s="32">
        <f t="shared" si="75"/>
        <v>305770.28838270687</v>
      </c>
      <c r="Z237" s="28">
        <f t="shared" si="76"/>
        <v>37.199172790262708</v>
      </c>
      <c r="AA237" s="28">
        <f t="shared" si="77"/>
        <v>4761.5124445029614</v>
      </c>
      <c r="AB237" s="20"/>
      <c r="AC237" s="1">
        <f t="shared" si="69"/>
        <v>0.74398345580525416</v>
      </c>
      <c r="AD237" s="1">
        <f t="shared" si="70"/>
        <v>499.25601654419472</v>
      </c>
      <c r="AE237" s="1">
        <f t="shared" si="71"/>
        <v>0.37199172790262708</v>
      </c>
      <c r="AF237" s="3">
        <f t="shared" si="78"/>
        <v>119.03781111257405</v>
      </c>
    </row>
    <row r="238" spans="1:32" x14ac:dyDescent="0.35">
      <c r="A238">
        <v>5</v>
      </c>
      <c r="C238" s="15">
        <f t="shared" si="79"/>
        <v>44141</v>
      </c>
      <c r="D238" s="9">
        <v>235</v>
      </c>
      <c r="E238" s="13"/>
      <c r="F238" s="74"/>
      <c r="G238" s="74"/>
      <c r="H238" s="74"/>
      <c r="L238" s="64"/>
      <c r="Q238" s="17"/>
      <c r="R238" s="17"/>
      <c r="T238" s="34">
        <f t="shared" si="72"/>
        <v>0.59399999999999997</v>
      </c>
      <c r="U238">
        <f>IF(A238=0,$AL$2,IF(A238=1,$AL$3,IF(A238=2,$AL$4,IF(A238=3,$AL$5,IF(A238=4,$AL$6,IF(A238=5,$AL$7,IF(A238=6,#REF!,IF(A238=7,$AL$9,IF(A238=8,$AL$8,"")))))))))</f>
        <v>2.7E-2</v>
      </c>
      <c r="V238">
        <v>22.22</v>
      </c>
      <c r="W238">
        <f t="shared" si="73"/>
        <v>4.5454545454545456E-2</v>
      </c>
      <c r="X238">
        <f t="shared" si="74"/>
        <v>-1.8454545454545456E-2</v>
      </c>
      <c r="Y238" s="32">
        <f t="shared" si="75"/>
        <v>305769.29952085257</v>
      </c>
      <c r="Z238" s="28">
        <f t="shared" si="76"/>
        <v>36.497163154125303</v>
      </c>
      <c r="AA238" s="28">
        <f t="shared" si="77"/>
        <v>4763.2033159934281</v>
      </c>
      <c r="AB238" s="20"/>
      <c r="AC238" s="1">
        <f t="shared" si="69"/>
        <v>0.72994326308250612</v>
      </c>
      <c r="AD238" s="1">
        <f t="shared" si="70"/>
        <v>499.27005673691747</v>
      </c>
      <c r="AE238" s="1">
        <f t="shared" si="71"/>
        <v>0.36497163154125306</v>
      </c>
      <c r="AF238" s="3">
        <f t="shared" si="78"/>
        <v>119.0800828998357</v>
      </c>
    </row>
    <row r="239" spans="1:32" x14ac:dyDescent="0.35">
      <c r="A239">
        <v>5</v>
      </c>
      <c r="C239" s="15">
        <f t="shared" si="79"/>
        <v>44142</v>
      </c>
      <c r="D239" s="9">
        <v>236</v>
      </c>
      <c r="E239" s="13"/>
      <c r="F239" s="74"/>
      <c r="G239" s="74"/>
      <c r="H239" s="74"/>
      <c r="L239" s="64"/>
      <c r="Q239" s="17"/>
      <c r="R239" s="17"/>
      <c r="T239" s="34">
        <f t="shared" si="72"/>
        <v>0.59399999999999997</v>
      </c>
      <c r="U239">
        <f>IF(A239=0,$AL$2,IF(A239=1,$AL$3,IF(A239=2,$AL$4,IF(A239=3,$AL$5,IF(A239=4,$AL$6,IF(A239=5,$AL$7,IF(A239=6,#REF!,IF(A239=7,$AL$9,IF(A239=8,$AL$8,"")))))))))</f>
        <v>2.7E-2</v>
      </c>
      <c r="V239">
        <v>22.22</v>
      </c>
      <c r="W239">
        <f t="shared" si="73"/>
        <v>4.5454545454545456E-2</v>
      </c>
      <c r="X239">
        <f t="shared" si="74"/>
        <v>-1.8454545454545456E-2</v>
      </c>
      <c r="Y239" s="32">
        <f t="shared" si="75"/>
        <v>305768.32932358712</v>
      </c>
      <c r="Z239" s="28">
        <f t="shared" si="76"/>
        <v>35.808398457996375</v>
      </c>
      <c r="AA239" s="28">
        <f t="shared" si="77"/>
        <v>4764.8622779549796</v>
      </c>
      <c r="AB239" s="20"/>
      <c r="AC239" s="1">
        <f t="shared" si="69"/>
        <v>0.71616796915992753</v>
      </c>
      <c r="AD239" s="1">
        <f t="shared" si="70"/>
        <v>499.28383203084007</v>
      </c>
      <c r="AE239" s="1">
        <f t="shared" si="71"/>
        <v>0.35808398457996377</v>
      </c>
      <c r="AF239" s="3">
        <f t="shared" si="78"/>
        <v>119.1215569488745</v>
      </c>
    </row>
    <row r="240" spans="1:32" x14ac:dyDescent="0.35">
      <c r="A240">
        <v>5</v>
      </c>
      <c r="C240" s="15">
        <f t="shared" si="79"/>
        <v>44143</v>
      </c>
      <c r="D240" s="9">
        <v>237</v>
      </c>
      <c r="E240" s="13"/>
      <c r="F240" s="74"/>
      <c r="G240" s="74"/>
      <c r="H240" s="74"/>
      <c r="L240" s="64"/>
      <c r="Q240" s="17"/>
      <c r="R240" s="17"/>
      <c r="T240" s="34">
        <f t="shared" si="72"/>
        <v>0.59399999999999997</v>
      </c>
      <c r="U240">
        <f>IF(A240=0,$AL$2,IF(A240=1,$AL$3,IF(A240=2,$AL$4,IF(A240=3,$AL$5,IF(A240=4,$AL$6,IF(A240=5,$AL$7,IF(A240=6,#REF!,IF(A240=7,$AL$9,IF(A240=8,$AL$8,"")))))))))</f>
        <v>2.7E-2</v>
      </c>
      <c r="V240">
        <v>22.22</v>
      </c>
      <c r="W240">
        <f t="shared" si="73"/>
        <v>4.5454545454545456E-2</v>
      </c>
      <c r="X240">
        <f t="shared" si="74"/>
        <v>-1.8454545454545456E-2</v>
      </c>
      <c r="Y240" s="32">
        <f t="shared" si="75"/>
        <v>305767.37743864517</v>
      </c>
      <c r="Z240" s="28">
        <f t="shared" si="76"/>
        <v>35.132628924580821</v>
      </c>
      <c r="AA240" s="28">
        <f t="shared" si="77"/>
        <v>4766.4899324303433</v>
      </c>
      <c r="AB240" s="20"/>
      <c r="AC240" s="1">
        <f t="shared" si="69"/>
        <v>0.70265257849161644</v>
      </c>
      <c r="AD240" s="1">
        <f t="shared" si="70"/>
        <v>499.29734742150839</v>
      </c>
      <c r="AE240" s="1">
        <f t="shared" si="71"/>
        <v>0.35132628924580822</v>
      </c>
      <c r="AF240" s="3">
        <f t="shared" si="78"/>
        <v>119.16224831075859</v>
      </c>
    </row>
    <row r="241" spans="1:32" x14ac:dyDescent="0.35">
      <c r="A241">
        <v>5</v>
      </c>
      <c r="C241" s="15">
        <f t="shared" si="79"/>
        <v>44144</v>
      </c>
      <c r="D241" s="9">
        <v>238</v>
      </c>
      <c r="E241" s="13"/>
      <c r="F241" s="74"/>
      <c r="G241" s="74"/>
      <c r="H241" s="74"/>
      <c r="L241" s="64"/>
      <c r="Q241" s="17"/>
      <c r="R241" s="17"/>
      <c r="T241" s="34">
        <f t="shared" si="72"/>
        <v>0.59399999999999997</v>
      </c>
      <c r="U241">
        <f>IF(A241=0,$AL$2,IF(A241=1,$AL$3,IF(A241=2,$AL$4,IF(A241=3,$AL$5,IF(A241=4,$AL$6,IF(A241=5,$AL$7,IF(A241=6,#REF!,IF(A241=7,$AL$9,IF(A241=8,$AL$8,"")))))))))</f>
        <v>2.7E-2</v>
      </c>
      <c r="V241">
        <v>22.22</v>
      </c>
      <c r="W241">
        <f t="shared" si="73"/>
        <v>4.5454545454545456E-2</v>
      </c>
      <c r="X241">
        <f t="shared" si="74"/>
        <v>-1.8454545454545456E-2</v>
      </c>
      <c r="Y241" s="32">
        <f t="shared" si="75"/>
        <v>305766.44352040876</v>
      </c>
      <c r="Z241" s="28">
        <f t="shared" si="76"/>
        <v>34.469609482575223</v>
      </c>
      <c r="AA241" s="28">
        <f t="shared" si="77"/>
        <v>4768.0868701087329</v>
      </c>
      <c r="AB241" s="20"/>
      <c r="AC241" s="1">
        <f t="shared" si="69"/>
        <v>0.68939218965150451</v>
      </c>
      <c r="AD241" s="1">
        <f t="shared" si="70"/>
        <v>499.31060781034847</v>
      </c>
      <c r="AE241" s="1">
        <f t="shared" si="71"/>
        <v>0.34469609482575225</v>
      </c>
      <c r="AF241" s="3">
        <f t="shared" si="78"/>
        <v>119.20217175271833</v>
      </c>
    </row>
    <row r="242" spans="1:32" x14ac:dyDescent="0.35">
      <c r="A242">
        <v>5</v>
      </c>
      <c r="C242" s="15">
        <f t="shared" si="79"/>
        <v>44145</v>
      </c>
      <c r="D242" s="9">
        <v>239</v>
      </c>
      <c r="E242" s="13"/>
      <c r="F242" s="74"/>
      <c r="G242" s="74"/>
      <c r="H242" s="74"/>
      <c r="L242" s="64"/>
      <c r="Q242" s="17"/>
      <c r="R242" s="17"/>
      <c r="T242" s="34">
        <f t="shared" si="72"/>
        <v>0.59399999999999997</v>
      </c>
      <c r="U242">
        <f>IF(A242=0,$AL$2,IF(A242=1,$AL$3,IF(A242=2,$AL$4,IF(A242=3,$AL$5,IF(A242=4,$AL$6,IF(A242=5,$AL$7,IF(A242=6,#REF!,IF(A242=7,$AL$9,IF(A242=8,$AL$8,"")))))))))</f>
        <v>2.7E-2</v>
      </c>
      <c r="V242">
        <v>22.22</v>
      </c>
      <c r="W242">
        <f t="shared" si="73"/>
        <v>4.5454545454545456E-2</v>
      </c>
      <c r="X242">
        <f t="shared" si="74"/>
        <v>-1.8454545454545456E-2</v>
      </c>
      <c r="Y242" s="32">
        <f t="shared" si="75"/>
        <v>305765.52722978214</v>
      </c>
      <c r="Z242" s="28">
        <f t="shared" si="76"/>
        <v>33.819099678167589</v>
      </c>
      <c r="AA242" s="28">
        <f t="shared" si="77"/>
        <v>4769.6536705397593</v>
      </c>
      <c r="AB242" s="20"/>
      <c r="AC242" s="1">
        <f t="shared" si="69"/>
        <v>0.67638199356335182</v>
      </c>
      <c r="AD242" s="1">
        <f t="shared" si="70"/>
        <v>499.32361800643667</v>
      </c>
      <c r="AE242" s="1">
        <f t="shared" si="71"/>
        <v>0.33819099678167591</v>
      </c>
      <c r="AF242" s="3">
        <f t="shared" si="78"/>
        <v>119.24134176349399</v>
      </c>
    </row>
    <row r="243" spans="1:32" x14ac:dyDescent="0.35">
      <c r="A243">
        <v>5</v>
      </c>
      <c r="C243" s="15">
        <f t="shared" si="79"/>
        <v>44146</v>
      </c>
      <c r="D243" s="9">
        <v>240</v>
      </c>
      <c r="E243" s="13"/>
      <c r="F243" s="74"/>
      <c r="G243" s="74"/>
      <c r="H243" s="74"/>
      <c r="L243" s="64"/>
      <c r="Q243" s="17"/>
      <c r="R243" s="17"/>
      <c r="T243" s="34">
        <f t="shared" si="72"/>
        <v>0.59399999999999997</v>
      </c>
      <c r="U243">
        <f>IF(A243=0,$AL$2,IF(A243=1,$AL$3,IF(A243=2,$AL$4,IF(A243=3,$AL$5,IF(A243=4,$AL$6,IF(A243=5,$AL$7,IF(A243=6,#REF!,IF(A243=7,$AL$9,IF(A243=8,$AL$8,"")))))))))</f>
        <v>2.7E-2</v>
      </c>
      <c r="V243">
        <v>22.22</v>
      </c>
      <c r="W243">
        <f t="shared" si="73"/>
        <v>4.5454545454545456E-2</v>
      </c>
      <c r="X243">
        <f t="shared" si="74"/>
        <v>-1.8454545454545456E-2</v>
      </c>
      <c r="Y243" s="32">
        <f t="shared" si="75"/>
        <v>305764.62823406857</v>
      </c>
      <c r="Z243" s="28">
        <f t="shared" si="76"/>
        <v>33.18086358819528</v>
      </c>
      <c r="AA243" s="28">
        <f t="shared" si="77"/>
        <v>4771.1909023433127</v>
      </c>
      <c r="AB243" s="20"/>
      <c r="AC243" s="1">
        <f t="shared" si="69"/>
        <v>0.66361727176390561</v>
      </c>
      <c r="AD243" s="1">
        <f t="shared" si="70"/>
        <v>499.33638272823612</v>
      </c>
      <c r="AE243" s="1">
        <f t="shared" si="71"/>
        <v>0.33180863588195281</v>
      </c>
      <c r="AF243" s="3">
        <f t="shared" si="78"/>
        <v>119.27977255858282</v>
      </c>
    </row>
    <row r="244" spans="1:32" x14ac:dyDescent="0.35">
      <c r="A244">
        <v>5</v>
      </c>
      <c r="C244" s="15">
        <f t="shared" si="79"/>
        <v>44147</v>
      </c>
      <c r="D244" s="9">
        <v>241</v>
      </c>
      <c r="E244" s="13"/>
      <c r="F244" s="74"/>
      <c r="G244" s="74"/>
      <c r="H244" s="74"/>
      <c r="L244" s="64"/>
      <c r="Q244" s="17"/>
      <c r="R244" s="17"/>
      <c r="T244" s="34">
        <f t="shared" si="72"/>
        <v>0.59399999999999997</v>
      </c>
      <c r="U244">
        <f>IF(A244=0,$AL$2,IF(A244=1,$AL$3,IF(A244=2,$AL$4,IF(A244=3,$AL$5,IF(A244=4,$AL$6,IF(A244=5,$AL$7,IF(A244=6,#REF!,IF(A244=7,$AL$9,IF(A244=8,$AL$8,"")))))))))</f>
        <v>2.7E-2</v>
      </c>
      <c r="V244">
        <v>22.22</v>
      </c>
      <c r="W244">
        <f t="shared" si="73"/>
        <v>4.5454545454545456E-2</v>
      </c>
      <c r="X244">
        <f t="shared" si="74"/>
        <v>-1.8454545454545456E-2</v>
      </c>
      <c r="Y244" s="32">
        <f t="shared" si="75"/>
        <v>305763.74620684964</v>
      </c>
      <c r="Z244" s="28">
        <f t="shared" si="76"/>
        <v>32.554669734930251</v>
      </c>
      <c r="AA244" s="28">
        <f t="shared" si="77"/>
        <v>4772.699123415503</v>
      </c>
      <c r="AB244" s="20"/>
      <c r="AC244" s="1">
        <f t="shared" si="69"/>
        <v>0.65109339469860505</v>
      </c>
      <c r="AD244" s="1">
        <f t="shared" si="70"/>
        <v>499.34890660530141</v>
      </c>
      <c r="AE244" s="1">
        <f t="shared" si="71"/>
        <v>0.32554669734930253</v>
      </c>
      <c r="AF244" s="3">
        <f t="shared" si="78"/>
        <v>119.31747808538758</v>
      </c>
    </row>
    <row r="245" spans="1:32" x14ac:dyDescent="0.35">
      <c r="A245">
        <v>5</v>
      </c>
      <c r="C245" s="15">
        <f t="shared" si="79"/>
        <v>44148</v>
      </c>
      <c r="D245" s="9">
        <v>242</v>
      </c>
      <c r="E245" s="13"/>
      <c r="F245" s="74"/>
      <c r="G245" s="74"/>
      <c r="H245" s="74"/>
      <c r="L245" s="64"/>
      <c r="Q245" s="17"/>
      <c r="R245" s="17"/>
      <c r="T245" s="34">
        <f t="shared" si="72"/>
        <v>0.59399999999999997</v>
      </c>
      <c r="U245">
        <f>IF(A245=0,$AL$2,IF(A245=1,$AL$3,IF(A245=2,$AL$4,IF(A245=3,$AL$5,IF(A245=4,$AL$6,IF(A245=5,$AL$7,IF(A245=6,#REF!,IF(A245=7,$AL$9,IF(A245=8,$AL$8,"")))))))))</f>
        <v>2.7E-2</v>
      </c>
      <c r="V245">
        <v>22.22</v>
      </c>
      <c r="W245">
        <f t="shared" si="73"/>
        <v>4.5454545454545456E-2</v>
      </c>
      <c r="X245">
        <f t="shared" si="74"/>
        <v>-1.8454545454545456E-2</v>
      </c>
      <c r="Y245" s="32">
        <f t="shared" si="75"/>
        <v>305762.8808278669</v>
      </c>
      <c r="Z245" s="28">
        <f t="shared" si="76"/>
        <v>31.9402910024614</v>
      </c>
      <c r="AA245" s="28">
        <f t="shared" si="77"/>
        <v>4774.1788811307269</v>
      </c>
      <c r="AB245" s="20"/>
      <c r="AC245" s="1">
        <f t="shared" si="69"/>
        <v>0.63880582004922803</v>
      </c>
      <c r="AD245" s="1">
        <f t="shared" si="70"/>
        <v>499.36119417995076</v>
      </c>
      <c r="AE245" s="1">
        <f t="shared" si="71"/>
        <v>0.31940291002461402</v>
      </c>
      <c r="AF245" s="3">
        <f t="shared" si="78"/>
        <v>119.35447202826818</v>
      </c>
    </row>
    <row r="246" spans="1:32" x14ac:dyDescent="0.35">
      <c r="A246">
        <v>5</v>
      </c>
      <c r="C246" s="15">
        <f t="shared" si="79"/>
        <v>44149</v>
      </c>
      <c r="D246" s="9">
        <v>243</v>
      </c>
      <c r="E246" s="13"/>
      <c r="F246" s="74"/>
      <c r="G246" s="74"/>
      <c r="H246" s="74"/>
      <c r="L246" s="64"/>
      <c r="Q246" s="17"/>
      <c r="R246" s="17"/>
      <c r="T246" s="34">
        <f t="shared" si="72"/>
        <v>0.59399999999999997</v>
      </c>
      <c r="U246">
        <f>IF(A246=0,$AL$2,IF(A246=1,$AL$3,IF(A246=2,$AL$4,IF(A246=3,$AL$5,IF(A246=4,$AL$6,IF(A246=5,$AL$7,IF(A246=6,#REF!,IF(A246=7,$AL$9,IF(A246=8,$AL$8,"")))))))))</f>
        <v>2.7E-2</v>
      </c>
      <c r="V246">
        <v>22.22</v>
      </c>
      <c r="W246">
        <f t="shared" si="73"/>
        <v>4.5454545454545456E-2</v>
      </c>
      <c r="X246">
        <f t="shared" si="74"/>
        <v>-1.8454545454545456E-2</v>
      </c>
      <c r="Y246" s="32">
        <f t="shared" si="75"/>
        <v>305762.03178290551</v>
      </c>
      <c r="Z246" s="28">
        <f t="shared" si="76"/>
        <v>31.337504554644234</v>
      </c>
      <c r="AA246" s="28">
        <f t="shared" si="77"/>
        <v>4775.6307125399298</v>
      </c>
      <c r="AB246" s="20"/>
      <c r="AC246" s="1">
        <f t="shared" si="69"/>
        <v>0.62675009109288471</v>
      </c>
      <c r="AD246" s="1">
        <f t="shared" si="70"/>
        <v>499.3732499089071</v>
      </c>
      <c r="AE246" s="1">
        <f t="shared" si="71"/>
        <v>0.31337504554644235</v>
      </c>
      <c r="AF246" s="3">
        <f t="shared" si="78"/>
        <v>119.39076781349826</v>
      </c>
    </row>
    <row r="247" spans="1:32" x14ac:dyDescent="0.35">
      <c r="A247">
        <v>5</v>
      </c>
      <c r="C247" s="15">
        <f t="shared" si="79"/>
        <v>44150</v>
      </c>
      <c r="D247" s="9">
        <v>244</v>
      </c>
      <c r="E247" s="13"/>
      <c r="F247" s="74"/>
      <c r="G247" s="74"/>
      <c r="H247" s="74"/>
      <c r="L247" s="64"/>
      <c r="Q247" s="17"/>
      <c r="R247" s="17"/>
      <c r="T247" s="34">
        <f t="shared" si="72"/>
        <v>0.59399999999999997</v>
      </c>
      <c r="U247">
        <f>IF(A247=0,$AL$2,IF(A247=1,$AL$3,IF(A247=2,$AL$4,IF(A247=3,$AL$5,IF(A247=4,$AL$6,IF(A247=5,$AL$7,IF(A247=6,#REF!,IF(A247=7,$AL$9,IF(A247=8,$AL$8,"")))))))))</f>
        <v>2.7E-2</v>
      </c>
      <c r="V247">
        <v>22.22</v>
      </c>
      <c r="W247">
        <f t="shared" si="73"/>
        <v>4.5454545454545456E-2</v>
      </c>
      <c r="X247">
        <f t="shared" si="74"/>
        <v>-1.8454545454545456E-2</v>
      </c>
      <c r="Y247" s="32">
        <f t="shared" si="75"/>
        <v>305761.19876368035</v>
      </c>
      <c r="Z247" s="28">
        <f t="shared" si="76"/>
        <v>30.746091754588722</v>
      </c>
      <c r="AA247" s="28">
        <f t="shared" si="77"/>
        <v>4777.0551445651408</v>
      </c>
      <c r="AB247" s="20"/>
      <c r="AC247" s="1">
        <f t="shared" si="69"/>
        <v>0.61492183509177445</v>
      </c>
      <c r="AD247" s="1">
        <f t="shared" si="70"/>
        <v>499.38507816490824</v>
      </c>
      <c r="AE247" s="1">
        <f t="shared" si="71"/>
        <v>0.30746091754588722</v>
      </c>
      <c r="AF247" s="3">
        <f t="shared" si="78"/>
        <v>119.42637861412852</v>
      </c>
    </row>
    <row r="248" spans="1:32" x14ac:dyDescent="0.35">
      <c r="A248">
        <v>5</v>
      </c>
      <c r="C248" s="15">
        <f t="shared" si="79"/>
        <v>44151</v>
      </c>
      <c r="D248" s="9">
        <v>245</v>
      </c>
      <c r="E248" s="13"/>
      <c r="F248" s="74"/>
      <c r="G248" s="74"/>
      <c r="H248" s="74"/>
      <c r="L248" s="64"/>
      <c r="Q248" s="17"/>
      <c r="R248" s="17"/>
      <c r="T248" s="34">
        <f t="shared" si="72"/>
        <v>0.59399999999999997</v>
      </c>
      <c r="U248">
        <f>IF(A248=0,$AL$2,IF(A248=1,$AL$3,IF(A248=2,$AL$4,IF(A248=3,$AL$5,IF(A248=4,$AL$6,IF(A248=5,$AL$7,IF(A248=6,#REF!,IF(A248=7,$AL$9,IF(A248=8,$AL$8,"")))))))))</f>
        <v>2.7E-2</v>
      </c>
      <c r="V248">
        <v>22.22</v>
      </c>
      <c r="W248">
        <f t="shared" si="73"/>
        <v>4.5454545454545456E-2</v>
      </c>
      <c r="X248">
        <f t="shared" si="74"/>
        <v>-1.8454545454545456E-2</v>
      </c>
      <c r="Y248" s="32">
        <f t="shared" si="75"/>
        <v>305760.3814677241</v>
      </c>
      <c r="Z248" s="28">
        <f t="shared" si="76"/>
        <v>30.165838085656677</v>
      </c>
      <c r="AA248" s="28">
        <f t="shared" si="77"/>
        <v>4778.4526941903496</v>
      </c>
      <c r="AB248" s="20"/>
      <c r="AC248" s="1">
        <f t="shared" si="69"/>
        <v>0.60331676171313353</v>
      </c>
      <c r="AD248" s="1">
        <f t="shared" si="70"/>
        <v>499.39668323828687</v>
      </c>
      <c r="AE248" s="1">
        <f t="shared" si="71"/>
        <v>0.30165838085656677</v>
      </c>
      <c r="AF248" s="3">
        <f t="shared" si="78"/>
        <v>119.46131735475875</v>
      </c>
    </row>
    <row r="249" spans="1:32" x14ac:dyDescent="0.35">
      <c r="A249">
        <v>5</v>
      </c>
      <c r="C249" s="15">
        <f t="shared" si="79"/>
        <v>44152</v>
      </c>
      <c r="D249" s="9">
        <v>246</v>
      </c>
      <c r="E249" s="13"/>
      <c r="F249" s="74"/>
      <c r="G249" s="74"/>
      <c r="H249" s="74"/>
      <c r="L249" s="64"/>
      <c r="Q249" s="17"/>
      <c r="R249" s="17"/>
      <c r="T249" s="34">
        <f t="shared" si="72"/>
        <v>0.59399999999999997</v>
      </c>
      <c r="U249">
        <f>IF(A249=0,$AL$2,IF(A249=1,$AL$3,IF(A249=2,$AL$4,IF(A249=3,$AL$5,IF(A249=4,$AL$6,IF(A249=5,$AL$7,IF(A249=6,#REF!,IF(A249=7,$AL$9,IF(A249=8,$AL$8,"")))))))))</f>
        <v>2.7E-2</v>
      </c>
      <c r="V249">
        <v>22.22</v>
      </c>
      <c r="W249">
        <f t="shared" si="73"/>
        <v>4.5454545454545456E-2</v>
      </c>
      <c r="X249">
        <f t="shared" si="74"/>
        <v>-1.8454545454545456E-2</v>
      </c>
      <c r="Y249" s="32">
        <f t="shared" si="75"/>
        <v>305759.5795982774</v>
      </c>
      <c r="Z249" s="28">
        <f t="shared" si="76"/>
        <v>29.596533073940606</v>
      </c>
      <c r="AA249" s="28">
        <f t="shared" si="77"/>
        <v>4779.8238686487884</v>
      </c>
      <c r="AB249" s="20"/>
      <c r="AC249" s="1">
        <f t="shared" si="69"/>
        <v>0.59193066147881213</v>
      </c>
      <c r="AD249" s="1">
        <f t="shared" si="70"/>
        <v>499.40806933852122</v>
      </c>
      <c r="AE249" s="1">
        <f t="shared" si="71"/>
        <v>0.29596533073940606</v>
      </c>
      <c r="AF249" s="3">
        <f t="shared" si="78"/>
        <v>119.49559671621972</v>
      </c>
    </row>
    <row r="250" spans="1:32" x14ac:dyDescent="0.35">
      <c r="A250">
        <v>5</v>
      </c>
      <c r="C250" s="15">
        <f t="shared" si="79"/>
        <v>44153</v>
      </c>
      <c r="D250" s="9">
        <v>247</v>
      </c>
      <c r="E250" s="13"/>
      <c r="F250" s="74"/>
      <c r="G250" s="74"/>
      <c r="H250" s="74"/>
      <c r="L250" s="64"/>
      <c r="Q250" s="17"/>
      <c r="R250" s="17"/>
      <c r="T250" s="34">
        <f t="shared" si="72"/>
        <v>0.59399999999999997</v>
      </c>
      <c r="U250">
        <f>IF(A250=0,$AL$2,IF(A250=1,$AL$3,IF(A250=2,$AL$4,IF(A250=3,$AL$5,IF(A250=4,$AL$6,IF(A250=5,$AL$7,IF(A250=6,#REF!,IF(A250=7,$AL$9,IF(A250=8,$AL$8,"")))))))))</f>
        <v>2.7E-2</v>
      </c>
      <c r="V250">
        <v>22.22</v>
      </c>
      <c r="W250">
        <f t="shared" si="73"/>
        <v>4.5454545454545456E-2</v>
      </c>
      <c r="X250">
        <f t="shared" si="74"/>
        <v>-1.8454545454545456E-2</v>
      </c>
      <c r="Y250" s="32">
        <f t="shared" si="75"/>
        <v>305758.79286418122</v>
      </c>
      <c r="Z250" s="28">
        <f t="shared" si="76"/>
        <v>29.037970212196324</v>
      </c>
      <c r="AA250" s="28">
        <f t="shared" si="77"/>
        <v>4781.1691656066951</v>
      </c>
      <c r="AB250" s="20"/>
      <c r="AC250" s="1">
        <f t="shared" si="69"/>
        <v>0.58075940424392647</v>
      </c>
      <c r="AD250" s="1">
        <f t="shared" si="70"/>
        <v>499.41924059575609</v>
      </c>
      <c r="AE250" s="1">
        <f t="shared" si="71"/>
        <v>0.29037970212196323</v>
      </c>
      <c r="AF250" s="3">
        <f t="shared" si="78"/>
        <v>119.52922914016739</v>
      </c>
    </row>
    <row r="251" spans="1:32" x14ac:dyDescent="0.35">
      <c r="A251">
        <v>5</v>
      </c>
      <c r="C251" s="15">
        <f t="shared" si="79"/>
        <v>44154</v>
      </c>
      <c r="D251" s="9">
        <v>248</v>
      </c>
      <c r="E251" s="13"/>
      <c r="F251" s="74"/>
      <c r="G251" s="74"/>
      <c r="H251" s="74"/>
      <c r="L251" s="64"/>
      <c r="Q251" s="17"/>
      <c r="R251" s="17"/>
      <c r="T251" s="34">
        <f t="shared" si="72"/>
        <v>0.59399999999999997</v>
      </c>
      <c r="U251">
        <f>IF(A251=0,$AL$2,IF(A251=1,$AL$3,IF(A251=2,$AL$4,IF(A251=3,$AL$5,IF(A251=4,$AL$6,IF(A251=5,$AL$7,IF(A251=6,#REF!,IF(A251=7,$AL$9,IF(A251=8,$AL$8,"")))))))))</f>
        <v>2.7E-2</v>
      </c>
      <c r="V251">
        <v>22.22</v>
      </c>
      <c r="W251">
        <f t="shared" si="73"/>
        <v>4.5454545454545456E-2</v>
      </c>
      <c r="X251">
        <f t="shared" si="74"/>
        <v>-1.8454545454545456E-2</v>
      </c>
      <c r="Y251" s="32">
        <f t="shared" si="75"/>
        <v>305758.02097977127</v>
      </c>
      <c r="Z251" s="28">
        <f t="shared" si="76"/>
        <v>28.489946885202365</v>
      </c>
      <c r="AA251" s="28">
        <f t="shared" si="77"/>
        <v>4782.4890733436132</v>
      </c>
      <c r="AB251" s="20"/>
      <c r="AC251" s="1">
        <f t="shared" si="69"/>
        <v>0.56979893770404733</v>
      </c>
      <c r="AD251" s="1">
        <f t="shared" si="70"/>
        <v>499.43020106229596</v>
      </c>
      <c r="AE251" s="1">
        <f t="shared" si="71"/>
        <v>0.28489946885202366</v>
      </c>
      <c r="AF251" s="3">
        <f t="shared" si="78"/>
        <v>119.56222683359033</v>
      </c>
    </row>
    <row r="252" spans="1:32" x14ac:dyDescent="0.35">
      <c r="A252">
        <v>5</v>
      </c>
      <c r="C252" s="15">
        <f t="shared" si="79"/>
        <v>44155</v>
      </c>
      <c r="D252" s="9">
        <v>249</v>
      </c>
      <c r="E252" s="13"/>
      <c r="F252" s="74"/>
      <c r="G252" s="74"/>
      <c r="H252" s="74"/>
      <c r="L252" s="64"/>
      <c r="Q252" s="17"/>
      <c r="R252" s="17"/>
      <c r="T252" s="34">
        <f t="shared" si="72"/>
        <v>0.59399999999999997</v>
      </c>
      <c r="U252">
        <f>IF(A252=0,$AL$2,IF(A252=1,$AL$3,IF(A252=2,$AL$4,IF(A252=3,$AL$5,IF(A252=4,$AL$6,IF(A252=5,$AL$7,IF(A252=6,#REF!,IF(A252=7,$AL$9,IF(A252=8,$AL$8,"")))))))))</f>
        <v>2.7E-2</v>
      </c>
      <c r="V252">
        <v>22.22</v>
      </c>
      <c r="W252">
        <f t="shared" si="73"/>
        <v>4.5454545454545456E-2</v>
      </c>
      <c r="X252">
        <f t="shared" si="74"/>
        <v>-1.8454545454545456E-2</v>
      </c>
      <c r="Y252" s="32">
        <f t="shared" si="75"/>
        <v>305757.26366477425</v>
      </c>
      <c r="Z252" s="28">
        <f t="shared" si="76"/>
        <v>27.952264296519516</v>
      </c>
      <c r="AA252" s="28">
        <f t="shared" si="77"/>
        <v>4783.7840709293041</v>
      </c>
      <c r="AB252" s="20"/>
      <c r="AC252" s="1">
        <f t="shared" si="69"/>
        <v>0.55904528593039038</v>
      </c>
      <c r="AD252" s="1">
        <f t="shared" si="70"/>
        <v>499.44095471406962</v>
      </c>
      <c r="AE252" s="1">
        <f t="shared" si="71"/>
        <v>0.27952264296519519</v>
      </c>
      <c r="AF252" s="3">
        <f t="shared" si="78"/>
        <v>119.59460177323261</v>
      </c>
    </row>
    <row r="253" spans="1:32" x14ac:dyDescent="0.35">
      <c r="A253">
        <v>5</v>
      </c>
      <c r="C253" s="15">
        <f t="shared" si="79"/>
        <v>44156</v>
      </c>
      <c r="D253" s="9">
        <v>250</v>
      </c>
      <c r="E253" s="13"/>
      <c r="F253" s="74"/>
      <c r="G253" s="74"/>
      <c r="H253" s="74"/>
      <c r="L253" s="64"/>
      <c r="Q253" s="17"/>
      <c r="R253" s="17"/>
      <c r="T253" s="34">
        <f t="shared" si="72"/>
        <v>0.59399999999999997</v>
      </c>
      <c r="U253">
        <f>IF(A253=0,$AL$2,IF(A253=1,$AL$3,IF(A253=2,$AL$4,IF(A253=3,$AL$5,IF(A253=4,$AL$6,IF(A253=5,$AL$7,IF(A253=6,#REF!,IF(A253=7,$AL$9,IF(A253=8,$AL$8,"")))))))))</f>
        <v>2.7E-2</v>
      </c>
      <c r="V253">
        <v>22.22</v>
      </c>
      <c r="W253">
        <f t="shared" si="73"/>
        <v>4.5454545454545456E-2</v>
      </c>
      <c r="X253">
        <f t="shared" si="74"/>
        <v>-1.8454545454545456E-2</v>
      </c>
      <c r="Y253" s="32">
        <f t="shared" si="75"/>
        <v>305756.52064420615</v>
      </c>
      <c r="Z253" s="28">
        <f t="shared" si="76"/>
        <v>27.424727396624416</v>
      </c>
      <c r="AA253" s="28">
        <f t="shared" si="77"/>
        <v>4785.0546283973281</v>
      </c>
      <c r="AB253" s="20"/>
      <c r="AC253" s="1">
        <f t="shared" si="69"/>
        <v>0.54849454793248831</v>
      </c>
      <c r="AD253" s="1">
        <f t="shared" si="70"/>
        <v>499.45150545206752</v>
      </c>
      <c r="AE253" s="1">
        <f t="shared" si="71"/>
        <v>0.27424727396624415</v>
      </c>
      <c r="AF253" s="3">
        <f t="shared" si="78"/>
        <v>119.62636570993321</v>
      </c>
    </row>
    <row r="254" spans="1:32" x14ac:dyDescent="0.35">
      <c r="A254">
        <v>5</v>
      </c>
      <c r="C254" s="15">
        <f t="shared" si="79"/>
        <v>44157</v>
      </c>
      <c r="D254" s="9">
        <v>251</v>
      </c>
      <c r="E254" s="13"/>
      <c r="F254" s="74"/>
      <c r="G254" s="74"/>
      <c r="H254" s="74"/>
      <c r="L254" s="64"/>
      <c r="Q254" s="17"/>
      <c r="R254" s="17"/>
      <c r="T254" s="34">
        <f t="shared" si="72"/>
        <v>0.59399999999999997</v>
      </c>
      <c r="U254">
        <f>IF(A254=0,$AL$2,IF(A254=1,$AL$3,IF(A254=2,$AL$4,IF(A254=3,$AL$5,IF(A254=4,$AL$6,IF(A254=5,$AL$7,IF(A254=6,#REF!,IF(A254=7,$AL$9,IF(A254=8,$AL$8,"")))))))))</f>
        <v>2.7E-2</v>
      </c>
      <c r="V254">
        <v>22.22</v>
      </c>
      <c r="W254">
        <f t="shared" si="73"/>
        <v>4.5454545454545456E-2</v>
      </c>
      <c r="X254">
        <f t="shared" si="74"/>
        <v>-1.8454545454545456E-2</v>
      </c>
      <c r="Y254" s="32">
        <f t="shared" si="75"/>
        <v>305755.79164827237</v>
      </c>
      <c r="Z254" s="28">
        <f t="shared" si="76"/>
        <v>26.907144812391557</v>
      </c>
      <c r="AA254" s="28">
        <f t="shared" si="77"/>
        <v>4786.3012069153565</v>
      </c>
      <c r="AB254" s="20"/>
      <c r="AC254" s="1">
        <f t="shared" si="69"/>
        <v>0.53814289624783118</v>
      </c>
      <c r="AD254" s="1">
        <f t="shared" si="70"/>
        <v>499.46185710375215</v>
      </c>
      <c r="AE254" s="1">
        <f t="shared" si="71"/>
        <v>0.26907144812391559</v>
      </c>
      <c r="AF254" s="3">
        <f t="shared" si="78"/>
        <v>119.65753017288392</v>
      </c>
    </row>
    <row r="255" spans="1:32" x14ac:dyDescent="0.35">
      <c r="A255">
        <v>5</v>
      </c>
      <c r="C255" s="15">
        <f t="shared" si="79"/>
        <v>44158</v>
      </c>
      <c r="D255" s="9">
        <v>252</v>
      </c>
      <c r="E255" s="13"/>
      <c r="F255" s="74"/>
      <c r="G255" s="74"/>
      <c r="H255" s="74"/>
      <c r="L255" s="64"/>
      <c r="Q255" s="17"/>
      <c r="R255" s="17"/>
      <c r="T255" s="34">
        <f t="shared" si="72"/>
        <v>0.59399999999999997</v>
      </c>
      <c r="U255">
        <f>IF(A255=0,$AL$2,IF(A255=1,$AL$3,IF(A255=2,$AL$4,IF(A255=3,$AL$5,IF(A255=4,$AL$6,IF(A255=5,$AL$7,IF(A255=6,#REF!,IF(A255=7,$AL$9,IF(A255=8,$AL$8,"")))))))))</f>
        <v>2.7E-2</v>
      </c>
      <c r="V255">
        <v>22.22</v>
      </c>
      <c r="W255">
        <f t="shared" si="73"/>
        <v>4.5454545454545456E-2</v>
      </c>
      <c r="X255">
        <f t="shared" si="74"/>
        <v>-1.8454545454545456E-2</v>
      </c>
      <c r="Y255" s="32">
        <f t="shared" si="75"/>
        <v>305755.0764122699</v>
      </c>
      <c r="Z255" s="28">
        <f t="shared" si="76"/>
        <v>26.399328777898603</v>
      </c>
      <c r="AA255" s="28">
        <f t="shared" si="77"/>
        <v>4787.5242589522832</v>
      </c>
      <c r="AB255" s="20"/>
      <c r="AC255" s="1">
        <f t="shared" si="69"/>
        <v>0.52798657555797202</v>
      </c>
      <c r="AD255" s="1">
        <f t="shared" si="70"/>
        <v>499.47201342444203</v>
      </c>
      <c r="AE255" s="1">
        <f t="shared" si="71"/>
        <v>0.26399328777898601</v>
      </c>
      <c r="AF255" s="3">
        <f t="shared" si="78"/>
        <v>119.68810647380708</v>
      </c>
    </row>
    <row r="256" spans="1:32" x14ac:dyDescent="0.35">
      <c r="A256">
        <v>5</v>
      </c>
      <c r="C256" s="15">
        <f t="shared" si="79"/>
        <v>44159</v>
      </c>
      <c r="D256" s="9">
        <v>253</v>
      </c>
      <c r="E256" s="13"/>
      <c r="F256" s="74"/>
      <c r="G256" s="74"/>
      <c r="H256" s="74"/>
      <c r="L256" s="64"/>
      <c r="Q256" s="17"/>
      <c r="R256" s="17"/>
      <c r="T256" s="34">
        <f t="shared" si="72"/>
        <v>0.59399999999999997</v>
      </c>
      <c r="U256">
        <f>IF(A256=0,$AL$2,IF(A256=1,$AL$3,IF(A256=2,$AL$4,IF(A256=3,$AL$5,IF(A256=4,$AL$6,IF(A256=5,$AL$7,IF(A256=6,#REF!,IF(A256=7,$AL$9,IF(A256=8,$AL$8,"")))))))))</f>
        <v>2.7E-2</v>
      </c>
      <c r="V256">
        <v>22.22</v>
      </c>
      <c r="W256">
        <f t="shared" si="73"/>
        <v>4.5454545454545456E-2</v>
      </c>
      <c r="X256">
        <f t="shared" si="74"/>
        <v>-1.8454545454545456E-2</v>
      </c>
      <c r="Y256" s="32">
        <f t="shared" si="75"/>
        <v>305754.37467649137</v>
      </c>
      <c r="Z256" s="28">
        <f t="shared" si="76"/>
        <v>25.901095066530267</v>
      </c>
      <c r="AA256" s="28">
        <f t="shared" si="77"/>
        <v>4788.7242284421873</v>
      </c>
      <c r="AB256" s="20"/>
      <c r="AC256" s="1">
        <f t="shared" si="69"/>
        <v>0.51802190133060533</v>
      </c>
      <c r="AD256" s="1">
        <f t="shared" si="70"/>
        <v>499.4819780986694</v>
      </c>
      <c r="AE256" s="1">
        <f t="shared" si="71"/>
        <v>0.25901095066530266</v>
      </c>
      <c r="AF256" s="3">
        <f t="shared" si="78"/>
        <v>119.71810571105469</v>
      </c>
    </row>
    <row r="257" spans="1:32" x14ac:dyDescent="0.35">
      <c r="A257">
        <v>5</v>
      </c>
      <c r="C257" s="15">
        <f t="shared" si="79"/>
        <v>44160</v>
      </c>
      <c r="D257" s="9">
        <v>254</v>
      </c>
      <c r="E257" s="13"/>
      <c r="F257" s="74"/>
      <c r="G257" s="74"/>
      <c r="H257" s="74"/>
      <c r="L257" s="64"/>
      <c r="Q257" s="17"/>
      <c r="R257" s="17"/>
      <c r="T257" s="34">
        <f t="shared" si="72"/>
        <v>0.59399999999999997</v>
      </c>
      <c r="U257">
        <f>IF(A257=0,$AL$2,IF(A257=1,$AL$3,IF(A257=2,$AL$4,IF(A257=3,$AL$5,IF(A257=4,$AL$6,IF(A257=5,$AL$7,IF(A257=6,#REF!,IF(A257=7,$AL$9,IF(A257=8,$AL$8,"")))))))))</f>
        <v>2.7E-2</v>
      </c>
      <c r="V257">
        <v>22.22</v>
      </c>
      <c r="W257">
        <f t="shared" si="73"/>
        <v>4.5454545454545456E-2</v>
      </c>
      <c r="X257">
        <f t="shared" si="74"/>
        <v>-1.8454545454545456E-2</v>
      </c>
      <c r="Y257" s="32">
        <f t="shared" si="75"/>
        <v>305753.68618613051</v>
      </c>
      <c r="Z257" s="28">
        <f t="shared" si="76"/>
        <v>25.412262924356572</v>
      </c>
      <c r="AA257" s="28">
        <f t="shared" si="77"/>
        <v>4789.9015509452111</v>
      </c>
      <c r="AB257" s="20"/>
      <c r="AC257" s="1">
        <f t="shared" si="69"/>
        <v>0.50824525848713142</v>
      </c>
      <c r="AD257" s="1">
        <f t="shared" si="70"/>
        <v>499.49175474151286</v>
      </c>
      <c r="AE257" s="1">
        <f t="shared" si="71"/>
        <v>0.25412262924356571</v>
      </c>
      <c r="AF257" s="3">
        <f t="shared" si="78"/>
        <v>119.74753877363028</v>
      </c>
    </row>
    <row r="258" spans="1:32" x14ac:dyDescent="0.35">
      <c r="A258">
        <v>5</v>
      </c>
      <c r="C258" s="15">
        <f t="shared" si="79"/>
        <v>44161</v>
      </c>
      <c r="D258" s="9">
        <v>255</v>
      </c>
      <c r="E258" s="13"/>
      <c r="F258" s="74"/>
      <c r="G258" s="74"/>
      <c r="H258" s="74"/>
      <c r="L258" s="64"/>
      <c r="Q258" s="17"/>
      <c r="R258" s="17"/>
      <c r="T258" s="34">
        <f t="shared" si="72"/>
        <v>0.59399999999999997</v>
      </c>
      <c r="U258">
        <f>IF(A258=0,$AL$2,IF(A258=1,$AL$3,IF(A258=2,$AL$4,IF(A258=3,$AL$5,IF(A258=4,$AL$6,IF(A258=5,$AL$7,IF(A258=6,#REF!,IF(A258=7,$AL$9,IF(A258=8,$AL$8,"")))))))))</f>
        <v>2.7E-2</v>
      </c>
      <c r="V258">
        <v>22.22</v>
      </c>
      <c r="W258">
        <f t="shared" si="73"/>
        <v>4.5454545454545456E-2</v>
      </c>
      <c r="X258">
        <f t="shared" si="74"/>
        <v>-1.8454545454545456E-2</v>
      </c>
      <c r="Y258" s="32">
        <f t="shared" si="75"/>
        <v>305753.01069118991</v>
      </c>
      <c r="Z258" s="28">
        <f t="shared" si="76"/>
        <v>24.932655004761685</v>
      </c>
      <c r="AA258" s="28">
        <f t="shared" si="77"/>
        <v>4791.056653805409</v>
      </c>
      <c r="AB258" s="20"/>
      <c r="AC258" s="1">
        <f t="shared" ref="AC258:AC321" si="80">Z258*$AI$7</f>
        <v>0.49865310009523373</v>
      </c>
      <c r="AD258" s="1">
        <f t="shared" ref="AD258:AD321" si="81">$AI$10-AC258</f>
        <v>499.50134689990477</v>
      </c>
      <c r="AE258" s="1">
        <f t="shared" ref="AE258:AE321" si="82">Z258*$AI$8</f>
        <v>0.24932655004761686</v>
      </c>
      <c r="AF258" s="3">
        <f t="shared" si="78"/>
        <v>119.77641634513523</v>
      </c>
    </row>
    <row r="259" spans="1:32" x14ac:dyDescent="0.35">
      <c r="A259">
        <v>5</v>
      </c>
      <c r="C259" s="15">
        <f t="shared" si="79"/>
        <v>44162</v>
      </c>
      <c r="D259" s="9">
        <v>256</v>
      </c>
      <c r="E259" s="13"/>
      <c r="F259" s="74"/>
      <c r="G259" s="74"/>
      <c r="H259" s="74"/>
      <c r="L259" s="64"/>
      <c r="Q259" s="17"/>
      <c r="R259" s="17"/>
      <c r="T259" s="34">
        <f t="shared" ref="T259:T322" si="83">U259/W259</f>
        <v>0.59399999999999997</v>
      </c>
      <c r="U259">
        <f>IF(A259=0,$AL$2,IF(A259=1,$AL$3,IF(A259=2,$AL$4,IF(A259=3,$AL$5,IF(A259=4,$AL$6,IF(A259=5,$AL$7,IF(A259=6,#REF!,IF(A259=7,$AL$9,IF(A259=8,$AL$8,"")))))))))</f>
        <v>2.7E-2</v>
      </c>
      <c r="V259">
        <v>22.22</v>
      </c>
      <c r="W259">
        <f t="shared" ref="W259:W322" si="84">$AI$6</f>
        <v>4.5454545454545456E-2</v>
      </c>
      <c r="X259">
        <f t="shared" ref="X259:X322" si="85">U259-W259</f>
        <v>-1.8454545454545456E-2</v>
      </c>
      <c r="Y259" s="32">
        <f t="shared" ref="Y259:Y322" si="86">Y258-((Y258/$AI$2)*(U259*Z258))</f>
        <v>305752.34794639016</v>
      </c>
      <c r="Z259" s="28">
        <f t="shared" ref="Z259:Z322" si="87">Z258+(Y258/$AI$2)*(U259*Z258)-(Z258*W259)</f>
        <v>24.462097304299974</v>
      </c>
      <c r="AA259" s="28">
        <f t="shared" ref="AA259:AA322" si="88">AA258+(Z258*W259)</f>
        <v>4792.1899563056259</v>
      </c>
      <c r="AB259" s="20"/>
      <c r="AC259" s="1">
        <f t="shared" si="80"/>
        <v>0.48924194608599947</v>
      </c>
      <c r="AD259" s="1">
        <f t="shared" si="81"/>
        <v>499.510758053914</v>
      </c>
      <c r="AE259" s="1">
        <f t="shared" si="82"/>
        <v>0.24462097304299973</v>
      </c>
      <c r="AF259" s="3">
        <f t="shared" ref="AF259:AF322" si="89">AA259*$AI$9</f>
        <v>119.80474890764066</v>
      </c>
    </row>
    <row r="260" spans="1:32" x14ac:dyDescent="0.35">
      <c r="A260">
        <v>5</v>
      </c>
      <c r="C260" s="15">
        <f t="shared" ref="C260:C323" si="90">C259+1</f>
        <v>44163</v>
      </c>
      <c r="D260" s="9">
        <v>257</v>
      </c>
      <c r="E260" s="13"/>
      <c r="F260" s="74"/>
      <c r="G260" s="74"/>
      <c r="H260" s="74"/>
      <c r="L260" s="64"/>
      <c r="Q260" s="17"/>
      <c r="R260" s="17"/>
      <c r="T260" s="34">
        <f t="shared" si="83"/>
        <v>0.59399999999999997</v>
      </c>
      <c r="U260">
        <f>IF(A260=0,$AL$2,IF(A260=1,$AL$3,IF(A260=2,$AL$4,IF(A260=3,$AL$5,IF(A260=4,$AL$6,IF(A260=5,$AL$7,IF(A260=6,#REF!,IF(A260=7,$AL$9,IF(A260=8,$AL$8,"")))))))))</f>
        <v>2.7E-2</v>
      </c>
      <c r="V260">
        <v>22.22</v>
      </c>
      <c r="W260">
        <f t="shared" si="84"/>
        <v>4.5454545454545456E-2</v>
      </c>
      <c r="X260">
        <f t="shared" si="85"/>
        <v>-1.8454545454545456E-2</v>
      </c>
      <c r="Y260" s="32">
        <f t="shared" si="86"/>
        <v>305751.69771108089</v>
      </c>
      <c r="Z260" s="28">
        <f t="shared" si="87"/>
        <v>24.000419099756414</v>
      </c>
      <c r="AA260" s="28">
        <f t="shared" si="88"/>
        <v>4793.3018698194574</v>
      </c>
      <c r="AB260" s="20"/>
      <c r="AC260" s="1">
        <f t="shared" si="80"/>
        <v>0.4800083819951283</v>
      </c>
      <c r="AD260" s="1">
        <f t="shared" si="81"/>
        <v>499.51999161800489</v>
      </c>
      <c r="AE260" s="1">
        <f t="shared" si="82"/>
        <v>0.24000419099756415</v>
      </c>
      <c r="AF260" s="3">
        <f t="shared" si="89"/>
        <v>119.83254674548644</v>
      </c>
    </row>
    <row r="261" spans="1:32" x14ac:dyDescent="0.35">
      <c r="A261">
        <v>5</v>
      </c>
      <c r="C261" s="15">
        <f t="shared" si="90"/>
        <v>44164</v>
      </c>
      <c r="D261" s="9">
        <v>258</v>
      </c>
      <c r="E261" s="13"/>
      <c r="F261" s="74"/>
      <c r="G261" s="74"/>
      <c r="H261" s="74"/>
      <c r="L261" s="64"/>
      <c r="Q261" s="17"/>
      <c r="R261" s="17"/>
      <c r="T261" s="34">
        <f t="shared" si="83"/>
        <v>0.59399999999999997</v>
      </c>
      <c r="U261">
        <f>IF(A261=0,$AL$2,IF(A261=1,$AL$3,IF(A261=2,$AL$4,IF(A261=3,$AL$5,IF(A261=4,$AL$6,IF(A261=5,$AL$7,IF(A261=6,#REF!,IF(A261=7,$AL$9,IF(A261=8,$AL$8,"")))))))))</f>
        <v>2.7E-2</v>
      </c>
      <c r="V261">
        <v>22.22</v>
      </c>
      <c r="W261">
        <f t="shared" si="84"/>
        <v>4.5454545454545456E-2</v>
      </c>
      <c r="X261">
        <f t="shared" si="85"/>
        <v>-1.8454545454545456E-2</v>
      </c>
      <c r="Y261" s="32">
        <f t="shared" si="86"/>
        <v>305751.05974915338</v>
      </c>
      <c r="Z261" s="28">
        <f t="shared" si="87"/>
        <v>23.547452886388776</v>
      </c>
      <c r="AA261" s="28">
        <f t="shared" si="88"/>
        <v>4794.392797960355</v>
      </c>
      <c r="AB261" s="20"/>
      <c r="AC261" s="1">
        <f t="shared" si="80"/>
        <v>0.47094905772777551</v>
      </c>
      <c r="AD261" s="1">
        <f t="shared" si="81"/>
        <v>499.52905094227225</v>
      </c>
      <c r="AE261" s="1">
        <f t="shared" si="82"/>
        <v>0.23547452886388776</v>
      </c>
      <c r="AF261" s="3">
        <f t="shared" si="89"/>
        <v>119.85981994900888</v>
      </c>
    </row>
    <row r="262" spans="1:32" x14ac:dyDescent="0.35">
      <c r="A262">
        <v>5</v>
      </c>
      <c r="C262" s="15">
        <f t="shared" si="90"/>
        <v>44165</v>
      </c>
      <c r="D262" s="9">
        <v>259</v>
      </c>
      <c r="E262" s="13"/>
      <c r="F262" s="74"/>
      <c r="G262" s="74"/>
      <c r="H262" s="74"/>
      <c r="L262" s="64"/>
      <c r="Q262" s="17"/>
      <c r="R262" s="17"/>
      <c r="T262" s="34">
        <f t="shared" si="83"/>
        <v>0.59399999999999997</v>
      </c>
      <c r="U262">
        <f>IF(A262=0,$AL$2,IF(A262=1,$AL$3,IF(A262=2,$AL$4,IF(A262=3,$AL$5,IF(A262=4,$AL$6,IF(A262=5,$AL$7,IF(A262=6,#REF!,IF(A262=7,$AL$9,IF(A262=8,$AL$8,"")))))))))</f>
        <v>2.7E-2</v>
      </c>
      <c r="V262">
        <v>22.22</v>
      </c>
      <c r="W262">
        <f t="shared" si="84"/>
        <v>4.5454545454545456E-2</v>
      </c>
      <c r="X262">
        <f t="shared" si="85"/>
        <v>-1.8454545454545456E-2</v>
      </c>
      <c r="Y262" s="32">
        <f t="shared" si="86"/>
        <v>305750.43382895488</v>
      </c>
      <c r="Z262" s="28">
        <f t="shared" si="87"/>
        <v>23.103034317329612</v>
      </c>
      <c r="AA262" s="28">
        <f t="shared" si="88"/>
        <v>4795.463136727918</v>
      </c>
      <c r="AB262" s="20"/>
      <c r="AC262" s="1">
        <f t="shared" si="80"/>
        <v>0.46206068634659225</v>
      </c>
      <c r="AD262" s="1">
        <f t="shared" si="81"/>
        <v>499.5379393136534</v>
      </c>
      <c r="AE262" s="1">
        <f t="shared" si="82"/>
        <v>0.23103034317329613</v>
      </c>
      <c r="AF262" s="3">
        <f t="shared" si="89"/>
        <v>119.88657841819796</v>
      </c>
    </row>
    <row r="263" spans="1:32" x14ac:dyDescent="0.35">
      <c r="A263">
        <v>5</v>
      </c>
      <c r="C263" s="15">
        <f t="shared" si="90"/>
        <v>44166</v>
      </c>
      <c r="D263" s="9">
        <v>260</v>
      </c>
      <c r="E263" s="13"/>
      <c r="F263" s="74"/>
      <c r="G263" s="74"/>
      <c r="H263" s="74"/>
      <c r="L263" s="64"/>
      <c r="Q263" s="17"/>
      <c r="R263" s="17"/>
      <c r="T263" s="34">
        <f t="shared" si="83"/>
        <v>0.59399999999999997</v>
      </c>
      <c r="U263">
        <f>IF(A263=0,$AL$2,IF(A263=1,$AL$3,IF(A263=2,$AL$4,IF(A263=3,$AL$5,IF(A263=4,$AL$6,IF(A263=5,$AL$7,IF(A263=6,#REF!,IF(A263=7,$AL$9,IF(A263=8,$AL$8,"")))))))))</f>
        <v>2.7E-2</v>
      </c>
      <c r="V263">
        <v>22.22</v>
      </c>
      <c r="W263">
        <f t="shared" si="84"/>
        <v>4.5454545454545456E-2</v>
      </c>
      <c r="X263">
        <f t="shared" si="85"/>
        <v>-1.8454545454545456E-2</v>
      </c>
      <c r="Y263" s="32">
        <f t="shared" si="86"/>
        <v>305749.81972320459</v>
      </c>
      <c r="Z263" s="28">
        <f t="shared" si="87"/>
        <v>22.667002144126307</v>
      </c>
      <c r="AA263" s="28">
        <f t="shared" si="88"/>
        <v>4796.5132746514328</v>
      </c>
      <c r="AB263" s="20"/>
      <c r="AC263" s="1">
        <f t="shared" si="80"/>
        <v>0.45334004288252616</v>
      </c>
      <c r="AD263" s="1">
        <f t="shared" si="81"/>
        <v>499.54665995711747</v>
      </c>
      <c r="AE263" s="1">
        <f t="shared" si="82"/>
        <v>0.22667002144126308</v>
      </c>
      <c r="AF263" s="3">
        <f t="shared" si="89"/>
        <v>119.91283186628583</v>
      </c>
    </row>
    <row r="264" spans="1:32" x14ac:dyDescent="0.35">
      <c r="A264">
        <v>5</v>
      </c>
      <c r="C264" s="15">
        <f t="shared" si="90"/>
        <v>44167</v>
      </c>
      <c r="D264" s="9">
        <v>261</v>
      </c>
      <c r="E264" s="13"/>
      <c r="F264" s="74"/>
      <c r="G264" s="74"/>
      <c r="H264" s="74"/>
      <c r="L264" s="64"/>
      <c r="Q264" s="17"/>
      <c r="R264" s="17"/>
      <c r="T264" s="34">
        <f t="shared" si="83"/>
        <v>0.59399999999999997</v>
      </c>
      <c r="U264">
        <f>IF(A264=0,$AL$2,IF(A264=1,$AL$3,IF(A264=2,$AL$4,IF(A264=3,$AL$5,IF(A264=4,$AL$6,IF(A264=5,$AL$7,IF(A264=6,#REF!,IF(A264=7,$AL$9,IF(A264=8,$AL$8,"")))))))))</f>
        <v>2.7E-2</v>
      </c>
      <c r="V264">
        <v>22.22</v>
      </c>
      <c r="W264">
        <f t="shared" si="84"/>
        <v>4.5454545454545456E-2</v>
      </c>
      <c r="X264">
        <f t="shared" si="85"/>
        <v>-1.8454545454545456E-2</v>
      </c>
      <c r="Y264" s="32">
        <f t="shared" si="86"/>
        <v>305749.21720891102</v>
      </c>
      <c r="Z264" s="28">
        <f t="shared" si="87"/>
        <v>22.239198158397937</v>
      </c>
      <c r="AA264" s="28">
        <f t="shared" si="88"/>
        <v>4797.5435929307114</v>
      </c>
      <c r="AB264" s="20"/>
      <c r="AC264" s="1">
        <f t="shared" si="80"/>
        <v>0.44478396316795876</v>
      </c>
      <c r="AD264" s="1">
        <f t="shared" si="81"/>
        <v>499.55521603683206</v>
      </c>
      <c r="AE264" s="1">
        <f t="shared" si="82"/>
        <v>0.22239198158397938</v>
      </c>
      <c r="AF264" s="3">
        <f t="shared" si="89"/>
        <v>119.93858982326779</v>
      </c>
    </row>
    <row r="265" spans="1:32" x14ac:dyDescent="0.35">
      <c r="A265">
        <v>5</v>
      </c>
      <c r="C265" s="15">
        <f t="shared" si="90"/>
        <v>44168</v>
      </c>
      <c r="D265" s="9">
        <v>262</v>
      </c>
      <c r="E265" s="13"/>
      <c r="F265" s="74"/>
      <c r="G265" s="74"/>
      <c r="H265" s="74"/>
      <c r="L265" s="64"/>
      <c r="Q265" s="17"/>
      <c r="R265" s="17"/>
      <c r="T265" s="34">
        <f t="shared" si="83"/>
        <v>0.59399999999999997</v>
      </c>
      <c r="U265">
        <f>IF(A265=0,$AL$2,IF(A265=1,$AL$3,IF(A265=2,$AL$4,IF(A265=3,$AL$5,IF(A265=4,$AL$6,IF(A265=5,$AL$7,IF(A265=6,#REF!,IF(A265=7,$AL$9,IF(A265=8,$AL$8,"")))))))))</f>
        <v>2.7E-2</v>
      </c>
      <c r="V265">
        <v>22.22</v>
      </c>
      <c r="W265">
        <f t="shared" si="84"/>
        <v>4.5454545454545456E-2</v>
      </c>
      <c r="X265">
        <f t="shared" si="85"/>
        <v>-1.8454545454545456E-2</v>
      </c>
      <c r="Y265" s="32">
        <f t="shared" si="86"/>
        <v>305748.62606729125</v>
      </c>
      <c r="Z265" s="28">
        <f t="shared" si="87"/>
        <v>21.819467134588102</v>
      </c>
      <c r="AA265" s="28">
        <f t="shared" si="88"/>
        <v>4798.5544655742751</v>
      </c>
      <c r="AB265" s="20"/>
      <c r="AC265" s="1">
        <f t="shared" si="80"/>
        <v>0.43638934269176205</v>
      </c>
      <c r="AD265" s="1">
        <f t="shared" si="81"/>
        <v>499.56361065730823</v>
      </c>
      <c r="AE265" s="1">
        <f t="shared" si="82"/>
        <v>0.21819467134588102</v>
      </c>
      <c r="AF265" s="3">
        <f t="shared" si="89"/>
        <v>119.96386163935688</v>
      </c>
    </row>
    <row r="266" spans="1:32" x14ac:dyDescent="0.35">
      <c r="A266">
        <v>5</v>
      </c>
      <c r="C266" s="15">
        <f t="shared" si="90"/>
        <v>44169</v>
      </c>
      <c r="D266" s="9">
        <v>263</v>
      </c>
      <c r="E266" s="13"/>
      <c r="F266" s="74"/>
      <c r="G266" s="74"/>
      <c r="H266" s="74"/>
      <c r="L266" s="64"/>
      <c r="Q266" s="17"/>
      <c r="R266" s="17"/>
      <c r="T266" s="34">
        <f t="shared" si="83"/>
        <v>0.59399999999999997</v>
      </c>
      <c r="U266">
        <f>IF(A266=0,$AL$2,IF(A266=1,$AL$3,IF(A266=2,$AL$4,IF(A266=3,$AL$5,IF(A266=4,$AL$6,IF(A266=5,$AL$7,IF(A266=6,#REF!,IF(A266=7,$AL$9,IF(A266=8,$AL$8,"")))))))))</f>
        <v>2.7E-2</v>
      </c>
      <c r="V266">
        <v>22.22</v>
      </c>
      <c r="W266">
        <f t="shared" si="84"/>
        <v>4.5454545454545456E-2</v>
      </c>
      <c r="X266">
        <f t="shared" si="85"/>
        <v>-1.8454545454545456E-2</v>
      </c>
      <c r="Y266" s="32">
        <f t="shared" si="86"/>
        <v>305748.04608369136</v>
      </c>
      <c r="Z266" s="28">
        <f t="shared" si="87"/>
        <v>21.407656773793182</v>
      </c>
      <c r="AA266" s="28">
        <f t="shared" si="88"/>
        <v>4799.5462595349381</v>
      </c>
      <c r="AB266" s="20"/>
      <c r="AC266" s="1">
        <f t="shared" si="80"/>
        <v>0.42815313547586364</v>
      </c>
      <c r="AD266" s="1">
        <f t="shared" si="81"/>
        <v>499.57184686452416</v>
      </c>
      <c r="AE266" s="1">
        <f t="shared" si="82"/>
        <v>0.21407656773793182</v>
      </c>
      <c r="AF266" s="3">
        <f t="shared" si="89"/>
        <v>119.98865648837346</v>
      </c>
    </row>
    <row r="267" spans="1:32" x14ac:dyDescent="0.35">
      <c r="A267">
        <v>5</v>
      </c>
      <c r="C267" s="15">
        <f t="shared" si="90"/>
        <v>44170</v>
      </c>
      <c r="D267" s="9">
        <v>264</v>
      </c>
      <c r="E267" s="13"/>
      <c r="F267" s="74"/>
      <c r="G267" s="74"/>
      <c r="H267" s="74"/>
      <c r="L267" s="64"/>
      <c r="Q267" s="17"/>
      <c r="R267" s="17"/>
      <c r="T267" s="34">
        <f t="shared" si="83"/>
        <v>0.59399999999999997</v>
      </c>
      <c r="U267">
        <f>IF(A267=0,$AL$2,IF(A267=1,$AL$3,IF(A267=2,$AL$4,IF(A267=3,$AL$5,IF(A267=4,$AL$6,IF(A267=5,$AL$7,IF(A267=6,#REF!,IF(A267=7,$AL$9,IF(A267=8,$AL$8,"")))))))))</f>
        <v>2.7E-2</v>
      </c>
      <c r="V267">
        <v>22.22</v>
      </c>
      <c r="W267">
        <f t="shared" si="84"/>
        <v>4.5454545454545456E-2</v>
      </c>
      <c r="X267">
        <f t="shared" si="85"/>
        <v>-1.8454545454545456E-2</v>
      </c>
      <c r="Y267" s="32">
        <f t="shared" si="86"/>
        <v>305747.47704750858</v>
      </c>
      <c r="Z267" s="28">
        <f t="shared" si="87"/>
        <v>21.003617648645978</v>
      </c>
      <c r="AA267" s="28">
        <f t="shared" si="88"/>
        <v>4800.5193348428375</v>
      </c>
      <c r="AB267" s="20"/>
      <c r="AC267" s="1">
        <f t="shared" si="80"/>
        <v>0.42007235297291956</v>
      </c>
      <c r="AD267" s="1">
        <f t="shared" si="81"/>
        <v>499.57992764702709</v>
      </c>
      <c r="AE267" s="1">
        <f t="shared" si="82"/>
        <v>0.21003617648645978</v>
      </c>
      <c r="AF267" s="3">
        <f t="shared" si="89"/>
        <v>120.01298337107094</v>
      </c>
    </row>
    <row r="268" spans="1:32" x14ac:dyDescent="0.35">
      <c r="A268">
        <v>5</v>
      </c>
      <c r="C268" s="15">
        <f t="shared" si="90"/>
        <v>44171</v>
      </c>
      <c r="D268" s="9">
        <v>265</v>
      </c>
      <c r="E268" s="13"/>
      <c r="F268" s="74"/>
      <c r="G268" s="74"/>
      <c r="H268" s="74"/>
      <c r="L268" s="64"/>
      <c r="Q268" s="17"/>
      <c r="R268" s="17"/>
      <c r="T268" s="34">
        <f t="shared" si="83"/>
        <v>0.59399999999999997</v>
      </c>
      <c r="U268">
        <f>IF(A268=0,$AL$2,IF(A268=1,$AL$3,IF(A268=2,$AL$4,IF(A268=3,$AL$5,IF(A268=4,$AL$6,IF(A268=5,$AL$7,IF(A268=6,#REF!,IF(A268=7,$AL$9,IF(A268=8,$AL$8,"")))))))))</f>
        <v>2.7E-2</v>
      </c>
      <c r="V268">
        <v>22.22</v>
      </c>
      <c r="W268">
        <f t="shared" si="84"/>
        <v>4.5454545454545456E-2</v>
      </c>
      <c r="X268">
        <f t="shared" si="85"/>
        <v>-1.8454545454545456E-2</v>
      </c>
      <c r="Y268" s="32">
        <f t="shared" si="86"/>
        <v>305746.91875211487</v>
      </c>
      <c r="Z268" s="28">
        <f t="shared" si="87"/>
        <v>20.607203149234941</v>
      </c>
      <c r="AA268" s="28">
        <f t="shared" si="88"/>
        <v>4801.4740447359582</v>
      </c>
      <c r="AB268" s="20"/>
      <c r="AC268" s="1">
        <f t="shared" si="80"/>
        <v>0.41214406298469886</v>
      </c>
      <c r="AD268" s="1">
        <f t="shared" si="81"/>
        <v>499.58785593701532</v>
      </c>
      <c r="AE268" s="1">
        <f t="shared" si="82"/>
        <v>0.20607203149234943</v>
      </c>
      <c r="AF268" s="3">
        <f t="shared" si="89"/>
        <v>120.03685111839896</v>
      </c>
    </row>
    <row r="269" spans="1:32" x14ac:dyDescent="0.35">
      <c r="A269">
        <v>5</v>
      </c>
      <c r="C269" s="15">
        <f t="shared" si="90"/>
        <v>44172</v>
      </c>
      <c r="D269" s="9">
        <v>266</v>
      </c>
      <c r="E269" s="13"/>
      <c r="F269" s="74"/>
      <c r="G269" s="74"/>
      <c r="H269" s="74"/>
      <c r="L269" s="64"/>
      <c r="Q269" s="17"/>
      <c r="R269" s="17"/>
      <c r="T269" s="34">
        <f t="shared" si="83"/>
        <v>0.59399999999999997</v>
      </c>
      <c r="U269">
        <f>IF(A269=0,$AL$2,IF(A269=1,$AL$3,IF(A269=2,$AL$4,IF(A269=3,$AL$5,IF(A269=4,$AL$6,IF(A269=5,$AL$7,IF(A269=6,#REF!,IF(A269=7,$AL$9,IF(A269=8,$AL$8,"")))))))))</f>
        <v>2.7E-2</v>
      </c>
      <c r="V269">
        <v>22.22</v>
      </c>
      <c r="W269">
        <f t="shared" si="84"/>
        <v>4.5454545454545456E-2</v>
      </c>
      <c r="X269">
        <f t="shared" si="85"/>
        <v>-1.8454545454545456E-2</v>
      </c>
      <c r="Y269" s="32">
        <f t="shared" si="86"/>
        <v>305746.37099478184</v>
      </c>
      <c r="Z269" s="28">
        <f t="shared" si="87"/>
        <v>20.218269430039644</v>
      </c>
      <c r="AA269" s="28">
        <f t="shared" si="88"/>
        <v>4802.4107357881958</v>
      </c>
      <c r="AB269" s="20"/>
      <c r="AC269" s="1">
        <f t="shared" si="80"/>
        <v>0.40436538860079291</v>
      </c>
      <c r="AD269" s="1">
        <f t="shared" si="81"/>
        <v>499.59563461139919</v>
      </c>
      <c r="AE269" s="1">
        <f t="shared" si="82"/>
        <v>0.20218269430039645</v>
      </c>
      <c r="AF269" s="3">
        <f t="shared" si="89"/>
        <v>120.06026839470491</v>
      </c>
    </row>
    <row r="270" spans="1:32" x14ac:dyDescent="0.35">
      <c r="A270">
        <v>5</v>
      </c>
      <c r="C270" s="15">
        <f t="shared" si="90"/>
        <v>44173</v>
      </c>
      <c r="D270" s="9">
        <v>267</v>
      </c>
      <c r="E270" s="13"/>
      <c r="F270" s="74"/>
      <c r="G270" s="74"/>
      <c r="H270" s="74"/>
      <c r="L270" s="64"/>
      <c r="Q270" s="17"/>
      <c r="R270" s="17"/>
      <c r="T270" s="34">
        <f t="shared" si="83"/>
        <v>0.59399999999999997</v>
      </c>
      <c r="U270">
        <f>IF(A270=0,$AL$2,IF(A270=1,$AL$3,IF(A270=2,$AL$4,IF(A270=3,$AL$5,IF(A270=4,$AL$6,IF(A270=5,$AL$7,IF(A270=6,#REF!,IF(A270=7,$AL$9,IF(A270=8,$AL$8,"")))))))))</f>
        <v>2.7E-2</v>
      </c>
      <c r="V270">
        <v>22.22</v>
      </c>
      <c r="W270">
        <f t="shared" si="84"/>
        <v>4.5454545454545456E-2</v>
      </c>
      <c r="X270">
        <f t="shared" si="85"/>
        <v>-1.8454545454545456E-2</v>
      </c>
      <c r="Y270" s="32">
        <f t="shared" si="86"/>
        <v>305745.83357660723</v>
      </c>
      <c r="Z270" s="28">
        <f t="shared" si="87"/>
        <v>19.836675357863513</v>
      </c>
      <c r="AA270" s="28">
        <f t="shared" si="88"/>
        <v>4803.3297480350157</v>
      </c>
      <c r="AB270" s="20"/>
      <c r="AC270" s="1">
        <f t="shared" si="80"/>
        <v>0.39673350715727024</v>
      </c>
      <c r="AD270" s="1">
        <f t="shared" si="81"/>
        <v>499.60326649284275</v>
      </c>
      <c r="AE270" s="1">
        <f t="shared" si="82"/>
        <v>0.19836675357863512</v>
      </c>
      <c r="AF270" s="3">
        <f t="shared" si="89"/>
        <v>120.0832437008754</v>
      </c>
    </row>
    <row r="271" spans="1:32" x14ac:dyDescent="0.35">
      <c r="A271">
        <v>5</v>
      </c>
      <c r="C271" s="15">
        <f t="shared" si="90"/>
        <v>44174</v>
      </c>
      <c r="D271" s="9">
        <v>268</v>
      </c>
      <c r="E271" s="13"/>
      <c r="F271" s="74"/>
      <c r="G271" s="74"/>
      <c r="H271" s="74"/>
      <c r="L271" s="64"/>
      <c r="Q271" s="17"/>
      <c r="R271" s="17"/>
      <c r="T271" s="34">
        <f t="shared" si="83"/>
        <v>0.59399999999999997</v>
      </c>
      <c r="U271">
        <f>IF(A271=0,$AL$2,IF(A271=1,$AL$3,IF(A271=2,$AL$4,IF(A271=3,$AL$5,IF(A271=4,$AL$6,IF(A271=5,$AL$7,IF(A271=6,#REF!,IF(A271=7,$AL$9,IF(A271=8,$AL$8,"")))))))))</f>
        <v>2.7E-2</v>
      </c>
      <c r="V271">
        <v>22.22</v>
      </c>
      <c r="W271">
        <f t="shared" si="84"/>
        <v>4.5454545454545456E-2</v>
      </c>
      <c r="X271">
        <f t="shared" si="85"/>
        <v>-1.8454545454545456E-2</v>
      </c>
      <c r="Y271" s="32">
        <f t="shared" si="86"/>
        <v>305745.30630244262</v>
      </c>
      <c r="Z271" s="28">
        <f t="shared" si="87"/>
        <v>19.462282460745108</v>
      </c>
      <c r="AA271" s="28">
        <f t="shared" si="88"/>
        <v>4804.2314150967368</v>
      </c>
      <c r="AB271" s="20"/>
      <c r="AC271" s="1">
        <f t="shared" si="80"/>
        <v>0.38924564921490218</v>
      </c>
      <c r="AD271" s="1">
        <f t="shared" si="81"/>
        <v>499.6107543507851</v>
      </c>
      <c r="AE271" s="1">
        <f t="shared" si="82"/>
        <v>0.19462282460745109</v>
      </c>
      <c r="AF271" s="3">
        <f t="shared" si="89"/>
        <v>120.10578537741843</v>
      </c>
    </row>
    <row r="272" spans="1:32" x14ac:dyDescent="0.35">
      <c r="A272">
        <v>5</v>
      </c>
      <c r="C272" s="15">
        <f t="shared" si="90"/>
        <v>44175</v>
      </c>
      <c r="D272" s="9">
        <v>269</v>
      </c>
      <c r="E272" s="13"/>
      <c r="F272" s="74"/>
      <c r="G272" s="74"/>
      <c r="H272" s="74"/>
      <c r="L272" s="64"/>
      <c r="Q272" s="17"/>
      <c r="R272" s="17"/>
      <c r="T272" s="34">
        <f t="shared" si="83"/>
        <v>0.59399999999999997</v>
      </c>
      <c r="U272">
        <f>IF(A272=0,$AL$2,IF(A272=1,$AL$3,IF(A272=2,$AL$4,IF(A272=3,$AL$5,IF(A272=4,$AL$6,IF(A272=5,$AL$7,IF(A272=6,#REF!,IF(A272=7,$AL$9,IF(A272=8,$AL$8,"")))))))))</f>
        <v>2.7E-2</v>
      </c>
      <c r="V272">
        <v>22.22</v>
      </c>
      <c r="W272">
        <f t="shared" si="84"/>
        <v>4.5454545454545456E-2</v>
      </c>
      <c r="X272">
        <f t="shared" si="85"/>
        <v>-1.8454545454545456E-2</v>
      </c>
      <c r="Y272" s="32">
        <f t="shared" si="86"/>
        <v>305744.78898082278</v>
      </c>
      <c r="Z272" s="28">
        <f t="shared" si="87"/>
        <v>19.094954877829664</v>
      </c>
      <c r="AA272" s="28">
        <f t="shared" si="88"/>
        <v>4805.1160642994982</v>
      </c>
      <c r="AB272" s="20"/>
      <c r="AC272" s="1">
        <f t="shared" si="80"/>
        <v>0.38189909755659329</v>
      </c>
      <c r="AD272" s="1">
        <f t="shared" si="81"/>
        <v>499.61810090244342</v>
      </c>
      <c r="AE272" s="1">
        <f t="shared" si="82"/>
        <v>0.19094954877829665</v>
      </c>
      <c r="AF272" s="3">
        <f t="shared" si="89"/>
        <v>120.12790160748746</v>
      </c>
    </row>
    <row r="273" spans="1:32" x14ac:dyDescent="0.35">
      <c r="A273">
        <v>5</v>
      </c>
      <c r="C273" s="15">
        <f t="shared" si="90"/>
        <v>44176</v>
      </c>
      <c r="D273" s="9">
        <v>270</v>
      </c>
      <c r="E273" s="13"/>
      <c r="F273" s="74"/>
      <c r="G273" s="74"/>
      <c r="H273" s="74"/>
      <c r="L273" s="64"/>
      <c r="Q273" s="17"/>
      <c r="R273" s="17"/>
      <c r="T273" s="34">
        <f t="shared" si="83"/>
        <v>0.59399999999999997</v>
      </c>
      <c r="U273">
        <f>IF(A273=0,$AL$2,IF(A273=1,$AL$3,IF(A273=2,$AL$4,IF(A273=3,$AL$5,IF(A273=4,$AL$6,IF(A273=5,$AL$7,IF(A273=6,#REF!,IF(A273=7,$AL$9,IF(A273=8,$AL$8,"")))))))))</f>
        <v>2.7E-2</v>
      </c>
      <c r="V273">
        <v>22.22</v>
      </c>
      <c r="W273">
        <f t="shared" si="84"/>
        <v>4.5454545454545456E-2</v>
      </c>
      <c r="X273">
        <f t="shared" si="85"/>
        <v>-1.8454545454545456E-2</v>
      </c>
      <c r="Y273" s="32">
        <f t="shared" si="86"/>
        <v>305744.28142389597</v>
      </c>
      <c r="Z273" s="28">
        <f t="shared" si="87"/>
        <v>18.734559310182949</v>
      </c>
      <c r="AA273" s="28">
        <f t="shared" si="88"/>
        <v>4805.9840167939446</v>
      </c>
      <c r="AB273" s="20"/>
      <c r="AC273" s="1">
        <f t="shared" si="80"/>
        <v>0.37469118620365899</v>
      </c>
      <c r="AD273" s="1">
        <f t="shared" si="81"/>
        <v>499.62530881379632</v>
      </c>
      <c r="AE273" s="1">
        <f t="shared" si="82"/>
        <v>0.18734559310182949</v>
      </c>
      <c r="AF273" s="3">
        <f t="shared" si="89"/>
        <v>120.14960041984862</v>
      </c>
    </row>
    <row r="274" spans="1:32" x14ac:dyDescent="0.35">
      <c r="A274">
        <v>5</v>
      </c>
      <c r="C274" s="15">
        <f t="shared" si="90"/>
        <v>44177</v>
      </c>
      <c r="D274" s="9">
        <v>271</v>
      </c>
      <c r="E274" s="13"/>
      <c r="F274" s="74"/>
      <c r="G274" s="74"/>
      <c r="H274" s="74"/>
      <c r="L274" s="64"/>
      <c r="Q274" s="17"/>
      <c r="R274" s="17"/>
      <c r="T274" s="34">
        <f t="shared" si="83"/>
        <v>0.59399999999999997</v>
      </c>
      <c r="U274">
        <f>IF(A274=0,$AL$2,IF(A274=1,$AL$3,IF(A274=2,$AL$4,IF(A274=3,$AL$5,IF(A274=4,$AL$6,IF(A274=5,$AL$7,IF(A274=6,#REF!,IF(A274=7,$AL$9,IF(A274=8,$AL$8,"")))))))))</f>
        <v>2.7E-2</v>
      </c>
      <c r="V274">
        <v>22.22</v>
      </c>
      <c r="W274">
        <f t="shared" si="84"/>
        <v>4.5454545454545456E-2</v>
      </c>
      <c r="X274">
        <f t="shared" si="85"/>
        <v>-1.8454545454545456E-2</v>
      </c>
      <c r="Y274" s="32">
        <f t="shared" si="86"/>
        <v>305743.78344735591</v>
      </c>
      <c r="Z274" s="28">
        <f t="shared" si="87"/>
        <v>18.380964972529728</v>
      </c>
      <c r="AA274" s="28">
        <f t="shared" si="88"/>
        <v>4806.8355876716805</v>
      </c>
      <c r="AB274" s="20"/>
      <c r="AC274" s="1">
        <f t="shared" si="80"/>
        <v>0.36761929945059457</v>
      </c>
      <c r="AD274" s="1">
        <f t="shared" si="81"/>
        <v>499.63238070054939</v>
      </c>
      <c r="AE274" s="1">
        <f t="shared" si="82"/>
        <v>0.18380964972529729</v>
      </c>
      <c r="AF274" s="3">
        <f t="shared" si="89"/>
        <v>120.17088969179201</v>
      </c>
    </row>
    <row r="275" spans="1:32" x14ac:dyDescent="0.35">
      <c r="A275">
        <v>5</v>
      </c>
      <c r="C275" s="15">
        <f t="shared" si="90"/>
        <v>44178</v>
      </c>
      <c r="D275" s="9">
        <v>272</v>
      </c>
      <c r="E275" s="13"/>
      <c r="F275" s="74"/>
      <c r="G275" s="74"/>
      <c r="H275" s="74"/>
      <c r="L275" s="64"/>
      <c r="Q275" s="17"/>
      <c r="R275" s="17"/>
      <c r="T275" s="34">
        <f t="shared" si="83"/>
        <v>0.59399999999999997</v>
      </c>
      <c r="U275">
        <f>IF(A275=0,$AL$2,IF(A275=1,$AL$3,IF(A275=2,$AL$4,IF(A275=3,$AL$5,IF(A275=4,$AL$6,IF(A275=5,$AL$7,IF(A275=6,#REF!,IF(A275=7,$AL$9,IF(A275=8,$AL$8,"")))))))))</f>
        <v>2.7E-2</v>
      </c>
      <c r="V275">
        <v>22.22</v>
      </c>
      <c r="W275">
        <f t="shared" si="84"/>
        <v>4.5454545454545456E-2</v>
      </c>
      <c r="X275">
        <f t="shared" si="85"/>
        <v>-1.8454545454545456E-2</v>
      </c>
      <c r="Y275" s="32">
        <f t="shared" si="86"/>
        <v>305743.29487037467</v>
      </c>
      <c r="Z275" s="28">
        <f t="shared" si="87"/>
        <v>18.034043545899614</v>
      </c>
      <c r="AA275" s="28">
        <f t="shared" si="88"/>
        <v>4807.6710860795229</v>
      </c>
      <c r="AB275" s="20"/>
      <c r="AC275" s="1">
        <f t="shared" si="80"/>
        <v>0.36068087091799228</v>
      </c>
      <c r="AD275" s="1">
        <f t="shared" si="81"/>
        <v>499.63931912908203</v>
      </c>
      <c r="AE275" s="1">
        <f t="shared" si="82"/>
        <v>0.18034043545899614</v>
      </c>
      <c r="AF275" s="3">
        <f t="shared" si="89"/>
        <v>120.19177715198808</v>
      </c>
    </row>
    <row r="276" spans="1:32" x14ac:dyDescent="0.35">
      <c r="A276">
        <v>5</v>
      </c>
      <c r="C276" s="15">
        <f t="shared" si="90"/>
        <v>44179</v>
      </c>
      <c r="D276" s="9">
        <v>273</v>
      </c>
      <c r="E276" s="13"/>
      <c r="F276" s="74"/>
      <c r="G276" s="74"/>
      <c r="H276" s="74"/>
      <c r="L276" s="64"/>
      <c r="Q276" s="17"/>
      <c r="R276" s="17"/>
      <c r="T276" s="34">
        <f t="shared" si="83"/>
        <v>0.59399999999999997</v>
      </c>
      <c r="U276">
        <f>IF(A276=0,$AL$2,IF(A276=1,$AL$3,IF(A276=2,$AL$4,IF(A276=3,$AL$5,IF(A276=4,$AL$6,IF(A276=5,$AL$7,IF(A276=6,#REF!,IF(A276=7,$AL$9,IF(A276=8,$AL$8,"")))))))))</f>
        <v>2.7E-2</v>
      </c>
      <c r="V276">
        <v>22.22</v>
      </c>
      <c r="W276">
        <f t="shared" si="84"/>
        <v>4.5454545454545456E-2</v>
      </c>
      <c r="X276">
        <f t="shared" si="85"/>
        <v>-1.8454545454545456E-2</v>
      </c>
      <c r="Y276" s="32">
        <f t="shared" si="86"/>
        <v>305742.81551553734</v>
      </c>
      <c r="Z276" s="28">
        <f t="shared" si="87"/>
        <v>17.693669131163212</v>
      </c>
      <c r="AA276" s="28">
        <f t="shared" si="88"/>
        <v>4808.4908153316092</v>
      </c>
      <c r="AB276" s="20"/>
      <c r="AC276" s="1">
        <f t="shared" si="80"/>
        <v>0.35387338262326423</v>
      </c>
      <c r="AD276" s="1">
        <f t="shared" si="81"/>
        <v>499.64612661737675</v>
      </c>
      <c r="AE276" s="1">
        <f t="shared" si="82"/>
        <v>0.17693669131163212</v>
      </c>
      <c r="AF276" s="3">
        <f t="shared" si="89"/>
        <v>120.21227038329023</v>
      </c>
    </row>
    <row r="277" spans="1:32" x14ac:dyDescent="0.35">
      <c r="A277">
        <v>5</v>
      </c>
      <c r="C277" s="15">
        <f t="shared" si="90"/>
        <v>44180</v>
      </c>
      <c r="D277" s="9">
        <v>274</v>
      </c>
      <c r="E277" s="13"/>
      <c r="F277" s="74"/>
      <c r="G277" s="74"/>
      <c r="H277" s="74"/>
      <c r="L277" s="64"/>
      <c r="Q277" s="17"/>
      <c r="R277" s="17"/>
      <c r="T277" s="34">
        <f t="shared" si="83"/>
        <v>0.59399999999999997</v>
      </c>
      <c r="U277">
        <f>IF(A277=0,$AL$2,IF(A277=1,$AL$3,IF(A277=2,$AL$4,IF(A277=3,$AL$5,IF(A277=4,$AL$6,IF(A277=5,$AL$7,IF(A277=6,#REF!,IF(A277=7,$AL$9,IF(A277=8,$AL$8,"")))))))))</f>
        <v>2.7E-2</v>
      </c>
      <c r="V277">
        <v>22.22</v>
      </c>
      <c r="W277">
        <f t="shared" si="84"/>
        <v>4.5454545454545456E-2</v>
      </c>
      <c r="X277">
        <f t="shared" si="85"/>
        <v>-1.8454545454545456E-2</v>
      </c>
      <c r="Y277" s="32">
        <f t="shared" si="86"/>
        <v>305742.34520877729</v>
      </c>
      <c r="Z277" s="28">
        <f t="shared" si="87"/>
        <v>17.359718203441986</v>
      </c>
      <c r="AA277" s="28">
        <f t="shared" si="88"/>
        <v>4809.2950730193897</v>
      </c>
      <c r="AB277" s="20"/>
      <c r="AC277" s="1">
        <f t="shared" si="80"/>
        <v>0.34719436406883974</v>
      </c>
      <c r="AD277" s="1">
        <f t="shared" si="81"/>
        <v>499.65280563593114</v>
      </c>
      <c r="AE277" s="1">
        <f t="shared" si="82"/>
        <v>0.17359718203441987</v>
      </c>
      <c r="AF277" s="3">
        <f t="shared" si="89"/>
        <v>120.23237682548475</v>
      </c>
    </row>
    <row r="278" spans="1:32" x14ac:dyDescent="0.35">
      <c r="A278">
        <v>5</v>
      </c>
      <c r="C278" s="15">
        <f t="shared" si="90"/>
        <v>44181</v>
      </c>
      <c r="D278" s="9">
        <v>275</v>
      </c>
      <c r="E278" s="13"/>
      <c r="F278" s="74"/>
      <c r="G278" s="74"/>
      <c r="H278" s="74"/>
      <c r="L278" s="64"/>
      <c r="Q278" s="17"/>
      <c r="R278" s="17"/>
      <c r="T278" s="34">
        <f t="shared" si="83"/>
        <v>0.59399999999999997</v>
      </c>
      <c r="U278">
        <f>IF(A278=0,$AL$2,IF(A278=1,$AL$3,IF(A278=2,$AL$4,IF(A278=3,$AL$5,IF(A278=4,$AL$6,IF(A278=5,$AL$7,IF(A278=6,#REF!,IF(A278=7,$AL$9,IF(A278=8,$AL$8,"")))))))))</f>
        <v>2.7E-2</v>
      </c>
      <c r="V278">
        <v>22.22</v>
      </c>
      <c r="W278">
        <f t="shared" si="84"/>
        <v>4.5454545454545456E-2</v>
      </c>
      <c r="X278">
        <f t="shared" si="85"/>
        <v>-1.8454545454545456E-2</v>
      </c>
      <c r="Y278" s="32">
        <f t="shared" si="86"/>
        <v>305741.88377931318</v>
      </c>
      <c r="Z278" s="28">
        <f t="shared" si="87"/>
        <v>17.032069567375405</v>
      </c>
      <c r="AA278" s="28">
        <f t="shared" si="88"/>
        <v>4810.0841511195458</v>
      </c>
      <c r="AB278" s="20"/>
      <c r="AC278" s="1">
        <f t="shared" si="80"/>
        <v>0.34064139134750809</v>
      </c>
      <c r="AD278" s="1">
        <f t="shared" si="81"/>
        <v>499.6593586086525</v>
      </c>
      <c r="AE278" s="1">
        <f t="shared" si="82"/>
        <v>0.17032069567375405</v>
      </c>
      <c r="AF278" s="3">
        <f t="shared" si="89"/>
        <v>120.25210377798865</v>
      </c>
    </row>
    <row r="279" spans="1:32" x14ac:dyDescent="0.35">
      <c r="A279">
        <v>5</v>
      </c>
      <c r="C279" s="15">
        <f t="shared" si="90"/>
        <v>44182</v>
      </c>
      <c r="D279" s="9">
        <v>276</v>
      </c>
      <c r="E279" s="13"/>
      <c r="F279" s="74"/>
      <c r="G279" s="74"/>
      <c r="H279" s="74"/>
      <c r="L279" s="64"/>
      <c r="Q279" s="17"/>
      <c r="R279" s="17"/>
      <c r="T279" s="34">
        <f t="shared" si="83"/>
        <v>0.59399999999999997</v>
      </c>
      <c r="U279">
        <f>IF(A279=0,$AL$2,IF(A279=1,$AL$3,IF(A279=2,$AL$4,IF(A279=3,$AL$5,IF(A279=4,$AL$6,IF(A279=5,$AL$7,IF(A279=6,#REF!,IF(A279=7,$AL$9,IF(A279=8,$AL$8,"")))))))))</f>
        <v>2.7E-2</v>
      </c>
      <c r="V279">
        <v>22.22</v>
      </c>
      <c r="W279">
        <f t="shared" si="84"/>
        <v>4.5454545454545456E-2</v>
      </c>
      <c r="X279">
        <f t="shared" si="85"/>
        <v>-1.8454545454545456E-2</v>
      </c>
      <c r="Y279" s="32">
        <f t="shared" si="86"/>
        <v>305741.43105958699</v>
      </c>
      <c r="Z279" s="28">
        <f t="shared" si="87"/>
        <v>16.710604313229339</v>
      </c>
      <c r="AA279" s="28">
        <f t="shared" si="88"/>
        <v>4810.8583360998809</v>
      </c>
      <c r="AB279" s="20"/>
      <c r="AC279" s="1">
        <f t="shared" si="80"/>
        <v>0.33421208626458682</v>
      </c>
      <c r="AD279" s="1">
        <f t="shared" si="81"/>
        <v>499.66578791373541</v>
      </c>
      <c r="AE279" s="1">
        <f t="shared" si="82"/>
        <v>0.16710604313229341</v>
      </c>
      <c r="AF279" s="3">
        <f t="shared" si="89"/>
        <v>120.27145840249703</v>
      </c>
    </row>
    <row r="280" spans="1:32" x14ac:dyDescent="0.35">
      <c r="A280">
        <v>5</v>
      </c>
      <c r="C280" s="15">
        <f t="shared" si="90"/>
        <v>44183</v>
      </c>
      <c r="D280" s="9">
        <v>277</v>
      </c>
      <c r="E280" s="13"/>
      <c r="F280" s="74"/>
      <c r="G280" s="74"/>
      <c r="H280" s="74"/>
      <c r="L280" s="64"/>
      <c r="Q280" s="17"/>
      <c r="R280" s="17"/>
      <c r="T280" s="34">
        <f t="shared" si="83"/>
        <v>0.59399999999999997</v>
      </c>
      <c r="U280">
        <f>IF(A280=0,$AL$2,IF(A280=1,$AL$3,IF(A280=2,$AL$4,IF(A280=3,$AL$5,IF(A280=4,$AL$6,IF(A280=5,$AL$7,IF(A280=6,#REF!,IF(A280=7,$AL$9,IF(A280=8,$AL$8,"")))))))))</f>
        <v>2.7E-2</v>
      </c>
      <c r="V280">
        <v>22.22</v>
      </c>
      <c r="W280">
        <f t="shared" si="84"/>
        <v>4.5454545454545456E-2</v>
      </c>
      <c r="X280">
        <f t="shared" si="85"/>
        <v>-1.8454545454545456E-2</v>
      </c>
      <c r="Y280" s="32">
        <f t="shared" si="86"/>
        <v>305740.98688520305</v>
      </c>
      <c r="Z280" s="28">
        <f t="shared" si="87"/>
        <v>16.395205773829939</v>
      </c>
      <c r="AA280" s="28">
        <f t="shared" si="88"/>
        <v>4811.6179090232099</v>
      </c>
      <c r="AB280" s="20"/>
      <c r="AC280" s="1">
        <f t="shared" si="80"/>
        <v>0.32790411547659881</v>
      </c>
      <c r="AD280" s="1">
        <f t="shared" si="81"/>
        <v>499.6720958845234</v>
      </c>
      <c r="AE280" s="1">
        <f t="shared" si="82"/>
        <v>0.16395205773829941</v>
      </c>
      <c r="AF280" s="3">
        <f t="shared" si="89"/>
        <v>120.29044772558025</v>
      </c>
    </row>
    <row r="281" spans="1:32" x14ac:dyDescent="0.35">
      <c r="A281">
        <v>5</v>
      </c>
      <c r="C281" s="15">
        <f t="shared" si="90"/>
        <v>44184</v>
      </c>
      <c r="D281" s="9">
        <v>278</v>
      </c>
      <c r="E281" s="13"/>
      <c r="F281" s="74"/>
      <c r="G281" s="74"/>
      <c r="H281" s="74"/>
      <c r="L281" s="64"/>
      <c r="Q281" s="17"/>
      <c r="R281" s="17"/>
      <c r="T281" s="34">
        <f t="shared" si="83"/>
        <v>0.59399999999999997</v>
      </c>
      <c r="U281">
        <f>IF(A281=0,$AL$2,IF(A281=1,$AL$3,IF(A281=2,$AL$4,IF(A281=3,$AL$5,IF(A281=4,$AL$6,IF(A281=5,$AL$7,IF(A281=6,#REF!,IF(A281=7,$AL$9,IF(A281=8,$AL$8,"")))))))))</f>
        <v>2.7E-2</v>
      </c>
      <c r="V281">
        <v>22.22</v>
      </c>
      <c r="W281">
        <f t="shared" si="84"/>
        <v>4.5454545454545456E-2</v>
      </c>
      <c r="X281">
        <f t="shared" si="85"/>
        <v>-1.8454545454545456E-2</v>
      </c>
      <c r="Y281" s="32">
        <f t="shared" si="86"/>
        <v>305740.55109486851</v>
      </c>
      <c r="Z281" s="28">
        <f t="shared" si="87"/>
        <v>16.085759482307537</v>
      </c>
      <c r="AA281" s="28">
        <f t="shared" si="88"/>
        <v>4812.3631456492931</v>
      </c>
      <c r="AB281" s="20"/>
      <c r="AC281" s="1">
        <f t="shared" si="80"/>
        <v>0.32171518964615076</v>
      </c>
      <c r="AD281" s="1">
        <f t="shared" si="81"/>
        <v>499.67828481035383</v>
      </c>
      <c r="AE281" s="1">
        <f t="shared" si="82"/>
        <v>0.16085759482307538</v>
      </c>
      <c r="AF281" s="3">
        <f t="shared" si="89"/>
        <v>120.30907864123233</v>
      </c>
    </row>
    <row r="282" spans="1:32" x14ac:dyDescent="0.35">
      <c r="A282">
        <v>5</v>
      </c>
      <c r="C282" s="15">
        <f t="shared" si="90"/>
        <v>44185</v>
      </c>
      <c r="D282" s="9">
        <v>279</v>
      </c>
      <c r="E282" s="13"/>
      <c r="F282" s="74"/>
      <c r="G282" s="74"/>
      <c r="H282" s="74"/>
      <c r="L282" s="64"/>
      <c r="Q282" s="17"/>
      <c r="R282" s="17"/>
      <c r="T282" s="34">
        <f t="shared" si="83"/>
        <v>0.59399999999999997</v>
      </c>
      <c r="U282">
        <f>IF(A282=0,$AL$2,IF(A282=1,$AL$3,IF(A282=2,$AL$4,IF(A282=3,$AL$5,IF(A282=4,$AL$6,IF(A282=5,$AL$7,IF(A282=6,#REF!,IF(A282=7,$AL$9,IF(A282=8,$AL$8,"")))))))))</f>
        <v>2.7E-2</v>
      </c>
      <c r="V282">
        <v>22.22</v>
      </c>
      <c r="W282">
        <f t="shared" si="84"/>
        <v>4.5454545454545456E-2</v>
      </c>
      <c r="X282">
        <f t="shared" si="85"/>
        <v>-1.8454545454545456E-2</v>
      </c>
      <c r="Y282" s="32">
        <f t="shared" si="86"/>
        <v>305740.12353033462</v>
      </c>
      <c r="Z282" s="28">
        <f t="shared" si="87"/>
        <v>15.782153130635388</v>
      </c>
      <c r="AA282" s="28">
        <f t="shared" si="88"/>
        <v>4813.0943165348526</v>
      </c>
      <c r="AB282" s="20"/>
      <c r="AC282" s="1">
        <f t="shared" si="80"/>
        <v>0.31564306261270775</v>
      </c>
      <c r="AD282" s="1">
        <f t="shared" si="81"/>
        <v>499.68435693738729</v>
      </c>
      <c r="AE282" s="1">
        <f t="shared" si="82"/>
        <v>0.15782153130635387</v>
      </c>
      <c r="AF282" s="3">
        <f t="shared" si="89"/>
        <v>120.32735791337132</v>
      </c>
    </row>
    <row r="283" spans="1:32" x14ac:dyDescent="0.35">
      <c r="A283">
        <v>5</v>
      </c>
      <c r="C283" s="15">
        <f t="shared" si="90"/>
        <v>44186</v>
      </c>
      <c r="D283" s="9">
        <v>280</v>
      </c>
      <c r="E283" s="13"/>
      <c r="F283" s="74"/>
      <c r="G283" s="74"/>
      <c r="H283" s="74"/>
      <c r="L283" s="64"/>
      <c r="Q283" s="17"/>
      <c r="R283" s="17"/>
      <c r="T283" s="34">
        <f t="shared" si="83"/>
        <v>0.59399999999999997</v>
      </c>
      <c r="U283">
        <f>IF(A283=0,$AL$2,IF(A283=1,$AL$3,IF(A283=2,$AL$4,IF(A283=3,$AL$5,IF(A283=4,$AL$6,IF(A283=5,$AL$7,IF(A283=6,#REF!,IF(A283=7,$AL$9,IF(A283=8,$AL$8,"")))))))))</f>
        <v>2.7E-2</v>
      </c>
      <c r="V283">
        <v>22.22</v>
      </c>
      <c r="W283">
        <f t="shared" si="84"/>
        <v>4.5454545454545456E-2</v>
      </c>
      <c r="X283">
        <f t="shared" si="85"/>
        <v>-1.8454545454545456E-2</v>
      </c>
      <c r="Y283" s="32">
        <f t="shared" si="86"/>
        <v>305739.70403633948</v>
      </c>
      <c r="Z283" s="28">
        <f t="shared" si="87"/>
        <v>15.484276528948316</v>
      </c>
      <c r="AA283" s="28">
        <f t="shared" si="88"/>
        <v>4813.8116871316997</v>
      </c>
      <c r="AB283" s="20"/>
      <c r="AC283" s="1">
        <f t="shared" si="80"/>
        <v>0.30968553057896631</v>
      </c>
      <c r="AD283" s="1">
        <f t="shared" si="81"/>
        <v>499.69031446942103</v>
      </c>
      <c r="AE283" s="1">
        <f t="shared" si="82"/>
        <v>0.15484276528948315</v>
      </c>
      <c r="AF283" s="3">
        <f t="shared" si="89"/>
        <v>120.3452921782925</v>
      </c>
    </row>
    <row r="284" spans="1:32" x14ac:dyDescent="0.35">
      <c r="A284">
        <v>5</v>
      </c>
      <c r="C284" s="15">
        <f t="shared" si="90"/>
        <v>44187</v>
      </c>
      <c r="D284" s="9">
        <v>281</v>
      </c>
      <c r="E284" s="13"/>
      <c r="F284" s="74"/>
      <c r="G284" s="74"/>
      <c r="H284" s="74"/>
      <c r="L284" s="64"/>
      <c r="Q284" s="17"/>
      <c r="R284" s="17"/>
      <c r="T284" s="34">
        <f t="shared" si="83"/>
        <v>0.59399999999999997</v>
      </c>
      <c r="U284">
        <f>IF(A284=0,$AL$2,IF(A284=1,$AL$3,IF(A284=2,$AL$4,IF(A284=3,$AL$5,IF(A284=4,$AL$6,IF(A284=5,$AL$7,IF(A284=6,#REF!,IF(A284=7,$AL$9,IF(A284=8,$AL$8,"")))))))))</f>
        <v>2.7E-2</v>
      </c>
      <c r="V284">
        <v>22.22</v>
      </c>
      <c r="W284">
        <f t="shared" si="84"/>
        <v>4.5454545454545456E-2</v>
      </c>
      <c r="X284">
        <f t="shared" si="85"/>
        <v>-1.8454545454545456E-2</v>
      </c>
      <c r="Y284" s="32">
        <f t="shared" si="86"/>
        <v>305739.29246055149</v>
      </c>
      <c r="Z284" s="28">
        <f t="shared" si="87"/>
        <v>15.192021565626714</v>
      </c>
      <c r="AA284" s="28">
        <f t="shared" si="88"/>
        <v>4814.5155178830155</v>
      </c>
      <c r="AB284" s="20"/>
      <c r="AC284" s="1">
        <f t="shared" si="80"/>
        <v>0.3038404313125343</v>
      </c>
      <c r="AD284" s="1">
        <f t="shared" si="81"/>
        <v>499.69615956868745</v>
      </c>
      <c r="AE284" s="1">
        <f t="shared" si="82"/>
        <v>0.15192021565626715</v>
      </c>
      <c r="AF284" s="3">
        <f t="shared" si="89"/>
        <v>120.36288794707539</v>
      </c>
    </row>
    <row r="285" spans="1:32" x14ac:dyDescent="0.35">
      <c r="A285">
        <v>5</v>
      </c>
      <c r="C285" s="15">
        <f t="shared" si="90"/>
        <v>44188</v>
      </c>
      <c r="D285" s="9">
        <v>282</v>
      </c>
      <c r="E285" s="13"/>
      <c r="F285" s="74"/>
      <c r="G285" s="74"/>
      <c r="H285" s="74"/>
      <c r="L285" s="64"/>
      <c r="Q285" s="17"/>
      <c r="R285" s="17"/>
      <c r="T285" s="34">
        <f t="shared" si="83"/>
        <v>0.59399999999999997</v>
      </c>
      <c r="U285">
        <f>IF(A285=0,$AL$2,IF(A285=1,$AL$3,IF(A285=2,$AL$4,IF(A285=3,$AL$5,IF(A285=4,$AL$6,IF(A285=5,$AL$7,IF(A285=6,#REF!,IF(A285=7,$AL$9,IF(A285=8,$AL$8,"")))))))))</f>
        <v>2.7E-2</v>
      </c>
      <c r="V285">
        <v>22.22</v>
      </c>
      <c r="W285">
        <f t="shared" si="84"/>
        <v>4.5454545454545456E-2</v>
      </c>
      <c r="X285">
        <f t="shared" si="85"/>
        <v>-1.8454545454545456E-2</v>
      </c>
      <c r="Y285" s="32">
        <f t="shared" si="86"/>
        <v>305738.88865351421</v>
      </c>
      <c r="Z285" s="28">
        <f t="shared" si="87"/>
        <v>14.90528216813148</v>
      </c>
      <c r="AA285" s="28">
        <f t="shared" si="88"/>
        <v>4815.2060643178165</v>
      </c>
      <c r="AB285" s="20"/>
      <c r="AC285" s="1">
        <f t="shared" si="80"/>
        <v>0.29810564336262962</v>
      </c>
      <c r="AD285" s="1">
        <f t="shared" si="81"/>
        <v>499.70189435663735</v>
      </c>
      <c r="AE285" s="1">
        <f t="shared" si="82"/>
        <v>0.14905282168131481</v>
      </c>
      <c r="AF285" s="3">
        <f t="shared" si="89"/>
        <v>120.38015160794542</v>
      </c>
    </row>
    <row r="286" spans="1:32" x14ac:dyDescent="0.35">
      <c r="A286">
        <v>5</v>
      </c>
      <c r="C286" s="15">
        <f t="shared" si="90"/>
        <v>44189</v>
      </c>
      <c r="D286" s="9">
        <v>283</v>
      </c>
      <c r="E286" s="13"/>
      <c r="F286" s="74"/>
      <c r="G286" s="74"/>
      <c r="H286" s="74"/>
      <c r="L286" s="64"/>
      <c r="Q286" s="17"/>
      <c r="R286" s="17"/>
      <c r="T286" s="34">
        <f t="shared" si="83"/>
        <v>0.59399999999999997</v>
      </c>
      <c r="U286">
        <f>IF(A286=0,$AL$2,IF(A286=1,$AL$3,IF(A286=2,$AL$4,IF(A286=3,$AL$5,IF(A286=4,$AL$6,IF(A286=5,$AL$7,IF(A286=6,#REF!,IF(A286=7,$AL$9,IF(A286=8,$AL$8,"")))))))))</f>
        <v>2.7E-2</v>
      </c>
      <c r="V286">
        <v>22.22</v>
      </c>
      <c r="W286">
        <f t="shared" si="84"/>
        <v>4.5454545454545456E-2</v>
      </c>
      <c r="X286">
        <f t="shared" si="85"/>
        <v>-1.8454545454545456E-2</v>
      </c>
      <c r="Y286" s="32">
        <f t="shared" si="86"/>
        <v>305738.49246859195</v>
      </c>
      <c r="Z286" s="28">
        <f t="shared" si="87"/>
        <v>14.62395426457585</v>
      </c>
      <c r="AA286" s="28">
        <f t="shared" si="88"/>
        <v>4815.8835771436407</v>
      </c>
      <c r="AB286" s="20"/>
      <c r="AC286" s="1">
        <f t="shared" si="80"/>
        <v>0.292479085291517</v>
      </c>
      <c r="AD286" s="1">
        <f t="shared" si="81"/>
        <v>499.70752091470848</v>
      </c>
      <c r="AE286" s="1">
        <f t="shared" si="82"/>
        <v>0.1462395426457585</v>
      </c>
      <c r="AF286" s="3">
        <f t="shared" si="89"/>
        <v>120.39708942859102</v>
      </c>
    </row>
    <row r="287" spans="1:32" x14ac:dyDescent="0.35">
      <c r="A287">
        <v>5</v>
      </c>
      <c r="C287" s="15">
        <f t="shared" si="90"/>
        <v>44190</v>
      </c>
      <c r="D287" s="9">
        <v>284</v>
      </c>
      <c r="E287" s="13"/>
      <c r="F287" s="74"/>
      <c r="G287" s="74"/>
      <c r="H287" s="74"/>
      <c r="L287" s="64"/>
      <c r="Q287" s="17"/>
      <c r="R287" s="17"/>
      <c r="T287" s="34">
        <f t="shared" si="83"/>
        <v>0.59399999999999997</v>
      </c>
      <c r="U287">
        <f>IF(A287=0,$AL$2,IF(A287=1,$AL$3,IF(A287=2,$AL$4,IF(A287=3,$AL$5,IF(A287=4,$AL$6,IF(A287=5,$AL$7,IF(A287=6,#REF!,IF(A287=7,$AL$9,IF(A287=8,$AL$8,"")))))))))</f>
        <v>2.7E-2</v>
      </c>
      <c r="V287">
        <v>22.22</v>
      </c>
      <c r="W287">
        <f t="shared" si="84"/>
        <v>4.5454545454545456E-2</v>
      </c>
      <c r="X287">
        <f t="shared" si="85"/>
        <v>-1.8454545454545456E-2</v>
      </c>
      <c r="Y287" s="32">
        <f t="shared" si="86"/>
        <v>305738.10376191669</v>
      </c>
      <c r="Z287" s="28">
        <f t="shared" si="87"/>
        <v>14.347935746020283</v>
      </c>
      <c r="AA287" s="28">
        <f t="shared" si="88"/>
        <v>4816.5483023374854</v>
      </c>
      <c r="AB287" s="20"/>
      <c r="AC287" s="1">
        <f t="shared" si="80"/>
        <v>0.2869587149204057</v>
      </c>
      <c r="AD287" s="1">
        <f t="shared" si="81"/>
        <v>499.71304128507961</v>
      </c>
      <c r="AE287" s="1">
        <f t="shared" si="82"/>
        <v>0.14347935746020285</v>
      </c>
      <c r="AF287" s="3">
        <f t="shared" si="89"/>
        <v>120.41370755843714</v>
      </c>
    </row>
    <row r="288" spans="1:32" x14ac:dyDescent="0.35">
      <c r="A288">
        <v>5</v>
      </c>
      <c r="C288" s="15">
        <f t="shared" si="90"/>
        <v>44191</v>
      </c>
      <c r="D288" s="9">
        <v>285</v>
      </c>
      <c r="E288" s="13"/>
      <c r="F288" s="74"/>
      <c r="G288" s="74"/>
      <c r="H288" s="74"/>
      <c r="L288" s="64"/>
      <c r="Q288" s="17"/>
      <c r="R288" s="17"/>
      <c r="T288" s="34">
        <f t="shared" si="83"/>
        <v>0.59399999999999997</v>
      </c>
      <c r="U288">
        <f>IF(A288=0,$AL$2,IF(A288=1,$AL$3,IF(A288=2,$AL$4,IF(A288=3,$AL$5,IF(A288=4,$AL$6,IF(A288=5,$AL$7,IF(A288=6,#REF!,IF(A288=7,$AL$9,IF(A288=8,$AL$8,"")))))))))</f>
        <v>2.7E-2</v>
      </c>
      <c r="V288">
        <v>22.22</v>
      </c>
      <c r="W288">
        <f t="shared" si="84"/>
        <v>4.5454545454545456E-2</v>
      </c>
      <c r="X288">
        <f t="shared" si="85"/>
        <v>-1.8454545454545456E-2</v>
      </c>
      <c r="Y288" s="32">
        <f t="shared" si="86"/>
        <v>305737.72239233571</v>
      </c>
      <c r="Z288" s="28">
        <f t="shared" si="87"/>
        <v>14.077126429476856</v>
      </c>
      <c r="AA288" s="28">
        <f t="shared" si="88"/>
        <v>4817.2004812350315</v>
      </c>
      <c r="AB288" s="20"/>
      <c r="AC288" s="1">
        <f t="shared" si="80"/>
        <v>0.2815425285895371</v>
      </c>
      <c r="AD288" s="1">
        <f t="shared" si="81"/>
        <v>499.71845747141049</v>
      </c>
      <c r="AE288" s="1">
        <f t="shared" si="82"/>
        <v>0.14077126429476855</v>
      </c>
      <c r="AF288" s="3">
        <f t="shared" si="89"/>
        <v>120.43001203087579</v>
      </c>
    </row>
    <row r="289" spans="1:32" x14ac:dyDescent="0.35">
      <c r="A289">
        <v>5</v>
      </c>
      <c r="C289" s="15">
        <f t="shared" si="90"/>
        <v>44192</v>
      </c>
      <c r="D289" s="9">
        <v>286</v>
      </c>
      <c r="E289" s="13"/>
      <c r="F289" s="74"/>
      <c r="G289" s="74"/>
      <c r="H289" s="74"/>
      <c r="L289" s="64"/>
      <c r="Q289" s="17"/>
      <c r="R289" s="17"/>
      <c r="T289" s="34">
        <f t="shared" si="83"/>
        <v>0.59399999999999997</v>
      </c>
      <c r="U289">
        <f>IF(A289=0,$AL$2,IF(A289=1,$AL$3,IF(A289=2,$AL$4,IF(A289=3,$AL$5,IF(A289=4,$AL$6,IF(A289=5,$AL$7,IF(A289=6,#REF!,IF(A289=7,$AL$9,IF(A289=8,$AL$8,"")))))))))</f>
        <v>2.7E-2</v>
      </c>
      <c r="V289">
        <v>22.22</v>
      </c>
      <c r="W289">
        <f t="shared" si="84"/>
        <v>4.5454545454545456E-2</v>
      </c>
      <c r="X289">
        <f t="shared" si="85"/>
        <v>-1.8454545454545456E-2</v>
      </c>
      <c r="Y289" s="32">
        <f t="shared" si="86"/>
        <v>305737.34822136041</v>
      </c>
      <c r="Z289" s="28">
        <f t="shared" si="87"/>
        <v>13.811428021609846</v>
      </c>
      <c r="AA289" s="28">
        <f t="shared" si="88"/>
        <v>4817.8403506181894</v>
      </c>
      <c r="AB289" s="20"/>
      <c r="AC289" s="1">
        <f t="shared" si="80"/>
        <v>0.2762285604321969</v>
      </c>
      <c r="AD289" s="1">
        <f t="shared" si="81"/>
        <v>499.72377143956783</v>
      </c>
      <c r="AE289" s="1">
        <f t="shared" si="82"/>
        <v>0.13811428021609845</v>
      </c>
      <c r="AF289" s="3">
        <f t="shared" si="89"/>
        <v>120.44600876545474</v>
      </c>
    </row>
    <row r="290" spans="1:32" x14ac:dyDescent="0.35">
      <c r="A290">
        <v>5</v>
      </c>
      <c r="C290" s="15">
        <f t="shared" si="90"/>
        <v>44193</v>
      </c>
      <c r="D290" s="9">
        <v>287</v>
      </c>
      <c r="E290" s="13"/>
      <c r="F290" s="74"/>
      <c r="G290" s="74"/>
      <c r="H290" s="74"/>
      <c r="L290" s="64"/>
      <c r="Q290" s="17"/>
      <c r="R290" s="17"/>
      <c r="T290" s="34">
        <f t="shared" si="83"/>
        <v>0.59399999999999997</v>
      </c>
      <c r="U290">
        <f>IF(A290=0,$AL$2,IF(A290=1,$AL$3,IF(A290=2,$AL$4,IF(A290=3,$AL$5,IF(A290=4,$AL$6,IF(A290=5,$AL$7,IF(A290=6,#REF!,IF(A290=7,$AL$9,IF(A290=8,$AL$8,"")))))))))</f>
        <v>2.7E-2</v>
      </c>
      <c r="V290">
        <v>22.22</v>
      </c>
      <c r="W290">
        <f t="shared" si="84"/>
        <v>4.5454545454545456E-2</v>
      </c>
      <c r="X290">
        <f t="shared" si="85"/>
        <v>-1.8454545454545456E-2</v>
      </c>
      <c r="Y290" s="32">
        <f t="shared" si="86"/>
        <v>305736.98111311608</v>
      </c>
      <c r="Z290" s="28">
        <f t="shared" si="87"/>
        <v>13.550744083119449</v>
      </c>
      <c r="AA290" s="28">
        <f t="shared" si="88"/>
        <v>4818.4681428009899</v>
      </c>
      <c r="AB290" s="20"/>
      <c r="AC290" s="1">
        <f t="shared" si="80"/>
        <v>0.27101488166238896</v>
      </c>
      <c r="AD290" s="1">
        <f t="shared" si="81"/>
        <v>499.72898511833762</v>
      </c>
      <c r="AE290" s="1">
        <f t="shared" si="82"/>
        <v>0.13550744083119448</v>
      </c>
      <c r="AF290" s="3">
        <f t="shared" si="89"/>
        <v>120.46170357002475</v>
      </c>
    </row>
    <row r="291" spans="1:32" x14ac:dyDescent="0.35">
      <c r="A291">
        <v>5</v>
      </c>
      <c r="C291" s="15">
        <f t="shared" si="90"/>
        <v>44194</v>
      </c>
      <c r="D291" s="9">
        <v>288</v>
      </c>
      <c r="E291" s="13"/>
      <c r="F291" s="74"/>
      <c r="G291" s="74"/>
      <c r="H291" s="74"/>
      <c r="L291" s="64"/>
      <c r="Q291" s="17"/>
      <c r="R291" s="17"/>
      <c r="T291" s="34">
        <f t="shared" si="83"/>
        <v>0.59399999999999997</v>
      </c>
      <c r="U291">
        <f>IF(A291=0,$AL$2,IF(A291=1,$AL$3,IF(A291=2,$AL$4,IF(A291=3,$AL$5,IF(A291=4,$AL$6,IF(A291=5,$AL$7,IF(A291=6,#REF!,IF(A291=7,$AL$9,IF(A291=8,$AL$8,"")))))))))</f>
        <v>2.7E-2</v>
      </c>
      <c r="V291">
        <v>22.22</v>
      </c>
      <c r="W291">
        <f t="shared" si="84"/>
        <v>4.5454545454545456E-2</v>
      </c>
      <c r="X291">
        <f t="shared" si="85"/>
        <v>-1.8454545454545456E-2</v>
      </c>
      <c r="Y291" s="32">
        <f t="shared" si="86"/>
        <v>305736.62093429256</v>
      </c>
      <c r="Z291" s="28">
        <f t="shared" si="87"/>
        <v>13.294979993795799</v>
      </c>
      <c r="AA291" s="28">
        <f t="shared" si="88"/>
        <v>4819.0840857138592</v>
      </c>
      <c r="AB291" s="20"/>
      <c r="AC291" s="1">
        <f t="shared" si="80"/>
        <v>0.26589959987591599</v>
      </c>
      <c r="AD291" s="1">
        <f t="shared" si="81"/>
        <v>499.73410040012408</v>
      </c>
      <c r="AE291" s="1">
        <f t="shared" si="82"/>
        <v>0.132949799937958</v>
      </c>
      <c r="AF291" s="3">
        <f t="shared" si="89"/>
        <v>120.47710214284649</v>
      </c>
    </row>
    <row r="292" spans="1:32" x14ac:dyDescent="0.35">
      <c r="A292">
        <v>5</v>
      </c>
      <c r="C292" s="15">
        <f t="shared" si="90"/>
        <v>44195</v>
      </c>
      <c r="D292" s="9">
        <v>289</v>
      </c>
      <c r="E292" s="13"/>
      <c r="F292" s="74"/>
      <c r="G292" s="74"/>
      <c r="H292" s="74"/>
      <c r="L292" s="64"/>
      <c r="Q292" s="17"/>
      <c r="R292" s="17"/>
      <c r="T292" s="34">
        <f t="shared" si="83"/>
        <v>0.59399999999999997</v>
      </c>
      <c r="U292">
        <f>IF(A292=0,$AL$2,IF(A292=1,$AL$3,IF(A292=2,$AL$4,IF(A292=3,$AL$5,IF(A292=4,$AL$6,IF(A292=5,$AL$7,IF(A292=6,#REF!,IF(A292=7,$AL$9,IF(A292=8,$AL$8,"")))))))))</f>
        <v>2.7E-2</v>
      </c>
      <c r="V292">
        <v>22.22</v>
      </c>
      <c r="W292">
        <f t="shared" si="84"/>
        <v>4.5454545454545456E-2</v>
      </c>
      <c r="X292">
        <f t="shared" si="85"/>
        <v>-1.8454545454545456E-2</v>
      </c>
      <c r="Y292" s="32">
        <f t="shared" si="86"/>
        <v>305736.26755409566</v>
      </c>
      <c r="Z292" s="28">
        <f t="shared" si="87"/>
        <v>13.04404291823073</v>
      </c>
      <c r="AA292" s="28">
        <f t="shared" si="88"/>
        <v>4819.688402986304</v>
      </c>
      <c r="AB292" s="20"/>
      <c r="AC292" s="1">
        <f t="shared" si="80"/>
        <v>0.26088085836461461</v>
      </c>
      <c r="AD292" s="1">
        <f t="shared" si="81"/>
        <v>499.7391191416354</v>
      </c>
      <c r="AE292" s="1">
        <f t="shared" si="82"/>
        <v>0.1304404291823073</v>
      </c>
      <c r="AF292" s="3">
        <f t="shared" si="89"/>
        <v>120.49221007465761</v>
      </c>
    </row>
    <row r="293" spans="1:32" x14ac:dyDescent="0.35">
      <c r="A293">
        <v>5</v>
      </c>
      <c r="C293" s="15">
        <f t="shared" si="90"/>
        <v>44196</v>
      </c>
      <c r="D293" s="9">
        <v>290</v>
      </c>
      <c r="E293" s="13"/>
      <c r="F293" s="74"/>
      <c r="G293" s="74"/>
      <c r="H293" s="74"/>
      <c r="L293" s="64"/>
      <c r="Q293" s="17"/>
      <c r="R293" s="17"/>
      <c r="T293" s="34">
        <f t="shared" si="83"/>
        <v>0.59399999999999997</v>
      </c>
      <c r="U293">
        <f>IF(A293=0,$AL$2,IF(A293=1,$AL$3,IF(A293=2,$AL$4,IF(A293=3,$AL$5,IF(A293=4,$AL$6,IF(A293=5,$AL$7,IF(A293=6,#REF!,IF(A293=7,$AL$9,IF(A293=8,$AL$8,"")))))))))</f>
        <v>2.7E-2</v>
      </c>
      <c r="V293">
        <v>22.22</v>
      </c>
      <c r="W293">
        <f t="shared" si="84"/>
        <v>4.5454545454545456E-2</v>
      </c>
      <c r="X293">
        <f t="shared" si="85"/>
        <v>-1.8454545454545456E-2</v>
      </c>
      <c r="Y293" s="32">
        <f t="shared" si="86"/>
        <v>305735.92084419995</v>
      </c>
      <c r="Z293" s="28">
        <f t="shared" si="87"/>
        <v>12.797841772174923</v>
      </c>
      <c r="AA293" s="28">
        <f t="shared" si="88"/>
        <v>4820.2813140280414</v>
      </c>
      <c r="AB293" s="20"/>
      <c r="AC293" s="1">
        <f t="shared" si="80"/>
        <v>0.25595683544349845</v>
      </c>
      <c r="AD293" s="1">
        <f t="shared" si="81"/>
        <v>499.7440431645565</v>
      </c>
      <c r="AE293" s="1">
        <f t="shared" si="82"/>
        <v>0.12797841772174923</v>
      </c>
      <c r="AF293" s="3">
        <f t="shared" si="89"/>
        <v>120.50703285070104</v>
      </c>
    </row>
    <row r="294" spans="1:32" x14ac:dyDescent="0.35">
      <c r="A294">
        <v>5</v>
      </c>
      <c r="C294" s="15">
        <f t="shared" si="90"/>
        <v>44197</v>
      </c>
      <c r="D294" s="9">
        <v>291</v>
      </c>
      <c r="E294" s="13"/>
      <c r="F294" s="74"/>
      <c r="G294" s="74"/>
      <c r="H294" s="74"/>
      <c r="L294" s="64"/>
      <c r="Q294" s="17"/>
      <c r="R294" s="17"/>
      <c r="T294" s="34">
        <f t="shared" si="83"/>
        <v>0.59399999999999997</v>
      </c>
      <c r="U294">
        <f>IF(A294=0,$AL$2,IF(A294=1,$AL$3,IF(A294=2,$AL$4,IF(A294=3,$AL$5,IF(A294=4,$AL$6,IF(A294=5,$AL$7,IF(A294=6,#REF!,IF(A294=7,$AL$9,IF(A294=8,$AL$8,"")))))))))</f>
        <v>2.7E-2</v>
      </c>
      <c r="V294">
        <v>22.22</v>
      </c>
      <c r="W294">
        <f t="shared" si="84"/>
        <v>4.5454545454545456E-2</v>
      </c>
      <c r="X294">
        <f t="shared" si="85"/>
        <v>-1.8454545454545456E-2</v>
      </c>
      <c r="Y294" s="32">
        <f t="shared" si="86"/>
        <v>305735.58067870204</v>
      </c>
      <c r="Z294" s="28">
        <f t="shared" si="87"/>
        <v>12.556287189528337</v>
      </c>
      <c r="AA294" s="28">
        <f t="shared" si="88"/>
        <v>4820.8630341085945</v>
      </c>
      <c r="AB294" s="20"/>
      <c r="AC294" s="1">
        <f t="shared" si="80"/>
        <v>0.25112574379056674</v>
      </c>
      <c r="AD294" s="1">
        <f t="shared" si="81"/>
        <v>499.74887425620943</v>
      </c>
      <c r="AE294" s="1">
        <f t="shared" si="82"/>
        <v>0.12556287189528337</v>
      </c>
      <c r="AF294" s="3">
        <f t="shared" si="89"/>
        <v>120.52157585271488</v>
      </c>
    </row>
    <row r="295" spans="1:32" x14ac:dyDescent="0.35">
      <c r="A295">
        <v>5</v>
      </c>
      <c r="C295" s="15">
        <f t="shared" si="90"/>
        <v>44198</v>
      </c>
      <c r="D295" s="9">
        <v>292</v>
      </c>
      <c r="E295" s="13"/>
      <c r="F295" s="74"/>
      <c r="G295" s="74"/>
      <c r="H295" s="74"/>
      <c r="L295" s="64"/>
      <c r="Q295" s="17"/>
      <c r="R295" s="17"/>
      <c r="T295" s="34">
        <f t="shared" si="83"/>
        <v>0.59399999999999997</v>
      </c>
      <c r="U295">
        <f>IF(A295=0,$AL$2,IF(A295=1,$AL$3,IF(A295=2,$AL$4,IF(A295=3,$AL$5,IF(A295=4,$AL$6,IF(A295=5,$AL$7,IF(A295=6,#REF!,IF(A295=7,$AL$9,IF(A295=8,$AL$8,"")))))))))</f>
        <v>2.7E-2</v>
      </c>
      <c r="V295">
        <v>22.22</v>
      </c>
      <c r="W295">
        <f t="shared" si="84"/>
        <v>4.5454545454545456E-2</v>
      </c>
      <c r="X295">
        <f t="shared" si="85"/>
        <v>-1.8454545454545456E-2</v>
      </c>
      <c r="Y295" s="32">
        <f t="shared" si="86"/>
        <v>305735.24693407479</v>
      </c>
      <c r="Z295" s="28">
        <f t="shared" si="87"/>
        <v>12.319291489952018</v>
      </c>
      <c r="AA295" s="28">
        <f t="shared" si="88"/>
        <v>4821.4337744353916</v>
      </c>
      <c r="AB295" s="20"/>
      <c r="AC295" s="1">
        <f t="shared" si="80"/>
        <v>0.24638582979904036</v>
      </c>
      <c r="AD295" s="1">
        <f t="shared" si="81"/>
        <v>499.75361417020093</v>
      </c>
      <c r="AE295" s="1">
        <f t="shared" si="82"/>
        <v>0.12319291489952018</v>
      </c>
      <c r="AF295" s="3">
        <f t="shared" si="89"/>
        <v>120.53584436088479</v>
      </c>
    </row>
    <row r="296" spans="1:32" x14ac:dyDescent="0.35">
      <c r="A296">
        <v>5</v>
      </c>
      <c r="C296" s="15">
        <f t="shared" si="90"/>
        <v>44199</v>
      </c>
      <c r="D296" s="9">
        <v>293</v>
      </c>
      <c r="E296" s="13"/>
      <c r="F296" s="74"/>
      <c r="G296" s="74"/>
      <c r="H296" s="74"/>
      <c r="L296" s="64"/>
      <c r="Q296" s="17"/>
      <c r="R296" s="17"/>
      <c r="T296" s="34">
        <f t="shared" si="83"/>
        <v>0.59399999999999997</v>
      </c>
      <c r="U296">
        <f>IF(A296=0,$AL$2,IF(A296=1,$AL$3,IF(A296=2,$AL$4,IF(A296=3,$AL$5,IF(A296=4,$AL$6,IF(A296=5,$AL$7,IF(A296=6,#REF!,IF(A296=7,$AL$9,IF(A296=8,$AL$8,"")))))))))</f>
        <v>2.7E-2</v>
      </c>
      <c r="V296">
        <v>22.22</v>
      </c>
      <c r="W296">
        <f t="shared" si="84"/>
        <v>4.5454545454545456E-2</v>
      </c>
      <c r="X296">
        <f t="shared" si="85"/>
        <v>-1.8454545454545456E-2</v>
      </c>
      <c r="Y296" s="32">
        <f t="shared" si="86"/>
        <v>305734.91948912264</v>
      </c>
      <c r="Z296" s="28">
        <f t="shared" si="87"/>
        <v>12.086768647089642</v>
      </c>
      <c r="AA296" s="28">
        <f t="shared" si="88"/>
        <v>4821.9937422303892</v>
      </c>
      <c r="AB296" s="20"/>
      <c r="AC296" s="1">
        <f t="shared" si="80"/>
        <v>0.24173537294179284</v>
      </c>
      <c r="AD296" s="1">
        <f t="shared" si="81"/>
        <v>499.75826462705822</v>
      </c>
      <c r="AE296" s="1">
        <f t="shared" si="82"/>
        <v>0.12086768647089642</v>
      </c>
      <c r="AF296" s="3">
        <f t="shared" si="89"/>
        <v>120.54984355575974</v>
      </c>
    </row>
    <row r="297" spans="1:32" x14ac:dyDescent="0.35">
      <c r="A297">
        <v>5</v>
      </c>
      <c r="C297" s="15">
        <f t="shared" si="90"/>
        <v>44200</v>
      </c>
      <c r="D297" s="9">
        <v>294</v>
      </c>
      <c r="E297" s="13"/>
      <c r="F297" s="74"/>
      <c r="G297" s="74"/>
      <c r="H297" s="74"/>
      <c r="L297" s="64"/>
      <c r="Q297" s="17"/>
      <c r="R297" s="17"/>
      <c r="T297" s="34">
        <f t="shared" si="83"/>
        <v>0.59399999999999997</v>
      </c>
      <c r="U297">
        <f>IF(A297=0,$AL$2,IF(A297=1,$AL$3,IF(A297=2,$AL$4,IF(A297=3,$AL$5,IF(A297=4,$AL$6,IF(A297=5,$AL$7,IF(A297=6,#REF!,IF(A297=7,$AL$9,IF(A297=8,$AL$8,"")))))))))</f>
        <v>2.7E-2</v>
      </c>
      <c r="V297">
        <v>22.22</v>
      </c>
      <c r="W297">
        <f t="shared" si="84"/>
        <v>4.5454545454545456E-2</v>
      </c>
      <c r="X297">
        <f t="shared" si="85"/>
        <v>-1.8454545454545456E-2</v>
      </c>
      <c r="Y297" s="32">
        <f t="shared" si="86"/>
        <v>305734.59822493745</v>
      </c>
      <c r="Z297" s="28">
        <f t="shared" si="87"/>
        <v>11.858634257387315</v>
      </c>
      <c r="AA297" s="28">
        <f t="shared" si="88"/>
        <v>4822.5431408052573</v>
      </c>
      <c r="AB297" s="20"/>
      <c r="AC297" s="1">
        <f t="shared" si="80"/>
        <v>0.23717268514774631</v>
      </c>
      <c r="AD297" s="1">
        <f t="shared" si="81"/>
        <v>499.76282731485225</v>
      </c>
      <c r="AE297" s="1">
        <f t="shared" si="82"/>
        <v>0.11858634257387315</v>
      </c>
      <c r="AF297" s="3">
        <f t="shared" si="89"/>
        <v>120.56357852013144</v>
      </c>
    </row>
    <row r="298" spans="1:32" x14ac:dyDescent="0.35">
      <c r="A298">
        <v>5</v>
      </c>
      <c r="C298" s="15">
        <f t="shared" si="90"/>
        <v>44201</v>
      </c>
      <c r="D298" s="9">
        <v>295</v>
      </c>
      <c r="E298" s="13"/>
      <c r="F298" s="74"/>
      <c r="G298" s="74"/>
      <c r="H298" s="74"/>
      <c r="L298" s="64"/>
      <c r="Q298" s="17"/>
      <c r="R298" s="17"/>
      <c r="T298" s="34">
        <f t="shared" si="83"/>
        <v>0.59399999999999997</v>
      </c>
      <c r="U298">
        <f>IF(A298=0,$AL$2,IF(A298=1,$AL$3,IF(A298=2,$AL$4,IF(A298=3,$AL$5,IF(A298=4,$AL$6,IF(A298=5,$AL$7,IF(A298=6,#REF!,IF(A298=7,$AL$9,IF(A298=8,$AL$8,"")))))))))</f>
        <v>2.7E-2</v>
      </c>
      <c r="V298">
        <v>22.22</v>
      </c>
      <c r="W298">
        <f t="shared" si="84"/>
        <v>4.5454545454545456E-2</v>
      </c>
      <c r="X298">
        <f t="shared" si="85"/>
        <v>-1.8454545454545456E-2</v>
      </c>
      <c r="Y298" s="32">
        <f t="shared" si="86"/>
        <v>305734.28302485548</v>
      </c>
      <c r="Z298" s="28">
        <f t="shared" si="87"/>
        <v>11.634805509500444</v>
      </c>
      <c r="AA298" s="28">
        <f t="shared" si="88"/>
        <v>4823.0821696351386</v>
      </c>
      <c r="AB298" s="20"/>
      <c r="AC298" s="1">
        <f t="shared" si="80"/>
        <v>0.23269611019000888</v>
      </c>
      <c r="AD298" s="1">
        <f t="shared" si="81"/>
        <v>499.76730388980997</v>
      </c>
      <c r="AE298" s="1">
        <f t="shared" si="82"/>
        <v>0.11634805509500444</v>
      </c>
      <c r="AF298" s="3">
        <f t="shared" si="89"/>
        <v>120.57705424087847</v>
      </c>
    </row>
    <row r="299" spans="1:32" x14ac:dyDescent="0.35">
      <c r="A299">
        <v>5</v>
      </c>
      <c r="C299" s="15">
        <f t="shared" si="90"/>
        <v>44202</v>
      </c>
      <c r="D299" s="9">
        <v>296</v>
      </c>
      <c r="E299" s="13"/>
      <c r="F299" s="74"/>
      <c r="G299" s="74"/>
      <c r="H299" s="74"/>
      <c r="L299" s="64"/>
      <c r="Q299" s="17"/>
      <c r="R299" s="17"/>
      <c r="T299" s="34">
        <f t="shared" si="83"/>
        <v>0.59399999999999997</v>
      </c>
      <c r="U299">
        <f>IF(A299=0,$AL$2,IF(A299=1,$AL$3,IF(A299=2,$AL$4,IF(A299=3,$AL$5,IF(A299=4,$AL$6,IF(A299=5,$AL$7,IF(A299=6,#REF!,IF(A299=7,$AL$9,IF(A299=8,$AL$8,"")))))))))</f>
        <v>2.7E-2</v>
      </c>
      <c r="V299">
        <v>22.22</v>
      </c>
      <c r="W299">
        <f t="shared" si="84"/>
        <v>4.5454545454545456E-2</v>
      </c>
      <c r="X299">
        <f t="shared" si="85"/>
        <v>-1.8454545454545456E-2</v>
      </c>
      <c r="Y299" s="32">
        <f t="shared" si="86"/>
        <v>305733.9737744148</v>
      </c>
      <c r="Z299" s="28">
        <f t="shared" si="87"/>
        <v>11.415201154276589</v>
      </c>
      <c r="AA299" s="28">
        <f t="shared" si="88"/>
        <v>4823.6110244310248</v>
      </c>
      <c r="AB299" s="20"/>
      <c r="AC299" s="1">
        <f t="shared" si="80"/>
        <v>0.2283040230855318</v>
      </c>
      <c r="AD299" s="1">
        <f t="shared" si="81"/>
        <v>499.77169597691449</v>
      </c>
      <c r="AE299" s="1">
        <f t="shared" si="82"/>
        <v>0.1141520115427659</v>
      </c>
      <c r="AF299" s="3">
        <f t="shared" si="89"/>
        <v>120.59027561077562</v>
      </c>
    </row>
    <row r="300" spans="1:32" x14ac:dyDescent="0.35">
      <c r="A300">
        <v>5</v>
      </c>
      <c r="C300" s="15">
        <f t="shared" si="90"/>
        <v>44203</v>
      </c>
      <c r="D300" s="9">
        <v>297</v>
      </c>
      <c r="E300" s="13"/>
      <c r="F300" s="74"/>
      <c r="G300" s="74"/>
      <c r="H300" s="74"/>
      <c r="L300" s="64"/>
      <c r="Q300" s="17"/>
      <c r="R300" s="17"/>
      <c r="T300" s="34">
        <f t="shared" si="83"/>
        <v>0.59399999999999997</v>
      </c>
      <c r="U300">
        <f>IF(A300=0,$AL$2,IF(A300=1,$AL$3,IF(A300=2,$AL$4,IF(A300=3,$AL$5,IF(A300=4,$AL$6,IF(A300=5,$AL$7,IF(A300=6,#REF!,IF(A300=7,$AL$9,IF(A300=8,$AL$8,"")))))))))</f>
        <v>2.7E-2</v>
      </c>
      <c r="V300">
        <v>22.22</v>
      </c>
      <c r="W300">
        <f t="shared" si="84"/>
        <v>4.5454545454545456E-2</v>
      </c>
      <c r="X300">
        <f t="shared" si="85"/>
        <v>-1.8454545454545456E-2</v>
      </c>
      <c r="Y300" s="32">
        <f t="shared" si="86"/>
        <v>305733.67036131403</v>
      </c>
      <c r="Z300" s="28">
        <f t="shared" si="87"/>
        <v>11.199741475303547</v>
      </c>
      <c r="AA300" s="28">
        <f t="shared" si="88"/>
        <v>4824.1298972107643</v>
      </c>
      <c r="AB300" s="20"/>
      <c r="AC300" s="1">
        <f t="shared" si="80"/>
        <v>0.22399482950607094</v>
      </c>
      <c r="AD300" s="1">
        <f t="shared" si="81"/>
        <v>499.77600517049393</v>
      </c>
      <c r="AE300" s="1">
        <f t="shared" si="82"/>
        <v>0.11199741475303547</v>
      </c>
      <c r="AF300" s="3">
        <f t="shared" si="89"/>
        <v>120.60324743026911</v>
      </c>
    </row>
    <row r="301" spans="1:32" x14ac:dyDescent="0.35">
      <c r="A301">
        <v>5</v>
      </c>
      <c r="C301" s="15">
        <f t="shared" si="90"/>
        <v>44204</v>
      </c>
      <c r="D301" s="9">
        <v>298</v>
      </c>
      <c r="E301" s="13"/>
      <c r="F301" s="74"/>
      <c r="G301" s="74"/>
      <c r="H301" s="74"/>
      <c r="L301" s="64"/>
      <c r="Q301" s="17"/>
      <c r="R301" s="17"/>
      <c r="T301" s="34">
        <f t="shared" si="83"/>
        <v>0.59399999999999997</v>
      </c>
      <c r="U301">
        <f>IF(A301=0,$AL$2,IF(A301=1,$AL$3,IF(A301=2,$AL$4,IF(A301=3,$AL$5,IF(A301=4,$AL$6,IF(A301=5,$AL$7,IF(A301=6,#REF!,IF(A301=7,$AL$9,IF(A301=8,$AL$8,"")))))))))</f>
        <v>2.7E-2</v>
      </c>
      <c r="V301">
        <v>22.22</v>
      </c>
      <c r="W301">
        <f t="shared" si="84"/>
        <v>4.5454545454545456E-2</v>
      </c>
      <c r="X301">
        <f t="shared" si="85"/>
        <v>-1.8454545454545456E-2</v>
      </c>
      <c r="Y301" s="32">
        <f t="shared" si="86"/>
        <v>305733.37267537136</v>
      </c>
      <c r="Z301" s="28">
        <f t="shared" si="87"/>
        <v>10.988348260011993</v>
      </c>
      <c r="AA301" s="28">
        <f t="shared" si="88"/>
        <v>4824.638976368733</v>
      </c>
      <c r="AB301" s="20"/>
      <c r="AC301" s="1">
        <f t="shared" si="80"/>
        <v>0.21976696520023986</v>
      </c>
      <c r="AD301" s="1">
        <f t="shared" si="81"/>
        <v>499.78023303479978</v>
      </c>
      <c r="AE301" s="1">
        <f t="shared" si="82"/>
        <v>0.10988348260011993</v>
      </c>
      <c r="AF301" s="3">
        <f t="shared" si="89"/>
        <v>120.61597440921832</v>
      </c>
    </row>
    <row r="302" spans="1:32" x14ac:dyDescent="0.35">
      <c r="A302">
        <v>5</v>
      </c>
      <c r="C302" s="15">
        <f t="shared" si="90"/>
        <v>44205</v>
      </c>
      <c r="D302" s="9">
        <v>299</v>
      </c>
      <c r="E302" s="13"/>
      <c r="F302" s="74"/>
      <c r="G302" s="74"/>
      <c r="H302" s="74"/>
      <c r="L302" s="64"/>
      <c r="Q302" s="17"/>
      <c r="R302" s="17"/>
      <c r="T302" s="34">
        <f t="shared" si="83"/>
        <v>0.59399999999999997</v>
      </c>
      <c r="U302">
        <f>IF(A302=0,$AL$2,IF(A302=1,$AL$3,IF(A302=2,$AL$4,IF(A302=3,$AL$5,IF(A302=4,$AL$6,IF(A302=5,$AL$7,IF(A302=6,#REF!,IF(A302=7,$AL$9,IF(A302=8,$AL$8,"")))))))))</f>
        <v>2.7E-2</v>
      </c>
      <c r="V302">
        <v>22.22</v>
      </c>
      <c r="W302">
        <f t="shared" si="84"/>
        <v>4.5454545454545456E-2</v>
      </c>
      <c r="X302">
        <f t="shared" si="85"/>
        <v>-1.8454545454545456E-2</v>
      </c>
      <c r="Y302" s="32">
        <f t="shared" si="86"/>
        <v>305733.08060848457</v>
      </c>
      <c r="Z302" s="28">
        <f t="shared" si="87"/>
        <v>10.780944771322298</v>
      </c>
      <c r="AA302" s="28">
        <f t="shared" si="88"/>
        <v>4825.1384467441885</v>
      </c>
      <c r="AB302" s="20"/>
      <c r="AC302" s="1">
        <f t="shared" si="80"/>
        <v>0.21561889542644597</v>
      </c>
      <c r="AD302" s="1">
        <f t="shared" si="81"/>
        <v>499.78438110457353</v>
      </c>
      <c r="AE302" s="1">
        <f t="shared" si="82"/>
        <v>0.10780944771322298</v>
      </c>
      <c r="AF302" s="3">
        <f t="shared" si="89"/>
        <v>120.62846116860472</v>
      </c>
    </row>
    <row r="303" spans="1:32" x14ac:dyDescent="0.35">
      <c r="A303">
        <v>5</v>
      </c>
      <c r="C303" s="15">
        <f t="shared" si="90"/>
        <v>44206</v>
      </c>
      <c r="D303" s="9">
        <v>300</v>
      </c>
      <c r="E303" s="13"/>
      <c r="F303" s="74"/>
      <c r="G303" s="74"/>
      <c r="H303" s="74"/>
      <c r="L303" s="64"/>
      <c r="Q303" s="17"/>
      <c r="R303" s="17"/>
      <c r="T303" s="34">
        <f t="shared" si="83"/>
        <v>0.59399999999999997</v>
      </c>
      <c r="U303">
        <f>IF(A303=0,$AL$2,IF(A303=1,$AL$3,IF(A303=2,$AL$4,IF(A303=3,$AL$5,IF(A303=4,$AL$6,IF(A303=5,$AL$7,IF(A303=6,#REF!,IF(A303=7,$AL$9,IF(A303=8,$AL$8,"")))))))))</f>
        <v>2.7E-2</v>
      </c>
      <c r="V303">
        <v>22.22</v>
      </c>
      <c r="W303">
        <f t="shared" si="84"/>
        <v>4.5454545454545456E-2</v>
      </c>
      <c r="X303">
        <f t="shared" si="85"/>
        <v>-1.8454545454545456E-2</v>
      </c>
      <c r="Y303" s="32">
        <f t="shared" si="86"/>
        <v>305732.79405459191</v>
      </c>
      <c r="Z303" s="28">
        <f t="shared" si="87"/>
        <v>10.577455719825293</v>
      </c>
      <c r="AA303" s="28">
        <f t="shared" si="88"/>
        <v>4825.6284896883399</v>
      </c>
      <c r="AB303" s="20"/>
      <c r="AC303" s="1">
        <f t="shared" si="80"/>
        <v>0.21154911439650587</v>
      </c>
      <c r="AD303" s="1">
        <f t="shared" si="81"/>
        <v>499.78845088560348</v>
      </c>
      <c r="AE303" s="1">
        <f t="shared" si="82"/>
        <v>0.10577455719825293</v>
      </c>
      <c r="AF303" s="3">
        <f t="shared" si="89"/>
        <v>120.64071224220851</v>
      </c>
    </row>
    <row r="304" spans="1:32" x14ac:dyDescent="0.35">
      <c r="A304">
        <v>5</v>
      </c>
      <c r="C304" s="15">
        <f t="shared" si="90"/>
        <v>44207</v>
      </c>
      <c r="D304" s="9">
        <v>301</v>
      </c>
      <c r="E304" s="13"/>
      <c r="F304" s="74"/>
      <c r="G304" s="74"/>
      <c r="H304" s="74"/>
      <c r="L304" s="64"/>
      <c r="Q304" s="17"/>
      <c r="R304" s="17"/>
      <c r="T304" s="34">
        <f t="shared" si="83"/>
        <v>0.59399999999999997</v>
      </c>
      <c r="U304">
        <f>IF(A304=0,$AL$2,IF(A304=1,$AL$3,IF(A304=2,$AL$4,IF(A304=3,$AL$5,IF(A304=4,$AL$6,IF(A304=5,$AL$7,IF(A304=6,#REF!,IF(A304=7,$AL$9,IF(A304=8,$AL$8,"")))))))))</f>
        <v>2.7E-2</v>
      </c>
      <c r="V304">
        <v>22.22</v>
      </c>
      <c r="W304">
        <f t="shared" si="84"/>
        <v>4.5454545454545456E-2</v>
      </c>
      <c r="X304">
        <f t="shared" si="85"/>
        <v>-1.8454545454545456E-2</v>
      </c>
      <c r="Y304" s="32">
        <f t="shared" si="86"/>
        <v>305732.51290963346</v>
      </c>
      <c r="Z304" s="28">
        <f t="shared" si="87"/>
        <v>10.377807236486932</v>
      </c>
      <c r="AA304" s="28">
        <f t="shared" si="88"/>
        <v>4826.1092831301503</v>
      </c>
      <c r="AB304" s="20"/>
      <c r="AC304" s="1">
        <f t="shared" si="80"/>
        <v>0.20755614472973866</v>
      </c>
      <c r="AD304" s="1">
        <f t="shared" si="81"/>
        <v>499.79244385527028</v>
      </c>
      <c r="AE304" s="1">
        <f t="shared" si="82"/>
        <v>0.10377807236486933</v>
      </c>
      <c r="AF304" s="3">
        <f t="shared" si="89"/>
        <v>120.65273207825376</v>
      </c>
    </row>
    <row r="305" spans="1:32" x14ac:dyDescent="0.35">
      <c r="A305">
        <v>5</v>
      </c>
      <c r="C305" s="15">
        <f t="shared" si="90"/>
        <v>44208</v>
      </c>
      <c r="D305" s="9">
        <v>302</v>
      </c>
      <c r="E305" s="13"/>
      <c r="F305" s="74"/>
      <c r="G305" s="74"/>
      <c r="H305" s="74"/>
      <c r="L305" s="64"/>
      <c r="Q305" s="17"/>
      <c r="R305" s="17"/>
      <c r="T305" s="34">
        <f t="shared" si="83"/>
        <v>0.59399999999999997</v>
      </c>
      <c r="U305">
        <f>IF(A305=0,$AL$2,IF(A305=1,$AL$3,IF(A305=2,$AL$4,IF(A305=3,$AL$5,IF(A305=4,$AL$6,IF(A305=5,$AL$7,IF(A305=6,#REF!,IF(A305=7,$AL$9,IF(A305=8,$AL$8,"")))))))))</f>
        <v>2.7E-2</v>
      </c>
      <c r="V305">
        <v>22.22</v>
      </c>
      <c r="W305">
        <f t="shared" si="84"/>
        <v>4.5454545454545456E-2</v>
      </c>
      <c r="X305">
        <f t="shared" si="85"/>
        <v>-1.8454545454545456E-2</v>
      </c>
      <c r="Y305" s="32">
        <f t="shared" si="86"/>
        <v>305732.23707151331</v>
      </c>
      <c r="Z305" s="28">
        <f t="shared" si="87"/>
        <v>10.181926845867027</v>
      </c>
      <c r="AA305" s="28">
        <f t="shared" si="88"/>
        <v>4826.5810016408996</v>
      </c>
      <c r="AB305" s="20"/>
      <c r="AC305" s="1">
        <f t="shared" si="80"/>
        <v>0.20363853691734055</v>
      </c>
      <c r="AD305" s="1">
        <f t="shared" si="81"/>
        <v>499.79636146308263</v>
      </c>
      <c r="AE305" s="1">
        <f t="shared" si="82"/>
        <v>0.10181926845867027</v>
      </c>
      <c r="AF305" s="3">
        <f t="shared" si="89"/>
        <v>120.6645250410225</v>
      </c>
    </row>
    <row r="306" spans="1:32" x14ac:dyDescent="0.35">
      <c r="A306">
        <v>5</v>
      </c>
      <c r="C306" s="15">
        <f t="shared" si="90"/>
        <v>44209</v>
      </c>
      <c r="D306" s="9">
        <v>303</v>
      </c>
      <c r="E306" s="13"/>
      <c r="F306" s="74"/>
      <c r="G306" s="74"/>
      <c r="H306" s="74"/>
      <c r="L306" s="64"/>
      <c r="Q306" s="17"/>
      <c r="R306" s="17"/>
      <c r="T306" s="34">
        <f t="shared" si="83"/>
        <v>0.59399999999999997</v>
      </c>
      <c r="U306">
        <f>IF(A306=0,$AL$2,IF(A306=1,$AL$3,IF(A306=2,$AL$4,IF(A306=3,$AL$5,IF(A306=4,$AL$6,IF(A306=5,$AL$7,IF(A306=6,#REF!,IF(A306=7,$AL$9,IF(A306=8,$AL$8,"")))))))))</f>
        <v>2.7E-2</v>
      </c>
      <c r="V306">
        <v>22.22</v>
      </c>
      <c r="W306">
        <f t="shared" si="84"/>
        <v>4.5454545454545456E-2</v>
      </c>
      <c r="X306">
        <f t="shared" si="85"/>
        <v>-1.8454545454545456E-2</v>
      </c>
      <c r="Y306" s="32">
        <f t="shared" si="86"/>
        <v>305731.96644006274</v>
      </c>
      <c r="Z306" s="28">
        <f t="shared" si="87"/>
        <v>9.9897434398423925</v>
      </c>
      <c r="AA306" s="28">
        <f t="shared" si="88"/>
        <v>4827.0438164975303</v>
      </c>
      <c r="AB306" s="20"/>
      <c r="AC306" s="1">
        <f t="shared" si="80"/>
        <v>0.19979486879684785</v>
      </c>
      <c r="AD306" s="1">
        <f t="shared" si="81"/>
        <v>499.80020513120314</v>
      </c>
      <c r="AE306" s="1">
        <f t="shared" si="82"/>
        <v>9.9897434398423926E-2</v>
      </c>
      <c r="AF306" s="3">
        <f t="shared" si="89"/>
        <v>120.67609541243826</v>
      </c>
    </row>
    <row r="307" spans="1:32" x14ac:dyDescent="0.35">
      <c r="A307">
        <v>5</v>
      </c>
      <c r="C307" s="15">
        <f t="shared" si="90"/>
        <v>44210</v>
      </c>
      <c r="D307" s="9">
        <v>304</v>
      </c>
      <c r="E307" s="13"/>
      <c r="F307" s="74"/>
      <c r="G307" s="74"/>
      <c r="H307" s="74"/>
      <c r="L307" s="64"/>
      <c r="Q307" s="17"/>
      <c r="R307" s="17"/>
      <c r="T307" s="34">
        <f t="shared" si="83"/>
        <v>0.59399999999999997</v>
      </c>
      <c r="U307">
        <f>IF(A307=0,$AL$2,IF(A307=1,$AL$3,IF(A307=2,$AL$4,IF(A307=3,$AL$5,IF(A307=4,$AL$6,IF(A307=5,$AL$7,IF(A307=6,#REF!,IF(A307=7,$AL$9,IF(A307=8,$AL$8,"")))))))))</f>
        <v>2.7E-2</v>
      </c>
      <c r="V307">
        <v>22.22</v>
      </c>
      <c r="W307">
        <f t="shared" si="84"/>
        <v>4.5454545454545456E-2</v>
      </c>
      <c r="X307">
        <f t="shared" si="85"/>
        <v>-1.8454545454545456E-2</v>
      </c>
      <c r="Y307" s="32">
        <f t="shared" si="86"/>
        <v>305731.7009170035</v>
      </c>
      <c r="Z307" s="28">
        <f t="shared" si="87"/>
        <v>9.8011872518249099</v>
      </c>
      <c r="AA307" s="28">
        <f t="shared" si="88"/>
        <v>4827.4978957447956</v>
      </c>
      <c r="AB307" s="20"/>
      <c r="AC307" s="1">
        <f t="shared" si="80"/>
        <v>0.19602374503649819</v>
      </c>
      <c r="AD307" s="1">
        <f t="shared" si="81"/>
        <v>499.80397625496352</v>
      </c>
      <c r="AE307" s="1">
        <f t="shared" si="82"/>
        <v>9.8011872518249096E-2</v>
      </c>
      <c r="AF307" s="3">
        <f t="shared" si="89"/>
        <v>120.68744739361989</v>
      </c>
    </row>
    <row r="308" spans="1:32" x14ac:dyDescent="0.35">
      <c r="A308">
        <v>5</v>
      </c>
      <c r="C308" s="15">
        <f t="shared" si="90"/>
        <v>44211</v>
      </c>
      <c r="D308" s="9">
        <v>305</v>
      </c>
      <c r="E308" s="13"/>
      <c r="F308" s="74"/>
      <c r="G308" s="74"/>
      <c r="H308" s="74"/>
      <c r="L308" s="64"/>
      <c r="Q308" s="17"/>
      <c r="R308" s="17"/>
      <c r="T308" s="34">
        <f t="shared" si="83"/>
        <v>0.59399999999999997</v>
      </c>
      <c r="U308">
        <f>IF(A308=0,$AL$2,IF(A308=1,$AL$3,IF(A308=2,$AL$4,IF(A308=3,$AL$5,IF(A308=4,$AL$6,IF(A308=5,$AL$7,IF(A308=6,#REF!,IF(A308=7,$AL$9,IF(A308=8,$AL$8,"")))))))))</f>
        <v>2.7E-2</v>
      </c>
      <c r="V308">
        <v>22.22</v>
      </c>
      <c r="W308">
        <f t="shared" si="84"/>
        <v>4.5454545454545456E-2</v>
      </c>
      <c r="X308">
        <f t="shared" si="85"/>
        <v>-1.8454545454545456E-2</v>
      </c>
      <c r="Y308" s="32">
        <f t="shared" si="86"/>
        <v>305731.44040591241</v>
      </c>
      <c r="Z308" s="28">
        <f t="shared" si="87"/>
        <v>9.6161898314652188</v>
      </c>
      <c r="AA308" s="28">
        <f t="shared" si="88"/>
        <v>4827.9434042562425</v>
      </c>
      <c r="AB308" s="20"/>
      <c r="AC308" s="1">
        <f t="shared" si="80"/>
        <v>0.19232379662930438</v>
      </c>
      <c r="AD308" s="1">
        <f t="shared" si="81"/>
        <v>499.8076762033707</v>
      </c>
      <c r="AE308" s="1">
        <f t="shared" si="82"/>
        <v>9.6161898314652189E-2</v>
      </c>
      <c r="AF308" s="3">
        <f t="shared" si="89"/>
        <v>120.69858510640607</v>
      </c>
    </row>
    <row r="309" spans="1:32" x14ac:dyDescent="0.35">
      <c r="A309">
        <v>5</v>
      </c>
      <c r="C309" s="15">
        <f t="shared" si="90"/>
        <v>44212</v>
      </c>
      <c r="D309" s="9">
        <v>306</v>
      </c>
      <c r="E309" s="13"/>
      <c r="F309" s="74"/>
      <c r="G309" s="74"/>
      <c r="H309" s="74"/>
      <c r="L309" s="64"/>
      <c r="Q309" s="17"/>
      <c r="R309" s="17"/>
      <c r="T309" s="34">
        <f t="shared" si="83"/>
        <v>0.59399999999999997</v>
      </c>
      <c r="U309">
        <f>IF(A309=0,$AL$2,IF(A309=1,$AL$3,IF(A309=2,$AL$4,IF(A309=3,$AL$5,IF(A309=4,$AL$6,IF(A309=5,$AL$7,IF(A309=6,#REF!,IF(A309=7,$AL$9,IF(A309=8,$AL$8,"")))))))))</f>
        <v>2.7E-2</v>
      </c>
      <c r="V309">
        <v>22.22</v>
      </c>
      <c r="W309">
        <f t="shared" si="84"/>
        <v>4.5454545454545456E-2</v>
      </c>
      <c r="X309">
        <f t="shared" si="85"/>
        <v>-1.8454545454545456E-2</v>
      </c>
      <c r="Y309" s="32">
        <f t="shared" si="86"/>
        <v>305731.18481218623</v>
      </c>
      <c r="Z309" s="28">
        <f t="shared" si="87"/>
        <v>9.4346840198329094</v>
      </c>
      <c r="AA309" s="28">
        <f t="shared" si="88"/>
        <v>4828.3805037940365</v>
      </c>
      <c r="AB309" s="20"/>
      <c r="AC309" s="1">
        <f t="shared" si="80"/>
        <v>0.18869368039665818</v>
      </c>
      <c r="AD309" s="1">
        <f t="shared" si="81"/>
        <v>499.81130631960332</v>
      </c>
      <c r="AE309" s="1">
        <f t="shared" si="82"/>
        <v>9.4346840198329091E-2</v>
      </c>
      <c r="AF309" s="3">
        <f t="shared" si="89"/>
        <v>120.70951259485092</v>
      </c>
    </row>
    <row r="310" spans="1:32" x14ac:dyDescent="0.35">
      <c r="A310">
        <v>5</v>
      </c>
      <c r="C310" s="15">
        <f t="shared" si="90"/>
        <v>44213</v>
      </c>
      <c r="D310" s="9">
        <v>307</v>
      </c>
      <c r="E310" s="13"/>
      <c r="F310" s="74"/>
      <c r="G310" s="74"/>
      <c r="H310" s="74"/>
      <c r="L310" s="64"/>
      <c r="Q310" s="17"/>
      <c r="R310" s="17"/>
      <c r="T310" s="34">
        <f t="shared" si="83"/>
        <v>0.59399999999999997</v>
      </c>
      <c r="U310">
        <f>IF(A310=0,$AL$2,IF(A310=1,$AL$3,IF(A310=2,$AL$4,IF(A310=3,$AL$5,IF(A310=4,$AL$6,IF(A310=5,$AL$7,IF(A310=6,#REF!,IF(A310=7,$AL$9,IF(A310=8,$AL$8,"")))))))))</f>
        <v>2.7E-2</v>
      </c>
      <c r="V310">
        <v>22.22</v>
      </c>
      <c r="W310">
        <f t="shared" si="84"/>
        <v>4.5454545454545456E-2</v>
      </c>
      <c r="X310">
        <f t="shared" si="85"/>
        <v>-1.8454545454545456E-2</v>
      </c>
      <c r="Y310" s="32">
        <f t="shared" si="86"/>
        <v>305730.93404300738</v>
      </c>
      <c r="Z310" s="28">
        <f t="shared" si="87"/>
        <v>9.2566039250642511</v>
      </c>
      <c r="AA310" s="28">
        <f t="shared" si="88"/>
        <v>4828.8093530676651</v>
      </c>
      <c r="AB310" s="20"/>
      <c r="AC310" s="1">
        <f t="shared" si="80"/>
        <v>0.18513207850128502</v>
      </c>
      <c r="AD310" s="1">
        <f t="shared" si="81"/>
        <v>499.81486792149872</v>
      </c>
      <c r="AE310" s="1">
        <f t="shared" si="82"/>
        <v>9.2566039250642509E-2</v>
      </c>
      <c r="AF310" s="3">
        <f t="shared" si="89"/>
        <v>120.72023382669164</v>
      </c>
    </row>
    <row r="311" spans="1:32" x14ac:dyDescent="0.35">
      <c r="A311">
        <v>5</v>
      </c>
      <c r="C311" s="15">
        <f t="shared" si="90"/>
        <v>44214</v>
      </c>
      <c r="D311" s="9">
        <v>308</v>
      </c>
      <c r="E311" s="13"/>
      <c r="F311" s="74"/>
      <c r="G311" s="74"/>
      <c r="H311" s="74"/>
      <c r="L311" s="64"/>
      <c r="Q311" s="17"/>
      <c r="R311" s="17"/>
      <c r="T311" s="34">
        <f t="shared" si="83"/>
        <v>0.59399999999999997</v>
      </c>
      <c r="U311">
        <f>IF(A311=0,$AL$2,IF(A311=1,$AL$3,IF(A311=2,$AL$4,IF(A311=3,$AL$5,IF(A311=4,$AL$6,IF(A311=5,$AL$7,IF(A311=6,#REF!,IF(A311=7,$AL$9,IF(A311=8,$AL$8,"")))))))))</f>
        <v>2.7E-2</v>
      </c>
      <c r="V311">
        <v>22.22</v>
      </c>
      <c r="W311">
        <f t="shared" si="84"/>
        <v>4.5454545454545456E-2</v>
      </c>
      <c r="X311">
        <f t="shared" si="85"/>
        <v>-1.8454545454545456E-2</v>
      </c>
      <c r="Y311" s="32">
        <f t="shared" si="86"/>
        <v>305730.68800731009</v>
      </c>
      <c r="Z311" s="28">
        <f t="shared" si="87"/>
        <v>9.0818848984686742</v>
      </c>
      <c r="AA311" s="28">
        <f t="shared" si="88"/>
        <v>4829.2301077915317</v>
      </c>
      <c r="AB311" s="20"/>
      <c r="AC311" s="1">
        <f t="shared" si="80"/>
        <v>0.18163769796937348</v>
      </c>
      <c r="AD311" s="1">
        <f t="shared" si="81"/>
        <v>499.81836230203061</v>
      </c>
      <c r="AE311" s="1">
        <f t="shared" si="82"/>
        <v>9.0818848984686742E-2</v>
      </c>
      <c r="AF311" s="3">
        <f t="shared" si="89"/>
        <v>120.73075269478829</v>
      </c>
    </row>
    <row r="312" spans="1:32" x14ac:dyDescent="0.35">
      <c r="A312">
        <v>5</v>
      </c>
      <c r="C312" s="15">
        <f t="shared" si="90"/>
        <v>44215</v>
      </c>
      <c r="D312" s="9">
        <v>309</v>
      </c>
      <c r="E312" s="13"/>
      <c r="F312" s="74"/>
      <c r="G312" s="74"/>
      <c r="H312" s="74"/>
      <c r="L312" s="64"/>
      <c r="Q312" s="17"/>
      <c r="R312" s="17"/>
      <c r="T312" s="34">
        <f t="shared" si="83"/>
        <v>0.59399999999999997</v>
      </c>
      <c r="U312">
        <f>IF(A312=0,$AL$2,IF(A312=1,$AL$3,IF(A312=2,$AL$4,IF(A312=3,$AL$5,IF(A312=4,$AL$6,IF(A312=5,$AL$7,IF(A312=6,#REF!,IF(A312=7,$AL$9,IF(A312=8,$AL$8,"")))))))))</f>
        <v>2.7E-2</v>
      </c>
      <c r="V312">
        <v>22.22</v>
      </c>
      <c r="W312">
        <f t="shared" si="84"/>
        <v>4.5454545454545456E-2</v>
      </c>
      <c r="X312">
        <f t="shared" si="85"/>
        <v>-1.8454545454545456E-2</v>
      </c>
      <c r="Y312" s="32">
        <f t="shared" si="86"/>
        <v>305730.44661574753</v>
      </c>
      <c r="Z312" s="28">
        <f t="shared" si="87"/>
        <v>8.9104635110853696</v>
      </c>
      <c r="AA312" s="28">
        <f t="shared" si="88"/>
        <v>4829.6429207414621</v>
      </c>
      <c r="AB312" s="20"/>
      <c r="AC312" s="1">
        <f t="shared" si="80"/>
        <v>0.17820927022170741</v>
      </c>
      <c r="AD312" s="1">
        <f t="shared" si="81"/>
        <v>499.82179072977829</v>
      </c>
      <c r="AE312" s="1">
        <f t="shared" si="82"/>
        <v>8.9104635110853703E-2</v>
      </c>
      <c r="AF312" s="3">
        <f t="shared" si="89"/>
        <v>120.74107301853655</v>
      </c>
    </row>
    <row r="313" spans="1:32" x14ac:dyDescent="0.35">
      <c r="A313">
        <v>5</v>
      </c>
      <c r="C313" s="15">
        <f t="shared" si="90"/>
        <v>44216</v>
      </c>
      <c r="D313" s="9">
        <v>310</v>
      </c>
      <c r="E313" s="13"/>
      <c r="F313" s="74"/>
      <c r="G313" s="74"/>
      <c r="H313" s="74"/>
      <c r="L313" s="64"/>
      <c r="Q313" s="17"/>
      <c r="R313" s="17"/>
      <c r="T313" s="34">
        <f t="shared" si="83"/>
        <v>0.59399999999999997</v>
      </c>
      <c r="U313">
        <f>IF(A313=0,$AL$2,IF(A313=1,$AL$3,IF(A313=2,$AL$4,IF(A313=3,$AL$5,IF(A313=4,$AL$6,IF(A313=5,$AL$7,IF(A313=6,#REF!,IF(A313=7,$AL$9,IF(A313=8,$AL$8,"")))))))))</f>
        <v>2.7E-2</v>
      </c>
      <c r="V313">
        <v>22.22</v>
      </c>
      <c r="W313">
        <f t="shared" si="84"/>
        <v>4.5454545454545456E-2</v>
      </c>
      <c r="X313">
        <f t="shared" si="85"/>
        <v>-1.8454545454545456E-2</v>
      </c>
      <c r="Y313" s="32">
        <f t="shared" si="86"/>
        <v>305730.20978065924</v>
      </c>
      <c r="Z313" s="28">
        <f t="shared" si="87"/>
        <v>8.7422775306815641</v>
      </c>
      <c r="AA313" s="28">
        <f t="shared" si="88"/>
        <v>4830.0479418101477</v>
      </c>
      <c r="AB313" s="20"/>
      <c r="AC313" s="1">
        <f t="shared" si="80"/>
        <v>0.17484555061363127</v>
      </c>
      <c r="AD313" s="1">
        <f t="shared" si="81"/>
        <v>499.82515444938639</v>
      </c>
      <c r="AE313" s="1">
        <f t="shared" si="82"/>
        <v>8.7422775306815637E-2</v>
      </c>
      <c r="AF313" s="3">
        <f t="shared" si="89"/>
        <v>120.7511985452537</v>
      </c>
    </row>
    <row r="314" spans="1:32" x14ac:dyDescent="0.35">
      <c r="A314">
        <v>5</v>
      </c>
      <c r="C314" s="15">
        <f t="shared" si="90"/>
        <v>44217</v>
      </c>
      <c r="D314" s="9">
        <v>311</v>
      </c>
      <c r="E314" s="13"/>
      <c r="F314" s="74"/>
      <c r="G314" s="74"/>
      <c r="H314" s="74"/>
      <c r="L314" s="64"/>
      <c r="Q314" s="17"/>
      <c r="R314" s="17"/>
      <c r="T314" s="34">
        <f t="shared" si="83"/>
        <v>0.59399999999999997</v>
      </c>
      <c r="U314">
        <f>IF(A314=0,$AL$2,IF(A314=1,$AL$3,IF(A314=2,$AL$4,IF(A314=3,$AL$5,IF(A314=4,$AL$6,IF(A314=5,$AL$7,IF(A314=6,#REF!,IF(A314=7,$AL$9,IF(A314=8,$AL$8,"")))))))))</f>
        <v>2.7E-2</v>
      </c>
      <c r="V314">
        <v>22.22</v>
      </c>
      <c r="W314">
        <f t="shared" si="84"/>
        <v>4.5454545454545456E-2</v>
      </c>
      <c r="X314">
        <f t="shared" si="85"/>
        <v>-1.8454545454545456E-2</v>
      </c>
      <c r="Y314" s="32">
        <f t="shared" si="86"/>
        <v>305729.97741603933</v>
      </c>
      <c r="Z314" s="28">
        <f t="shared" si="87"/>
        <v>8.5772658991841446</v>
      </c>
      <c r="AA314" s="28">
        <f t="shared" si="88"/>
        <v>4830.4453180615419</v>
      </c>
      <c r="AB314" s="20"/>
      <c r="AC314" s="1">
        <f t="shared" si="80"/>
        <v>0.17154531798368289</v>
      </c>
      <c r="AD314" s="1">
        <f t="shared" si="81"/>
        <v>499.82845468201634</v>
      </c>
      <c r="AE314" s="1">
        <f t="shared" si="82"/>
        <v>8.5772658991841444E-2</v>
      </c>
      <c r="AF314" s="3">
        <f t="shared" si="89"/>
        <v>120.76113295153856</v>
      </c>
    </row>
    <row r="315" spans="1:32" x14ac:dyDescent="0.35">
      <c r="A315">
        <v>5</v>
      </c>
      <c r="C315" s="15">
        <f t="shared" si="90"/>
        <v>44218</v>
      </c>
      <c r="D315" s="9">
        <v>312</v>
      </c>
      <c r="E315" s="13"/>
      <c r="F315" s="74"/>
      <c r="G315" s="74"/>
      <c r="H315" s="74"/>
      <c r="L315" s="64"/>
      <c r="Q315" s="17"/>
      <c r="R315" s="17"/>
      <c r="T315" s="34">
        <f t="shared" si="83"/>
        <v>0.59399999999999997</v>
      </c>
      <c r="U315">
        <f>IF(A315=0,$AL$2,IF(A315=1,$AL$3,IF(A315=2,$AL$4,IF(A315=3,$AL$5,IF(A315=4,$AL$6,IF(A315=5,$AL$7,IF(A315=6,#REF!,IF(A315=7,$AL$9,IF(A315=8,$AL$8,"")))))))))</f>
        <v>2.7E-2</v>
      </c>
      <c r="V315">
        <v>22.22</v>
      </c>
      <c r="W315">
        <f t="shared" si="84"/>
        <v>4.5454545454545456E-2</v>
      </c>
      <c r="X315">
        <f t="shared" si="85"/>
        <v>-1.8454545454545456E-2</v>
      </c>
      <c r="Y315" s="32">
        <f t="shared" si="86"/>
        <v>305729.74943750526</v>
      </c>
      <c r="Z315" s="28">
        <f t="shared" si="87"/>
        <v>8.4153687105364892</v>
      </c>
      <c r="AA315" s="28">
        <f t="shared" si="88"/>
        <v>4830.8351937842317</v>
      </c>
      <c r="AB315" s="20"/>
      <c r="AC315" s="1">
        <f t="shared" si="80"/>
        <v>0.16830737421072978</v>
      </c>
      <c r="AD315" s="1">
        <f t="shared" si="81"/>
        <v>499.83169262578929</v>
      </c>
      <c r="AE315" s="1">
        <f t="shared" si="82"/>
        <v>8.4153687105364888E-2</v>
      </c>
      <c r="AF315" s="3">
        <f t="shared" si="89"/>
        <v>120.7708798446058</v>
      </c>
    </row>
    <row r="316" spans="1:32" x14ac:dyDescent="0.35">
      <c r="A316">
        <v>5</v>
      </c>
      <c r="C316" s="15">
        <f t="shared" si="90"/>
        <v>44219</v>
      </c>
      <c r="D316" s="9">
        <v>313</v>
      </c>
      <c r="E316" s="13"/>
      <c r="F316" s="74"/>
      <c r="G316" s="74"/>
      <c r="H316" s="74"/>
      <c r="L316" s="64"/>
      <c r="Q316" s="17"/>
      <c r="R316" s="17"/>
      <c r="T316" s="34">
        <f t="shared" si="83"/>
        <v>0.59399999999999997</v>
      </c>
      <c r="U316">
        <f>IF(A316=0,$AL$2,IF(A316=1,$AL$3,IF(A316=2,$AL$4,IF(A316=3,$AL$5,IF(A316=4,$AL$6,IF(A316=5,$AL$7,IF(A316=6,#REF!,IF(A316=7,$AL$9,IF(A316=8,$AL$8,"")))))))))</f>
        <v>2.7E-2</v>
      </c>
      <c r="V316">
        <v>22.22</v>
      </c>
      <c r="W316">
        <f t="shared" si="84"/>
        <v>4.5454545454545456E-2</v>
      </c>
      <c r="X316">
        <f t="shared" si="85"/>
        <v>-1.8454545454545456E-2</v>
      </c>
      <c r="Y316" s="32">
        <f t="shared" si="86"/>
        <v>305729.52576226724</v>
      </c>
      <c r="Z316" s="28">
        <f t="shared" si="87"/>
        <v>8.2565271889725178</v>
      </c>
      <c r="AA316" s="28">
        <f t="shared" si="88"/>
        <v>4831.2177105438013</v>
      </c>
      <c r="AB316" s="20"/>
      <c r="AC316" s="1">
        <f t="shared" si="80"/>
        <v>0.16513054377945036</v>
      </c>
      <c r="AD316" s="1">
        <f t="shared" si="81"/>
        <v>499.83486945622053</v>
      </c>
      <c r="AE316" s="1">
        <f t="shared" si="82"/>
        <v>8.2565271889725178E-2</v>
      </c>
      <c r="AF316" s="3">
        <f t="shared" si="89"/>
        <v>120.78044276359503</v>
      </c>
    </row>
    <row r="317" spans="1:32" x14ac:dyDescent="0.35">
      <c r="A317">
        <v>5</v>
      </c>
      <c r="C317" s="15">
        <f t="shared" si="90"/>
        <v>44220</v>
      </c>
      <c r="D317" s="9">
        <v>314</v>
      </c>
      <c r="E317" s="13"/>
      <c r="F317" s="74"/>
      <c r="G317" s="74"/>
      <c r="H317" s="74"/>
      <c r="L317" s="64"/>
      <c r="Q317" s="17"/>
      <c r="R317" s="17"/>
      <c r="T317" s="34">
        <f t="shared" si="83"/>
        <v>0.59399999999999997</v>
      </c>
      <c r="U317">
        <f>IF(A317=0,$AL$2,IF(A317=1,$AL$3,IF(A317=2,$AL$4,IF(A317=3,$AL$5,IF(A317=4,$AL$6,IF(A317=5,$AL$7,IF(A317=6,#REF!,IF(A317=7,$AL$9,IF(A317=8,$AL$8,"")))))))))</f>
        <v>2.7E-2</v>
      </c>
      <c r="V317">
        <v>22.22</v>
      </c>
      <c r="W317">
        <f t="shared" si="84"/>
        <v>4.5454545454545456E-2</v>
      </c>
      <c r="X317">
        <f t="shared" si="85"/>
        <v>-1.8454545454545456E-2</v>
      </c>
      <c r="Y317" s="32">
        <f t="shared" si="86"/>
        <v>305729.30630909809</v>
      </c>
      <c r="Z317" s="28">
        <f t="shared" si="87"/>
        <v>8.1006836677001033</v>
      </c>
      <c r="AA317" s="28">
        <f t="shared" si="88"/>
        <v>4831.5930072342089</v>
      </c>
      <c r="AB317" s="20"/>
      <c r="AC317" s="1">
        <f t="shared" si="80"/>
        <v>0.16201367335400207</v>
      </c>
      <c r="AD317" s="1">
        <f t="shared" si="81"/>
        <v>499.83798632664599</v>
      </c>
      <c r="AE317" s="1">
        <f t="shared" si="82"/>
        <v>8.1006836677001037E-2</v>
      </c>
      <c r="AF317" s="3">
        <f t="shared" si="89"/>
        <v>120.78982518085523</v>
      </c>
    </row>
    <row r="318" spans="1:32" x14ac:dyDescent="0.35">
      <c r="A318">
        <v>5</v>
      </c>
      <c r="C318" s="15">
        <f t="shared" si="90"/>
        <v>44221</v>
      </c>
      <c r="D318" s="9">
        <v>315</v>
      </c>
      <c r="E318" s="13"/>
      <c r="F318" s="74"/>
      <c r="G318" s="74"/>
      <c r="H318" s="74"/>
      <c r="L318" s="64"/>
      <c r="Q318" s="17"/>
      <c r="R318" s="17"/>
      <c r="T318" s="34">
        <f t="shared" si="83"/>
        <v>0.59399999999999997</v>
      </c>
      <c r="U318">
        <f>IF(A318=0,$AL$2,IF(A318=1,$AL$3,IF(A318=2,$AL$4,IF(A318=3,$AL$5,IF(A318=4,$AL$6,IF(A318=5,$AL$7,IF(A318=6,#REF!,IF(A318=7,$AL$9,IF(A318=8,$AL$8,"")))))))))</f>
        <v>2.7E-2</v>
      </c>
      <c r="V318">
        <v>22.22</v>
      </c>
      <c r="W318">
        <f t="shared" si="84"/>
        <v>4.5454545454545456E-2</v>
      </c>
      <c r="X318">
        <f t="shared" si="85"/>
        <v>-1.8454545454545456E-2</v>
      </c>
      <c r="Y318" s="32">
        <f t="shared" si="86"/>
        <v>305729.09099830379</v>
      </c>
      <c r="Z318" s="28">
        <f t="shared" si="87"/>
        <v>7.9477815679861505</v>
      </c>
      <c r="AA318" s="28">
        <f t="shared" si="88"/>
        <v>4831.9612201281952</v>
      </c>
      <c r="AB318" s="20"/>
      <c r="AC318" s="1">
        <f t="shared" si="80"/>
        <v>0.15895563135972302</v>
      </c>
      <c r="AD318" s="1">
        <f t="shared" si="81"/>
        <v>499.84104436864027</v>
      </c>
      <c r="AE318" s="1">
        <f t="shared" si="82"/>
        <v>7.9477815679861508E-2</v>
      </c>
      <c r="AF318" s="3">
        <f t="shared" si="89"/>
        <v>120.79903050320489</v>
      </c>
    </row>
    <row r="319" spans="1:32" x14ac:dyDescent="0.35">
      <c r="A319">
        <v>5</v>
      </c>
      <c r="C319" s="15">
        <f t="shared" si="90"/>
        <v>44222</v>
      </c>
      <c r="D319" s="9">
        <v>316</v>
      </c>
      <c r="E319" s="13"/>
      <c r="F319" s="74"/>
      <c r="G319" s="74"/>
      <c r="H319" s="74"/>
      <c r="L319" s="64"/>
      <c r="Q319" s="17"/>
      <c r="R319" s="17"/>
      <c r="T319" s="34">
        <f t="shared" si="83"/>
        <v>0.59399999999999997</v>
      </c>
      <c r="U319">
        <f>IF(A319=0,$AL$2,IF(A319=1,$AL$3,IF(A319=2,$AL$4,IF(A319=3,$AL$5,IF(A319=4,$AL$6,IF(A319=5,$AL$7,IF(A319=6,#REF!,IF(A319=7,$AL$9,IF(A319=8,$AL$8,"")))))))))</f>
        <v>2.7E-2</v>
      </c>
      <c r="V319">
        <v>22.22</v>
      </c>
      <c r="W319">
        <f t="shared" si="84"/>
        <v>4.5454545454545456E-2</v>
      </c>
      <c r="X319">
        <f t="shared" si="85"/>
        <v>-1.8454545454545456E-2</v>
      </c>
      <c r="Y319" s="32">
        <f t="shared" si="86"/>
        <v>305728.87975169456</v>
      </c>
      <c r="Z319" s="28">
        <f t="shared" si="87"/>
        <v>7.7977653786357823</v>
      </c>
      <c r="AA319" s="28">
        <f t="shared" si="88"/>
        <v>4832.3224829267401</v>
      </c>
      <c r="AB319" s="20"/>
      <c r="AC319" s="1">
        <f t="shared" si="80"/>
        <v>0.15595530757271564</v>
      </c>
      <c r="AD319" s="1">
        <f t="shared" si="81"/>
        <v>499.8440446924273</v>
      </c>
      <c r="AE319" s="1">
        <f t="shared" si="82"/>
        <v>7.797765378635782E-2</v>
      </c>
      <c r="AF319" s="3">
        <f t="shared" si="89"/>
        <v>120.80806207316851</v>
      </c>
    </row>
    <row r="320" spans="1:32" x14ac:dyDescent="0.35">
      <c r="A320">
        <v>5</v>
      </c>
      <c r="C320" s="15">
        <f t="shared" si="90"/>
        <v>44223</v>
      </c>
      <c r="D320" s="9">
        <v>317</v>
      </c>
      <c r="E320" s="13"/>
      <c r="F320" s="74"/>
      <c r="G320" s="74"/>
      <c r="H320" s="74"/>
      <c r="L320" s="64"/>
      <c r="Q320" s="17"/>
      <c r="R320" s="17"/>
      <c r="T320" s="34">
        <f t="shared" si="83"/>
        <v>0.59399999999999997</v>
      </c>
      <c r="U320">
        <f>IF(A320=0,$AL$2,IF(A320=1,$AL$3,IF(A320=2,$AL$4,IF(A320=3,$AL$5,IF(A320=4,$AL$6,IF(A320=5,$AL$7,IF(A320=6,#REF!,IF(A320=7,$AL$9,IF(A320=8,$AL$8,"")))))))))</f>
        <v>2.7E-2</v>
      </c>
      <c r="V320">
        <v>22.22</v>
      </c>
      <c r="W320">
        <f t="shared" si="84"/>
        <v>4.5454545454545456E-2</v>
      </c>
      <c r="X320">
        <f t="shared" si="85"/>
        <v>-1.8454545454545456E-2</v>
      </c>
      <c r="Y320" s="32">
        <f t="shared" si="86"/>
        <v>305728.67249255651</v>
      </c>
      <c r="Z320" s="28">
        <f t="shared" si="87"/>
        <v>7.6505806358582236</v>
      </c>
      <c r="AA320" s="28">
        <f t="shared" si="88"/>
        <v>4832.6769268075868</v>
      </c>
      <c r="AB320" s="20"/>
      <c r="AC320" s="1">
        <f t="shared" si="80"/>
        <v>0.15301161271716449</v>
      </c>
      <c r="AD320" s="1">
        <f t="shared" si="81"/>
        <v>499.84698838728286</v>
      </c>
      <c r="AE320" s="1">
        <f t="shared" si="82"/>
        <v>7.6505806358582243E-2</v>
      </c>
      <c r="AF320" s="3">
        <f t="shared" si="89"/>
        <v>120.81692317018968</v>
      </c>
    </row>
    <row r="321" spans="1:32" x14ac:dyDescent="0.35">
      <c r="A321">
        <v>5</v>
      </c>
      <c r="C321" s="15">
        <f t="shared" si="90"/>
        <v>44224</v>
      </c>
      <c r="D321" s="9">
        <v>318</v>
      </c>
      <c r="E321" s="13"/>
      <c r="F321" s="74"/>
      <c r="G321" s="74"/>
      <c r="H321" s="74"/>
      <c r="L321" s="64"/>
      <c r="Q321" s="17"/>
      <c r="R321" s="17"/>
      <c r="T321" s="34">
        <f t="shared" si="83"/>
        <v>0.59399999999999997</v>
      </c>
      <c r="U321">
        <f>IF(A321=0,$AL$2,IF(A321=1,$AL$3,IF(A321=2,$AL$4,IF(A321=3,$AL$5,IF(A321=4,$AL$6,IF(A321=5,$AL$7,IF(A321=6,#REF!,IF(A321=7,$AL$9,IF(A321=8,$AL$8,"")))))))))</f>
        <v>2.7E-2</v>
      </c>
      <c r="V321">
        <v>22.22</v>
      </c>
      <c r="W321">
        <f t="shared" si="84"/>
        <v>4.5454545454545456E-2</v>
      </c>
      <c r="X321">
        <f t="shared" si="85"/>
        <v>-1.8454545454545456E-2</v>
      </c>
      <c r="Y321" s="32">
        <f t="shared" si="86"/>
        <v>305728.46914562356</v>
      </c>
      <c r="Z321" s="28">
        <f t="shared" si="87"/>
        <v>7.50617390351211</v>
      </c>
      <c r="AA321" s="28">
        <f t="shared" si="88"/>
        <v>4833.0246804728531</v>
      </c>
      <c r="AB321" s="20"/>
      <c r="AC321" s="1">
        <f t="shared" si="80"/>
        <v>0.15012347807024221</v>
      </c>
      <c r="AD321" s="1">
        <f t="shared" si="81"/>
        <v>499.84987652192973</v>
      </c>
      <c r="AE321" s="1">
        <f t="shared" si="82"/>
        <v>7.5061739035121103E-2</v>
      </c>
      <c r="AF321" s="3">
        <f t="shared" si="89"/>
        <v>120.82561701182134</v>
      </c>
    </row>
    <row r="322" spans="1:32" x14ac:dyDescent="0.35">
      <c r="A322">
        <v>5</v>
      </c>
      <c r="C322" s="15">
        <f t="shared" si="90"/>
        <v>44225</v>
      </c>
      <c r="D322" s="9">
        <v>319</v>
      </c>
      <c r="E322" s="13"/>
      <c r="F322" s="74"/>
      <c r="G322" s="74"/>
      <c r="H322" s="74"/>
      <c r="L322" s="64"/>
      <c r="Q322" s="17"/>
      <c r="R322" s="17"/>
      <c r="T322" s="34">
        <f t="shared" si="83"/>
        <v>0.59399999999999997</v>
      </c>
      <c r="U322">
        <f>IF(A322=0,$AL$2,IF(A322=1,$AL$3,IF(A322=2,$AL$4,IF(A322=3,$AL$5,IF(A322=4,$AL$6,IF(A322=5,$AL$7,IF(A322=6,#REF!,IF(A322=7,$AL$9,IF(A322=8,$AL$8,"")))))))))</f>
        <v>2.7E-2</v>
      </c>
      <c r="V322">
        <v>22.22</v>
      </c>
      <c r="W322">
        <f t="shared" si="84"/>
        <v>4.5454545454545456E-2</v>
      </c>
      <c r="X322">
        <f t="shared" si="85"/>
        <v>-1.8454545454545456E-2</v>
      </c>
      <c r="Y322" s="32">
        <f t="shared" si="86"/>
        <v>305728.26963705046</v>
      </c>
      <c r="Z322" s="28">
        <f t="shared" si="87"/>
        <v>7.364492753723078</v>
      </c>
      <c r="AA322" s="28">
        <f t="shared" si="88"/>
        <v>4833.3658701957402</v>
      </c>
      <c r="AB322" s="20"/>
      <c r="AC322" s="1">
        <f t="shared" ref="AC322:AC366" si="91">Z322*$AI$7</f>
        <v>0.14728985507446157</v>
      </c>
      <c r="AD322" s="1">
        <f t="shared" ref="AD322:AD366" si="92">$AI$10-AC322</f>
        <v>499.85271014492554</v>
      </c>
      <c r="AE322" s="1">
        <f t="shared" ref="AE322:AE366" si="93">Z322*$AI$8</f>
        <v>7.3644927537230787E-2</v>
      </c>
      <c r="AF322" s="3">
        <f t="shared" si="89"/>
        <v>120.83414675489351</v>
      </c>
    </row>
    <row r="323" spans="1:32" x14ac:dyDescent="0.35">
      <c r="A323">
        <v>5</v>
      </c>
      <c r="C323" s="15">
        <f t="shared" si="90"/>
        <v>44226</v>
      </c>
      <c r="D323" s="9">
        <v>320</v>
      </c>
      <c r="E323" s="13"/>
      <c r="F323" s="74"/>
      <c r="G323" s="74"/>
      <c r="H323" s="74"/>
      <c r="L323" s="64"/>
      <c r="Q323" s="17"/>
      <c r="R323" s="17"/>
      <c r="T323" s="34">
        <f t="shared" ref="T323:T366" si="94">U323/W323</f>
        <v>0.59399999999999997</v>
      </c>
      <c r="U323">
        <f>IF(A323=0,$AL$2,IF(A323=1,$AL$3,IF(A323=2,$AL$4,IF(A323=3,$AL$5,IF(A323=4,$AL$6,IF(A323=5,$AL$7,IF(A323=6,#REF!,IF(A323=7,$AL$9,IF(A323=8,$AL$8,"")))))))))</f>
        <v>2.7E-2</v>
      </c>
      <c r="V323">
        <v>22.22</v>
      </c>
      <c r="W323">
        <f t="shared" ref="W323:W366" si="95">$AI$6</f>
        <v>4.5454545454545456E-2</v>
      </c>
      <c r="X323">
        <f t="shared" ref="X323:X366" si="96">U323-W323</f>
        <v>-1.8454545454545456E-2</v>
      </c>
      <c r="Y323" s="32">
        <f t="shared" ref="Y323:Y366" si="97">Y322-((Y322/$AI$2)*(U323*Z322))</f>
        <v>305728.07389438571</v>
      </c>
      <c r="Z323" s="28">
        <f t="shared" ref="Z323:Z366" si="98">Z322+(Y322/$AI$2)*(U323*Z322)-(Z322*W323)</f>
        <v>7.2254857478666299</v>
      </c>
      <c r="AA323" s="28">
        <f t="shared" ref="AA323:AA366" si="99">AA322+(Z322*W323)</f>
        <v>4833.7006198663639</v>
      </c>
      <c r="AB323" s="20"/>
      <c r="AC323" s="1">
        <f t="shared" si="91"/>
        <v>0.14450971495733261</v>
      </c>
      <c r="AD323" s="1">
        <f t="shared" si="92"/>
        <v>499.85549028504266</v>
      </c>
      <c r="AE323" s="1">
        <f t="shared" si="93"/>
        <v>7.2254857478666307E-2</v>
      </c>
      <c r="AF323" s="3">
        <f t="shared" ref="AF323:AF366" si="100">AA323*$AI$9</f>
        <v>120.8425154966591</v>
      </c>
    </row>
    <row r="324" spans="1:32" x14ac:dyDescent="0.35">
      <c r="A324">
        <v>5</v>
      </c>
      <c r="C324" s="15">
        <f t="shared" ref="C324:C366" si="101">C323+1</f>
        <v>44227</v>
      </c>
      <c r="D324" s="9">
        <v>321</v>
      </c>
      <c r="E324" s="13"/>
      <c r="F324" s="74"/>
      <c r="G324" s="74"/>
      <c r="H324" s="74"/>
      <c r="L324" s="64"/>
      <c r="Q324" s="17"/>
      <c r="R324" s="17"/>
      <c r="T324" s="34">
        <f t="shared" si="94"/>
        <v>0.59399999999999997</v>
      </c>
      <c r="U324">
        <f>IF(A324=0,$AL$2,IF(A324=1,$AL$3,IF(A324=2,$AL$4,IF(A324=3,$AL$5,IF(A324=4,$AL$6,IF(A324=5,$AL$7,IF(A324=6,#REF!,IF(A324=7,$AL$9,IF(A324=8,$AL$8,"")))))))))</f>
        <v>2.7E-2</v>
      </c>
      <c r="V324">
        <v>22.22</v>
      </c>
      <c r="W324">
        <f t="shared" si="95"/>
        <v>4.5454545454545456E-2</v>
      </c>
      <c r="X324">
        <f t="shared" si="96"/>
        <v>-1.8454545454545456E-2</v>
      </c>
      <c r="Y324" s="32">
        <f t="shared" si="97"/>
        <v>305727.88184654532</v>
      </c>
      <c r="Z324" s="28">
        <f t="shared" si="98"/>
        <v>7.0891024179094133</v>
      </c>
      <c r="AA324" s="28">
        <f t="shared" si="99"/>
        <v>4834.0290510367213</v>
      </c>
      <c r="AB324" s="20"/>
      <c r="AC324" s="1">
        <f t="shared" si="91"/>
        <v>0.14178204835818828</v>
      </c>
      <c r="AD324" s="1">
        <f t="shared" si="92"/>
        <v>499.85821795164179</v>
      </c>
      <c r="AE324" s="1">
        <f t="shared" si="93"/>
        <v>7.0891024179094139E-2</v>
      </c>
      <c r="AF324" s="3">
        <f t="shared" si="100"/>
        <v>120.85072627591803</v>
      </c>
    </row>
    <row r="325" spans="1:32" x14ac:dyDescent="0.35">
      <c r="A325">
        <v>5</v>
      </c>
      <c r="C325" s="15">
        <f t="shared" si="101"/>
        <v>44228</v>
      </c>
      <c r="D325" s="9">
        <v>322</v>
      </c>
      <c r="E325" s="13"/>
      <c r="F325" s="74"/>
      <c r="G325" s="74"/>
      <c r="H325" s="74"/>
      <c r="L325" s="64"/>
      <c r="Q325" s="17"/>
      <c r="R325" s="17"/>
      <c r="T325" s="34">
        <f t="shared" si="94"/>
        <v>0.59399999999999997</v>
      </c>
      <c r="U325">
        <f>IF(A325=0,$AL$2,IF(A325=1,$AL$3,IF(A325=2,$AL$4,IF(A325=3,$AL$5,IF(A325=4,$AL$6,IF(A325=5,$AL$7,IF(A325=6,#REF!,IF(A325=7,$AL$9,IF(A325=8,$AL$8,"")))))))))</f>
        <v>2.7E-2</v>
      </c>
      <c r="V325">
        <v>22.22</v>
      </c>
      <c r="W325">
        <f t="shared" si="95"/>
        <v>4.5454545454545456E-2</v>
      </c>
      <c r="X325">
        <f t="shared" si="96"/>
        <v>-1.8454545454545456E-2</v>
      </c>
      <c r="Y325" s="32">
        <f t="shared" si="97"/>
        <v>305727.69342378702</v>
      </c>
      <c r="Z325" s="28">
        <f t="shared" si="98"/>
        <v>6.955293248102155</v>
      </c>
      <c r="AA325" s="28">
        <f t="shared" si="99"/>
        <v>4834.351282964808</v>
      </c>
      <c r="AB325" s="20"/>
      <c r="AC325" s="1">
        <f t="shared" si="91"/>
        <v>0.13910586496204311</v>
      </c>
      <c r="AD325" s="1">
        <f t="shared" si="92"/>
        <v>499.86089413503794</v>
      </c>
      <c r="AE325" s="1">
        <f t="shared" si="93"/>
        <v>6.9552932481021554E-2</v>
      </c>
      <c r="AF325" s="3">
        <f t="shared" si="100"/>
        <v>120.8587820741202</v>
      </c>
    </row>
    <row r="326" spans="1:32" x14ac:dyDescent="0.35">
      <c r="A326">
        <v>5</v>
      </c>
      <c r="C326" s="15">
        <f t="shared" si="101"/>
        <v>44229</v>
      </c>
      <c r="D326" s="9">
        <v>323</v>
      </c>
      <c r="E326" s="13"/>
      <c r="F326" s="74"/>
      <c r="G326" s="74"/>
      <c r="H326" s="74"/>
      <c r="L326" s="64"/>
      <c r="Q326" s="17"/>
      <c r="R326" s="17"/>
      <c r="T326" s="34">
        <f t="shared" si="94"/>
        <v>0.59399999999999997</v>
      </c>
      <c r="U326">
        <f>IF(A326=0,$AL$2,IF(A326=1,$AL$3,IF(A326=2,$AL$4,IF(A326=3,$AL$5,IF(A326=4,$AL$6,IF(A326=5,$AL$7,IF(A326=6,#REF!,IF(A326=7,$AL$9,IF(A326=8,$AL$8,"")))))))))</f>
        <v>2.7E-2</v>
      </c>
      <c r="V326">
        <v>22.22</v>
      </c>
      <c r="W326">
        <f t="shared" si="95"/>
        <v>4.5454545454545456E-2</v>
      </c>
      <c r="X326">
        <f t="shared" si="96"/>
        <v>-1.8454545454545456E-2</v>
      </c>
      <c r="Y326" s="32">
        <f t="shared" si="97"/>
        <v>305727.50855768501</v>
      </c>
      <c r="Z326" s="28">
        <f t="shared" si="98"/>
        <v>6.8240096570176414</v>
      </c>
      <c r="AA326" s="28">
        <f t="shared" si="99"/>
        <v>4834.6674326579032</v>
      </c>
      <c r="AB326" s="20"/>
      <c r="AC326" s="1">
        <f t="shared" si="91"/>
        <v>0.13648019314035284</v>
      </c>
      <c r="AD326" s="1">
        <f t="shared" si="92"/>
        <v>499.86351980685964</v>
      </c>
      <c r="AE326" s="1">
        <f t="shared" si="93"/>
        <v>6.824009657017642E-2</v>
      </c>
      <c r="AF326" s="3">
        <f t="shared" si="100"/>
        <v>120.86668581644759</v>
      </c>
    </row>
    <row r="327" spans="1:32" x14ac:dyDescent="0.35">
      <c r="A327">
        <v>5</v>
      </c>
      <c r="C327" s="15">
        <f t="shared" si="101"/>
        <v>44230</v>
      </c>
      <c r="D327" s="9">
        <v>324</v>
      </c>
      <c r="E327" s="13"/>
      <c r="F327" s="74"/>
      <c r="G327" s="74"/>
      <c r="H327" s="74"/>
      <c r="L327" s="64"/>
      <c r="Q327" s="17"/>
      <c r="R327" s="17"/>
      <c r="T327" s="34">
        <f t="shared" si="94"/>
        <v>0.59399999999999997</v>
      </c>
      <c r="U327">
        <f>IF(A327=0,$AL$2,IF(A327=1,$AL$3,IF(A327=2,$AL$4,IF(A327=3,$AL$5,IF(A327=4,$AL$6,IF(A327=5,$AL$7,IF(A327=6,#REF!,IF(A327=7,$AL$9,IF(A327=8,$AL$8,"")))))))))</f>
        <v>2.7E-2</v>
      </c>
      <c r="V327">
        <v>22.22</v>
      </c>
      <c r="W327">
        <f t="shared" si="95"/>
        <v>4.5454545454545456E-2</v>
      </c>
      <c r="X327">
        <f t="shared" si="96"/>
        <v>-1.8454545454545456E-2</v>
      </c>
      <c r="Y327" s="32">
        <f t="shared" si="97"/>
        <v>305727.32718110498</v>
      </c>
      <c r="Z327" s="28">
        <f t="shared" si="98"/>
        <v>6.6952039799272516</v>
      </c>
      <c r="AA327" s="28">
        <f t="shared" si="99"/>
        <v>4834.9776149150402</v>
      </c>
      <c r="AB327" s="20"/>
      <c r="AC327" s="1">
        <f t="shared" si="91"/>
        <v>0.13390407959854503</v>
      </c>
      <c r="AD327" s="1">
        <f t="shared" si="92"/>
        <v>499.86609592040145</v>
      </c>
      <c r="AE327" s="1">
        <f t="shared" si="93"/>
        <v>6.6952039799272514E-2</v>
      </c>
      <c r="AF327" s="3">
        <f t="shared" si="100"/>
        <v>120.87444037287601</v>
      </c>
    </row>
    <row r="328" spans="1:32" x14ac:dyDescent="0.35">
      <c r="A328">
        <v>5</v>
      </c>
      <c r="C328" s="15">
        <f t="shared" si="101"/>
        <v>44231</v>
      </c>
      <c r="D328" s="9">
        <v>325</v>
      </c>
      <c r="E328" s="13"/>
      <c r="F328" s="74"/>
      <c r="G328" s="74"/>
      <c r="H328" s="74"/>
      <c r="L328" s="64"/>
      <c r="Q328" s="17"/>
      <c r="R328" s="17"/>
      <c r="T328" s="34">
        <f t="shared" si="94"/>
        <v>0.59399999999999997</v>
      </c>
      <c r="U328">
        <f>IF(A328=0,$AL$2,IF(A328=1,$AL$3,IF(A328=2,$AL$4,IF(A328=3,$AL$5,IF(A328=4,$AL$6,IF(A328=5,$AL$7,IF(A328=6,#REF!,IF(A328=7,$AL$9,IF(A328=8,$AL$8,"")))))))))</f>
        <v>2.7E-2</v>
      </c>
      <c r="V328">
        <v>22.22</v>
      </c>
      <c r="W328">
        <f t="shared" si="95"/>
        <v>4.5454545454545456E-2</v>
      </c>
      <c r="X328">
        <f t="shared" si="96"/>
        <v>-1.8454545454545456E-2</v>
      </c>
      <c r="Y328" s="32">
        <f t="shared" si="97"/>
        <v>305727.14922817977</v>
      </c>
      <c r="Z328" s="28">
        <f t="shared" si="98"/>
        <v>6.5688294515096617</v>
      </c>
      <c r="AA328" s="28">
        <f t="shared" si="99"/>
        <v>4835.2819423686733</v>
      </c>
      <c r="AB328" s="20"/>
      <c r="AC328" s="1">
        <f t="shared" si="91"/>
        <v>0.13137658903019322</v>
      </c>
      <c r="AD328" s="1">
        <f t="shared" si="92"/>
        <v>499.8686234109698</v>
      </c>
      <c r="AE328" s="1">
        <f t="shared" si="93"/>
        <v>6.5688294515096612E-2</v>
      </c>
      <c r="AF328" s="3">
        <f t="shared" si="100"/>
        <v>120.88204855921684</v>
      </c>
    </row>
    <row r="329" spans="1:32" x14ac:dyDescent="0.35">
      <c r="A329">
        <v>5</v>
      </c>
      <c r="C329" s="15">
        <f t="shared" si="101"/>
        <v>44232</v>
      </c>
      <c r="D329" s="9">
        <v>326</v>
      </c>
      <c r="E329" s="13"/>
      <c r="F329" s="74"/>
      <c r="G329" s="74"/>
      <c r="H329" s="74"/>
      <c r="L329" s="64"/>
      <c r="Q329" s="17"/>
      <c r="R329" s="17"/>
      <c r="T329" s="34">
        <f t="shared" si="94"/>
        <v>0.59399999999999997</v>
      </c>
      <c r="U329">
        <f>IF(A329=0,$AL$2,IF(A329=1,$AL$3,IF(A329=2,$AL$4,IF(A329=3,$AL$5,IF(A329=4,$AL$6,IF(A329=5,$AL$7,IF(A329=6,#REF!,IF(A329=7,$AL$9,IF(A329=8,$AL$8,"")))))))))</f>
        <v>2.7E-2</v>
      </c>
      <c r="V329">
        <v>22.22</v>
      </c>
      <c r="W329">
        <f t="shared" si="95"/>
        <v>4.5454545454545456E-2</v>
      </c>
      <c r="X329">
        <f t="shared" si="96"/>
        <v>-1.8454545454545456E-2</v>
      </c>
      <c r="Y329" s="32">
        <f t="shared" si="97"/>
        <v>305726.97463428549</v>
      </c>
      <c r="Z329" s="28">
        <f t="shared" si="98"/>
        <v>6.4448401888854878</v>
      </c>
      <c r="AA329" s="28">
        <f t="shared" si="99"/>
        <v>4835.58052552556</v>
      </c>
      <c r="AB329" s="20"/>
      <c r="AC329" s="1">
        <f t="shared" si="91"/>
        <v>0.12889680377770976</v>
      </c>
      <c r="AD329" s="1">
        <f t="shared" si="92"/>
        <v>499.87110319622229</v>
      </c>
      <c r="AE329" s="1">
        <f t="shared" si="93"/>
        <v>6.4448401888854881E-2</v>
      </c>
      <c r="AF329" s="3">
        <f t="shared" si="100"/>
        <v>120.88951313813901</v>
      </c>
    </row>
    <row r="330" spans="1:32" x14ac:dyDescent="0.35">
      <c r="A330">
        <v>5</v>
      </c>
      <c r="C330" s="15">
        <f t="shared" si="101"/>
        <v>44233</v>
      </c>
      <c r="D330" s="9">
        <v>327</v>
      </c>
      <c r="E330" s="13"/>
      <c r="F330" s="74"/>
      <c r="G330" s="74"/>
      <c r="H330" s="74"/>
      <c r="L330" s="64"/>
      <c r="Q330" s="17"/>
      <c r="R330" s="17"/>
      <c r="T330" s="34">
        <f t="shared" si="94"/>
        <v>0.59399999999999997</v>
      </c>
      <c r="U330">
        <f>IF(A330=0,$AL$2,IF(A330=1,$AL$3,IF(A330=2,$AL$4,IF(A330=3,$AL$5,IF(A330=4,$AL$6,IF(A330=5,$AL$7,IF(A330=6,#REF!,IF(A330=7,$AL$9,IF(A330=8,$AL$8,"")))))))))</f>
        <v>2.7E-2</v>
      </c>
      <c r="V330">
        <v>22.22</v>
      </c>
      <c r="W330">
        <f t="shared" si="95"/>
        <v>4.5454545454545456E-2</v>
      </c>
      <c r="X330">
        <f t="shared" si="96"/>
        <v>-1.8454545454545456E-2</v>
      </c>
      <c r="Y330" s="32">
        <f t="shared" si="97"/>
        <v>305726.80333601811</v>
      </c>
      <c r="Z330" s="28">
        <f t="shared" si="98"/>
        <v>6.3231911749717096</v>
      </c>
      <c r="AA330" s="28">
        <f t="shared" si="99"/>
        <v>4835.873472806873</v>
      </c>
      <c r="AB330" s="20"/>
      <c r="AC330" s="1">
        <f t="shared" si="91"/>
        <v>0.12646382349943419</v>
      </c>
      <c r="AD330" s="1">
        <f t="shared" si="92"/>
        <v>499.87353617650058</v>
      </c>
      <c r="AE330" s="1">
        <f t="shared" si="93"/>
        <v>6.3231911749717096E-2</v>
      </c>
      <c r="AF330" s="3">
        <f t="shared" si="100"/>
        <v>120.89683682017183</v>
      </c>
    </row>
    <row r="331" spans="1:32" x14ac:dyDescent="0.35">
      <c r="A331">
        <v>5</v>
      </c>
      <c r="C331" s="15">
        <f t="shared" si="101"/>
        <v>44234</v>
      </c>
      <c r="D331" s="9">
        <v>328</v>
      </c>
      <c r="E331" s="13"/>
      <c r="F331" s="74"/>
      <c r="G331" s="74"/>
      <c r="H331" s="74"/>
      <c r="L331" s="64"/>
      <c r="Q331" s="17"/>
      <c r="R331" s="17"/>
      <c r="T331" s="34">
        <f t="shared" si="94"/>
        <v>0.59399999999999997</v>
      </c>
      <c r="U331">
        <f>IF(A331=0,$AL$2,IF(A331=1,$AL$3,IF(A331=2,$AL$4,IF(A331=3,$AL$5,IF(A331=4,$AL$6,IF(A331=5,$AL$7,IF(A331=6,#REF!,IF(A331=7,$AL$9,IF(A331=8,$AL$8,"")))))))))</f>
        <v>2.7E-2</v>
      </c>
      <c r="V331">
        <v>22.22</v>
      </c>
      <c r="W331">
        <f t="shared" si="95"/>
        <v>4.5454545454545456E-2</v>
      </c>
      <c r="X331">
        <f t="shared" si="96"/>
        <v>-1.8454545454545456E-2</v>
      </c>
      <c r="Y331" s="32">
        <f t="shared" si="97"/>
        <v>305726.63527117023</v>
      </c>
      <c r="Z331" s="28">
        <f t="shared" si="98"/>
        <v>6.203838242149871</v>
      </c>
      <c r="AA331" s="28">
        <f t="shared" si="99"/>
        <v>4836.1608905875537</v>
      </c>
      <c r="AB331" s="20"/>
      <c r="AC331" s="1">
        <f t="shared" si="91"/>
        <v>0.12407676484299743</v>
      </c>
      <c r="AD331" s="1">
        <f t="shared" si="92"/>
        <v>499.87592323515702</v>
      </c>
      <c r="AE331" s="1">
        <f t="shared" si="93"/>
        <v>6.2038382421498714E-2</v>
      </c>
      <c r="AF331" s="3">
        <f t="shared" si="100"/>
        <v>120.90402226468885</v>
      </c>
    </row>
    <row r="332" spans="1:32" x14ac:dyDescent="0.35">
      <c r="A332">
        <v>5</v>
      </c>
      <c r="C332" s="15">
        <f t="shared" si="101"/>
        <v>44235</v>
      </c>
      <c r="D332" s="9">
        <v>329</v>
      </c>
      <c r="E332" s="13"/>
      <c r="F332" s="74"/>
      <c r="G332" s="74"/>
      <c r="H332" s="74"/>
      <c r="L332" s="64"/>
      <c r="Q332" s="17"/>
      <c r="R332" s="17"/>
      <c r="T332" s="34">
        <f t="shared" si="94"/>
        <v>0.59399999999999997</v>
      </c>
      <c r="U332">
        <f>IF(A332=0,$AL$2,IF(A332=1,$AL$3,IF(A332=2,$AL$4,IF(A332=3,$AL$5,IF(A332=4,$AL$6,IF(A332=5,$AL$7,IF(A332=6,#REF!,IF(A332=7,$AL$9,IF(A332=8,$AL$8,"")))))))))</f>
        <v>2.7E-2</v>
      </c>
      <c r="V332">
        <v>22.22</v>
      </c>
      <c r="W332">
        <f t="shared" si="95"/>
        <v>4.5454545454545456E-2</v>
      </c>
      <c r="X332">
        <f t="shared" si="96"/>
        <v>-1.8454545454545456E-2</v>
      </c>
      <c r="Y332" s="32">
        <f t="shared" si="97"/>
        <v>305726.47037870879</v>
      </c>
      <c r="Z332" s="28">
        <f t="shared" si="98"/>
        <v>6.0867380562421474</v>
      </c>
      <c r="AA332" s="28">
        <f t="shared" si="99"/>
        <v>4836.442883234924</v>
      </c>
      <c r="AB332" s="20"/>
      <c r="AC332" s="1">
        <f t="shared" si="91"/>
        <v>0.12173476112484295</v>
      </c>
      <c r="AD332" s="1">
        <f t="shared" si="92"/>
        <v>499.87826523887514</v>
      </c>
      <c r="AE332" s="1">
        <f t="shared" si="93"/>
        <v>6.0867380562421476E-2</v>
      </c>
      <c r="AF332" s="3">
        <f t="shared" si="100"/>
        <v>120.91107208087311</v>
      </c>
    </row>
    <row r="333" spans="1:32" x14ac:dyDescent="0.35">
      <c r="A333">
        <v>5</v>
      </c>
      <c r="C333" s="15">
        <f t="shared" si="101"/>
        <v>44236</v>
      </c>
      <c r="D333" s="9">
        <v>330</v>
      </c>
      <c r="E333" s="13"/>
      <c r="F333" s="74"/>
      <c r="G333" s="74"/>
      <c r="H333" s="74"/>
      <c r="L333" s="64"/>
      <c r="Q333" s="17"/>
      <c r="R333" s="17"/>
      <c r="T333" s="34">
        <f t="shared" si="94"/>
        <v>0.59399999999999997</v>
      </c>
      <c r="U333">
        <f>IF(A333=0,$AL$2,IF(A333=1,$AL$3,IF(A333=2,$AL$4,IF(A333=3,$AL$5,IF(A333=4,$AL$6,IF(A333=5,$AL$7,IF(A333=6,#REF!,IF(A333=7,$AL$9,IF(A333=8,$AL$8,"")))))))))</f>
        <v>2.7E-2</v>
      </c>
      <c r="V333">
        <v>22.22</v>
      </c>
      <c r="W333">
        <f t="shared" si="95"/>
        <v>4.5454545454545456E-2</v>
      </c>
      <c r="X333">
        <f t="shared" si="96"/>
        <v>-1.8454545454545456E-2</v>
      </c>
      <c r="Y333" s="32">
        <f t="shared" si="97"/>
        <v>305726.3085987526</v>
      </c>
      <c r="Z333" s="28">
        <f t="shared" si="98"/>
        <v>5.9718481007894795</v>
      </c>
      <c r="AA333" s="28">
        <f t="shared" si="99"/>
        <v>4836.7195531465713</v>
      </c>
      <c r="AB333" s="20"/>
      <c r="AC333" s="1">
        <f t="shared" si="91"/>
        <v>0.11943696201578959</v>
      </c>
      <c r="AD333" s="1">
        <f t="shared" si="92"/>
        <v>499.88056303798419</v>
      </c>
      <c r="AE333" s="1">
        <f t="shared" si="93"/>
        <v>5.9718481007894793E-2</v>
      </c>
      <c r="AF333" s="3">
        <f t="shared" si="100"/>
        <v>120.91798882866429</v>
      </c>
    </row>
    <row r="334" spans="1:32" x14ac:dyDescent="0.35">
      <c r="A334">
        <v>5</v>
      </c>
      <c r="C334" s="15">
        <f t="shared" si="101"/>
        <v>44237</v>
      </c>
      <c r="D334" s="9">
        <v>331</v>
      </c>
      <c r="E334" s="13"/>
      <c r="F334" s="74"/>
      <c r="G334" s="74"/>
      <c r="H334" s="74"/>
      <c r="L334" s="64"/>
      <c r="Q334" s="17"/>
      <c r="R334" s="17"/>
      <c r="T334" s="34">
        <f t="shared" si="94"/>
        <v>0.59399999999999997</v>
      </c>
      <c r="U334">
        <f>IF(A334=0,$AL$2,IF(A334=1,$AL$3,IF(A334=2,$AL$4,IF(A334=3,$AL$5,IF(A334=4,$AL$6,IF(A334=5,$AL$7,IF(A334=6,#REF!,IF(A334=7,$AL$9,IF(A334=8,$AL$8,"")))))))))</f>
        <v>2.7E-2</v>
      </c>
      <c r="V334">
        <v>22.22</v>
      </c>
      <c r="W334">
        <f t="shared" si="95"/>
        <v>4.5454545454545456E-2</v>
      </c>
      <c r="X334">
        <f t="shared" si="96"/>
        <v>-1.8454545454545456E-2</v>
      </c>
      <c r="Y334" s="32">
        <f t="shared" si="97"/>
        <v>305726.1498725508</v>
      </c>
      <c r="Z334" s="28">
        <f t="shared" si="98"/>
        <v>5.8591266616260924</v>
      </c>
      <c r="AA334" s="28">
        <f t="shared" si="99"/>
        <v>4836.991000787516</v>
      </c>
      <c r="AB334" s="20"/>
      <c r="AC334" s="1">
        <f t="shared" si="91"/>
        <v>0.11718253323252185</v>
      </c>
      <c r="AD334" s="1">
        <f t="shared" si="92"/>
        <v>499.88281746676751</v>
      </c>
      <c r="AE334" s="1">
        <f t="shared" si="93"/>
        <v>5.8591266616260927E-2</v>
      </c>
      <c r="AF334" s="3">
        <f t="shared" si="100"/>
        <v>120.9247750196879</v>
      </c>
    </row>
    <row r="335" spans="1:32" x14ac:dyDescent="0.35">
      <c r="A335">
        <v>5</v>
      </c>
      <c r="C335" s="15">
        <f t="shared" si="101"/>
        <v>44238</v>
      </c>
      <c r="D335" s="9">
        <v>332</v>
      </c>
      <c r="E335" s="13"/>
      <c r="F335" s="74"/>
      <c r="G335" s="74"/>
      <c r="H335" s="74"/>
      <c r="L335" s="64"/>
      <c r="Q335" s="17"/>
      <c r="R335" s="17"/>
      <c r="T335" s="34">
        <f t="shared" si="94"/>
        <v>0.59399999999999997</v>
      </c>
      <c r="U335">
        <f>IF(A335=0,$AL$2,IF(A335=1,$AL$3,IF(A335=2,$AL$4,IF(A335=3,$AL$5,IF(A335=4,$AL$6,IF(A335=5,$AL$7,IF(A335=6,#REF!,IF(A335=7,$AL$9,IF(A335=8,$AL$8,"")))))))))</f>
        <v>2.7E-2</v>
      </c>
      <c r="V335">
        <v>22.22</v>
      </c>
      <c r="W335">
        <f t="shared" si="95"/>
        <v>4.5454545454545456E-2</v>
      </c>
      <c r="X335">
        <f t="shared" si="96"/>
        <v>-1.8454545454545456E-2</v>
      </c>
      <c r="Y335" s="32">
        <f t="shared" si="97"/>
        <v>305725.99414246151</v>
      </c>
      <c r="Z335" s="28">
        <f t="shared" si="98"/>
        <v>5.7485328117448189</v>
      </c>
      <c r="AA335" s="28">
        <f t="shared" si="99"/>
        <v>4837.257324726681</v>
      </c>
      <c r="AB335" s="20"/>
      <c r="AC335" s="1">
        <f t="shared" si="91"/>
        <v>0.11497065623489638</v>
      </c>
      <c r="AD335" s="1">
        <f t="shared" si="92"/>
        <v>499.8850293437651</v>
      </c>
      <c r="AE335" s="1">
        <f t="shared" si="93"/>
        <v>5.7485328117448192E-2</v>
      </c>
      <c r="AF335" s="3">
        <f t="shared" si="100"/>
        <v>120.93143311816704</v>
      </c>
    </row>
    <row r="336" spans="1:32" x14ac:dyDescent="0.35">
      <c r="A336">
        <v>5</v>
      </c>
      <c r="C336" s="15">
        <f t="shared" si="101"/>
        <v>44239</v>
      </c>
      <c r="D336" s="9">
        <v>333</v>
      </c>
      <c r="E336" s="13"/>
      <c r="F336" s="74"/>
      <c r="G336" s="74"/>
      <c r="H336" s="74"/>
      <c r="L336" s="64"/>
      <c r="Q336" s="17"/>
      <c r="R336" s="17"/>
      <c r="T336" s="34">
        <f t="shared" si="94"/>
        <v>0.59399999999999997</v>
      </c>
      <c r="U336">
        <f>IF(A336=0,$AL$2,IF(A336=1,$AL$3,IF(A336=2,$AL$4,IF(A336=3,$AL$5,IF(A336=4,$AL$6,IF(A336=5,$AL$7,IF(A336=6,#REF!,IF(A336=7,$AL$9,IF(A336=8,$AL$8,"")))))))))</f>
        <v>2.7E-2</v>
      </c>
      <c r="V336">
        <v>22.22</v>
      </c>
      <c r="W336">
        <f t="shared" si="95"/>
        <v>4.5454545454545456E-2</v>
      </c>
      <c r="X336">
        <f t="shared" si="96"/>
        <v>-1.8454545454545456E-2</v>
      </c>
      <c r="Y336" s="32">
        <f t="shared" si="97"/>
        <v>305725.84135193081</v>
      </c>
      <c r="Z336" s="28">
        <f t="shared" si="98"/>
        <v>5.6400263964477437</v>
      </c>
      <c r="AA336" s="28">
        <f t="shared" si="99"/>
        <v>4837.5186216726697</v>
      </c>
      <c r="AB336" s="20"/>
      <c r="AC336" s="1">
        <f t="shared" si="91"/>
        <v>0.11280052792895488</v>
      </c>
      <c r="AD336" s="1">
        <f t="shared" si="92"/>
        <v>499.88719947207102</v>
      </c>
      <c r="AE336" s="1">
        <f t="shared" si="93"/>
        <v>5.6400263964477441E-2</v>
      </c>
      <c r="AF336" s="3">
        <f t="shared" si="100"/>
        <v>120.93796554181675</v>
      </c>
    </row>
    <row r="337" spans="1:32" x14ac:dyDescent="0.35">
      <c r="A337">
        <v>5</v>
      </c>
      <c r="C337" s="15">
        <f t="shared" si="101"/>
        <v>44240</v>
      </c>
      <c r="D337" s="9">
        <v>334</v>
      </c>
      <c r="E337" s="13"/>
      <c r="F337" s="74"/>
      <c r="G337" s="74"/>
      <c r="H337" s="74"/>
      <c r="L337" s="64"/>
      <c r="Q337" s="17"/>
      <c r="R337" s="17"/>
      <c r="T337" s="34">
        <f t="shared" si="94"/>
        <v>0.59399999999999997</v>
      </c>
      <c r="U337">
        <f>IF(A337=0,$AL$2,IF(A337=1,$AL$3,IF(A337=2,$AL$4,IF(A337=3,$AL$5,IF(A337=4,$AL$6,IF(A337=5,$AL$7,IF(A337=6,#REF!,IF(A337=7,$AL$9,IF(A337=8,$AL$8,"")))))))))</f>
        <v>2.7E-2</v>
      </c>
      <c r="V337">
        <v>22.22</v>
      </c>
      <c r="W337">
        <f t="shared" si="95"/>
        <v>4.5454545454545456E-2</v>
      </c>
      <c r="X337">
        <f t="shared" si="96"/>
        <v>-1.8454545454545456E-2</v>
      </c>
      <c r="Y337" s="32">
        <f t="shared" si="97"/>
        <v>305725.6914454723</v>
      </c>
      <c r="Z337" s="28">
        <f t="shared" si="98"/>
        <v>5.533568018776811</v>
      </c>
      <c r="AA337" s="28">
        <f t="shared" si="99"/>
        <v>4837.7749865088717</v>
      </c>
      <c r="AB337" s="20"/>
      <c r="AC337" s="1">
        <f t="shared" si="91"/>
        <v>0.11067136037553622</v>
      </c>
      <c r="AD337" s="1">
        <f t="shared" si="92"/>
        <v>499.88932863962447</v>
      </c>
      <c r="AE337" s="1">
        <f t="shared" si="93"/>
        <v>5.5335680187768112E-2</v>
      </c>
      <c r="AF337" s="3">
        <f t="shared" si="100"/>
        <v>120.9443746627218</v>
      </c>
    </row>
    <row r="338" spans="1:32" x14ac:dyDescent="0.35">
      <c r="A338">
        <v>5</v>
      </c>
      <c r="C338" s="15">
        <f t="shared" si="101"/>
        <v>44241</v>
      </c>
      <c r="D338" s="9">
        <v>335</v>
      </c>
      <c r="E338" s="13"/>
      <c r="F338" s="74"/>
      <c r="G338" s="74"/>
      <c r="H338" s="74"/>
      <c r="L338" s="64"/>
      <c r="Q338" s="17"/>
      <c r="R338" s="17"/>
      <c r="T338" s="34">
        <f t="shared" si="94"/>
        <v>0.59399999999999997</v>
      </c>
      <c r="U338">
        <f>IF(A338=0,$AL$2,IF(A338=1,$AL$3,IF(A338=2,$AL$4,IF(A338=3,$AL$5,IF(A338=4,$AL$6,IF(A338=5,$AL$7,IF(A338=6,#REF!,IF(A338=7,$AL$9,IF(A338=8,$AL$8,"")))))))))</f>
        <v>2.7E-2</v>
      </c>
      <c r="V338">
        <v>22.22</v>
      </c>
      <c r="W338">
        <f t="shared" si="95"/>
        <v>4.5454545454545456E-2</v>
      </c>
      <c r="X338">
        <f t="shared" si="96"/>
        <v>-1.8454545454545456E-2</v>
      </c>
      <c r="Y338" s="32">
        <f t="shared" si="97"/>
        <v>305725.54436864681</v>
      </c>
      <c r="Z338" s="28">
        <f t="shared" si="98"/>
        <v>5.4291190252191086</v>
      </c>
      <c r="AA338" s="28">
        <f t="shared" si="99"/>
        <v>4838.0265123279069</v>
      </c>
      <c r="AB338" s="20"/>
      <c r="AC338" s="1">
        <f t="shared" si="91"/>
        <v>0.10858238050438218</v>
      </c>
      <c r="AD338" s="1">
        <f t="shared" si="92"/>
        <v>499.8914176194956</v>
      </c>
      <c r="AE338" s="1">
        <f t="shared" si="93"/>
        <v>5.4291190252191091E-2</v>
      </c>
      <c r="AF338" s="3">
        <f t="shared" si="100"/>
        <v>120.95066280819768</v>
      </c>
    </row>
    <row r="339" spans="1:32" x14ac:dyDescent="0.35">
      <c r="A339">
        <v>5</v>
      </c>
      <c r="C339" s="15">
        <f t="shared" si="101"/>
        <v>44242</v>
      </c>
      <c r="D339" s="9">
        <v>336</v>
      </c>
      <c r="E339" s="13"/>
      <c r="F339" s="74"/>
      <c r="G339" s="74"/>
      <c r="H339" s="74"/>
      <c r="L339" s="64"/>
      <c r="Q339" s="17"/>
      <c r="R339" s="17"/>
      <c r="T339" s="34">
        <f t="shared" si="94"/>
        <v>0.59399999999999997</v>
      </c>
      <c r="U339">
        <f>IF(A339=0,$AL$2,IF(A339=1,$AL$3,IF(A339=2,$AL$4,IF(A339=3,$AL$5,IF(A339=4,$AL$6,IF(A339=5,$AL$7,IF(A339=6,#REF!,IF(A339=7,$AL$9,IF(A339=8,$AL$8,"")))))))))</f>
        <v>2.7E-2</v>
      </c>
      <c r="V339">
        <v>22.22</v>
      </c>
      <c r="W339">
        <f t="shared" si="95"/>
        <v>4.5454545454545456E-2</v>
      </c>
      <c r="X339">
        <f t="shared" si="96"/>
        <v>-1.8454545454545456E-2</v>
      </c>
      <c r="Y339" s="32">
        <f t="shared" si="97"/>
        <v>305725.40006804286</v>
      </c>
      <c r="Z339" s="28">
        <f t="shared" si="98"/>
        <v>5.3266414916816665</v>
      </c>
      <c r="AA339" s="28">
        <f t="shared" si="99"/>
        <v>4838.2732904654167</v>
      </c>
      <c r="AB339" s="20"/>
      <c r="AC339" s="1">
        <f t="shared" si="91"/>
        <v>0.10653282983363332</v>
      </c>
      <c r="AD339" s="1">
        <f t="shared" si="92"/>
        <v>499.89346717016639</v>
      </c>
      <c r="AE339" s="1">
        <f t="shared" si="93"/>
        <v>5.3266414916816662E-2</v>
      </c>
      <c r="AF339" s="3">
        <f t="shared" si="100"/>
        <v>120.95683226163543</v>
      </c>
    </row>
    <row r="340" spans="1:32" x14ac:dyDescent="0.35">
      <c r="A340">
        <v>5</v>
      </c>
      <c r="C340" s="15">
        <f t="shared" si="101"/>
        <v>44243</v>
      </c>
      <c r="D340" s="9">
        <v>337</v>
      </c>
      <c r="E340" s="13"/>
      <c r="F340" s="74"/>
      <c r="G340" s="74"/>
      <c r="H340" s="74"/>
      <c r="L340" s="64"/>
      <c r="Q340" s="17"/>
      <c r="R340" s="17"/>
      <c r="T340" s="34">
        <f t="shared" si="94"/>
        <v>0.59399999999999997</v>
      </c>
      <c r="U340">
        <f>IF(A340=0,$AL$2,IF(A340=1,$AL$3,IF(A340=2,$AL$4,IF(A340=3,$AL$5,IF(A340=4,$AL$6,IF(A340=5,$AL$7,IF(A340=6,#REF!,IF(A340=7,$AL$9,IF(A340=8,$AL$8,"")))))))))</f>
        <v>2.7E-2</v>
      </c>
      <c r="V340">
        <v>22.22</v>
      </c>
      <c r="W340">
        <f t="shared" si="95"/>
        <v>4.5454545454545456E-2</v>
      </c>
      <c r="X340">
        <f t="shared" si="96"/>
        <v>-1.8454545454545456E-2</v>
      </c>
      <c r="Y340" s="32">
        <f t="shared" si="97"/>
        <v>305725.25849125703</v>
      </c>
      <c r="Z340" s="28">
        <f t="shared" si="98"/>
        <v>5.2260982097306892</v>
      </c>
      <c r="AA340" s="28">
        <f t="shared" si="99"/>
        <v>4838.5154105332203</v>
      </c>
      <c r="AB340" s="20"/>
      <c r="AC340" s="1">
        <f t="shared" si="91"/>
        <v>0.10452196419461379</v>
      </c>
      <c r="AD340" s="1">
        <f t="shared" si="92"/>
        <v>499.89547803580541</v>
      </c>
      <c r="AE340" s="1">
        <f t="shared" si="93"/>
        <v>5.2260982097306896E-2</v>
      </c>
      <c r="AF340" s="3">
        <f t="shared" si="100"/>
        <v>120.96288526333052</v>
      </c>
    </row>
    <row r="341" spans="1:32" x14ac:dyDescent="0.35">
      <c r="A341">
        <v>5</v>
      </c>
      <c r="C341" s="15">
        <f t="shared" si="101"/>
        <v>44244</v>
      </c>
      <c r="D341" s="9">
        <v>338</v>
      </c>
      <c r="E341" s="13"/>
      <c r="F341" s="74"/>
      <c r="G341" s="74"/>
      <c r="H341" s="74"/>
      <c r="L341" s="64"/>
      <c r="Q341" s="17"/>
      <c r="R341" s="17"/>
      <c r="T341" s="34">
        <f t="shared" si="94"/>
        <v>0.59399999999999997</v>
      </c>
      <c r="U341">
        <f>IF(A341=0,$AL$2,IF(A341=1,$AL$3,IF(A341=2,$AL$4,IF(A341=3,$AL$5,IF(A341=4,$AL$6,IF(A341=5,$AL$7,IF(A341=6,#REF!,IF(A341=7,$AL$9,IF(A341=8,$AL$8,"")))))))))</f>
        <v>2.7E-2</v>
      </c>
      <c r="V341">
        <v>22.22</v>
      </c>
      <c r="W341">
        <f t="shared" si="95"/>
        <v>4.5454545454545456E-2</v>
      </c>
      <c r="X341">
        <f t="shared" si="96"/>
        <v>-1.8454545454545456E-2</v>
      </c>
      <c r="Y341" s="32">
        <f t="shared" si="97"/>
        <v>305725.11958687502</v>
      </c>
      <c r="Z341" s="28">
        <f t="shared" si="98"/>
        <v>5.1274526730902439</v>
      </c>
      <c r="AA341" s="28">
        <f t="shared" si="99"/>
        <v>4838.752960451844</v>
      </c>
      <c r="AB341" s="20"/>
      <c r="AC341" s="1">
        <f t="shared" si="91"/>
        <v>0.10254905346180487</v>
      </c>
      <c r="AD341" s="1">
        <f t="shared" si="92"/>
        <v>499.89745094653819</v>
      </c>
      <c r="AE341" s="1">
        <f t="shared" si="93"/>
        <v>5.1274526730902437E-2</v>
      </c>
      <c r="AF341" s="3">
        <f t="shared" si="100"/>
        <v>120.96882401129611</v>
      </c>
    </row>
    <row r="342" spans="1:32" x14ac:dyDescent="0.35">
      <c r="A342">
        <v>5</v>
      </c>
      <c r="C342" s="15">
        <f t="shared" si="101"/>
        <v>44245</v>
      </c>
      <c r="D342" s="9">
        <v>339</v>
      </c>
      <c r="E342" s="13"/>
      <c r="F342" s="74"/>
      <c r="G342" s="74"/>
      <c r="H342" s="74"/>
      <c r="L342" s="64"/>
      <c r="Q342" s="17"/>
      <c r="R342" s="17"/>
      <c r="T342" s="34">
        <f t="shared" si="94"/>
        <v>0.59399999999999997</v>
      </c>
      <c r="U342">
        <f>IF(A342=0,$AL$2,IF(A342=1,$AL$3,IF(A342=2,$AL$4,IF(A342=3,$AL$5,IF(A342=4,$AL$6,IF(A342=5,$AL$7,IF(A342=6,#REF!,IF(A342=7,$AL$9,IF(A342=8,$AL$8,"")))))))))</f>
        <v>2.7E-2</v>
      </c>
      <c r="V342">
        <v>22.22</v>
      </c>
      <c r="W342">
        <f t="shared" si="95"/>
        <v>4.5454545454545456E-2</v>
      </c>
      <c r="X342">
        <f t="shared" si="96"/>
        <v>-1.8454545454545456E-2</v>
      </c>
      <c r="Y342" s="32">
        <f t="shared" si="97"/>
        <v>305724.98330445314</v>
      </c>
      <c r="Z342" s="28">
        <f t="shared" si="98"/>
        <v>5.0306690643955161</v>
      </c>
      <c r="AA342" s="28">
        <f t="shared" si="99"/>
        <v>4838.9860264824392</v>
      </c>
      <c r="AB342" s="20"/>
      <c r="AC342" s="1">
        <f t="shared" si="91"/>
        <v>0.10061338128791032</v>
      </c>
      <c r="AD342" s="1">
        <f t="shared" si="92"/>
        <v>499.89938661871207</v>
      </c>
      <c r="AE342" s="1">
        <f t="shared" si="93"/>
        <v>5.0306690643955161E-2</v>
      </c>
      <c r="AF342" s="3">
        <f t="shared" si="100"/>
        <v>120.97465066206098</v>
      </c>
    </row>
    <row r="343" spans="1:32" x14ac:dyDescent="0.35">
      <c r="A343">
        <v>5</v>
      </c>
      <c r="C343" s="15">
        <f t="shared" si="101"/>
        <v>44246</v>
      </c>
      <c r="D343" s="9">
        <v>340</v>
      </c>
      <c r="E343" s="13"/>
      <c r="F343" s="74"/>
      <c r="G343" s="74"/>
      <c r="H343" s="74"/>
      <c r="L343" s="64"/>
      <c r="Q343" s="17"/>
      <c r="R343" s="17"/>
      <c r="T343" s="34">
        <f t="shared" si="94"/>
        <v>0.59399999999999997</v>
      </c>
      <c r="U343">
        <f>IF(A343=0,$AL$2,IF(A343=1,$AL$3,IF(A343=2,$AL$4,IF(A343=3,$AL$5,IF(A343=4,$AL$6,IF(A343=5,$AL$7,IF(A343=6,#REF!,IF(A343=7,$AL$9,IF(A343=8,$AL$8,"")))))))))</f>
        <v>2.7E-2</v>
      </c>
      <c r="V343">
        <v>22.22</v>
      </c>
      <c r="W343">
        <f t="shared" si="95"/>
        <v>4.5454545454545456E-2</v>
      </c>
      <c r="X343">
        <f t="shared" si="96"/>
        <v>-1.8454545454545456E-2</v>
      </c>
      <c r="Y343" s="32">
        <f t="shared" si="97"/>
        <v>305724.84959449968</v>
      </c>
      <c r="Z343" s="28">
        <f t="shared" si="98"/>
        <v>4.9357122421958408</v>
      </c>
      <c r="AA343" s="28">
        <f t="shared" si="99"/>
        <v>4839.2146932580936</v>
      </c>
      <c r="AB343" s="20"/>
      <c r="AC343" s="1">
        <f t="shared" si="91"/>
        <v>9.8714244843916818E-2</v>
      </c>
      <c r="AD343" s="1">
        <f t="shared" si="92"/>
        <v>499.9012857551561</v>
      </c>
      <c r="AE343" s="1">
        <f t="shared" si="93"/>
        <v>4.9357122421958409E-2</v>
      </c>
      <c r="AF343" s="3">
        <f t="shared" si="100"/>
        <v>120.98036733145234</v>
      </c>
    </row>
    <row r="344" spans="1:32" x14ac:dyDescent="0.35">
      <c r="A344">
        <v>5</v>
      </c>
      <c r="C344" s="15">
        <f t="shared" si="101"/>
        <v>44247</v>
      </c>
      <c r="D344" s="9">
        <v>341</v>
      </c>
      <c r="E344" s="13"/>
      <c r="F344" s="74"/>
      <c r="G344" s="74"/>
      <c r="H344" s="74"/>
      <c r="L344" s="64"/>
      <c r="Q344" s="17"/>
      <c r="R344" s="17"/>
      <c r="T344" s="34">
        <f t="shared" si="94"/>
        <v>0.59399999999999997</v>
      </c>
      <c r="U344">
        <f>IF(A344=0,$AL$2,IF(A344=1,$AL$3,IF(A344=2,$AL$4,IF(A344=3,$AL$5,IF(A344=4,$AL$6,IF(A344=5,$AL$7,IF(A344=6,#REF!,IF(A344=7,$AL$9,IF(A344=8,$AL$8,"")))))))))</f>
        <v>2.7E-2</v>
      </c>
      <c r="V344">
        <v>22.22</v>
      </c>
      <c r="W344">
        <f t="shared" si="95"/>
        <v>4.5454545454545456E-2</v>
      </c>
      <c r="X344">
        <f t="shared" si="96"/>
        <v>-1.8454545454545456E-2</v>
      </c>
      <c r="Y344" s="32">
        <f t="shared" si="97"/>
        <v>305724.71840845724</v>
      </c>
      <c r="Z344" s="28">
        <f t="shared" si="98"/>
        <v>4.8425477282028044</v>
      </c>
      <c r="AA344" s="28">
        <f t="shared" si="99"/>
        <v>4839.4390438145574</v>
      </c>
      <c r="AB344" s="20"/>
      <c r="AC344" s="1">
        <f t="shared" si="91"/>
        <v>9.6850954564056096E-2</v>
      </c>
      <c r="AD344" s="1">
        <f t="shared" si="92"/>
        <v>499.90314904543595</v>
      </c>
      <c r="AE344" s="1">
        <f t="shared" si="93"/>
        <v>4.8425477282028048E-2</v>
      </c>
      <c r="AF344" s="3">
        <f t="shared" si="100"/>
        <v>120.98597609536394</v>
      </c>
    </row>
    <row r="345" spans="1:32" x14ac:dyDescent="0.35">
      <c r="A345">
        <v>5</v>
      </c>
      <c r="C345" s="15">
        <f t="shared" si="101"/>
        <v>44248</v>
      </c>
      <c r="D345" s="9">
        <v>342</v>
      </c>
      <c r="E345" s="13"/>
      <c r="F345" s="74"/>
      <c r="G345" s="74"/>
      <c r="H345" s="74"/>
      <c r="L345" s="64"/>
      <c r="Q345" s="17"/>
      <c r="R345" s="17"/>
      <c r="T345" s="34">
        <f t="shared" si="94"/>
        <v>0.59399999999999997</v>
      </c>
      <c r="U345">
        <f>IF(A345=0,$AL$2,IF(A345=1,$AL$3,IF(A345=2,$AL$4,IF(A345=3,$AL$5,IF(A345=4,$AL$6,IF(A345=5,$AL$7,IF(A345=6,#REF!,IF(A345=7,$AL$9,IF(A345=8,$AL$8,"")))))))))</f>
        <v>2.7E-2</v>
      </c>
      <c r="V345">
        <v>22.22</v>
      </c>
      <c r="W345">
        <f t="shared" si="95"/>
        <v>4.5454545454545456E-2</v>
      </c>
      <c r="X345">
        <f t="shared" si="96"/>
        <v>-1.8454545454545456E-2</v>
      </c>
      <c r="Y345" s="32">
        <f t="shared" si="97"/>
        <v>305724.58969868481</v>
      </c>
      <c r="Z345" s="28">
        <f t="shared" si="98"/>
        <v>4.7511416947787959</v>
      </c>
      <c r="AA345" s="28">
        <f t="shared" si="99"/>
        <v>4839.6591596203853</v>
      </c>
      <c r="AB345" s="20"/>
      <c r="AC345" s="1">
        <f t="shared" si="91"/>
        <v>9.502283389557592E-2</v>
      </c>
      <c r="AD345" s="1">
        <f t="shared" si="92"/>
        <v>499.9049771661044</v>
      </c>
      <c r="AE345" s="1">
        <f t="shared" si="93"/>
        <v>4.751141694778796E-2</v>
      </c>
      <c r="AF345" s="3">
        <f t="shared" si="100"/>
        <v>120.99147899050963</v>
      </c>
    </row>
    <row r="346" spans="1:32" x14ac:dyDescent="0.35">
      <c r="A346">
        <v>5</v>
      </c>
      <c r="C346" s="15">
        <f t="shared" si="101"/>
        <v>44249</v>
      </c>
      <c r="D346" s="9">
        <v>343</v>
      </c>
      <c r="E346" s="13"/>
      <c r="F346" s="74"/>
      <c r="G346" s="74"/>
      <c r="H346" s="74"/>
      <c r="L346" s="64"/>
      <c r="Q346" s="17"/>
      <c r="R346" s="17"/>
      <c r="T346" s="34">
        <f t="shared" si="94"/>
        <v>0.59399999999999997</v>
      </c>
      <c r="U346">
        <f>IF(A346=0,$AL$2,IF(A346=1,$AL$3,IF(A346=2,$AL$4,IF(A346=3,$AL$5,IF(A346=4,$AL$6,IF(A346=5,$AL$7,IF(A346=6,#REF!,IF(A346=7,$AL$9,IF(A346=8,$AL$8,"")))))))))</f>
        <v>2.7E-2</v>
      </c>
      <c r="V346">
        <v>22.22</v>
      </c>
      <c r="W346">
        <f t="shared" si="95"/>
        <v>4.5454545454545456E-2</v>
      </c>
      <c r="X346">
        <f t="shared" si="96"/>
        <v>-1.8454545454545456E-2</v>
      </c>
      <c r="Y346" s="32">
        <f t="shared" si="97"/>
        <v>305724.46341844078</v>
      </c>
      <c r="Z346" s="28">
        <f t="shared" si="98"/>
        <v>4.6614609526614874</v>
      </c>
      <c r="AA346" s="28">
        <f t="shared" si="99"/>
        <v>4839.8751206065117</v>
      </c>
      <c r="AB346" s="20"/>
      <c r="AC346" s="1">
        <f t="shared" si="91"/>
        <v>9.3229219053229756E-2</v>
      </c>
      <c r="AD346" s="1">
        <f t="shared" si="92"/>
        <v>499.90677078094677</v>
      </c>
      <c r="AE346" s="1">
        <f t="shared" si="93"/>
        <v>4.6614609526614878E-2</v>
      </c>
      <c r="AF346" s="3">
        <f t="shared" si="100"/>
        <v>120.99687801516279</v>
      </c>
    </row>
    <row r="347" spans="1:32" x14ac:dyDescent="0.35">
      <c r="A347">
        <v>5</v>
      </c>
      <c r="C347" s="15">
        <f t="shared" si="101"/>
        <v>44250</v>
      </c>
      <c r="D347" s="9">
        <v>344</v>
      </c>
      <c r="E347" s="13"/>
      <c r="F347" s="74"/>
      <c r="G347" s="74"/>
      <c r="H347" s="74"/>
      <c r="L347" s="64"/>
      <c r="Q347" s="17"/>
      <c r="R347" s="17"/>
      <c r="T347" s="34">
        <f t="shared" si="94"/>
        <v>0.59399999999999997</v>
      </c>
      <c r="U347">
        <f>IF(A347=0,$AL$2,IF(A347=1,$AL$3,IF(A347=2,$AL$4,IF(A347=3,$AL$5,IF(A347=4,$AL$6,IF(A347=5,$AL$7,IF(A347=6,#REF!,IF(A347=7,$AL$9,IF(A347=8,$AL$8,"")))))))))</f>
        <v>2.7E-2</v>
      </c>
      <c r="V347">
        <v>22.22</v>
      </c>
      <c r="W347">
        <f t="shared" si="95"/>
        <v>4.5454545454545456E-2</v>
      </c>
      <c r="X347">
        <f t="shared" si="96"/>
        <v>-1.8454545454545456E-2</v>
      </c>
      <c r="Y347" s="32">
        <f t="shared" si="97"/>
        <v>305724.33952186577</v>
      </c>
      <c r="Z347" s="28">
        <f t="shared" si="98"/>
        <v>4.5734729389197897</v>
      </c>
      <c r="AA347" s="28">
        <f t="shared" si="99"/>
        <v>4840.0870051952688</v>
      </c>
      <c r="AB347" s="20"/>
      <c r="AC347" s="1">
        <f t="shared" si="91"/>
        <v>9.1469458778395796E-2</v>
      </c>
      <c r="AD347" s="1">
        <f t="shared" si="92"/>
        <v>499.90853054122158</v>
      </c>
      <c r="AE347" s="1">
        <f t="shared" si="93"/>
        <v>4.5734729389197898E-2</v>
      </c>
      <c r="AF347" s="3">
        <f t="shared" si="100"/>
        <v>121.00217512988172</v>
      </c>
    </row>
    <row r="348" spans="1:32" x14ac:dyDescent="0.35">
      <c r="A348">
        <v>5</v>
      </c>
      <c r="C348" s="15">
        <f t="shared" si="101"/>
        <v>44251</v>
      </c>
      <c r="D348" s="9">
        <v>345</v>
      </c>
      <c r="E348" s="13"/>
      <c r="F348" s="74"/>
      <c r="G348" s="74"/>
      <c r="H348" s="74"/>
      <c r="L348" s="64"/>
      <c r="Q348" s="17"/>
      <c r="R348" s="17"/>
      <c r="T348" s="34">
        <f t="shared" si="94"/>
        <v>0.59399999999999997</v>
      </c>
      <c r="U348">
        <f>IF(A348=0,$AL$2,IF(A348=1,$AL$3,IF(A348=2,$AL$4,IF(A348=3,$AL$5,IF(A348=4,$AL$6,IF(A348=5,$AL$7,IF(A348=6,#REF!,IF(A348=7,$AL$9,IF(A348=8,$AL$8,"")))))))))</f>
        <v>2.7E-2</v>
      </c>
      <c r="V348">
        <v>22.22</v>
      </c>
      <c r="W348">
        <f t="shared" si="95"/>
        <v>4.5454545454545456E-2</v>
      </c>
      <c r="X348">
        <f t="shared" si="96"/>
        <v>-1.8454545454545456E-2</v>
      </c>
      <c r="Y348" s="32">
        <f t="shared" si="97"/>
        <v>305724.21796396596</v>
      </c>
      <c r="Z348" s="28">
        <f t="shared" si="98"/>
        <v>4.487145705136931</v>
      </c>
      <c r="AA348" s="28">
        <f t="shared" si="99"/>
        <v>4840.2948903288561</v>
      </c>
      <c r="AB348" s="20"/>
      <c r="AC348" s="1">
        <f t="shared" si="91"/>
        <v>8.9742914102738616E-2</v>
      </c>
      <c r="AD348" s="1">
        <f t="shared" si="92"/>
        <v>499.91025708589729</v>
      </c>
      <c r="AE348" s="1">
        <f t="shared" si="93"/>
        <v>4.4871457051369308E-2</v>
      </c>
      <c r="AF348" s="3">
        <f t="shared" si="100"/>
        <v>121.00737225822141</v>
      </c>
    </row>
    <row r="349" spans="1:32" x14ac:dyDescent="0.35">
      <c r="A349">
        <v>5</v>
      </c>
      <c r="C349" s="15">
        <f t="shared" si="101"/>
        <v>44252</v>
      </c>
      <c r="D349" s="9">
        <v>346</v>
      </c>
      <c r="E349" s="13"/>
      <c r="F349" s="74"/>
      <c r="G349" s="74"/>
      <c r="H349" s="74"/>
      <c r="L349" s="64"/>
      <c r="Q349" s="17"/>
      <c r="R349" s="17"/>
      <c r="T349" s="34">
        <f t="shared" si="94"/>
        <v>0.59399999999999997</v>
      </c>
      <c r="U349">
        <f>IF(A349=0,$AL$2,IF(A349=1,$AL$3,IF(A349=2,$AL$4,IF(A349=3,$AL$5,IF(A349=4,$AL$6,IF(A349=5,$AL$7,IF(A349=6,#REF!,IF(A349=7,$AL$9,IF(A349=8,$AL$8,"")))))))))</f>
        <v>2.7E-2</v>
      </c>
      <c r="V349">
        <v>22.22</v>
      </c>
      <c r="W349">
        <f t="shared" si="95"/>
        <v>4.5454545454545456E-2</v>
      </c>
      <c r="X349">
        <f t="shared" si="96"/>
        <v>-1.8454545454545456E-2</v>
      </c>
      <c r="Y349" s="32">
        <f t="shared" si="97"/>
        <v>305724.09870059689</v>
      </c>
      <c r="Z349" s="28">
        <f t="shared" si="98"/>
        <v>4.4024479058163735</v>
      </c>
      <c r="AA349" s="28">
        <f t="shared" si="99"/>
        <v>4840.4988514972711</v>
      </c>
      <c r="AB349" s="20"/>
      <c r="AC349" s="1">
        <f t="shared" si="91"/>
        <v>8.8048958116327472E-2</v>
      </c>
      <c r="AD349" s="1">
        <f t="shared" si="92"/>
        <v>499.9119510418837</v>
      </c>
      <c r="AE349" s="1">
        <f t="shared" si="93"/>
        <v>4.4024479058163736E-2</v>
      </c>
      <c r="AF349" s="3">
        <f t="shared" si="100"/>
        <v>121.01247128743178</v>
      </c>
    </row>
    <row r="350" spans="1:32" x14ac:dyDescent="0.35">
      <c r="A350">
        <v>5</v>
      </c>
      <c r="C350" s="15">
        <f t="shared" si="101"/>
        <v>44253</v>
      </c>
      <c r="D350" s="9">
        <v>347</v>
      </c>
      <c r="E350" s="13"/>
      <c r="F350" s="74"/>
      <c r="G350" s="74"/>
      <c r="H350" s="74"/>
      <c r="L350" s="64"/>
      <c r="Q350" s="17"/>
      <c r="R350" s="17"/>
      <c r="T350" s="34">
        <f t="shared" si="94"/>
        <v>0.59399999999999997</v>
      </c>
      <c r="U350">
        <f>IF(A350=0,$AL$2,IF(A350=1,$AL$3,IF(A350=2,$AL$4,IF(A350=3,$AL$5,IF(A350=4,$AL$6,IF(A350=5,$AL$7,IF(A350=6,#REF!,IF(A350=7,$AL$9,IF(A350=8,$AL$8,"")))))))))</f>
        <v>2.7E-2</v>
      </c>
      <c r="V350">
        <v>22.22</v>
      </c>
      <c r="W350">
        <f t="shared" si="95"/>
        <v>4.5454545454545456E-2</v>
      </c>
      <c r="X350">
        <f t="shared" si="96"/>
        <v>-1.8454545454545456E-2</v>
      </c>
      <c r="Y350" s="32">
        <f t="shared" si="97"/>
        <v>305723.98168844724</v>
      </c>
      <c r="Z350" s="28">
        <f t="shared" si="98"/>
        <v>4.3193487870063736</v>
      </c>
      <c r="AA350" s="28">
        <f t="shared" si="99"/>
        <v>4840.6989627657176</v>
      </c>
      <c r="AB350" s="20"/>
      <c r="AC350" s="1">
        <f t="shared" si="91"/>
        <v>8.6386975740127478E-2</v>
      </c>
      <c r="AD350" s="1">
        <f t="shared" si="92"/>
        <v>499.91361302425986</v>
      </c>
      <c r="AE350" s="1">
        <f t="shared" si="93"/>
        <v>4.3193487870063739E-2</v>
      </c>
      <c r="AF350" s="3">
        <f t="shared" si="100"/>
        <v>121.01747406914295</v>
      </c>
    </row>
    <row r="351" spans="1:32" x14ac:dyDescent="0.35">
      <c r="A351">
        <v>5</v>
      </c>
      <c r="C351" s="15">
        <f t="shared" si="101"/>
        <v>44254</v>
      </c>
      <c r="D351" s="9">
        <v>348</v>
      </c>
      <c r="E351" s="13"/>
      <c r="F351" s="74"/>
      <c r="G351" s="74"/>
      <c r="H351" s="74"/>
      <c r="L351" s="64"/>
      <c r="Q351" s="17"/>
      <c r="R351" s="17"/>
      <c r="T351" s="34">
        <f t="shared" si="94"/>
        <v>0.59399999999999997</v>
      </c>
      <c r="U351">
        <f>IF(A351=0,$AL$2,IF(A351=1,$AL$3,IF(A351=2,$AL$4,IF(A351=3,$AL$5,IF(A351=4,$AL$6,IF(A351=5,$AL$7,IF(A351=6,#REF!,IF(A351=7,$AL$9,IF(A351=8,$AL$8,"")))))))))</f>
        <v>2.7E-2</v>
      </c>
      <c r="V351">
        <v>22.22</v>
      </c>
      <c r="W351">
        <f t="shared" si="95"/>
        <v>4.5454545454545456E-2</v>
      </c>
      <c r="X351">
        <f t="shared" si="96"/>
        <v>-1.8454545454545456E-2</v>
      </c>
      <c r="Y351" s="32">
        <f t="shared" si="97"/>
        <v>305723.86688502331</v>
      </c>
      <c r="Z351" s="28">
        <f t="shared" si="98"/>
        <v>4.2378181751390658</v>
      </c>
      <c r="AA351" s="28">
        <f t="shared" si="99"/>
        <v>4840.895296801491</v>
      </c>
      <c r="AB351" s="20"/>
      <c r="AC351" s="1">
        <f t="shared" si="91"/>
        <v>8.4756363502781318E-2</v>
      </c>
      <c r="AD351" s="1">
        <f t="shared" si="92"/>
        <v>499.91524363649722</v>
      </c>
      <c r="AE351" s="1">
        <f t="shared" si="93"/>
        <v>4.2378181751390659E-2</v>
      </c>
      <c r="AF351" s="3">
        <f t="shared" si="100"/>
        <v>121.02238242003727</v>
      </c>
    </row>
    <row r="352" spans="1:32" x14ac:dyDescent="0.35">
      <c r="A352">
        <v>5</v>
      </c>
      <c r="C352" s="15">
        <f t="shared" si="101"/>
        <v>44255</v>
      </c>
      <c r="D352" s="9">
        <v>349</v>
      </c>
      <c r="E352" s="13"/>
      <c r="F352" s="74"/>
      <c r="G352" s="74"/>
      <c r="H352" s="74"/>
      <c r="L352" s="64"/>
      <c r="Q352" s="17"/>
      <c r="R352" s="17"/>
      <c r="T352" s="34">
        <f t="shared" si="94"/>
        <v>0.59399999999999997</v>
      </c>
      <c r="U352">
        <f>IF(A352=0,$AL$2,IF(A352=1,$AL$3,IF(A352=2,$AL$4,IF(A352=3,$AL$5,IF(A352=4,$AL$6,IF(A352=5,$AL$7,IF(A352=6,#REF!,IF(A352=7,$AL$9,IF(A352=8,$AL$8,"")))))))))</f>
        <v>2.7E-2</v>
      </c>
      <c r="V352">
        <v>22.22</v>
      </c>
      <c r="W352">
        <f t="shared" si="95"/>
        <v>4.5454545454545456E-2</v>
      </c>
      <c r="X352">
        <f t="shared" si="96"/>
        <v>-1.8454545454545456E-2</v>
      </c>
      <c r="Y352" s="32">
        <f t="shared" si="97"/>
        <v>305723.75424863352</v>
      </c>
      <c r="Z352" s="28">
        <f t="shared" si="98"/>
        <v>4.1578264660800253</v>
      </c>
      <c r="AA352" s="28">
        <f t="shared" si="99"/>
        <v>4841.087924900361</v>
      </c>
      <c r="AB352" s="20"/>
      <c r="AC352" s="1">
        <f t="shared" si="91"/>
        <v>8.3156529321600503E-2</v>
      </c>
      <c r="AD352" s="1">
        <f t="shared" si="92"/>
        <v>499.91684347067837</v>
      </c>
      <c r="AE352" s="1">
        <f t="shared" si="93"/>
        <v>4.1578264660800252E-2</v>
      </c>
      <c r="AF352" s="3">
        <f t="shared" si="100"/>
        <v>121.02719812250903</v>
      </c>
    </row>
    <row r="353" spans="1:32" x14ac:dyDescent="0.35">
      <c r="A353">
        <v>5</v>
      </c>
      <c r="C353" s="15">
        <f t="shared" si="101"/>
        <v>44256</v>
      </c>
      <c r="D353" s="9">
        <v>350</v>
      </c>
      <c r="E353" s="13"/>
      <c r="F353" s="74"/>
      <c r="G353" s="74"/>
      <c r="H353" s="74"/>
      <c r="L353" s="64"/>
      <c r="Q353" s="17"/>
      <c r="R353" s="17"/>
      <c r="T353" s="34">
        <f t="shared" si="94"/>
        <v>0.59399999999999997</v>
      </c>
      <c r="U353">
        <f>IF(A353=0,$AL$2,IF(A353=1,$AL$3,IF(A353=2,$AL$4,IF(A353=3,$AL$5,IF(A353=4,$AL$6,IF(A353=5,$AL$7,IF(A353=6,#REF!,IF(A353=7,$AL$9,IF(A353=8,$AL$8,"")))))))))</f>
        <v>2.7E-2</v>
      </c>
      <c r="V353">
        <v>22.22</v>
      </c>
      <c r="W353">
        <f t="shared" si="95"/>
        <v>4.5454545454545456E-2</v>
      </c>
      <c r="X353">
        <f t="shared" si="96"/>
        <v>-1.8454545454545456E-2</v>
      </c>
      <c r="Y353" s="32">
        <f t="shared" si="97"/>
        <v>305723.64373837312</v>
      </c>
      <c r="Z353" s="28">
        <f t="shared" si="98"/>
        <v>4.0793446143843495</v>
      </c>
      <c r="AA353" s="28">
        <f t="shared" si="99"/>
        <v>4841.2769170124557</v>
      </c>
      <c r="AB353" s="20"/>
      <c r="AC353" s="1">
        <f t="shared" si="91"/>
        <v>8.1586892287686993E-2</v>
      </c>
      <c r="AD353" s="1">
        <f t="shared" si="92"/>
        <v>499.9184131077123</v>
      </c>
      <c r="AE353" s="1">
        <f t="shared" si="93"/>
        <v>4.0793446143843497E-2</v>
      </c>
      <c r="AF353" s="3">
        <f t="shared" si="100"/>
        <v>121.03192292531139</v>
      </c>
    </row>
    <row r="354" spans="1:32" x14ac:dyDescent="0.35">
      <c r="A354">
        <v>5</v>
      </c>
      <c r="C354" s="15">
        <f t="shared" si="101"/>
        <v>44257</v>
      </c>
      <c r="D354" s="9">
        <v>351</v>
      </c>
      <c r="E354" s="13"/>
      <c r="F354" s="74"/>
      <c r="G354" s="74"/>
      <c r="H354" s="74"/>
      <c r="L354" s="64"/>
      <c r="Q354" s="17"/>
      <c r="R354" s="17"/>
      <c r="T354" s="34">
        <f t="shared" si="94"/>
        <v>0.59399999999999997</v>
      </c>
      <c r="U354">
        <f>IF(A354=0,$AL$2,IF(A354=1,$AL$3,IF(A354=2,$AL$4,IF(A354=3,$AL$5,IF(A354=4,$AL$6,IF(A354=5,$AL$7,IF(A354=6,#REF!,IF(A354=7,$AL$9,IF(A354=8,$AL$8,"")))))))))</f>
        <v>2.7E-2</v>
      </c>
      <c r="V354">
        <v>22.22</v>
      </c>
      <c r="W354">
        <f t="shared" si="95"/>
        <v>4.5454545454545456E-2</v>
      </c>
      <c r="X354">
        <f t="shared" si="96"/>
        <v>-1.8454545454545456E-2</v>
      </c>
      <c r="Y354" s="32">
        <f t="shared" si="97"/>
        <v>305723.53531410953</v>
      </c>
      <c r="Z354" s="28">
        <f t="shared" si="98"/>
        <v>4.0023441227553596</v>
      </c>
      <c r="AA354" s="28">
        <f t="shared" si="99"/>
        <v>4841.4623417676548</v>
      </c>
      <c r="AB354" s="20"/>
      <c r="AC354" s="1">
        <f t="shared" si="91"/>
        <v>8.0046882455107188E-2</v>
      </c>
      <c r="AD354" s="1">
        <f t="shared" si="92"/>
        <v>499.91995311754488</v>
      </c>
      <c r="AE354" s="1">
        <f t="shared" si="93"/>
        <v>4.0023441227553594E-2</v>
      </c>
      <c r="AF354" s="3">
        <f t="shared" si="100"/>
        <v>121.03655854419138</v>
      </c>
    </row>
    <row r="355" spans="1:32" x14ac:dyDescent="0.35">
      <c r="A355">
        <v>5</v>
      </c>
      <c r="C355" s="15">
        <f t="shared" si="101"/>
        <v>44258</v>
      </c>
      <c r="D355" s="9">
        <v>352</v>
      </c>
      <c r="E355" s="13"/>
      <c r="F355" s="74"/>
      <c r="G355" s="74"/>
      <c r="H355" s="74"/>
      <c r="L355" s="64"/>
      <c r="Q355" s="17"/>
      <c r="R355" s="17"/>
      <c r="T355" s="34">
        <f t="shared" si="94"/>
        <v>0.59399999999999997</v>
      </c>
      <c r="U355">
        <f>IF(A355=0,$AL$2,IF(A355=1,$AL$3,IF(A355=2,$AL$4,IF(A355=3,$AL$5,IF(A355=4,$AL$6,IF(A355=5,$AL$7,IF(A355=6,#REF!,IF(A355=7,$AL$9,IF(A355=8,$AL$8,"")))))))))</f>
        <v>2.7E-2</v>
      </c>
      <c r="V355">
        <v>22.22</v>
      </c>
      <c r="W355">
        <f t="shared" si="95"/>
        <v>4.5454545454545456E-2</v>
      </c>
      <c r="X355">
        <f t="shared" si="96"/>
        <v>-1.8454545454545456E-2</v>
      </c>
      <c r="Y355" s="32">
        <f t="shared" si="97"/>
        <v>305723.42893646774</v>
      </c>
      <c r="Z355" s="28">
        <f t="shared" si="98"/>
        <v>3.9267970317021121</v>
      </c>
      <c r="AA355" s="28">
        <f t="shared" si="99"/>
        <v>4841.644266500507</v>
      </c>
      <c r="AB355" s="20"/>
      <c r="AC355" s="1">
        <f t="shared" si="91"/>
        <v>7.8535940634042248E-2</v>
      </c>
      <c r="AD355" s="1">
        <f t="shared" si="92"/>
        <v>499.92146405936597</v>
      </c>
      <c r="AE355" s="1">
        <f t="shared" si="93"/>
        <v>3.9267970317021124E-2</v>
      </c>
      <c r="AF355" s="3">
        <f t="shared" si="100"/>
        <v>121.04110666251268</v>
      </c>
    </row>
    <row r="356" spans="1:32" x14ac:dyDescent="0.35">
      <c r="A356">
        <v>5</v>
      </c>
      <c r="C356" s="15">
        <f t="shared" si="101"/>
        <v>44259</v>
      </c>
      <c r="D356" s="9">
        <v>353</v>
      </c>
      <c r="E356" s="13"/>
      <c r="F356" s="74"/>
      <c r="G356" s="74"/>
      <c r="H356" s="74"/>
      <c r="L356" s="64"/>
      <c r="Q356" s="17"/>
      <c r="R356" s="17"/>
      <c r="T356" s="34">
        <f t="shared" si="94"/>
        <v>0.59399999999999997</v>
      </c>
      <c r="U356">
        <f>IF(A356=0,$AL$2,IF(A356=1,$AL$3,IF(A356=2,$AL$4,IF(A356=3,$AL$5,IF(A356=4,$AL$6,IF(A356=5,$AL$7,IF(A356=6,#REF!,IF(A356=7,$AL$9,IF(A356=8,$AL$8,"")))))))))</f>
        <v>2.7E-2</v>
      </c>
      <c r="V356">
        <v>22.22</v>
      </c>
      <c r="W356">
        <f t="shared" si="95"/>
        <v>4.5454545454545456E-2</v>
      </c>
      <c r="X356">
        <f t="shared" si="96"/>
        <v>-1.8454545454545456E-2</v>
      </c>
      <c r="Y356" s="32">
        <f t="shared" si="97"/>
        <v>305723.32456681586</v>
      </c>
      <c r="Z356" s="28">
        <f t="shared" si="98"/>
        <v>3.8526759093919676</v>
      </c>
      <c r="AA356" s="28">
        <f t="shared" si="99"/>
        <v>4841.8227572746755</v>
      </c>
      <c r="AB356" s="20"/>
      <c r="AC356" s="1">
        <f t="shared" si="91"/>
        <v>7.7053518187839357E-2</v>
      </c>
      <c r="AD356" s="1">
        <f t="shared" si="92"/>
        <v>499.92294648181218</v>
      </c>
      <c r="AE356" s="1">
        <f t="shared" si="93"/>
        <v>3.8526759093919678E-2</v>
      </c>
      <c r="AF356" s="3">
        <f t="shared" si="100"/>
        <v>121.0455689318669</v>
      </c>
    </row>
    <row r="357" spans="1:32" x14ac:dyDescent="0.35">
      <c r="A357">
        <v>5</v>
      </c>
      <c r="C357" s="15">
        <f t="shared" si="101"/>
        <v>44260</v>
      </c>
      <c r="D357" s="9">
        <v>354</v>
      </c>
      <c r="E357" s="13"/>
      <c r="F357" s="74"/>
      <c r="G357" s="74"/>
      <c r="H357" s="74"/>
      <c r="L357" s="64"/>
      <c r="Q357" s="17"/>
      <c r="R357" s="17"/>
      <c r="T357" s="34">
        <f t="shared" si="94"/>
        <v>0.59399999999999997</v>
      </c>
      <c r="U357">
        <f>IF(A357=0,$AL$2,IF(A357=1,$AL$3,IF(A357=2,$AL$4,IF(A357=3,$AL$5,IF(A357=4,$AL$6,IF(A357=5,$AL$7,IF(A357=6,#REF!,IF(A357=7,$AL$9,IF(A357=8,$AL$8,"")))))))))</f>
        <v>2.7E-2</v>
      </c>
      <c r="V357">
        <v>22.22</v>
      </c>
      <c r="W357">
        <f t="shared" si="95"/>
        <v>4.5454545454545456E-2</v>
      </c>
      <c r="X357">
        <f t="shared" si="96"/>
        <v>-1.8454545454545456E-2</v>
      </c>
      <c r="Y357" s="32">
        <f t="shared" si="97"/>
        <v>305723.22216725134</v>
      </c>
      <c r="Z357" s="28">
        <f t="shared" si="98"/>
        <v>3.7799538416945468</v>
      </c>
      <c r="AA357" s="28">
        <f t="shared" si="99"/>
        <v>4841.997878906921</v>
      </c>
      <c r="AB357" s="20"/>
      <c r="AC357" s="1">
        <f t="shared" si="91"/>
        <v>7.5599076833890944E-2</v>
      </c>
      <c r="AD357" s="1">
        <f t="shared" si="92"/>
        <v>499.9244009231661</v>
      </c>
      <c r="AE357" s="1">
        <f t="shared" si="93"/>
        <v>3.7799538416945472E-2</v>
      </c>
      <c r="AF357" s="3">
        <f t="shared" si="100"/>
        <v>121.04994697267303</v>
      </c>
    </row>
    <row r="358" spans="1:32" x14ac:dyDescent="0.35">
      <c r="A358">
        <v>5</v>
      </c>
      <c r="C358" s="15">
        <f t="shared" si="101"/>
        <v>44261</v>
      </c>
      <c r="D358" s="9">
        <v>355</v>
      </c>
      <c r="E358" s="13"/>
      <c r="F358" s="74"/>
      <c r="G358" s="74"/>
      <c r="H358" s="74"/>
      <c r="L358" s="64"/>
      <c r="Q358" s="17"/>
      <c r="R358" s="17"/>
      <c r="T358" s="34">
        <f t="shared" si="94"/>
        <v>0.59399999999999997</v>
      </c>
      <c r="U358">
        <f>IF(A358=0,$AL$2,IF(A358=1,$AL$3,IF(A358=2,$AL$4,IF(A358=3,$AL$5,IF(A358=4,$AL$6,IF(A358=5,$AL$7,IF(A358=6,#REF!,IF(A358=7,$AL$9,IF(A358=8,$AL$8,"")))))))))</f>
        <v>2.7E-2</v>
      </c>
      <c r="V358">
        <v>22.22</v>
      </c>
      <c r="W358">
        <f t="shared" si="95"/>
        <v>4.5454545454545456E-2</v>
      </c>
      <c r="X358">
        <f t="shared" si="96"/>
        <v>-1.8454545454545456E-2</v>
      </c>
      <c r="Y358" s="32">
        <f t="shared" si="97"/>
        <v>305723.12170058693</v>
      </c>
      <c r="Z358" s="28">
        <f t="shared" si="98"/>
        <v>3.7086044224134604</v>
      </c>
      <c r="AA358" s="28">
        <f t="shared" si="99"/>
        <v>4842.1696949906345</v>
      </c>
      <c r="AB358" s="20"/>
      <c r="AC358" s="1">
        <f t="shared" si="91"/>
        <v>7.4172088448269211E-2</v>
      </c>
      <c r="AD358" s="1">
        <f t="shared" si="92"/>
        <v>499.92582791155172</v>
      </c>
      <c r="AE358" s="1">
        <f t="shared" si="93"/>
        <v>3.7086044224134605E-2</v>
      </c>
      <c r="AF358" s="3">
        <f t="shared" si="100"/>
        <v>121.05424237476586</v>
      </c>
    </row>
    <row r="359" spans="1:32" x14ac:dyDescent="0.35">
      <c r="A359">
        <v>5</v>
      </c>
      <c r="C359" s="15">
        <f t="shared" si="101"/>
        <v>44262</v>
      </c>
      <c r="D359" s="9">
        <v>356</v>
      </c>
      <c r="E359" s="13"/>
      <c r="F359" s="74"/>
      <c r="G359" s="74"/>
      <c r="H359" s="74"/>
      <c r="L359" s="64"/>
      <c r="Q359" s="17"/>
      <c r="R359" s="17"/>
      <c r="T359" s="34">
        <f t="shared" si="94"/>
        <v>0.59399999999999997</v>
      </c>
      <c r="U359">
        <f>IF(A359=0,$AL$2,IF(A359=1,$AL$3,IF(A359=2,$AL$4,IF(A359=3,$AL$5,IF(A359=4,$AL$6,IF(A359=5,$AL$7,IF(A359=6,#REF!,IF(A359=7,$AL$9,IF(A359=8,$AL$8,"")))))))))</f>
        <v>2.7E-2</v>
      </c>
      <c r="V359">
        <v>22.22</v>
      </c>
      <c r="W359">
        <f t="shared" si="95"/>
        <v>4.5454545454545456E-2</v>
      </c>
      <c r="X359">
        <f t="shared" si="96"/>
        <v>-1.8454545454545456E-2</v>
      </c>
      <c r="Y359" s="32">
        <f t="shared" si="97"/>
        <v>305723.02313033736</v>
      </c>
      <c r="Z359" s="28">
        <f t="shared" si="98"/>
        <v>3.6386017437022788</v>
      </c>
      <c r="AA359" s="28">
        <f t="shared" si="99"/>
        <v>4842.3382679189262</v>
      </c>
      <c r="AB359" s="20"/>
      <c r="AC359" s="1">
        <f t="shared" si="91"/>
        <v>7.2772034874045585E-2</v>
      </c>
      <c r="AD359" s="1">
        <f t="shared" si="92"/>
        <v>499.92722796512595</v>
      </c>
      <c r="AE359" s="1">
        <f t="shared" si="93"/>
        <v>3.6386017437022793E-2</v>
      </c>
      <c r="AF359" s="3">
        <f t="shared" si="100"/>
        <v>121.05845669797316</v>
      </c>
    </row>
    <row r="360" spans="1:32" x14ac:dyDescent="0.35">
      <c r="A360">
        <v>5</v>
      </c>
      <c r="C360" s="15">
        <f t="shared" si="101"/>
        <v>44263</v>
      </c>
      <c r="D360" s="9">
        <v>357</v>
      </c>
      <c r="E360" s="13"/>
      <c r="F360" s="74"/>
      <c r="G360" s="74"/>
      <c r="H360" s="74"/>
      <c r="L360" s="64"/>
      <c r="Q360" s="17"/>
      <c r="R360" s="17"/>
      <c r="T360" s="34">
        <f t="shared" si="94"/>
        <v>0.59399999999999997</v>
      </c>
      <c r="U360">
        <f>IF(A360=0,$AL$2,IF(A360=1,$AL$3,IF(A360=2,$AL$4,IF(A360=3,$AL$5,IF(A360=4,$AL$6,IF(A360=5,$AL$7,IF(A360=6,#REF!,IF(A360=7,$AL$9,IF(A360=8,$AL$8,"")))))))))</f>
        <v>2.7E-2</v>
      </c>
      <c r="V360">
        <v>22.22</v>
      </c>
      <c r="W360">
        <f t="shared" si="95"/>
        <v>4.5454545454545456E-2</v>
      </c>
      <c r="X360">
        <f t="shared" si="96"/>
        <v>-1.8454545454545456E-2</v>
      </c>
      <c r="Y360" s="32">
        <f t="shared" si="97"/>
        <v>305722.92642070603</v>
      </c>
      <c r="Z360" s="28">
        <f t="shared" si="98"/>
        <v>3.5699203866612716</v>
      </c>
      <c r="AA360" s="28">
        <f t="shared" si="99"/>
        <v>4842.5036589072761</v>
      </c>
      <c r="AB360" s="20"/>
      <c r="AC360" s="1">
        <f t="shared" si="91"/>
        <v>7.1398407733225436E-2</v>
      </c>
      <c r="AD360" s="1">
        <f t="shared" si="92"/>
        <v>499.92860159226677</v>
      </c>
      <c r="AE360" s="1">
        <f t="shared" si="93"/>
        <v>3.5699203866612718E-2</v>
      </c>
      <c r="AF360" s="3">
        <f t="shared" si="100"/>
        <v>121.0625914726819</v>
      </c>
    </row>
    <row r="361" spans="1:32" x14ac:dyDescent="0.35">
      <c r="A361">
        <v>5</v>
      </c>
      <c r="C361" s="15">
        <f t="shared" si="101"/>
        <v>44264</v>
      </c>
      <c r="D361" s="9">
        <v>358</v>
      </c>
      <c r="E361" s="13"/>
      <c r="F361" s="74"/>
      <c r="G361" s="74"/>
      <c r="H361" s="74"/>
      <c r="L361" s="64"/>
      <c r="Q361" s="17"/>
      <c r="R361" s="17"/>
      <c r="T361" s="34">
        <f t="shared" si="94"/>
        <v>0.59399999999999997</v>
      </c>
      <c r="U361">
        <f>IF(A361=0,$AL$2,IF(A361=1,$AL$3,IF(A361=2,$AL$4,IF(A361=3,$AL$5,IF(A361=4,$AL$6,IF(A361=5,$AL$7,IF(A361=6,#REF!,IF(A361=7,$AL$9,IF(A361=8,$AL$8,"")))))))))</f>
        <v>2.7E-2</v>
      </c>
      <c r="V361">
        <v>22.22</v>
      </c>
      <c r="W361">
        <f t="shared" si="95"/>
        <v>4.5454545454545456E-2</v>
      </c>
      <c r="X361">
        <f t="shared" si="96"/>
        <v>-1.8454545454545456E-2</v>
      </c>
      <c r="Y361" s="32">
        <f t="shared" si="97"/>
        <v>305722.83153657208</v>
      </c>
      <c r="Z361" s="28">
        <f t="shared" si="98"/>
        <v>3.5025354121115027</v>
      </c>
      <c r="AA361" s="28">
        <f t="shared" si="99"/>
        <v>4842.665928015761</v>
      </c>
      <c r="AB361" s="20"/>
      <c r="AC361" s="1">
        <f t="shared" si="91"/>
        <v>7.0050708242230059E-2</v>
      </c>
      <c r="AD361" s="1">
        <f t="shared" si="92"/>
        <v>499.92994929175779</v>
      </c>
      <c r="AE361" s="1">
        <f t="shared" si="93"/>
        <v>3.5025354121115029E-2</v>
      </c>
      <c r="AF361" s="3">
        <f t="shared" si="100"/>
        <v>121.06664820039403</v>
      </c>
    </row>
    <row r="362" spans="1:32" x14ac:dyDescent="0.35">
      <c r="A362">
        <v>5</v>
      </c>
      <c r="C362" s="15">
        <f t="shared" si="101"/>
        <v>44265</v>
      </c>
      <c r="D362" s="9">
        <v>359</v>
      </c>
      <c r="E362" s="13"/>
      <c r="F362" s="74"/>
      <c r="G362" s="74"/>
      <c r="H362" s="74"/>
      <c r="L362" s="64"/>
      <c r="Q362" s="17"/>
      <c r="R362" s="17"/>
      <c r="T362" s="34">
        <f t="shared" si="94"/>
        <v>0.59399999999999997</v>
      </c>
      <c r="U362">
        <f>IF(A362=0,$AL$2,IF(A362=1,$AL$3,IF(A362=2,$AL$4,IF(A362=3,$AL$5,IF(A362=4,$AL$6,IF(A362=5,$AL$7,IF(A362=6,#REF!,IF(A362=7,$AL$9,IF(A362=8,$AL$8,"")))))))))</f>
        <v>2.7E-2</v>
      </c>
      <c r="V362">
        <v>22.22</v>
      </c>
      <c r="W362">
        <f t="shared" si="95"/>
        <v>4.5454545454545456E-2</v>
      </c>
      <c r="X362">
        <f t="shared" si="96"/>
        <v>-1.8454545454545456E-2</v>
      </c>
      <c r="Y362" s="32">
        <f t="shared" si="97"/>
        <v>305722.73844347754</v>
      </c>
      <c r="Z362" s="28">
        <f t="shared" si="98"/>
        <v>3.4364223515429448</v>
      </c>
      <c r="AA362" s="28">
        <f t="shared" si="99"/>
        <v>4842.8251341708574</v>
      </c>
      <c r="AB362" s="20"/>
      <c r="AC362" s="1">
        <f t="shared" si="91"/>
        <v>6.8728447030858897E-2</v>
      </c>
      <c r="AD362" s="1">
        <f t="shared" si="92"/>
        <v>499.93127155296912</v>
      </c>
      <c r="AE362" s="1">
        <f t="shared" si="93"/>
        <v>3.4364223515429448E-2</v>
      </c>
      <c r="AF362" s="3">
        <f t="shared" si="100"/>
        <v>121.07062835427143</v>
      </c>
    </row>
    <row r="363" spans="1:32" x14ac:dyDescent="0.35">
      <c r="A363">
        <v>5</v>
      </c>
      <c r="C363" s="15">
        <f t="shared" si="101"/>
        <v>44266</v>
      </c>
      <c r="D363" s="9">
        <v>360</v>
      </c>
      <c r="E363" s="13"/>
      <c r="F363" s="74"/>
      <c r="G363" s="74"/>
      <c r="H363" s="74"/>
      <c r="L363" s="64"/>
      <c r="Q363" s="17"/>
      <c r="R363" s="17"/>
      <c r="T363" s="34">
        <f t="shared" si="94"/>
        <v>0.59399999999999997</v>
      </c>
      <c r="U363">
        <f>IF(A363=0,$AL$2,IF(A363=1,$AL$3,IF(A363=2,$AL$4,IF(A363=3,$AL$5,IF(A363=4,$AL$6,IF(A363=5,$AL$7,IF(A363=6,#REF!,IF(A363=7,$AL$9,IF(A363=8,$AL$8,"")))))))))</f>
        <v>2.7E-2</v>
      </c>
      <c r="V363">
        <v>22.22</v>
      </c>
      <c r="W363">
        <f t="shared" si="95"/>
        <v>4.5454545454545456E-2</v>
      </c>
      <c r="X363">
        <f t="shared" si="96"/>
        <v>-1.8454545454545456E-2</v>
      </c>
      <c r="Y363" s="32">
        <f t="shared" si="97"/>
        <v>305722.6471076149</v>
      </c>
      <c r="Z363" s="28">
        <f t="shared" si="98"/>
        <v>3.3715571982333326</v>
      </c>
      <c r="AA363" s="28">
        <f t="shared" si="99"/>
        <v>4842.981335186837</v>
      </c>
      <c r="AB363" s="20"/>
      <c r="AC363" s="1">
        <f t="shared" si="91"/>
        <v>6.7431143964666651E-2</v>
      </c>
      <c r="AD363" s="1">
        <f t="shared" si="92"/>
        <v>499.93256885603535</v>
      </c>
      <c r="AE363" s="1">
        <f t="shared" si="93"/>
        <v>3.3715571982333326E-2</v>
      </c>
      <c r="AF363" s="3">
        <f t="shared" si="100"/>
        <v>121.07453337967092</v>
      </c>
    </row>
    <row r="364" spans="1:32" x14ac:dyDescent="0.35">
      <c r="A364">
        <v>5</v>
      </c>
      <c r="C364" s="15">
        <f t="shared" si="101"/>
        <v>44267</v>
      </c>
      <c r="D364" s="9">
        <v>361</v>
      </c>
      <c r="E364" s="13"/>
      <c r="F364" s="74"/>
      <c r="G364" s="74"/>
      <c r="H364" s="74"/>
      <c r="L364" s="64"/>
      <c r="Q364" s="17"/>
      <c r="R364" s="17"/>
      <c r="T364" s="34">
        <f t="shared" si="94"/>
        <v>0.59399999999999997</v>
      </c>
      <c r="U364">
        <f>IF(A364=0,$AL$2,IF(A364=1,$AL$3,IF(A364=2,$AL$4,IF(A364=3,$AL$5,IF(A364=4,$AL$6,IF(A364=5,$AL$7,IF(A364=6,#REF!,IF(A364=7,$AL$9,IF(A364=8,$AL$8,"")))))))))</f>
        <v>2.7E-2</v>
      </c>
      <c r="V364">
        <v>22.22</v>
      </c>
      <c r="W364">
        <f t="shared" si="95"/>
        <v>4.5454545454545456E-2</v>
      </c>
      <c r="X364">
        <f t="shared" si="96"/>
        <v>-1.8454545454545456E-2</v>
      </c>
      <c r="Y364" s="32">
        <f t="shared" si="97"/>
        <v>305722.55749581469</v>
      </c>
      <c r="Z364" s="28">
        <f t="shared" si="98"/>
        <v>3.3079163985345308</v>
      </c>
      <c r="AA364" s="28">
        <f t="shared" si="99"/>
        <v>4843.134587786757</v>
      </c>
      <c r="AB364" s="20"/>
      <c r="AC364" s="1">
        <f t="shared" si="91"/>
        <v>6.6158327970690614E-2</v>
      </c>
      <c r="AD364" s="1">
        <f t="shared" si="92"/>
        <v>499.9338416720293</v>
      </c>
      <c r="AE364" s="1">
        <f t="shared" si="93"/>
        <v>3.3079163985345307E-2</v>
      </c>
      <c r="AF364" s="3">
        <f t="shared" si="100"/>
        <v>121.07836469466893</v>
      </c>
    </row>
    <row r="365" spans="1:32" x14ac:dyDescent="0.35">
      <c r="A365">
        <v>5</v>
      </c>
      <c r="C365" s="15">
        <f t="shared" si="101"/>
        <v>44268</v>
      </c>
      <c r="D365" s="9">
        <v>362</v>
      </c>
      <c r="E365" s="13"/>
      <c r="F365" s="74"/>
      <c r="G365" s="74"/>
      <c r="H365" s="74"/>
      <c r="L365" s="64"/>
      <c r="Q365" s="17"/>
      <c r="R365" s="17"/>
      <c r="T365" s="34">
        <f t="shared" si="94"/>
        <v>0.59399999999999997</v>
      </c>
      <c r="U365">
        <f>IF(A365=0,$AL$2,IF(A365=1,$AL$3,IF(A365=2,$AL$4,IF(A365=3,$AL$5,IF(A365=4,$AL$6,IF(A365=5,$AL$7,IF(A365=6,#REF!,IF(A365=7,$AL$9,IF(A365=8,$AL$8,"")))))))))</f>
        <v>2.7E-2</v>
      </c>
      <c r="V365">
        <v>22.22</v>
      </c>
      <c r="W365">
        <f t="shared" si="95"/>
        <v>4.5454545454545456E-2</v>
      </c>
      <c r="X365">
        <f t="shared" si="96"/>
        <v>-1.8454545454545456E-2</v>
      </c>
      <c r="Y365" s="32">
        <f t="shared" si="97"/>
        <v>305722.46957553359</v>
      </c>
      <c r="Z365" s="28">
        <f t="shared" si="98"/>
        <v>3.2454768433232681</v>
      </c>
      <c r="AA365" s="28">
        <f t="shared" si="99"/>
        <v>4843.284947623054</v>
      </c>
      <c r="AB365" s="20"/>
      <c r="AC365" s="1">
        <f t="shared" si="91"/>
        <v>6.4909536866465362E-2</v>
      </c>
      <c r="AD365" s="1">
        <f t="shared" si="92"/>
        <v>499.93509046313352</v>
      </c>
      <c r="AE365" s="1">
        <f t="shared" si="93"/>
        <v>3.2454768433232681E-2</v>
      </c>
      <c r="AF365" s="3">
        <f t="shared" si="100"/>
        <v>121.08212369057635</v>
      </c>
    </row>
    <row r="366" spans="1:32" x14ac:dyDescent="0.35">
      <c r="A366">
        <v>5</v>
      </c>
      <c r="C366" s="15">
        <f t="shared" si="101"/>
        <v>44269</v>
      </c>
      <c r="D366" s="9">
        <v>363</v>
      </c>
      <c r="E366" s="13"/>
      <c r="F366" s="74"/>
      <c r="G366" s="74"/>
      <c r="H366" s="74"/>
      <c r="L366" s="64"/>
      <c r="Q366" s="17"/>
      <c r="R366" s="17"/>
      <c r="T366" s="34">
        <f t="shared" si="94"/>
        <v>0.59399999999999997</v>
      </c>
      <c r="U366">
        <f>IF(A366=0,$AL$2,IF(A366=1,$AL$3,IF(A366=2,$AL$4,IF(A366=3,$AL$5,IF(A366=4,$AL$6,IF(A366=5,$AL$7,IF(A366=6,#REF!,IF(A366=7,$AL$9,IF(A366=8,$AL$8,"")))))))))</f>
        <v>2.7E-2</v>
      </c>
      <c r="V366">
        <v>22.22</v>
      </c>
      <c r="W366">
        <f t="shared" si="95"/>
        <v>4.5454545454545456E-2</v>
      </c>
      <c r="X366">
        <f t="shared" si="96"/>
        <v>-1.8454545454545456E-2</v>
      </c>
      <c r="Y366" s="32">
        <f t="shared" si="97"/>
        <v>305722.38331484259</v>
      </c>
      <c r="Z366" s="28">
        <f t="shared" si="98"/>
        <v>3.1842158596131322</v>
      </c>
      <c r="AA366" s="28">
        <f t="shared" si="99"/>
        <v>4843.4324692977507</v>
      </c>
      <c r="AB366" s="20"/>
      <c r="AC366" s="1">
        <f t="shared" si="91"/>
        <v>6.3684317192262641E-2</v>
      </c>
      <c r="AD366" s="1">
        <f t="shared" si="92"/>
        <v>499.93631568280773</v>
      </c>
      <c r="AE366" s="1">
        <f t="shared" si="93"/>
        <v>3.184215859613132E-2</v>
      </c>
      <c r="AF366" s="3">
        <f t="shared" si="100"/>
        <v>121.08581173244377</v>
      </c>
    </row>
  </sheetData>
  <conditionalFormatting sqref="C1:L1048576">
    <cfRule type="timePeriod" dxfId="0" priority="1" timePeriod="today">
      <formula>FLOOR(C1,1)=TODAY()</formula>
    </cfRule>
  </conditionalFormatting>
  <hyperlinks>
    <hyperlink ref="AR10" r:id="rId1" xr:uid="{3052EB89-5475-40E3-BD8C-48978F34D1B8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SIR Model Current</vt:lpstr>
      <vt:lpstr>SIR 75% Reopen - UPDATED</vt:lpstr>
      <vt:lpstr>SIR Model Current - OLD</vt:lpstr>
      <vt:lpstr>SIR 75% Reopen</vt:lpstr>
      <vt:lpstr>SIR 75% Reopen - End 6-13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2020-05-19T21:52:02Z</dcterms:created>
  <dcterms:modified xsi:type="dcterms:W3CDTF">2020-08-12T14:34:07Z</dcterms:modified>
</cp:coreProperties>
</file>