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github-counter\"/>
    </mc:Choice>
  </mc:AlternateContent>
  <xr:revisionPtr revIDLastSave="0" documentId="13_ncr:1_{257C86D1-F9E6-4904-8E55-A2FE6B143FDB}" xr6:coauthVersionLast="47" xr6:coauthVersionMax="47" xr10:uidLastSave="{00000000-0000-0000-0000-000000000000}"/>
  <bookViews>
    <workbookView xWindow="-120" yWindow="-120" windowWidth="29040" windowHeight="15720" activeTab="1" xr2:uid="{C28A7E0F-ED31-4A75-993C-E52E7C98A752}"/>
  </bookViews>
  <sheets>
    <sheet name="01-2025" sheetId="1" r:id="rId1"/>
    <sheet name="02-202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4" l="1"/>
  <c r="H25" i="4"/>
  <c r="G26" i="4"/>
  <c r="G25" i="4"/>
  <c r="F26" i="4"/>
  <c r="F25" i="4"/>
  <c r="E26" i="4"/>
  <c r="E25" i="4"/>
  <c r="D26" i="4"/>
  <c r="D25" i="4"/>
  <c r="C26" i="4"/>
  <c r="C25" i="4"/>
  <c r="B26" i="4"/>
  <c r="B25" i="4"/>
  <c r="H27" i="1"/>
  <c r="H26" i="1"/>
  <c r="G27" i="1"/>
  <c r="G26" i="1"/>
  <c r="F27" i="1"/>
  <c r="F26" i="1"/>
  <c r="E27" i="1"/>
  <c r="E26" i="1"/>
  <c r="D27" i="1"/>
  <c r="D26" i="1"/>
  <c r="C27" i="1"/>
  <c r="C26" i="1"/>
  <c r="B27" i="1"/>
  <c r="B26" i="1"/>
</calcChain>
</file>

<file path=xl/sharedStrings.xml><?xml version="1.0" encoding="utf-8"?>
<sst xmlns="http://schemas.openxmlformats.org/spreadsheetml/2006/main" count="38" uniqueCount="16">
  <si>
    <t>Data</t>
  </si>
  <si>
    <t>Posizione</t>
  </si>
  <si>
    <t>PR aperte</t>
  </si>
  <si>
    <t>PR revisionate</t>
  </si>
  <si>
    <t>Totale Commit</t>
  </si>
  <si>
    <t>Totale file modificati</t>
  </si>
  <si>
    <t>Totale aggiunte</t>
  </si>
  <si>
    <t>Totale rimozioni</t>
  </si>
  <si>
    <t>TOTALI</t>
  </si>
  <si>
    <t>N. giorni</t>
  </si>
  <si>
    <t>Commit</t>
  </si>
  <si>
    <t>File modificati</t>
  </si>
  <si>
    <t>Aggiunte</t>
  </si>
  <si>
    <t>Rimozioni</t>
  </si>
  <si>
    <t>Da remoto</t>
  </si>
  <si>
    <t>In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</si>
</sst>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0" xfId="0" applyAlignment="1">
      <alignment horizontal="left" wrapText="1"/>
    </xf>
    <xf numFmtId="0" fontId="0" fillId="2" borderId="6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vertical="top"/>
    </xf>
  </cellXfs>
  <cellStyles count="1">
    <cellStyle name="Normale" xfId="0" builtinId="0"/>
  </cellStyles>
  <dxfs count="58"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5B3E1-74F4-42CE-82DA-EAD2AE24A5EB}" name="MainG" displayName="MainG" ref="A1:H22" totalsRowShown="0" headerRowDxfId="57" headerRowBorderDxfId="56" tableBorderDxfId="55" totalsRowBorderDxfId="54">
  <autoFilter ref="A1:H22" xr:uid="{1695B3E1-74F4-42CE-82DA-EAD2AE24A5EB}"/>
  <tableColumns count="8">
    <tableColumn id="1" xr3:uid="{99ACE656-B463-487B-AFCC-1DEED2069427}" name="Data" dataDxfId="53" totalsRowDxfId="52"/>
    <tableColumn id="2" xr3:uid="{F8AEC1B4-8292-4FD4-B539-21ABBF3C4BB9}" name="Posizione" dataDxfId="51" totalsRowDxfId="50"/>
    <tableColumn id="7" xr3:uid="{007CBF28-A05A-4EED-A488-EDD07D626E6F}" name="PR aperte" dataDxfId="49" totalsRowDxfId="48"/>
    <tableColumn id="8" xr3:uid="{9D1C1CEC-01A7-4935-B4A1-F5EF4D847017}" name="PR revisionate" dataDxfId="47" totalsRowDxfId="46"/>
    <tableColumn id="4" xr3:uid="{6062589A-A2FD-40FD-84BB-F8B8BDAE8716}" name="Totale Commit" dataDxfId="45" totalsRowDxfId="44"/>
    <tableColumn id="6" xr3:uid="{3F62BDB8-AE4C-4F21-8D47-F35888F24E12}" name="Totale file modificati" dataDxfId="43" totalsRowDxfId="42"/>
    <tableColumn id="3" xr3:uid="{D02E6AAB-543D-4A20-BDFE-ADA796E5B6EA}" name="Totale aggiunte" dataDxfId="41" totalsRowDxfId="40"/>
    <tableColumn id="5" xr3:uid="{E170335A-40CC-4942-8E83-4DC4F505AC0F}" name="Totale rimozioni" dataDxfId="39" totalsRowDxfId="38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6F4DF-B5E3-4951-ADC8-BDEDBE5C75B7}" name="Tabella1104" displayName="Tabella1104" ref="A25:H27" totalsRowShown="0" tableBorderDxfId="37">
  <autoFilter ref="A25:H27" xr:uid="{F866F4DF-B5E3-4951-ADC8-BDEDBE5C75B7}"/>
  <tableColumns count="8">
    <tableColumn id="1" xr3:uid="{0483FAED-C8B5-476A-BAD7-50EE6D50FEA5}" name="Posizione" dataDxfId="36"/>
    <tableColumn id="6" xr3:uid="{69C66537-9512-4F60-A5E0-D36017241C86}" name="N. giorni" dataDxfId="35"/>
    <tableColumn id="7" xr3:uid="{87D60EB1-5878-4CCD-8AD0-2E1803D52AEA}" name="PR aperte" dataDxfId="34"/>
    <tableColumn id="8" xr3:uid="{A1440F92-8DE2-44DA-8D22-2B1202044693}" name="PR revisionate" dataDxfId="33"/>
    <tableColumn id="2" xr3:uid="{31C89ECE-0E3F-454B-AA05-260C5591F2D7}" name="Commit" dataDxfId="32"/>
    <tableColumn id="3" xr3:uid="{B3E3EAC5-1FF3-46EF-9915-5626BDFF9AAC}" name="File modificati" dataDxfId="31"/>
    <tableColumn id="4" xr3:uid="{166F4A34-1CA2-4C0E-90CE-CC14D4B51759}" name="Aggiunte" dataDxfId="30"/>
    <tableColumn id="5" xr3:uid="{32BEFA13-1F05-476B-9138-C3346378DD4D}" name="Rimozioni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12BACD-D77C-4C89-B9DE-E0F0F02D0C7C}" name="MainF" displayName="MainF" ref="A1:H21" totalsRowShown="0" headerRowDxfId="28" headerRowBorderDxfId="27" tableBorderDxfId="26" totalsRowBorderDxfId="25">
  <autoFilter ref="A1:H21" xr:uid="{1CE362B5-1D6E-4236-9655-C7D3F3E8DC43}"/>
  <tableColumns count="8">
    <tableColumn id="1" xr3:uid="{2D6ADF80-30D0-4FBC-B353-83C5DC121713}" name="Data" dataDxfId="24" totalsRowDxfId="23"/>
    <tableColumn id="2" xr3:uid="{AF1DA460-F36D-48A4-9593-5AD23BE6B796}" name="Posizione" dataDxfId="22" totalsRowDxfId="21"/>
    <tableColumn id="7" xr3:uid="{97295F7E-0356-42BE-8E43-4D1A3E5DFAB8}" name="PR aperte" dataDxfId="20" totalsRowDxfId="19"/>
    <tableColumn id="8" xr3:uid="{E1959E02-C2BE-4481-B8DD-AA603E053051}" name="PR revisionate" dataDxfId="18" totalsRowDxfId="17"/>
    <tableColumn id="4" xr3:uid="{2F63DF97-6E40-41D6-B706-C84E1F17563C}" name="Totale Commit" dataDxfId="16" totalsRowDxfId="15"/>
    <tableColumn id="6" xr3:uid="{167E34CF-D8FC-41D6-A1AF-375E212CBF80}" name="Totale file modificati" dataDxfId="14" totalsRowDxfId="13"/>
    <tableColumn id="3" xr3:uid="{8F47C6B9-2709-4153-8E6B-2A2D91CDCD26}" name="Totale aggiunte" dataDxfId="12" totalsRowDxfId="11"/>
    <tableColumn id="5" xr3:uid="{EFADDE6C-3662-4D86-A4B5-45DF31FB7A12}" name="Totale rimozioni" dataDxfId="10" totalsRowDxfId="9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F9681-768D-4788-AA08-CD9FA878DC47}" name="Tabella110" displayName="Tabella110" ref="A24:H26" totalsRowShown="0" tableBorderDxfId="8">
  <autoFilter ref="A24:H26" xr:uid="{B99F9681-768D-4788-AA08-CD9FA878DC47}"/>
  <tableColumns count="8">
    <tableColumn id="1" xr3:uid="{C8BA2A0F-F0AC-43C4-BB36-42202E9D2327}" name="Posizione" dataDxfId="7"/>
    <tableColumn id="6" xr3:uid="{58533C36-C7EE-4087-AB5C-035EE0AEEC0F}" name="N. giorni" dataDxfId="6"/>
    <tableColumn id="7" xr3:uid="{E760D482-0001-4161-B48C-D26C3BE14578}" name="PR aperte" dataDxfId="5"/>
    <tableColumn id="8" xr3:uid="{734F4893-850B-4B15-90BF-8B3FB30A4104}" name="PR revisionate" dataDxfId="4"/>
    <tableColumn id="2" xr3:uid="{6279DBF2-7691-4296-89C7-4463A3AA1EE5}" name="Commit" dataDxfId="3"/>
    <tableColumn id="3" xr3:uid="{81B70A7E-AA40-4294-AA57-96EBE0930C62}" name="File modificati" dataDxfId="2"/>
    <tableColumn id="4" xr3:uid="{50B03998-539D-4269-99B5-AE0A0A375A86}" name="Aggiunte" dataDxfId="1"/>
    <tableColumn id="5" xr3:uid="{8A1E530C-8F57-414D-8C0E-494018C0B2A5}" name="Rimozion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D8F5-2360-444F-930B-763CB7A2C52E}">
  <dimension ref="A1:J30"/>
  <sheetViews>
    <sheetView workbookViewId="0">
      <pane xSplit="1" topLeftCell="B1" activePane="topRight" state="frozen"/>
      <selection pane="topRight" activeCell="G34" sqref="G34"/>
    </sheetView>
  </sheetViews>
  <sheetFormatPr defaultRowHeight="15" x14ac:dyDescent="0.25"/>
  <cols>
    <col min="1" max="1" width="26.5703125" style="4" customWidth="1"/>
    <col min="2" max="2" width="56.5703125" style="3" customWidth="1"/>
    <col min="3" max="3" width="54.85546875" style="4" customWidth="1"/>
    <col min="4" max="4" width="41.5703125" style="5" customWidth="1"/>
    <col min="5" max="5" width="37.140625" customWidth="1"/>
    <col min="6" max="6" width="48.140625" customWidth="1"/>
    <col min="7" max="7" width="48.5703125" customWidth="1"/>
    <col min="8" max="8" width="42.7109375" customWidth="1"/>
  </cols>
  <sheetData>
    <row r="1" spans="1:8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2" t="s">
        <v>5</v>
      </c>
      <c r="G1" s="12" t="s">
        <v>6</v>
      </c>
      <c r="H1" s="12" t="s">
        <v>7</v>
      </c>
    </row>
    <row r="2" spans="1:8" x14ac:dyDescent="0.25">
      <c r="A2" s="9">
        <v>45659</v>
      </c>
      <c r="B2" s="1"/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9">
        <v>45660</v>
      </c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9">
        <v>45664</v>
      </c>
      <c r="B4" s="1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9">
        <v>45665</v>
      </c>
      <c r="B5" s="1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9">
        <v>45666</v>
      </c>
      <c r="B6" s="1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9">
        <v>45667</v>
      </c>
      <c r="B7" s="1"/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9">
        <v>45670</v>
      </c>
      <c r="B8" s="1"/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9">
        <v>45671</v>
      </c>
      <c r="B9" s="1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9">
        <v>45672</v>
      </c>
      <c r="B10" s="10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9">
        <v>45673</v>
      </c>
      <c r="B11" s="10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9">
        <v>45674</v>
      </c>
      <c r="B12" s="10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9">
        <v>45677</v>
      </c>
      <c r="B13" s="1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9">
        <v>45678</v>
      </c>
      <c r="B14" s="1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9">
        <v>45679</v>
      </c>
      <c r="B15" s="1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9">
        <v>45680</v>
      </c>
      <c r="B16" s="1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10" x14ac:dyDescent="0.25">
      <c r="A17" s="9">
        <v>45681</v>
      </c>
      <c r="B17" s="1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J17" s="14"/>
    </row>
    <row r="18" spans="1:10" x14ac:dyDescent="0.25">
      <c r="A18" s="9">
        <v>45684</v>
      </c>
      <c r="B18" s="1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10" x14ac:dyDescent="0.25">
      <c r="A19" s="9">
        <v>45685</v>
      </c>
      <c r="B19" s="1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10" x14ac:dyDescent="0.25">
      <c r="A20" s="9">
        <v>45686</v>
      </c>
      <c r="B20" s="1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10" x14ac:dyDescent="0.25">
      <c r="A21" s="9">
        <v>45687</v>
      </c>
      <c r="B21" s="1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10" x14ac:dyDescent="0.25">
      <c r="A22" s="9">
        <v>45688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4" spans="1:10" x14ac:dyDescent="0.25">
      <c r="A24" s="16" t="s">
        <v>8</v>
      </c>
      <c r="B24" s="16"/>
      <c r="C24" s="16"/>
      <c r="D24" s="16"/>
      <c r="E24" s="16"/>
      <c r="F24" s="16"/>
      <c r="G24" s="16"/>
      <c r="H24" s="16"/>
    </row>
    <row r="25" spans="1:10" x14ac:dyDescent="0.25">
      <c r="A25" s="3" t="s">
        <v>1</v>
      </c>
      <c r="B25" s="3" t="s">
        <v>9</v>
      </c>
      <c r="C25" s="3" t="s">
        <v>2</v>
      </c>
      <c r="D25" s="3" t="s">
        <v>3</v>
      </c>
      <c r="E25" s="4" t="s">
        <v>10</v>
      </c>
      <c r="F25" s="5" t="s">
        <v>11</v>
      </c>
      <c r="G25" t="s">
        <v>12</v>
      </c>
      <c r="H25" t="s">
        <v>13</v>
      </c>
    </row>
    <row r="26" spans="1:10" x14ac:dyDescent="0.25">
      <c r="A26" s="3" t="s">
        <v>14</v>
      </c>
      <c r="B26" s="4">
        <f>COUNTIF(MainG[Posizione],"Da remoto")</f>
        <v>0</v>
      </c>
      <c r="C26" s="4">
        <f>SUMIF(MainG[Posizione],"Da remoto",MainG[PR aperte])</f>
        <v>0</v>
      </c>
      <c r="D26" s="4">
        <f>SUMIF(MainG[Posizione],"Da remoto",MainG[PR revisionate])</f>
        <v>0</v>
      </c>
      <c r="E26" s="4">
        <f>SUMIF(MainG[Posizione],"Da remoto",MainG[Totale Commit])</f>
        <v>0</v>
      </c>
      <c r="F26" s="11">
        <f>SUMIF(MainG[Posizione],"Da remoto",MainG[Totale file modificati])</f>
        <v>0</v>
      </c>
      <c r="G26" s="15">
        <f>SUMIF(MainG[Posizione],"Da remoto",MainG[Totale aggiunte])</f>
        <v>0</v>
      </c>
      <c r="H26" s="15">
        <f>SUMIF(MainG[Posizione],"Da remoto",MainG[Totale rimozioni])</f>
        <v>0</v>
      </c>
    </row>
    <row r="27" spans="1:10" x14ac:dyDescent="0.25">
      <c r="A27" s="3" t="s">
        <v>15</v>
      </c>
      <c r="B27" s="4">
        <f>COUNTIF(MainG[Posizione],"In sede")</f>
        <v>0</v>
      </c>
      <c r="C27" s="4">
        <f>SUMIF(MainG[Posizione],"In sede",MainG[PR aperte])</f>
        <v>0</v>
      </c>
      <c r="D27" s="4">
        <f>SUMIF(MainG[Posizione],"In sede",MainG[PR revisionate])</f>
        <v>0</v>
      </c>
      <c r="E27" s="4">
        <f>SUMIF(MainG[Posizione],"In sede",MainG[Totale Commit])</f>
        <v>0</v>
      </c>
      <c r="F27" s="11">
        <f>SUMIF(MainG[Posizione],"In sede",MainG[Totale file modificati])</f>
        <v>0</v>
      </c>
      <c r="G27" s="15">
        <f>SUMIF(MainG[Posizione],"In sede",MainG[Totale aggiunte])</f>
        <v>0</v>
      </c>
      <c r="H27" s="15">
        <f>SUMIF(MainG[Posizione],"In sede",MainG[Totale rimozioni])</f>
        <v>0</v>
      </c>
    </row>
    <row r="29" spans="1:10" x14ac:dyDescent="0.25">
      <c r="C29" s="13"/>
      <c r="E29" s="14"/>
    </row>
    <row r="30" spans="1:10" x14ac:dyDescent="0.25">
      <c r="C30" s="13"/>
      <c r="F30" s="14"/>
    </row>
  </sheetData>
  <phoneticPr fontId="2" type="noConversion"/>
  <dataValidations count="3">
    <dataValidation type="whole" operator="greaterThanOrEqual" allowBlank="1" showInputMessage="1" showErrorMessage="1" sqref="B26:D27 C2:H22" xr:uid="{7DB58091-4DEB-4E6D-AC19-F2E840672191}">
      <formula1>0</formula1>
    </dataValidation>
    <dataValidation type="list" allowBlank="1" showInputMessage="1" showErrorMessage="1" sqref="A26:A27" xr:uid="{6AB91886-E20B-4B99-BC34-8BAF0EFAD52E}">
      <formula1>"Da remoto, In sede"</formula1>
    </dataValidation>
    <dataValidation type="list" allowBlank="1" showInputMessage="1" showErrorMessage="1" sqref="B2:B22" xr:uid="{6CDD45B3-490A-4F75-9B61-4214962A56A2}">
      <formula1>"In sede, Da remoto"</formula1>
    </dataValidation>
  </dataValidation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7EF1-766E-4174-8AE6-134E63B6A6CC}">
  <dimension ref="A1:H29"/>
  <sheetViews>
    <sheetView tabSelected="1" workbookViewId="0">
      <pane xSplit="1" topLeftCell="B1" activePane="topRight" state="frozen"/>
      <selection pane="topRight" activeCell="H29" sqref="H29"/>
    </sheetView>
  </sheetViews>
  <sheetFormatPr defaultRowHeight="15" x14ac:dyDescent="0.25"/>
  <cols>
    <col min="1" max="1" width="26.5703125" style="4" customWidth="1"/>
    <col min="2" max="2" width="56.5703125" style="3" customWidth="1"/>
    <col min="3" max="3" width="54.85546875" style="4" customWidth="1"/>
    <col min="4" max="4" width="41.5703125" style="5" customWidth="1"/>
    <col min="5" max="5" width="37.140625" customWidth="1"/>
    <col min="6" max="6" width="48.140625" customWidth="1"/>
    <col min="7" max="7" width="48.5703125" customWidth="1"/>
    <col min="8" max="8" width="42.7109375" customWidth="1"/>
  </cols>
  <sheetData>
    <row r="1" spans="1:8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2" t="s">
        <v>5</v>
      </c>
      <c r="G1" s="12" t="s">
        <v>6</v>
      </c>
      <c r="H1" s="12" t="s">
        <v>7</v>
      </c>
    </row>
    <row r="2" spans="1:8" x14ac:dyDescent="0.25">
      <c r="A2" s="9">
        <v>45691</v>
      </c>
      <c r="B2" s="1"/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9">
        <v>45692</v>
      </c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9">
        <v>45693</v>
      </c>
      <c r="B4" s="1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9">
        <v>45694</v>
      </c>
      <c r="B5" s="1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9">
        <v>45695</v>
      </c>
      <c r="B6" s="1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9">
        <v>45698</v>
      </c>
      <c r="B7" s="1"/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9">
        <v>45699</v>
      </c>
      <c r="B8" s="1"/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9">
        <v>45700</v>
      </c>
      <c r="B9" s="1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9">
        <v>45701</v>
      </c>
      <c r="B10" s="1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9">
        <v>45702</v>
      </c>
      <c r="B11" s="1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9">
        <v>45705</v>
      </c>
      <c r="B12" s="1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9">
        <v>45706</v>
      </c>
      <c r="B13" s="1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9">
        <v>45707</v>
      </c>
      <c r="B14" s="1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9">
        <v>45708</v>
      </c>
      <c r="B15" s="1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9">
        <v>45709</v>
      </c>
      <c r="B16" s="10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9">
        <v>45712</v>
      </c>
      <c r="B17" s="10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9">
        <v>45713</v>
      </c>
      <c r="B18" s="10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9">
        <v>45714</v>
      </c>
      <c r="B19" s="10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9">
        <v>45715</v>
      </c>
      <c r="B20" s="1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9">
        <v>45716</v>
      </c>
      <c r="B21" s="1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3" spans="1:8" x14ac:dyDescent="0.25">
      <c r="A23" s="16" t="s">
        <v>8</v>
      </c>
      <c r="B23" s="16"/>
      <c r="C23" s="16"/>
      <c r="D23" s="16"/>
      <c r="E23" s="16"/>
      <c r="F23" s="16"/>
      <c r="G23" s="16"/>
      <c r="H23" s="16"/>
    </row>
    <row r="24" spans="1:8" x14ac:dyDescent="0.25">
      <c r="A24" s="3" t="s">
        <v>1</v>
      </c>
      <c r="B24" s="3" t="s">
        <v>9</v>
      </c>
      <c r="C24" s="3" t="s">
        <v>2</v>
      </c>
      <c r="D24" s="3" t="s">
        <v>3</v>
      </c>
      <c r="E24" s="4" t="s">
        <v>10</v>
      </c>
      <c r="F24" s="5" t="s">
        <v>11</v>
      </c>
      <c r="G24" t="s">
        <v>12</v>
      </c>
      <c r="H24" t="s">
        <v>13</v>
      </c>
    </row>
    <row r="25" spans="1:8" x14ac:dyDescent="0.25">
      <c r="A25" s="3" t="s">
        <v>14</v>
      </c>
      <c r="B25" s="4">
        <f>COUNTIF(MainF[Posizione],"Da remoto")</f>
        <v>0</v>
      </c>
      <c r="C25" s="4">
        <f>SUMIF(MainF[Posizione],"Da remoto",MainF[PR aperte])</f>
        <v>0</v>
      </c>
      <c r="D25" s="4">
        <f>SUMIF(MainF[Posizione],"Da remoto",MainF[PR revisionate])</f>
        <v>0</v>
      </c>
      <c r="E25" s="4">
        <f>SUMIF(MainF[Posizione],"Da remoto",MainF[Totale Commit])</f>
        <v>0</v>
      </c>
      <c r="F25" s="11">
        <f>SUMIF(MainF[Posizione],"Da remoto",MainF[Totale file modificati])</f>
        <v>0</v>
      </c>
      <c r="G25" s="15">
        <f>SUMIF(MainF[Posizione],"Da remoto",MainF[Totale aggiunte])</f>
        <v>0</v>
      </c>
      <c r="H25" s="15">
        <f>SUMIF(MainF[Posizione],"Da remoto",MainF[Totale rimozioni])</f>
        <v>0</v>
      </c>
    </row>
    <row r="26" spans="1:8" x14ac:dyDescent="0.25">
      <c r="A26" s="3" t="s">
        <v>15</v>
      </c>
      <c r="B26" s="4">
        <f>COUNTIF(MainF[Posizione],"In sede")</f>
        <v>0</v>
      </c>
      <c r="C26" s="4">
        <f>SUMIF(MainF[Posizione],"In sede",MainF[PR aperte])</f>
        <v>0</v>
      </c>
      <c r="D26" s="4">
        <f>SUMIF(MainF[Posizione],"In sede",MainF[PR revisionate])</f>
        <v>0</v>
      </c>
      <c r="E26" s="4">
        <f>SUMIF(MainF[Posizione],"In sede",MainF[Totale Commit])</f>
        <v>0</v>
      </c>
      <c r="F26" s="11">
        <f>SUMIF(MainF[Posizione],"In sede",MainF[Totale file modificati])</f>
        <v>0</v>
      </c>
      <c r="G26" s="15">
        <f>SUMIF(MainF[Posizione],"In sede",MainF[Totale aggiunte])</f>
        <v>0</v>
      </c>
      <c r="H26" s="15">
        <f>SUMIF(MainF[Posizione],"In sede",MainF[Totale rimozioni])</f>
        <v>0</v>
      </c>
    </row>
    <row r="27" spans="1:8" x14ac:dyDescent="0.25">
      <c r="H27" s="14"/>
    </row>
    <row r="28" spans="1:8" x14ac:dyDescent="0.25">
      <c r="C28" s="13"/>
      <c r="E28" s="14"/>
    </row>
    <row r="29" spans="1:8" x14ac:dyDescent="0.25">
      <c r="C29" s="13"/>
      <c r="F29" s="14"/>
      <c r="H29" s="14"/>
    </row>
  </sheetData>
  <dataValidations count="3">
    <dataValidation type="whole" operator="greaterThanOrEqual" allowBlank="1" showInputMessage="1" showErrorMessage="1" sqref="B25:D26 C2:H21" xr:uid="{25D6D627-3DEF-4732-B2F9-673FBB06E0B8}">
      <formula1>0</formula1>
    </dataValidation>
    <dataValidation type="list" allowBlank="1" showInputMessage="1" showErrorMessage="1" sqref="B2:B21" xr:uid="{8101318B-A44B-470E-A120-0ADE6CA26E63}">
      <formula1>"In sede, Da remoto"</formula1>
    </dataValidation>
    <dataValidation type="list" allowBlank="1" showInputMessage="1" showErrorMessage="1" sqref="A25:A26" xr:uid="{8DF0FDC7-F6DF-4A53-8FC2-4F39E09C474E}">
      <formula1>"Da remoto, In sede"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01-2025</vt:lpstr>
      <vt:lpstr>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Piccinno</dc:creator>
  <cp:lastModifiedBy>Massimo Piccinno</cp:lastModifiedBy>
  <dcterms:created xsi:type="dcterms:W3CDTF">2025-02-26T17:04:23Z</dcterms:created>
  <dcterms:modified xsi:type="dcterms:W3CDTF">2025-03-17T08:35:54Z</dcterms:modified>
</cp:coreProperties>
</file>