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no vdW" sheetId="1" state="visible" r:id="rId2"/>
    <sheet name="vdW-DF" sheetId="2" state="visible" r:id="rId3"/>
    <sheet name="DFT-D" sheetId="3" state="visible" r:id="rId4"/>
    <sheet name="Summa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<sst xmlns="http://schemas.openxmlformats.org/spreadsheetml/2006/main" count="60" uniqueCount="24">
  <si>
    <t xml:space="preserve">Bohr to A</t>
  </si>
  <si>
    <t xml:space="preserve">Rydberg to eV</t>
  </si>
  <si>
    <t xml:space="preserve">No vdW</t>
  </si>
  <si>
    <t xml:space="preserve">NCPPs 
force_conv = 1E-5, elec_conv = 1E-10</t>
  </si>
  <si>
    <t xml:space="preserve">Kpts = 3x3x1</t>
  </si>
  <si>
    <t xml:space="preserve">Ecut_wfc</t>
  </si>
  <si>
    <t xml:space="preserve">Energy</t>
  </si>
  <si>
    <t xml:space="preserve">Density</t>
  </si>
  <si>
    <t xml:space="preserve">alat</t>
  </si>
  <si>
    <t xml:space="preserve">a</t>
  </si>
  <si>
    <t xml:space="preserve">b</t>
  </si>
  <si>
    <t xml:space="preserve">c</t>
  </si>
  <si>
    <t xml:space="preserve">A</t>
  </si>
  <si>
    <t xml:space="preserve">B</t>
  </si>
  <si>
    <t xml:space="preserve">C</t>
  </si>
  <si>
    <t xml:space="preserve">ΔE</t>
  </si>
  <si>
    <t xml:space="preserve">logΔE</t>
  </si>
  <si>
    <t xml:space="preserve">vdW_DF</t>
  </si>
  <si>
    <t xml:space="preserve">vdw_corr</t>
  </si>
  <si>
    <t xml:space="preserve">ectuwfc</t>
  </si>
  <si>
    <t xml:space="preserve">log(dE)</t>
  </si>
  <si>
    <t xml:space="preserve">no vdW</t>
  </si>
  <si>
    <t xml:space="preserve">vdW-DF</t>
  </si>
  <si>
    <t xml:space="preserve">Grimme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</si>
</sst>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1ACA6"/>
        <bgColor rgb="FFB3B3B3"/>
      </patternFill>
    </fill>
    <fill>
      <patternFill patternType="solid">
        <fgColor rgb="FFB4C7DC"/>
        <bgColor rgb="FF99CCFF"/>
      </patternFill>
    </fill>
    <fill>
      <patternFill patternType="solid">
        <fgColor rgb="FFF7D1D5"/>
        <bgColor rgb="FFDEE7E5"/>
      </patternFill>
    </fill>
    <fill>
      <patternFill patternType="solid">
        <fgColor rgb="FFFFFFD7"/>
        <bgColor rgb="FFFFF5CE"/>
      </patternFill>
    </fill>
    <fill>
      <patternFill patternType="solid">
        <fgColor rgb="FFFFF5CE"/>
        <bgColor rgb="FFFFFFD7"/>
      </patternFill>
    </fill>
    <fill>
      <patternFill patternType="solid">
        <fgColor rgb="FFDEE7E5"/>
        <bgColor rgb="FFFFF5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D320"/>
      <rgbColor rgb="FFFF9900"/>
      <rgbColor rgb="FFFF420E"/>
      <rgbColor rgb="FF666699"/>
      <rgbColor rgb="FF81AC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13284854171554"/>
          <c:y val="0.041958041958042"/>
          <c:w val="0.885370240050043"/>
          <c:h val="0.86602286602286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Summary!$C$3:$C$12</c:f>
              <c:numCache>
                <c:formatCode>General</c:formatCode>
                <c:ptCount val="10"/>
                <c:pt idx="0">
                  <c:v>6.32489</c:v>
                </c:pt>
                <c:pt idx="1">
                  <c:v>4.88151</c:v>
                </c:pt>
                <c:pt idx="2">
                  <c:v>4.09244</c:v>
                </c:pt>
                <c:pt idx="3">
                  <c:v>3.43524</c:v>
                </c:pt>
                <c:pt idx="4">
                  <c:v>3.18782</c:v>
                </c:pt>
                <c:pt idx="5">
                  <c:v>3.05193</c:v>
                </c:pt>
                <c:pt idx="6">
                  <c:v>3.01701</c:v>
                </c:pt>
                <c:pt idx="7">
                  <c:v>3.01702</c:v>
                </c:pt>
                <c:pt idx="8">
                  <c:v>3.01697</c:v>
                </c:pt>
                <c:pt idx="9">
                  <c:v>3.01696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Summary!$D$3:$D$12</c:f>
              <c:numCache>
                <c:formatCode>General</c:formatCode>
                <c:ptCount val="10"/>
                <c:pt idx="0">
                  <c:v>6.30541</c:v>
                </c:pt>
                <c:pt idx="1">
                  <c:v>4.50324</c:v>
                </c:pt>
                <c:pt idx="2">
                  <c:v>3.84118</c:v>
                </c:pt>
                <c:pt idx="3">
                  <c:v>3.43356</c:v>
                </c:pt>
                <c:pt idx="4">
                  <c:v>3.19257</c:v>
                </c:pt>
                <c:pt idx="5">
                  <c:v>3.08778</c:v>
                </c:pt>
                <c:pt idx="6">
                  <c:v>3.07913</c:v>
                </c:pt>
                <c:pt idx="7">
                  <c:v>3.07909</c:v>
                </c:pt>
                <c:pt idx="8">
                  <c:v>3.07892</c:v>
                </c:pt>
                <c:pt idx="9">
                  <c:v>3.07912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Summary!$E$3:$E$12</c:f>
              <c:numCache>
                <c:formatCode>General</c:formatCode>
                <c:ptCount val="10"/>
                <c:pt idx="0">
                  <c:v>6.629</c:v>
                </c:pt>
                <c:pt idx="1">
                  <c:v>4.74329</c:v>
                </c:pt>
                <c:pt idx="2">
                  <c:v>4.04877</c:v>
                </c:pt>
                <c:pt idx="3">
                  <c:v>3.78556</c:v>
                </c:pt>
                <c:pt idx="4">
                  <c:v>3.40162</c:v>
                </c:pt>
                <c:pt idx="5">
                  <c:v>3.30438</c:v>
                </c:pt>
                <c:pt idx="6">
                  <c:v>3.28888</c:v>
                </c:pt>
                <c:pt idx="7">
                  <c:v>3.28879</c:v>
                </c:pt>
                <c:pt idx="8">
                  <c:v>3.28873</c:v>
                </c:pt>
                <c:pt idx="9">
                  <c:v>3.2888</c:v>
                </c:pt>
              </c:numCache>
            </c:numRef>
          </c:yVal>
          <c:smooth val="0"/>
        </c:ser>
        <c:axId val="82683664"/>
        <c:axId val="9888036"/>
      </c:scatterChart>
      <c:valAx>
        <c:axId val="8268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8036"/>
        <c:crosses val="autoZero"/>
        <c:crossBetween val="midCat"/>
      </c:valAx>
      <c:valAx>
        <c:axId val="9888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836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5693704979643"/>
          <c:y val="0.0652680652680653"/>
          <c:w val="0.345678045725023"/>
          <c:h val="0.3623043623043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Summary!$F$3:$F$11</c:f>
              <c:numCache>
                <c:formatCode>General</c:formatCode>
                <c:ptCount val="9"/>
                <c:pt idx="0">
                  <c:v>1.06609677957384</c:v>
                </c:pt>
                <c:pt idx="1">
                  <c:v>0.562525636254616</c:v>
                </c:pt>
                <c:pt idx="2">
                  <c:v>-0.0211454823272183</c:v>
                </c:pt>
                <c:pt idx="3">
                  <c:v>-0.813110559754164</c:v>
                </c:pt>
                <c:pt idx="4">
                  <c:v>-1.76025378895724</c:v>
                </c:pt>
                <c:pt idx="5">
                  <c:v>-3.00615924757468</c:v>
                </c:pt>
                <c:pt idx="6">
                  <c:v>-3.77453667666352</c:v>
                </c:pt>
                <c:pt idx="7">
                  <c:v>-4.04043574208434</c:v>
                </c:pt>
                <c:pt idx="8">
                  <c:v>-4.43664203788443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Summary!$G$3:$G$11</c:f>
              <c:numCache>
                <c:formatCode>General</c:formatCode>
                <c:ptCount val="9"/>
                <c:pt idx="0">
                  <c:v>1.06134163107137</c:v>
                </c:pt>
                <c:pt idx="1">
                  <c:v>0.55022371147537</c:v>
                </c:pt>
                <c:pt idx="2">
                  <c:v>-0.0466074939048665</c:v>
                </c:pt>
                <c:pt idx="3">
                  <c:v>-0.796128425023236</c:v>
                </c:pt>
                <c:pt idx="4">
                  <c:v>-1.73915821077839</c:v>
                </c:pt>
                <c:pt idx="5">
                  <c:v>-2.9699457050034</c:v>
                </c:pt>
                <c:pt idx="6">
                  <c:v>-3.70862797134731</c:v>
                </c:pt>
                <c:pt idx="7">
                  <c:v>-3.9978444796445</c:v>
                </c:pt>
                <c:pt idx="8">
                  <c:v>-4.36248829861601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Summary!$B$3:$B$11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Summary!$H$3:$H$11</c:f>
              <c:numCache>
                <c:formatCode>General</c:formatCode>
                <c:ptCount val="9"/>
                <c:pt idx="0">
                  <c:v>1.07021467568126</c:v>
                </c:pt>
                <c:pt idx="1">
                  <c:v>0.558805013530037</c:v>
                </c:pt>
                <c:pt idx="2">
                  <c:v>-0.0492010108759152</c:v>
                </c:pt>
                <c:pt idx="3">
                  <c:v>-0.745747519154249</c:v>
                </c:pt>
                <c:pt idx="4">
                  <c:v>-1.76068583946249</c:v>
                </c:pt>
                <c:pt idx="5">
                  <c:v>-3.01215520027445</c:v>
                </c:pt>
                <c:pt idx="6">
                  <c:v>-3.76946824806305</c:v>
                </c:pt>
                <c:pt idx="7">
                  <c:v>-4.02684583029206</c:v>
                </c:pt>
                <c:pt idx="8">
                  <c:v>-4.43388241356771</c:v>
                </c:pt>
              </c:numCache>
            </c:numRef>
          </c:yVal>
          <c:smooth val="0"/>
        </c:ser>
        <c:axId val="5696982"/>
        <c:axId val="67914975"/>
      </c:scatterChart>
      <c:valAx>
        <c:axId val="56969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14975"/>
        <c:crosses val="autoZero"/>
        <c:crossBetween val="midCat"/>
      </c:valAx>
      <c:valAx>
        <c:axId val="67914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6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74785924120258"/>
          <c:y val="0.419824424936104"/>
          <c:w val="0.178323645227827"/>
          <c:h val="0.17701966885209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131400</xdr:colOff>
      <xdr:row>1</xdr:row>
      <xdr:rowOff>114120</xdr:rowOff>
    </xdr:from>
    <xdr:to>
      <xdr:col>13</xdr:col>
      <xdr:colOff>664920</xdr:colOff>
      <xdr:row>21</xdr:row>
      <xdr:rowOff>105840</xdr:rowOff>
    </xdr:to>
    <xdr:graphicFrame>
      <xdr:nvGraphicFramePr>
        <xdr:cNvPr id="0" name=""/>
        <xdr:cNvGraphicFramePr/>
      </xdr:nvGraphicFramePr>
      <xdr:xfrm>
        <a:off x="6643800" y="276480"/>
        <a:ext cx="460368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36000</xdr:colOff>
      <xdr:row>11</xdr:row>
      <xdr:rowOff>36360</xdr:rowOff>
    </xdr:from>
    <xdr:to>
      <xdr:col>8</xdr:col>
      <xdr:colOff>105480</xdr:colOff>
      <xdr:row>31</xdr:row>
      <xdr:rowOff>24480</xdr:rowOff>
    </xdr:to>
    <xdr:graphicFrame>
      <xdr:nvGraphicFramePr>
        <xdr:cNvPr id="1" name=""/>
        <xdr:cNvGraphicFramePr/>
      </xdr:nvGraphicFramePr>
      <xdr:xfrm>
        <a:off x="849960" y="18244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H2" s="1" t="s">
        <v>0</v>
      </c>
      <c r="I2" s="1" t="s">
        <v>1</v>
      </c>
    </row>
    <row r="3" customFormat="false" ht="12.8" hidden="false" customHeight="false" outlineLevel="0" collapsed="false">
      <c r="H3" s="2" t="n">
        <v>0.529177</v>
      </c>
      <c r="I3" s="2" t="n">
        <v>13.605703976</v>
      </c>
    </row>
    <row r="7" customFormat="false" ht="17.35" hidden="false" customHeight="false" outlineLevel="0" collapsed="false">
      <c r="H7" s="3" t="s">
        <v>2</v>
      </c>
      <c r="I7" s="3"/>
    </row>
    <row r="8" customFormat="false" ht="12.8" hidden="false" customHeight="true" outlineLevel="0" collapsed="false">
      <c r="F8" s="4" t="s">
        <v>3</v>
      </c>
      <c r="G8" s="4"/>
      <c r="H8" s="4"/>
      <c r="I8" s="4"/>
      <c r="J8" s="4"/>
      <c r="K8" s="4"/>
    </row>
    <row r="9" customFormat="false" ht="12.8" hidden="false" customHeight="false" outlineLevel="0" collapsed="false"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customFormat="false" ht="12.8" hidden="false" customHeight="false" outlineLevel="0" collapsed="false">
      <c r="C11" s="8"/>
      <c r="H11" s="9"/>
      <c r="I11" s="9"/>
      <c r="P11" s="10"/>
    </row>
    <row r="12" customFormat="false" ht="12.8" hidden="false" customHeight="false" outlineLevel="0" collapsed="false">
      <c r="C12" s="11"/>
      <c r="D12" s="12"/>
      <c r="E12" s="12"/>
      <c r="F12" s="12"/>
      <c r="G12" s="13" t="s">
        <v>4</v>
      </c>
      <c r="H12" s="13"/>
      <c r="I12" s="13"/>
      <c r="J12" s="13"/>
      <c r="K12" s="12"/>
      <c r="L12" s="12"/>
      <c r="M12" s="12"/>
      <c r="N12" s="12"/>
      <c r="P12" s="10"/>
    </row>
    <row r="13" customFormat="false" ht="12.8" hidden="false" customHeight="false" outlineLevel="0" collapsed="false">
      <c r="C13" s="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7"/>
    </row>
    <row r="14" customFormat="false" ht="12.8" hidden="false" customHeight="false" outlineLevel="0" collapsed="false">
      <c r="C14" s="8"/>
      <c r="D14" s="15" t="s">
        <v>5</v>
      </c>
      <c r="E14" s="15" t="s">
        <v>6</v>
      </c>
      <c r="F14" s="15" t="s">
        <v>7</v>
      </c>
      <c r="G14" s="15" t="s">
        <v>8</v>
      </c>
      <c r="H14" s="15" t="s">
        <v>9</v>
      </c>
      <c r="I14" s="15" t="s">
        <v>10</v>
      </c>
      <c r="J14" s="15" t="s">
        <v>11</v>
      </c>
      <c r="K14" s="15" t="s">
        <v>12</v>
      </c>
      <c r="L14" s="15" t="s">
        <v>13</v>
      </c>
      <c r="M14" s="15" t="s">
        <v>14</v>
      </c>
      <c r="N14" s="15" t="s">
        <v>15</v>
      </c>
      <c r="O14" s="15" t="s">
        <v>16</v>
      </c>
      <c r="P14" s="10"/>
    </row>
    <row r="15" customFormat="false" ht="12.8" hidden="false" customHeight="false" outlineLevel="0" collapsed="false">
      <c r="C15" s="8"/>
      <c r="D15" s="16" t="n">
        <v>30</v>
      </c>
      <c r="E15" s="17" t="n">
        <v>-910.02162135</v>
      </c>
      <c r="F15" s="17" t="n">
        <v>6.32489</v>
      </c>
      <c r="G15" s="18" t="n">
        <v>6.74981256</v>
      </c>
      <c r="H15" s="18" t="n">
        <v>0.762926068</v>
      </c>
      <c r="I15" s="18" t="n">
        <v>1.027443993</v>
      </c>
      <c r="J15" s="18" t="n">
        <v>2.673572689</v>
      </c>
      <c r="K15" s="19" t="n">
        <f aca="false">$H$3*G15*H15</f>
        <v>2.72505408940514</v>
      </c>
      <c r="L15" s="19" t="n">
        <f aca="false">$H$3*G15*I15</f>
        <v>3.66987126563802</v>
      </c>
      <c r="M15" s="19" t="n">
        <f aca="false">$H$3*G15*J15</f>
        <v>9.54958874138424</v>
      </c>
      <c r="N15" s="20" t="n">
        <f aca="false">(E15-$E$24)*$I$3/14</f>
        <v>11.6438547589166</v>
      </c>
      <c r="O15" s="21" t="n">
        <f aca="false">LOG(N15)</f>
        <v>1.06609677957384</v>
      </c>
      <c r="P15" s="10"/>
    </row>
    <row r="16" customFormat="false" ht="12.8" hidden="false" customHeight="false" outlineLevel="0" collapsed="false">
      <c r="C16" s="8"/>
      <c r="D16" s="16" t="n">
        <v>40</v>
      </c>
      <c r="E16" s="17" t="n">
        <v>-918.24512607</v>
      </c>
      <c r="F16" s="17" t="n">
        <v>4.88151</v>
      </c>
      <c r="G16" s="18" t="n">
        <v>6.74981256</v>
      </c>
      <c r="H16" s="18" t="n">
        <v>0.840134303</v>
      </c>
      <c r="I16" s="18" t="n">
        <v>1.232868244</v>
      </c>
      <c r="J16" s="18" t="n">
        <v>2.621595035</v>
      </c>
      <c r="K16" s="19" t="n">
        <f aca="false">$H$3*G16*H16</f>
        <v>3.00082998086741</v>
      </c>
      <c r="L16" s="19" t="n">
        <f aca="false">$H$3*G16*I16</f>
        <v>4.40361496470708</v>
      </c>
      <c r="M16" s="19" t="n">
        <f aca="false">$H$3*G16*J16</f>
        <v>9.36393258866986</v>
      </c>
      <c r="N16" s="20" t="n">
        <f aca="false">(E16-$E$24)*$I$3/14</f>
        <v>3.65195683994814</v>
      </c>
      <c r="O16" s="21" t="n">
        <f aca="false">LOG(N16)</f>
        <v>0.562525636254616</v>
      </c>
      <c r="P16" s="10"/>
    </row>
    <row r="17" customFormat="false" ht="12.8" hidden="false" customHeight="false" outlineLevel="0" collapsed="false">
      <c r="C17" s="8"/>
      <c r="D17" s="16" t="n">
        <v>50</v>
      </c>
      <c r="E17" s="22" t="n">
        <v>-921.02283733</v>
      </c>
      <c r="F17" s="22" t="n">
        <v>4.09244</v>
      </c>
      <c r="G17" s="18" t="n">
        <v>6.64736521</v>
      </c>
      <c r="H17" s="18" t="n">
        <v>0.964013045</v>
      </c>
      <c r="I17" s="18" t="n">
        <v>1.14216694</v>
      </c>
      <c r="J17" s="18" t="n">
        <v>3.079759057</v>
      </c>
      <c r="K17" s="19" t="n">
        <f aca="false">$H$3*G17*H17</f>
        <v>3.39104388718142</v>
      </c>
      <c r="L17" s="19" t="n">
        <f aca="false">$H$3*G17*I17</f>
        <v>4.01772386807039</v>
      </c>
      <c r="M17" s="19" t="n">
        <f aca="false">$H$3*G17*J17</f>
        <v>10.8334614125802</v>
      </c>
      <c r="N17" s="20" t="n">
        <f aca="false">(E17-$E$24)*$I$3/14</f>
        <v>0.95247704463653</v>
      </c>
      <c r="O17" s="21" t="n">
        <f aca="false">LOG(N17)</f>
        <v>-0.0211454823272183</v>
      </c>
      <c r="P17" s="10"/>
    </row>
    <row r="18" customFormat="false" ht="12.8" hidden="false" customHeight="false" outlineLevel="0" collapsed="false">
      <c r="C18" s="8"/>
      <c r="D18" s="16" t="n">
        <v>60</v>
      </c>
      <c r="E18" s="17" t="n">
        <v>-921.84468457</v>
      </c>
      <c r="F18" s="17" t="n">
        <v>3.43524</v>
      </c>
      <c r="G18" s="18" t="n">
        <v>6.74981256</v>
      </c>
      <c r="H18" s="18" t="n">
        <v>0.984822582</v>
      </c>
      <c r="I18" s="18" t="n">
        <v>1.239829789</v>
      </c>
      <c r="J18" s="18" t="n">
        <v>3.160157564</v>
      </c>
      <c r="K18" s="19" t="n">
        <f aca="false">$H$3*G18*H18</f>
        <v>3.51763416795142</v>
      </c>
      <c r="L18" s="19" t="n">
        <f aca="false">$H$3*G18*I18</f>
        <v>4.42848052831347</v>
      </c>
      <c r="M18" s="19" t="n">
        <f aca="false">$H$3*G18*J18</f>
        <v>11.2875947672334</v>
      </c>
      <c r="N18" s="20" t="n">
        <f aca="false">(E18-$E$24)*$I$3/14</f>
        <v>0.15377631171276</v>
      </c>
      <c r="O18" s="21" t="n">
        <f aca="false">LOG(N18)</f>
        <v>-0.813110559754164</v>
      </c>
      <c r="P18" s="10"/>
    </row>
    <row r="19" customFormat="false" ht="12.8" hidden="false" customHeight="false" outlineLevel="0" collapsed="false">
      <c r="C19" s="8"/>
      <c r="D19" s="16" t="n">
        <v>70</v>
      </c>
      <c r="E19" s="22" t="n">
        <v>-921.98504617</v>
      </c>
      <c r="F19" s="22" t="n">
        <v>3.18782</v>
      </c>
      <c r="G19" s="18" t="n">
        <v>6.74981256</v>
      </c>
      <c r="H19" s="18" t="n">
        <v>0.995820904</v>
      </c>
      <c r="I19" s="18" t="n">
        <v>1.300611053</v>
      </c>
      <c r="J19" s="18" t="n">
        <v>3.210424269</v>
      </c>
      <c r="K19" s="19" t="n">
        <f aca="false">$H$3*G19*H19</f>
        <v>3.55691847556626</v>
      </c>
      <c r="L19" s="19" t="n">
        <f aca="false">$H$3*G19*I19</f>
        <v>4.64558181632768</v>
      </c>
      <c r="M19" s="19" t="n">
        <f aca="false">$H$3*G19*J19</f>
        <v>11.467139674357</v>
      </c>
      <c r="N19" s="20" t="n">
        <f aca="false">(E19-$E$24)*$I$3/14</f>
        <v>0.0173678560557748</v>
      </c>
      <c r="O19" s="21" t="n">
        <f aca="false">LOG(N19)</f>
        <v>-1.76025378895724</v>
      </c>
      <c r="P19" s="10"/>
    </row>
    <row r="20" customFormat="false" ht="12.8" hidden="false" customHeight="false" outlineLevel="0" collapsed="false">
      <c r="C20" s="8"/>
      <c r="D20" s="23" t="n">
        <v>80</v>
      </c>
      <c r="E20" s="24" t="n">
        <v>-922.00190286</v>
      </c>
      <c r="F20" s="24" t="n">
        <v>3.05193</v>
      </c>
      <c r="G20" s="24" t="n">
        <v>6.74981256</v>
      </c>
      <c r="H20" s="24" t="n">
        <v>0.999579691</v>
      </c>
      <c r="I20" s="24" t="n">
        <v>1.351503389</v>
      </c>
      <c r="J20" s="24" t="n">
        <v>3.21496963</v>
      </c>
      <c r="K20" s="19" t="n">
        <f aca="false">$H$3*G20*H20</f>
        <v>3.5703442822272</v>
      </c>
      <c r="L20" s="19" t="n">
        <f aca="false">$H$3*G20*I20</f>
        <v>4.82736138076141</v>
      </c>
      <c r="M20" s="19" t="n">
        <f aca="false">$H$3*G20*J20</f>
        <v>11.4833750018682</v>
      </c>
      <c r="N20" s="20" t="n">
        <f aca="false">(E20-$E$24)*$I$3/14</f>
        <v>0.000985917901889849</v>
      </c>
      <c r="O20" s="25" t="n">
        <f aca="false">LOG(N20)</f>
        <v>-3.00615924757468</v>
      </c>
      <c r="P20" s="10"/>
    </row>
    <row r="21" customFormat="false" ht="12.8" hidden="false" customHeight="false" outlineLevel="0" collapsed="false">
      <c r="C21" s="8"/>
      <c r="D21" s="16" t="n">
        <v>90</v>
      </c>
      <c r="E21" s="17" t="n">
        <v>-922.00274442</v>
      </c>
      <c r="F21" s="17" t="n">
        <v>3.01701</v>
      </c>
      <c r="G21" s="18" t="n">
        <v>6.74981256</v>
      </c>
      <c r="H21" s="18" t="n">
        <v>0.999993744</v>
      </c>
      <c r="I21" s="18" t="n">
        <v>1.367014447</v>
      </c>
      <c r="J21" s="18" t="n">
        <v>3.213945286</v>
      </c>
      <c r="K21" s="19" t="n">
        <f aca="false">$H$3*G21*H21</f>
        <v>3.57182321559729</v>
      </c>
      <c r="L21" s="19" t="n">
        <f aca="false">$H$3*G21*I21</f>
        <v>4.88276448442611</v>
      </c>
      <c r="M21" s="19" t="n">
        <f aca="false">$H$3*G21*J21</f>
        <v>11.4797162032988</v>
      </c>
      <c r="N21" s="20" t="n">
        <f aca="false">(E21-$E$24)*$I$3/14</f>
        <v>0.000168059599147041</v>
      </c>
      <c r="O21" s="21" t="n">
        <f aca="false">LOG(N21)</f>
        <v>-3.77453667666352</v>
      </c>
      <c r="P21" s="10"/>
    </row>
    <row r="22" customFormat="false" ht="12.8" hidden="false" customHeight="false" outlineLevel="0" collapsed="false">
      <c r="C22" s="8"/>
      <c r="D22" s="16" t="n">
        <v>100</v>
      </c>
      <c r="E22" s="22" t="n">
        <v>-922.0028236</v>
      </c>
      <c r="F22" s="22" t="n">
        <v>3.01702</v>
      </c>
      <c r="G22" s="18" t="n">
        <v>6.74981256</v>
      </c>
      <c r="H22" s="18" t="n">
        <v>0.99999197</v>
      </c>
      <c r="I22" s="18" t="n">
        <v>1.367014527</v>
      </c>
      <c r="J22" s="18" t="n">
        <v>3.213940632</v>
      </c>
      <c r="K22" s="19" t="n">
        <f aca="false">$H$3*G22*H22</f>
        <v>3.57181687914326</v>
      </c>
      <c r="L22" s="19" t="n">
        <f aca="false">$H$3*G22*I22</f>
        <v>4.88276477017375</v>
      </c>
      <c r="M22" s="19" t="n">
        <f aca="false">$H$3*G22*J22</f>
        <v>11.4796995799296</v>
      </c>
      <c r="N22" s="20" t="n">
        <f aca="false">(E22-$E$24)*$I$3/14</f>
        <v>9.11096247473622E-005</v>
      </c>
      <c r="O22" s="21" t="n">
        <f aca="false">LOG(N22)</f>
        <v>-4.04043574208434</v>
      </c>
      <c r="P22" s="10"/>
    </row>
    <row r="23" customFormat="false" ht="12.8" hidden="false" customHeight="false" outlineLevel="0" collapsed="false">
      <c r="C23" s="8"/>
      <c r="D23" s="16" t="n">
        <v>110</v>
      </c>
      <c r="E23" s="17" t="n">
        <v>-922.0028797</v>
      </c>
      <c r="F23" s="17" t="n">
        <v>3.01697</v>
      </c>
      <c r="G23" s="18" t="n">
        <v>6.74981256</v>
      </c>
      <c r="H23" s="18" t="n">
        <v>0.999997727</v>
      </c>
      <c r="I23" s="18" t="n">
        <v>1.367019145</v>
      </c>
      <c r="J23" s="18" t="n">
        <v>3.213962261</v>
      </c>
      <c r="K23" s="19" t="n">
        <f aca="false">$H$3*G23*H23</f>
        <v>3.57183744225816</v>
      </c>
      <c r="L23" s="19" t="n">
        <f aca="false">$H$3*G23*I23</f>
        <v>4.88278126495655</v>
      </c>
      <c r="M23" s="19" t="n">
        <f aca="false">$H$3*G23*J23</f>
        <v>11.4797768353772</v>
      </c>
      <c r="N23" s="20" t="n">
        <f aca="false">(E23-$E$24)*$I$3/14</f>
        <v>3.65896253038439E-005</v>
      </c>
      <c r="O23" s="21" t="n">
        <f aca="false">LOG(N23)</f>
        <v>-4.43664203788443</v>
      </c>
      <c r="P23" s="10"/>
    </row>
    <row r="24" customFormat="false" ht="12.8" hidden="false" customHeight="false" outlineLevel="0" collapsed="false">
      <c r="C24" s="8"/>
      <c r="D24" s="16" t="n">
        <v>120</v>
      </c>
      <c r="E24" s="22" t="n">
        <v>-922.00291735</v>
      </c>
      <c r="F24" s="22" t="n">
        <v>3.01696</v>
      </c>
      <c r="G24" s="18" t="n">
        <v>6.73903744</v>
      </c>
      <c r="H24" s="18" t="n">
        <v>1.001599305</v>
      </c>
      <c r="I24" s="18" t="n">
        <v>1.369210101</v>
      </c>
      <c r="J24" s="18" t="n">
        <v>3.219089083</v>
      </c>
      <c r="K24" s="19" t="n">
        <f aca="false">$H$3*G24*H24</f>
        <v>3.57184696670169</v>
      </c>
      <c r="L24" s="19" t="n">
        <f aca="false">$H$3*G24*I24</f>
        <v>4.88279985980438</v>
      </c>
      <c r="M24" s="19" t="n">
        <f aca="false">$H$3*G24*J24</f>
        <v>11.4797339807021</v>
      </c>
      <c r="N24" s="20" t="n">
        <f aca="false">(E24-$E$24)*$I$3/14</f>
        <v>0</v>
      </c>
      <c r="O24" s="21" t="e">
        <f aca="false">LOG(N24)</f>
        <v>#VALUE!</v>
      </c>
      <c r="P24" s="10"/>
    </row>
    <row r="25" customFormat="false" ht="12.8" hidden="false" customHeight="false" outlineLevel="0" collapsed="false">
      <c r="C25" s="8"/>
      <c r="P25" s="10"/>
    </row>
    <row r="26" customFormat="false" ht="12.8" hidden="false" customHeight="false" outlineLevel="0" collapsed="false">
      <c r="C26" s="8"/>
      <c r="P26" s="10"/>
    </row>
    <row r="27" customFormat="false" ht="12.8" hidden="false" customHeight="false" outlineLevel="0" collapsed="false">
      <c r="C27" s="8"/>
      <c r="P27" s="10"/>
    </row>
    <row r="28" customFormat="false" ht="12.8" hidden="false" customHeight="false" outlineLevel="0" collapsed="false">
      <c r="C28" s="8"/>
      <c r="P28" s="10"/>
    </row>
    <row r="29" customFormat="false" ht="12.8" hidden="false" customHeight="false" outlineLevel="0" collapsed="false"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6"/>
    </row>
  </sheetData>
  <mergeCells count="3">
    <mergeCell ref="H7:I7"/>
    <mergeCell ref="F8:K9"/>
    <mergeCell ref="G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2" customFormat="false" ht="12.8" hidden="false" customHeight="false" outlineLevel="0" collapsed="false">
      <c r="H2" s="1" t="s">
        <v>0</v>
      </c>
      <c r="I2" s="1" t="s">
        <v>1</v>
      </c>
    </row>
    <row r="3" customFormat="false" ht="12.8" hidden="false" customHeight="false" outlineLevel="0" collapsed="false">
      <c r="H3" s="18" t="n">
        <v>0.529177</v>
      </c>
      <c r="I3" s="18" t="n">
        <v>13.605703976</v>
      </c>
    </row>
    <row r="7" customFormat="false" ht="17.35" hidden="false" customHeight="false" outlineLevel="0" collapsed="false">
      <c r="H7" s="3" t="s">
        <v>17</v>
      </c>
      <c r="I7" s="3"/>
    </row>
    <row r="8" customFormat="false" ht="12.8" hidden="false" customHeight="true" outlineLevel="0" collapsed="false">
      <c r="F8" s="4" t="s">
        <v>3</v>
      </c>
      <c r="G8" s="4"/>
      <c r="H8" s="4"/>
      <c r="I8" s="4"/>
      <c r="J8" s="4"/>
      <c r="K8" s="4"/>
    </row>
    <row r="9" customFormat="false" ht="12.8" hidden="false" customHeight="false" outlineLevel="0" collapsed="false"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customFormat="false" ht="12.8" hidden="false" customHeight="false" outlineLevel="0" collapsed="false">
      <c r="C11" s="8"/>
      <c r="P11" s="10"/>
    </row>
    <row r="12" customFormat="false" ht="12.8" hidden="false" customHeight="false" outlineLevel="0" collapsed="false">
      <c r="C12" s="11"/>
      <c r="D12" s="12"/>
      <c r="E12" s="12"/>
      <c r="F12" s="12"/>
      <c r="G12" s="13" t="s">
        <v>4</v>
      </c>
      <c r="H12" s="13"/>
      <c r="I12" s="13"/>
      <c r="J12" s="13"/>
      <c r="K12" s="12"/>
      <c r="L12" s="12"/>
      <c r="M12" s="12"/>
      <c r="N12" s="12"/>
      <c r="P12" s="10"/>
    </row>
    <row r="13" customFormat="false" ht="12.8" hidden="false" customHeight="false" outlineLevel="0" collapsed="false">
      <c r="C13" s="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7"/>
    </row>
    <row r="14" customFormat="false" ht="12.8" hidden="false" customHeight="false" outlineLevel="0" collapsed="false">
      <c r="C14" s="8"/>
      <c r="D14" s="15" t="s">
        <v>5</v>
      </c>
      <c r="E14" s="15" t="s">
        <v>6</v>
      </c>
      <c r="F14" s="15" t="s">
        <v>7</v>
      </c>
      <c r="G14" s="15" t="s">
        <v>8</v>
      </c>
      <c r="H14" s="15" t="s">
        <v>9</v>
      </c>
      <c r="I14" s="15" t="s">
        <v>10</v>
      </c>
      <c r="J14" s="15" t="s">
        <v>11</v>
      </c>
      <c r="K14" s="15" t="s">
        <v>12</v>
      </c>
      <c r="L14" s="15" t="s">
        <v>13</v>
      </c>
      <c r="M14" s="15" t="s">
        <v>14</v>
      </c>
      <c r="N14" s="15" t="s">
        <v>15</v>
      </c>
      <c r="O14" s="15" t="s">
        <v>16</v>
      </c>
      <c r="P14" s="10"/>
    </row>
    <row r="15" customFormat="false" ht="12.8" hidden="false" customHeight="false" outlineLevel="0" collapsed="false">
      <c r="C15" s="8"/>
      <c r="D15" s="16" t="n">
        <v>30</v>
      </c>
      <c r="E15" s="17" t="n">
        <v>-914.16499493</v>
      </c>
      <c r="F15" s="17" t="n">
        <v>6.30541</v>
      </c>
      <c r="G15" s="18" t="n">
        <v>6.76758343</v>
      </c>
      <c r="H15" s="18" t="n">
        <v>0.767227585</v>
      </c>
      <c r="I15" s="18" t="n">
        <v>1.003589133</v>
      </c>
      <c r="J15" s="18" t="n">
        <v>2.708733067</v>
      </c>
      <c r="K15" s="19" t="n">
        <f aca="false">$H$3*$G15*H15</f>
        <v>2.74763340266408</v>
      </c>
      <c r="L15" s="19" t="n">
        <f aca="false">$H$3*$G15*I15</f>
        <v>3.59410307748708</v>
      </c>
      <c r="M15" s="19" t="n">
        <f aca="false">$H$3*$G15*J15</f>
        <v>9.70064893298892</v>
      </c>
      <c r="N15" s="20" t="n">
        <f aca="false">(E15-$E$24)*$I$3/14</f>
        <v>11.5170600450973</v>
      </c>
      <c r="O15" s="21" t="n">
        <f aca="false">LOG(N15)</f>
        <v>1.06134163107137</v>
      </c>
      <c r="P15" s="10"/>
    </row>
    <row r="16" customFormat="false" ht="12.8" hidden="false" customHeight="false" outlineLevel="0" collapsed="false">
      <c r="C16" s="8"/>
      <c r="D16" s="16" t="n">
        <v>40</v>
      </c>
      <c r="E16" s="17" t="n">
        <v>-922.36298101</v>
      </c>
      <c r="F16" s="17" t="n">
        <v>4.50324</v>
      </c>
      <c r="G16" s="18" t="n">
        <v>6.76758343</v>
      </c>
      <c r="H16" s="18" t="n">
        <v>0.900236094</v>
      </c>
      <c r="I16" s="18" t="n">
        <v>1.126607888</v>
      </c>
      <c r="J16" s="18" t="n">
        <v>2.8794213</v>
      </c>
      <c r="K16" s="19" t="n">
        <f aca="false">$H$3*$G16*H16</f>
        <v>3.22397005858208</v>
      </c>
      <c r="L16" s="19" t="n">
        <f aca="false">$H$3*$G16*I16</f>
        <v>4.03466393192006</v>
      </c>
      <c r="M16" s="19" t="n">
        <f aca="false">$H$3*$G16*J16</f>
        <v>10.3119260815191</v>
      </c>
      <c r="N16" s="20" t="n">
        <f aca="false">(E16-$E$24)*$I$3/14</f>
        <v>3.54996205910815</v>
      </c>
      <c r="O16" s="21" t="n">
        <f aca="false">LOG(N16)</f>
        <v>0.55022371147537</v>
      </c>
      <c r="P16" s="10"/>
    </row>
    <row r="17" customFormat="false" ht="12.8" hidden="false" customHeight="false" outlineLevel="0" collapsed="false">
      <c r="C17" s="8"/>
      <c r="D17" s="16" t="n">
        <v>50</v>
      </c>
      <c r="E17" s="22" t="n">
        <v>-925.09155026</v>
      </c>
      <c r="F17" s="22" t="n">
        <v>3.84118</v>
      </c>
      <c r="G17" s="18" t="n">
        <v>6.76758343</v>
      </c>
      <c r="H17" s="18" t="n">
        <v>0.953852365</v>
      </c>
      <c r="I17" s="18" t="n">
        <v>1.163724325</v>
      </c>
      <c r="J17" s="18" t="n">
        <v>3.084353309</v>
      </c>
      <c r="K17" s="19" t="n">
        <f aca="false">$H$3*$G17*H17</f>
        <v>3.41598330211775</v>
      </c>
      <c r="L17" s="19" t="n">
        <f aca="false">$H$3*$G17*I17</f>
        <v>4.16758715324698</v>
      </c>
      <c r="M17" s="19" t="n">
        <f aca="false">$H$3*$G17*J17</f>
        <v>11.0458387356157</v>
      </c>
      <c r="N17" s="20" t="n">
        <f aca="false">(E17-$E$24)*$I$3/14</f>
        <v>0.898240238142734</v>
      </c>
      <c r="O17" s="21" t="n">
        <f aca="false">LOG(N17)</f>
        <v>-0.0466074939048665</v>
      </c>
      <c r="P17" s="10"/>
    </row>
    <row r="18" customFormat="false" ht="12.8" hidden="false" customHeight="false" outlineLevel="0" collapsed="false">
      <c r="C18" s="8"/>
      <c r="D18" s="16" t="n">
        <v>60</v>
      </c>
      <c r="E18" s="17" t="n">
        <v>-925.85127899</v>
      </c>
      <c r="F18" s="17" t="n">
        <v>3.43356</v>
      </c>
      <c r="G18" s="18" t="n">
        <v>6.76758343</v>
      </c>
      <c r="H18" s="18" t="n">
        <v>0.98428169</v>
      </c>
      <c r="I18" s="18" t="n">
        <v>1.215639841</v>
      </c>
      <c r="J18" s="18" t="n">
        <v>3.201039305</v>
      </c>
      <c r="K18" s="19" t="n">
        <f aca="false">$H$3*$G18*H18</f>
        <v>3.52495830696005</v>
      </c>
      <c r="L18" s="19" t="n">
        <f aca="false">$H$3*$G18*I18</f>
        <v>4.35350956879483</v>
      </c>
      <c r="M18" s="19" t="n">
        <f aca="false">$H$3*$G18*J18</f>
        <v>11.463720400067</v>
      </c>
      <c r="N18" s="20" t="n">
        <f aca="false">(E18-$E$24)*$I$3/14</f>
        <v>0.15990850939684</v>
      </c>
      <c r="O18" s="21" t="n">
        <f aca="false">LOG(N18)</f>
        <v>-0.796128425023236</v>
      </c>
      <c r="P18" s="10"/>
    </row>
    <row r="19" customFormat="false" ht="12.8" hidden="false" customHeight="false" outlineLevel="0" collapsed="false">
      <c r="C19" s="8"/>
      <c r="D19" s="16" t="n">
        <v>70</v>
      </c>
      <c r="E19" s="22" t="n">
        <v>-925.99706099</v>
      </c>
      <c r="F19" s="22" t="n">
        <v>3.19257</v>
      </c>
      <c r="G19" s="18" t="n">
        <v>6.76758343</v>
      </c>
      <c r="H19" s="18" t="n">
        <v>0.995840373</v>
      </c>
      <c r="I19" s="18" t="n">
        <v>1.271592024</v>
      </c>
      <c r="J19" s="18" t="n">
        <v>3.252981407</v>
      </c>
      <c r="K19" s="19" t="n">
        <f aca="false">$H$3*$G19*H19</f>
        <v>3.56635283463675</v>
      </c>
      <c r="L19" s="19" t="n">
        <f aca="false">$H$3*$G19*I19</f>
        <v>4.55388829600492</v>
      </c>
      <c r="M19" s="19" t="n">
        <f aca="false">$H$3*$G19*J19</f>
        <v>11.6497380267139</v>
      </c>
      <c r="N19" s="20" t="n">
        <f aca="false">(E19-$E$24)*$I$3/14</f>
        <v>0.0182323138947001</v>
      </c>
      <c r="O19" s="21" t="n">
        <f aca="false">LOG(N19)</f>
        <v>-1.73915821077839</v>
      </c>
      <c r="P19" s="10"/>
    </row>
    <row r="20" customFormat="false" ht="12.8" hidden="false" customHeight="false" outlineLevel="0" collapsed="false">
      <c r="C20" s="8"/>
      <c r="D20" s="23" t="n">
        <v>80</v>
      </c>
      <c r="E20" s="24" t="n">
        <v>-926.01471897</v>
      </c>
      <c r="F20" s="24" t="n">
        <v>3.08778</v>
      </c>
      <c r="G20" s="24" t="n">
        <v>6.76758343</v>
      </c>
      <c r="H20" s="24" t="n">
        <v>1</v>
      </c>
      <c r="I20" s="24" t="n">
        <v>1.308374507</v>
      </c>
      <c r="J20" s="24" t="n">
        <v>3.25522975</v>
      </c>
      <c r="K20" s="24" t="n">
        <f aca="false">$H$3*$G20*H20</f>
        <v>3.58124949673711</v>
      </c>
      <c r="L20" s="24" t="n">
        <f aca="false">$H$3*$G20*I20</f>
        <v>4.68561554473741</v>
      </c>
      <c r="M20" s="24" t="n">
        <f aca="false">$H$3*$G20*J20</f>
        <v>11.6577899039512</v>
      </c>
      <c r="N20" s="27" t="n">
        <f aca="false">(E20-$E$24)*$I$3/14</f>
        <v>0.00107165327372279</v>
      </c>
      <c r="O20" s="25" t="n">
        <f aca="false">LOG(N20)</f>
        <v>-2.9699457050034</v>
      </c>
      <c r="P20" s="10"/>
    </row>
    <row r="21" customFormat="false" ht="12.8" hidden="false" customHeight="false" outlineLevel="0" collapsed="false">
      <c r="C21" s="8"/>
      <c r="D21" s="16" t="n">
        <v>90</v>
      </c>
      <c r="E21" s="17" t="n">
        <v>-926.01562041</v>
      </c>
      <c r="F21" s="17" t="n">
        <v>3.07913</v>
      </c>
      <c r="G21" s="18" t="n">
        <v>6.76758343</v>
      </c>
      <c r="H21" s="18" t="n">
        <v>1.000401594</v>
      </c>
      <c r="I21" s="18" t="n">
        <v>1.310502397</v>
      </c>
      <c r="J21" s="18" t="n">
        <v>3.257758327</v>
      </c>
      <c r="K21" s="19" t="n">
        <f aca="false">$H$3*$G21*H21</f>
        <v>3.5826877050475</v>
      </c>
      <c r="L21" s="19" t="n">
        <f aca="false">$H$3*$G21*I21</f>
        <v>4.69323604972903</v>
      </c>
      <c r="M21" s="19" t="n">
        <f aca="false">$H$3*$G21*J21</f>
        <v>11.6668453690599</v>
      </c>
      <c r="N21" s="20" t="n">
        <f aca="false">(E21-$E$24)*$I$3/14</f>
        <v>0.000195601431421391</v>
      </c>
      <c r="O21" s="21" t="n">
        <f aca="false">LOG(N21)</f>
        <v>-3.70862797134731</v>
      </c>
      <c r="P21" s="10"/>
    </row>
    <row r="22" customFormat="false" ht="12.8" hidden="false" customHeight="false" outlineLevel="0" collapsed="false">
      <c r="C22" s="8"/>
      <c r="D22" s="16" t="n">
        <v>100</v>
      </c>
      <c r="E22" s="22" t="n">
        <v>-926.01571827</v>
      </c>
      <c r="F22" s="22" t="n">
        <v>3.07909</v>
      </c>
      <c r="G22" s="18" t="n">
        <v>6.76758343</v>
      </c>
      <c r="H22" s="18" t="n">
        <v>1.000401253</v>
      </c>
      <c r="I22" s="18" t="n">
        <v>1.31053614</v>
      </c>
      <c r="J22" s="18" t="n">
        <v>3.257725735</v>
      </c>
      <c r="K22" s="19" t="n">
        <f aca="false">$H$3*$G22*H22</f>
        <v>3.58268648384142</v>
      </c>
      <c r="L22" s="19" t="n">
        <f aca="false">$H$3*$G22*I22</f>
        <v>4.69335689183079</v>
      </c>
      <c r="M22" s="19" t="n">
        <f aca="false">$H$3*$G22*J22</f>
        <v>11.6667286489763</v>
      </c>
      <c r="N22" s="20" t="n">
        <f aca="false">(E22-$E$24)*$I$3/14</f>
        <v>0.000100497560646086</v>
      </c>
      <c r="O22" s="21" t="n">
        <f aca="false">LOG(N22)</f>
        <v>-3.9978444796445</v>
      </c>
      <c r="P22" s="10"/>
    </row>
    <row r="23" customFormat="false" ht="12.8" hidden="false" customHeight="false" outlineLevel="0" collapsed="false">
      <c r="C23" s="8"/>
      <c r="D23" s="16" t="n">
        <v>110</v>
      </c>
      <c r="E23" s="17" t="n">
        <v>-926.01577702</v>
      </c>
      <c r="F23" s="17" t="n">
        <v>3.07892</v>
      </c>
      <c r="G23" s="18" t="n">
        <v>6.76758343</v>
      </c>
      <c r="H23" s="18" t="n">
        <v>1.000419205</v>
      </c>
      <c r="I23" s="18" t="n">
        <v>1.310586078</v>
      </c>
      <c r="J23" s="18" t="n">
        <v>3.257723463</v>
      </c>
      <c r="K23" s="19" t="n">
        <f aca="false">$H$3*$G23*H23</f>
        <v>3.58275077443239</v>
      </c>
      <c r="L23" s="19" t="n">
        <f aca="false">$H$3*$G23*I23</f>
        <v>4.69353573226816</v>
      </c>
      <c r="M23" s="19" t="n">
        <f aca="false">$H$3*$G23*J23</f>
        <v>11.6667205123774</v>
      </c>
      <c r="N23" s="20" t="n">
        <f aca="false">(E23-$E$24)*$I$3/14</f>
        <v>4.34021957528456E-005</v>
      </c>
      <c r="O23" s="21" t="n">
        <f aca="false">LOG(N23)</f>
        <v>-4.36248829861601</v>
      </c>
      <c r="P23" s="10"/>
    </row>
    <row r="24" customFormat="false" ht="12.8" hidden="false" customHeight="false" outlineLevel="0" collapsed="false">
      <c r="C24" s="8"/>
      <c r="D24" s="16" t="n">
        <v>120</v>
      </c>
      <c r="E24" s="22" t="n">
        <v>-926.01582168</v>
      </c>
      <c r="F24" s="22" t="n">
        <v>3.07912</v>
      </c>
      <c r="G24" s="18" t="n">
        <v>6.76758343</v>
      </c>
      <c r="H24" s="18" t="n">
        <v>1.00044228</v>
      </c>
      <c r="I24" s="18" t="n">
        <v>1.310497683</v>
      </c>
      <c r="J24" s="18" t="n">
        <v>3.257655958</v>
      </c>
      <c r="K24" s="19" t="n">
        <f aca="false">$H$3*$G24*H24</f>
        <v>3.58283341176453</v>
      </c>
      <c r="L24" s="19" t="n">
        <f aca="false">$H$3*$G24*I24</f>
        <v>4.6932191677189</v>
      </c>
      <c r="M24" s="19" t="n">
        <f aca="false">$H$3*$G24*J24</f>
        <v>11.6664787601301</v>
      </c>
      <c r="N24" s="20" t="n">
        <f aca="false">(E24-$E$24)*$I$3/14</f>
        <v>0</v>
      </c>
      <c r="O24" s="21" t="e">
        <f aca="false">LOG(N24)</f>
        <v>#VALUE!</v>
      </c>
      <c r="P24" s="10"/>
    </row>
    <row r="25" customFormat="false" ht="12.8" hidden="false" customHeight="false" outlineLevel="0" collapsed="false">
      <c r="C25" s="8"/>
      <c r="P25" s="10"/>
    </row>
    <row r="26" customFormat="false" ht="12.8" hidden="false" customHeight="false" outlineLevel="0" collapsed="false">
      <c r="C26" s="8"/>
      <c r="P26" s="10"/>
    </row>
    <row r="27" customFormat="false" ht="12.8" hidden="false" customHeight="false" outlineLevel="0" collapsed="false">
      <c r="C27" s="8"/>
      <c r="P27" s="10"/>
    </row>
    <row r="28" customFormat="false" ht="12.8" hidden="false" customHeight="false" outlineLevel="0" collapsed="false">
      <c r="C28" s="8"/>
      <c r="P28" s="10"/>
    </row>
    <row r="29" customFormat="false" ht="12.8" hidden="false" customHeight="false" outlineLevel="0" collapsed="false">
      <c r="C29" s="8"/>
      <c r="P29" s="10"/>
    </row>
    <row r="30" customFormat="false" ht="12.8" hidden="false" customHeight="false" outlineLevel="0" collapsed="false"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6"/>
    </row>
  </sheetData>
  <mergeCells count="3">
    <mergeCell ref="H7:I7"/>
    <mergeCell ref="F8:K9"/>
    <mergeCell ref="G12:J1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P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8" min="8" style="9" width="14.76"/>
    <col collapsed="false" customWidth="true" hidden="false" outlineLevel="0" max="9" min="9" style="9" width="14.23"/>
  </cols>
  <sheetData>
    <row r="2" customFormat="false" ht="12.8" hidden="false" customHeight="false" outlineLevel="0" collapsed="false">
      <c r="H2" s="1" t="s">
        <v>0</v>
      </c>
      <c r="I2" s="1" t="s">
        <v>1</v>
      </c>
    </row>
    <row r="3" customFormat="false" ht="12.8" hidden="false" customHeight="false" outlineLevel="0" collapsed="false">
      <c r="H3" s="18" t="n">
        <v>0.529177</v>
      </c>
      <c r="I3" s="18" t="n">
        <v>13.605703976</v>
      </c>
    </row>
    <row r="7" customFormat="false" ht="17.35" hidden="false" customHeight="false" outlineLevel="0" collapsed="false">
      <c r="H7" s="3" t="s">
        <v>18</v>
      </c>
      <c r="I7" s="3"/>
    </row>
    <row r="8" customFormat="false" ht="12.8" hidden="false" customHeight="true" outlineLevel="0" collapsed="false">
      <c r="F8" s="4" t="s">
        <v>3</v>
      </c>
      <c r="G8" s="4"/>
      <c r="H8" s="4"/>
      <c r="I8" s="4"/>
      <c r="J8" s="4"/>
      <c r="K8" s="4"/>
    </row>
    <row r="9" customFormat="false" ht="12.8" hidden="false" customHeight="false" outlineLevel="0" collapsed="false"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customFormat="false" ht="12.8" hidden="false" customHeight="false" outlineLevel="0" collapsed="false">
      <c r="C11" s="8"/>
      <c r="P11" s="10"/>
    </row>
    <row r="12" customFormat="false" ht="12.8" hidden="false" customHeight="false" outlineLevel="0" collapsed="false">
      <c r="C12" s="11"/>
      <c r="D12" s="12"/>
      <c r="E12" s="12"/>
      <c r="F12" s="12"/>
      <c r="G12" s="13" t="s">
        <v>4</v>
      </c>
      <c r="H12" s="13"/>
      <c r="I12" s="13"/>
      <c r="J12" s="13"/>
      <c r="K12" s="12"/>
      <c r="L12" s="12"/>
      <c r="M12" s="12"/>
      <c r="N12" s="12"/>
      <c r="P12" s="10"/>
    </row>
    <row r="13" customFormat="false" ht="12.8" hidden="false" customHeight="false" outlineLevel="0" collapsed="false">
      <c r="C13" s="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7"/>
    </row>
    <row r="14" customFormat="false" ht="12.8" hidden="false" customHeight="false" outlineLevel="0" collapsed="false">
      <c r="C14" s="8"/>
      <c r="D14" s="15" t="s">
        <v>5</v>
      </c>
      <c r="E14" s="15" t="s">
        <v>6</v>
      </c>
      <c r="F14" s="15" t="s">
        <v>7</v>
      </c>
      <c r="G14" s="15" t="s">
        <v>8</v>
      </c>
      <c r="H14" s="15" t="s">
        <v>9</v>
      </c>
      <c r="I14" s="15" t="s">
        <v>10</v>
      </c>
      <c r="J14" s="15" t="s">
        <v>11</v>
      </c>
      <c r="K14" s="15" t="s">
        <v>12</v>
      </c>
      <c r="L14" s="15" t="s">
        <v>13</v>
      </c>
      <c r="M14" s="15" t="s">
        <v>14</v>
      </c>
      <c r="N14" s="15" t="s">
        <v>15</v>
      </c>
      <c r="O14" s="15" t="s">
        <v>16</v>
      </c>
      <c r="P14" s="10"/>
    </row>
    <row r="15" customFormat="false" ht="12.8" hidden="false" customHeight="false" outlineLevel="0" collapsed="false">
      <c r="C15" s="8"/>
      <c r="D15" s="16" t="n">
        <v>30</v>
      </c>
      <c r="E15" s="17" t="n">
        <v>-910.03189888</v>
      </c>
      <c r="F15" s="17" t="n">
        <v>6.629</v>
      </c>
      <c r="G15" s="18" t="n">
        <v>6.629</v>
      </c>
      <c r="H15" s="18" t="n">
        <v>0.766334672</v>
      </c>
      <c r="I15" s="18" t="n">
        <v>0.984185525</v>
      </c>
      <c r="J15" s="18" t="n">
        <v>2.731898037</v>
      </c>
      <c r="K15" s="19" t="n">
        <f aca="false">$H$3*$G15*H15</f>
        <v>2.68823637978365</v>
      </c>
      <c r="L15" s="19" t="n">
        <f aca="false">$H$3*$G15*I15</f>
        <v>3.45243850947863</v>
      </c>
      <c r="M15" s="19" t="n">
        <f aca="false">$H$3*$G15*J15</f>
        <v>9.58326428028687</v>
      </c>
      <c r="N15" s="20" t="n">
        <f aca="false">(E15-$E$24)*$I$3/14</f>
        <v>11.7547846096433</v>
      </c>
      <c r="O15" s="21" t="n">
        <f aca="false">LOG(N15)</f>
        <v>1.07021467568126</v>
      </c>
      <c r="P15" s="10"/>
    </row>
    <row r="16" customFormat="false" ht="12.8" hidden="false" customHeight="false" outlineLevel="0" collapsed="false">
      <c r="C16" s="8"/>
      <c r="D16" s="16" t="n">
        <v>40</v>
      </c>
      <c r="E16" s="17" t="n">
        <v>-918.4016039</v>
      </c>
      <c r="F16" s="17" t="n">
        <v>4.74329</v>
      </c>
      <c r="G16" s="18" t="n">
        <v>6.68268247</v>
      </c>
      <c r="H16" s="18" t="n">
        <v>0.903732705</v>
      </c>
      <c r="I16" s="18" t="n">
        <v>1.102270822</v>
      </c>
      <c r="J16" s="18" t="n">
        <v>2.890680183</v>
      </c>
      <c r="K16" s="19" t="n">
        <f aca="false">$H$3*$G16*H16</f>
        <v>3.19588972157823</v>
      </c>
      <c r="L16" s="19" t="n">
        <f aca="false">$H$3*$G16*I16</f>
        <v>3.89798440505192</v>
      </c>
      <c r="M16" s="19" t="n">
        <f aca="false">$H$3*$G16*J16</f>
        <v>10.2223755255373</v>
      </c>
      <c r="N16" s="20" t="n">
        <f aca="false">(E16-$E$24)*$I$3/14</f>
        <v>3.62080397617452</v>
      </c>
      <c r="O16" s="21" t="n">
        <f aca="false">LOG(N16)</f>
        <v>0.558805013530037</v>
      </c>
      <c r="P16" s="10"/>
    </row>
    <row r="17" customFormat="false" ht="12.8" hidden="false" customHeight="false" outlineLevel="0" collapsed="false">
      <c r="C17" s="8"/>
      <c r="D17" s="16" t="n">
        <v>50</v>
      </c>
      <c r="E17" s="22" t="n">
        <v>-921.20857119</v>
      </c>
      <c r="F17" s="22" t="n">
        <v>4.04877</v>
      </c>
      <c r="G17" s="18" t="n">
        <v>6.68268247</v>
      </c>
      <c r="H17" s="18" t="n">
        <v>0.956853726</v>
      </c>
      <c r="I17" s="18" t="n">
        <v>1.135629752</v>
      </c>
      <c r="J17" s="18" t="n">
        <v>3.104578049</v>
      </c>
      <c r="K17" s="19" t="n">
        <f aca="false">$H$3*$G17*H17</f>
        <v>3.38374274944186</v>
      </c>
      <c r="L17" s="19" t="n">
        <f aca="false">$H$3*$G17*I17</f>
        <v>4.01595231848474</v>
      </c>
      <c r="M17" s="19" t="n">
        <f aca="false">$H$3*$G17*J17</f>
        <v>10.9787872251857</v>
      </c>
      <c r="N17" s="20" t="n">
        <f aca="false">(E17-$E$24)*$I$3/14</f>
        <v>0.892892117742036</v>
      </c>
      <c r="O17" s="21" t="n">
        <f aca="false">LOG(N17)</f>
        <v>-0.0492010108759152</v>
      </c>
      <c r="P17" s="10"/>
    </row>
    <row r="18" customFormat="false" ht="12.8" hidden="false" customHeight="false" outlineLevel="0" collapsed="false">
      <c r="C18" s="8"/>
      <c r="D18" s="16" t="n">
        <v>60</v>
      </c>
      <c r="E18" s="17" t="n">
        <v>-921.94255757</v>
      </c>
      <c r="F18" s="17" t="n">
        <v>3.78556</v>
      </c>
      <c r="G18" s="18" t="n">
        <v>6.59715045</v>
      </c>
      <c r="H18" s="18" t="n">
        <v>0.999038894</v>
      </c>
      <c r="I18" s="18" t="n">
        <v>1.151466123</v>
      </c>
      <c r="J18" s="18" t="n">
        <v>3.260076755</v>
      </c>
      <c r="K18" s="19" t="n">
        <f aca="false">$H$3*$G18*H18</f>
        <v>3.48770500469464</v>
      </c>
      <c r="L18" s="19" t="n">
        <f aca="false">$H$3*$G18*I18</f>
        <v>4.01983765000789</v>
      </c>
      <c r="M18" s="19" t="n">
        <f aca="false">$H$3*$G18*J18</f>
        <v>11.3811244811277</v>
      </c>
      <c r="N18" s="20" t="n">
        <f aca="false">(E18-$E$24)*$I$3/14</f>
        <v>0.179577731406697</v>
      </c>
      <c r="O18" s="21" t="n">
        <f aca="false">LOG(N18)</f>
        <v>-0.745747519154249</v>
      </c>
      <c r="P18" s="10"/>
    </row>
    <row r="19" customFormat="false" ht="12.8" hidden="false" customHeight="false" outlineLevel="0" collapsed="false">
      <c r="C19" s="8"/>
      <c r="D19" s="16" t="n">
        <v>70</v>
      </c>
      <c r="E19" s="22" t="n">
        <v>-922.10948609</v>
      </c>
      <c r="F19" s="22" t="n">
        <v>3.40162</v>
      </c>
      <c r="G19" s="18" t="n">
        <v>6.68268247</v>
      </c>
      <c r="H19" s="18" t="n">
        <v>0.99686841</v>
      </c>
      <c r="I19" s="18" t="n">
        <v>1.233461323</v>
      </c>
      <c r="J19" s="18" t="n">
        <v>3.265574082</v>
      </c>
      <c r="K19" s="19" t="n">
        <f aca="false">$H$3*$G19*H19</f>
        <v>3.52524755124916</v>
      </c>
      <c r="L19" s="19" t="n">
        <f aca="false">$H$3*$G19*I19</f>
        <v>4.3619162417498</v>
      </c>
      <c r="M19" s="19" t="n">
        <f aca="false">$H$3*$G19*J19</f>
        <v>11.5481210162866</v>
      </c>
      <c r="N19" s="20" t="n">
        <f aca="false">(E19-$E$24)*$I$3/14</f>
        <v>0.0173505865300858</v>
      </c>
      <c r="O19" s="21" t="n">
        <f aca="false">LOG(N19)</f>
        <v>-1.76068583946249</v>
      </c>
      <c r="P19" s="10"/>
    </row>
    <row r="20" customFormat="false" ht="12.8" hidden="false" customHeight="false" outlineLevel="0" collapsed="false">
      <c r="C20" s="8"/>
      <c r="D20" s="23" t="n">
        <v>80</v>
      </c>
      <c r="E20" s="24" t="n">
        <v>-922.12633892</v>
      </c>
      <c r="F20" s="24" t="n">
        <v>3.30438</v>
      </c>
      <c r="G20" s="24" t="n">
        <v>6.68268247</v>
      </c>
      <c r="H20" s="24" t="n">
        <v>0.999999072</v>
      </c>
      <c r="I20" s="24" t="n">
        <v>1.263670814</v>
      </c>
      <c r="J20" s="24" t="n">
        <v>3.271025709</v>
      </c>
      <c r="K20" s="24" t="n">
        <f aca="false">$H$3*$G20*H20</f>
        <v>3.5363185797205</v>
      </c>
      <c r="L20" s="24" t="n">
        <f aca="false">$H$3*$G20*I20</f>
        <v>4.46874672519569</v>
      </c>
      <c r="M20" s="24" t="n">
        <f aca="false">$H$3*$G20*J20</f>
        <v>11.5673997240271</v>
      </c>
      <c r="N20" s="27" t="n">
        <f aca="false">(E20-$E$24)*$I$3/14</f>
        <v>0.000972399663146945</v>
      </c>
      <c r="O20" s="25" t="n">
        <f aca="false">LOG(N20)</f>
        <v>-3.01215520027445</v>
      </c>
      <c r="P20" s="10"/>
    </row>
    <row r="21" customFormat="false" ht="12.8" hidden="false" customHeight="false" outlineLevel="0" collapsed="false">
      <c r="C21" s="8"/>
      <c r="D21" s="16" t="n">
        <v>90</v>
      </c>
      <c r="E21" s="17" t="n">
        <v>-922.12716454</v>
      </c>
      <c r="F21" s="17" t="n">
        <v>3.28888</v>
      </c>
      <c r="G21" s="18" t="n">
        <v>6.68268247</v>
      </c>
      <c r="H21" s="18" t="n">
        <v>1.000342444</v>
      </c>
      <c r="I21" s="18" t="n">
        <v>1.269250309</v>
      </c>
      <c r="J21" s="18" t="n">
        <v>3.270874444</v>
      </c>
      <c r="K21" s="19" t="n">
        <f aca="false">$H$3*$G21*H21</f>
        <v>3.5375328536307</v>
      </c>
      <c r="L21" s="19" t="n">
        <f aca="false">$H$3*$G21*I21</f>
        <v>4.48847761533992</v>
      </c>
      <c r="M21" s="19" t="n">
        <f aca="false">$H$3*$G21*J21</f>
        <v>11.5668648023007</v>
      </c>
      <c r="N21" s="20" t="n">
        <f aca="false">(E21-$E$24)*$I$3/14</f>
        <v>0.000170032426241782</v>
      </c>
      <c r="O21" s="21" t="n">
        <f aca="false">LOG(N21)</f>
        <v>-3.76946824806305</v>
      </c>
      <c r="P21" s="10"/>
    </row>
    <row r="22" customFormat="false" ht="12.8" hidden="false" customHeight="false" outlineLevel="0" collapsed="false">
      <c r="C22" s="8"/>
      <c r="D22" s="16" t="n">
        <v>100</v>
      </c>
      <c r="E22" s="22" t="n">
        <v>-922.12724277</v>
      </c>
      <c r="F22" s="22" t="n">
        <v>3.28879</v>
      </c>
      <c r="G22" s="18" t="n">
        <v>6.68268247</v>
      </c>
      <c r="H22" s="18" t="n">
        <v>1.000341969</v>
      </c>
      <c r="I22" s="18" t="n">
        <v>1.269295191</v>
      </c>
      <c r="J22" s="18" t="n">
        <v>3.270847017</v>
      </c>
      <c r="K22" s="19" t="n">
        <f aca="false">$H$3*$G22*H22</f>
        <v>3.53753117387782</v>
      </c>
      <c r="L22" s="19" t="n">
        <f aca="false">$H$3*$G22*I22</f>
        <v>4.4886363325377</v>
      </c>
      <c r="M22" s="19" t="n">
        <f aca="false">$H$3*$G22*J22</f>
        <v>11.566767811601</v>
      </c>
      <c r="N22" s="20" t="n">
        <f aca="false">(E22-$E$24)*$I$3/14</f>
        <v>9.40056961099588E-005</v>
      </c>
      <c r="O22" s="21" t="n">
        <f aca="false">LOG(N22)</f>
        <v>-4.02684583029206</v>
      </c>
      <c r="P22" s="10"/>
    </row>
    <row r="23" customFormat="false" ht="12.8" hidden="false" customHeight="false" outlineLevel="0" collapsed="false">
      <c r="C23" s="8"/>
      <c r="D23" s="16" t="n">
        <v>110</v>
      </c>
      <c r="E23" s="17" t="n">
        <v>-922.12730161</v>
      </c>
      <c r="F23" s="17" t="n">
        <v>3.28873</v>
      </c>
      <c r="G23" s="18" t="n">
        <v>6.68268247</v>
      </c>
      <c r="H23" s="18" t="n">
        <v>1.000357531</v>
      </c>
      <c r="I23" s="18" t="n">
        <v>1.269293868</v>
      </c>
      <c r="J23" s="18" t="n">
        <v>3.270863214</v>
      </c>
      <c r="K23" s="19" t="n">
        <f aca="false">$H$3*$G23*H23</f>
        <v>3.53758620611863</v>
      </c>
      <c r="L23" s="19" t="n">
        <f aca="false">$H$3*$G23*I23</f>
        <v>4.48863165398388</v>
      </c>
      <c r="M23" s="19" t="n">
        <f aca="false">$H$3*$G23*J23</f>
        <v>11.5668250894062</v>
      </c>
      <c r="N23" s="20" t="n">
        <f aca="false">(E23-$E$24)*$I$3/14</f>
        <v>3.68228659074884E-005</v>
      </c>
      <c r="O23" s="21" t="n">
        <f aca="false">LOG(N23)</f>
        <v>-4.43388241356771</v>
      </c>
      <c r="P23" s="10"/>
    </row>
    <row r="24" customFormat="false" ht="12.8" hidden="false" customHeight="false" outlineLevel="0" collapsed="false">
      <c r="C24" s="8"/>
      <c r="D24" s="16" t="n">
        <v>120</v>
      </c>
      <c r="E24" s="22" t="n">
        <v>-922.1273395</v>
      </c>
      <c r="F24" s="22" t="n">
        <v>3.2888</v>
      </c>
      <c r="G24" s="18" t="n">
        <v>6.68268247</v>
      </c>
      <c r="H24" s="18" t="n">
        <v>1.000362159</v>
      </c>
      <c r="I24" s="18" t="n">
        <v>1.26927359</v>
      </c>
      <c r="J24" s="18" t="n">
        <v>3.270833116</v>
      </c>
      <c r="K24" s="19" t="n">
        <f aca="false">$H$3*$G24*H24</f>
        <v>3.5376025722162</v>
      </c>
      <c r="L24" s="19" t="n">
        <f aca="false">$H$3*$G24*I24</f>
        <v>4.48855994444917</v>
      </c>
      <c r="M24" s="19" t="n">
        <f aca="false">$H$3*$G24*J24</f>
        <v>11.5667186531908</v>
      </c>
      <c r="N24" s="20" t="n">
        <f aca="false">(E24-$E$24)*$I$3/14</f>
        <v>0</v>
      </c>
      <c r="O24" s="21" t="e">
        <f aca="false">LOG(N24)</f>
        <v>#VALUE!</v>
      </c>
      <c r="P24" s="10"/>
    </row>
    <row r="25" customFormat="false" ht="12.8" hidden="false" customHeight="false" outlineLevel="0" collapsed="false">
      <c r="C25" s="8"/>
      <c r="H25" s="0"/>
      <c r="I25" s="0"/>
      <c r="P25" s="10"/>
    </row>
    <row r="26" customFormat="false" ht="12.8" hidden="false" customHeight="false" outlineLevel="0" collapsed="false">
      <c r="C26" s="8"/>
      <c r="H26" s="0"/>
      <c r="I26" s="0"/>
      <c r="P26" s="10"/>
    </row>
    <row r="27" customFormat="false" ht="12.8" hidden="false" customHeight="false" outlineLevel="0" collapsed="false">
      <c r="C27" s="8"/>
      <c r="H27" s="0"/>
      <c r="I27" s="0"/>
      <c r="P27" s="10"/>
    </row>
    <row r="28" customFormat="false" ht="12.8" hidden="false" customHeight="false" outlineLevel="0" collapsed="false">
      <c r="C28" s="8"/>
      <c r="P28" s="10"/>
    </row>
    <row r="29" customFormat="false" ht="12.8" hidden="false" customHeight="false" outlineLevel="0" collapsed="false">
      <c r="C29" s="11"/>
      <c r="D29" s="12"/>
      <c r="E29" s="12"/>
      <c r="F29" s="12"/>
      <c r="G29" s="12"/>
      <c r="H29" s="28"/>
      <c r="I29" s="28"/>
      <c r="J29" s="12"/>
      <c r="K29" s="12"/>
      <c r="L29" s="12"/>
      <c r="M29" s="12"/>
      <c r="N29" s="12"/>
      <c r="O29" s="12"/>
      <c r="P29" s="26"/>
    </row>
    <row r="30" customFormat="false" ht="12.8" hidden="false" customHeight="false" outlineLevel="0" collapsed="false">
      <c r="H30" s="0"/>
      <c r="I30" s="0"/>
    </row>
    <row r="31" customFormat="false" ht="12.8" hidden="false" customHeight="false" outlineLevel="0" collapsed="false">
      <c r="H31" s="0"/>
      <c r="I31" s="0"/>
    </row>
    <row r="32" customFormat="false" ht="12.8" hidden="false" customHeight="false" outlineLevel="0" collapsed="false">
      <c r="H32" s="0"/>
      <c r="I32" s="0"/>
    </row>
    <row r="33" customFormat="false" ht="12.8" hidden="false" customHeight="false" outlineLevel="0" collapsed="false">
      <c r="H33" s="0"/>
      <c r="I33" s="0"/>
    </row>
    <row r="34" customFormat="false" ht="12.8" hidden="false" customHeight="false" outlineLevel="0" collapsed="false">
      <c r="H34" s="0"/>
      <c r="I34" s="0"/>
    </row>
    <row r="35" customFormat="false" ht="12.8" hidden="false" customHeight="false" outlineLevel="0" collapsed="false">
      <c r="H35" s="0"/>
      <c r="I35" s="0"/>
    </row>
    <row r="36" customFormat="false" ht="12.8" hidden="false" customHeight="false" outlineLevel="0" collapsed="false">
      <c r="H36" s="0"/>
      <c r="I36" s="0"/>
    </row>
    <row r="37" customFormat="false" ht="12.8" hidden="false" customHeight="false" outlineLevel="0" collapsed="false">
      <c r="H37" s="0"/>
      <c r="I37" s="0"/>
    </row>
    <row r="38" customFormat="false" ht="12.8" hidden="false" customHeight="false" outlineLevel="0" collapsed="false">
      <c r="H38" s="0"/>
      <c r="I38" s="0"/>
    </row>
    <row r="39" customFormat="false" ht="12.8" hidden="false" customHeight="false" outlineLevel="0" collapsed="false">
      <c r="H39" s="0"/>
      <c r="I39" s="0"/>
    </row>
    <row r="40" customFormat="false" ht="12.8" hidden="false" customHeight="false" outlineLevel="0" collapsed="false">
      <c r="H40" s="0"/>
      <c r="I40" s="0"/>
    </row>
    <row r="41" customFormat="false" ht="12.8" hidden="false" customHeight="false" outlineLevel="0" collapsed="false">
      <c r="H41" s="0"/>
      <c r="I41" s="0"/>
    </row>
    <row r="42" customFormat="false" ht="12.8" hidden="false" customHeight="false" outlineLevel="0" collapsed="false">
      <c r="H42" s="0"/>
      <c r="I42" s="0"/>
    </row>
    <row r="43" customFormat="false" ht="12.8" hidden="false" customHeight="false" outlineLevel="0" collapsed="false">
      <c r="H43" s="0"/>
      <c r="I43" s="0"/>
    </row>
    <row r="44" customFormat="false" ht="12.8" hidden="false" customHeight="false" outlineLevel="0" collapsed="false">
      <c r="H44" s="0"/>
      <c r="I44" s="0"/>
    </row>
    <row r="45" customFormat="false" ht="12.8" hidden="false" customHeight="false" outlineLevel="0" collapsed="false">
      <c r="H45" s="0"/>
      <c r="I45" s="0"/>
    </row>
    <row r="46" customFormat="false" ht="12.8" hidden="false" customHeight="false" outlineLevel="0" collapsed="false">
      <c r="H46" s="0"/>
      <c r="I46" s="0"/>
    </row>
    <row r="47" customFormat="false" ht="12.8" hidden="false" customHeight="false" outlineLevel="0" collapsed="false">
      <c r="H47" s="0"/>
      <c r="I47" s="0"/>
    </row>
    <row r="48" customFormat="false" ht="12.8" hidden="false" customHeight="false" outlineLevel="0" collapsed="false">
      <c r="H48" s="0"/>
      <c r="I48" s="0"/>
    </row>
    <row r="49" customFormat="false" ht="12.8" hidden="false" customHeight="false" outlineLevel="0" collapsed="false">
      <c r="H49" s="0"/>
      <c r="I49" s="0"/>
    </row>
    <row r="50" customFormat="false" ht="12.8" hidden="false" customHeight="false" outlineLevel="0" collapsed="false">
      <c r="H50" s="0"/>
      <c r="I50" s="0"/>
    </row>
    <row r="51" customFormat="false" ht="12.8" hidden="false" customHeight="false" outlineLevel="0" collapsed="false">
      <c r="H51" s="0"/>
      <c r="I51" s="0"/>
    </row>
    <row r="52" customFormat="false" ht="12.8" hidden="false" customHeight="false" outlineLevel="0" collapsed="false">
      <c r="H52" s="0"/>
      <c r="I52" s="0"/>
    </row>
    <row r="53" customFormat="false" ht="12.8" hidden="false" customHeight="false" outlineLevel="0" collapsed="false">
      <c r="H53" s="0"/>
      <c r="I53" s="0"/>
    </row>
    <row r="54" customFormat="false" ht="12.8" hidden="false" customHeight="false" outlineLevel="0" collapsed="false">
      <c r="H54" s="0"/>
      <c r="I54" s="0"/>
    </row>
    <row r="55" customFormat="false" ht="12.8" hidden="false" customHeight="false" outlineLevel="0" collapsed="false">
      <c r="H55" s="0"/>
      <c r="I55" s="0"/>
    </row>
    <row r="56" customFormat="false" ht="12.8" hidden="false" customHeight="false" outlineLevel="0" collapsed="false">
      <c r="H56" s="0"/>
      <c r="I56" s="0"/>
    </row>
    <row r="57" customFormat="false" ht="12.8" hidden="false" customHeight="false" outlineLevel="0" collapsed="false">
      <c r="H57" s="0"/>
      <c r="I57" s="0"/>
    </row>
    <row r="58" customFormat="false" ht="12.8" hidden="false" customHeight="false" outlineLevel="0" collapsed="false">
      <c r="H58" s="0"/>
      <c r="I58" s="0"/>
    </row>
    <row r="59" customFormat="false" ht="12.8" hidden="false" customHeight="false" outlineLevel="0" collapsed="false">
      <c r="H59" s="0"/>
      <c r="I59" s="0"/>
    </row>
    <row r="60" customFormat="false" ht="12.8" hidden="false" customHeight="false" outlineLevel="0" collapsed="false">
      <c r="H60" s="0"/>
      <c r="I60" s="0"/>
    </row>
    <row r="61" customFormat="false" ht="12.8" hidden="false" customHeight="false" outlineLevel="0" collapsed="false">
      <c r="H61" s="0"/>
      <c r="I61" s="0"/>
    </row>
    <row r="62" customFormat="false" ht="12.8" hidden="false" customHeight="false" outlineLevel="0" collapsed="false">
      <c r="H62" s="0"/>
      <c r="I62" s="0"/>
    </row>
    <row r="63" customFormat="false" ht="12.8" hidden="false" customHeight="false" outlineLevel="0" collapsed="false">
      <c r="H63" s="0"/>
      <c r="I63" s="0"/>
    </row>
    <row r="64" customFormat="false" ht="12.8" hidden="false" customHeight="false" outlineLevel="0" collapsed="false">
      <c r="H64" s="0"/>
      <c r="I64" s="0"/>
    </row>
    <row r="65" customFormat="false" ht="12.8" hidden="false" customHeight="false" outlineLevel="0" collapsed="false">
      <c r="H65" s="0"/>
      <c r="I65" s="0"/>
    </row>
    <row r="66" customFormat="false" ht="12.8" hidden="false" customHeight="false" outlineLevel="0" collapsed="false">
      <c r="H66" s="0"/>
      <c r="I66" s="0"/>
    </row>
    <row r="67" customFormat="false" ht="12.8" hidden="false" customHeight="false" outlineLevel="0" collapsed="false">
      <c r="H67" s="0"/>
      <c r="I67" s="0"/>
    </row>
    <row r="68" customFormat="false" ht="12.8" hidden="false" customHeight="false" outlineLevel="0" collapsed="false">
      <c r="H68" s="0"/>
      <c r="I68" s="0"/>
    </row>
    <row r="69" customFormat="false" ht="12.8" hidden="false" customHeight="false" outlineLevel="0" collapsed="false">
      <c r="H69" s="0"/>
      <c r="I69" s="0"/>
    </row>
    <row r="70" customFormat="false" ht="12.8" hidden="false" customHeight="false" outlineLevel="0" collapsed="false">
      <c r="H70" s="0"/>
      <c r="I70" s="0"/>
    </row>
    <row r="71" customFormat="false" ht="12.8" hidden="false" customHeight="false" outlineLevel="0" collapsed="false">
      <c r="H71" s="0"/>
      <c r="I71" s="0"/>
    </row>
    <row r="72" customFormat="false" ht="12.8" hidden="false" customHeight="false" outlineLevel="0" collapsed="false">
      <c r="H72" s="0"/>
      <c r="I72" s="0"/>
    </row>
    <row r="73" customFormat="false" ht="12.8" hidden="false" customHeight="false" outlineLevel="0" collapsed="false">
      <c r="H73" s="0"/>
      <c r="I73" s="0"/>
    </row>
    <row r="74" customFormat="false" ht="12.8" hidden="false" customHeight="false" outlineLevel="0" collapsed="false">
      <c r="H74" s="0"/>
      <c r="I74" s="0"/>
    </row>
    <row r="75" customFormat="false" ht="12.8" hidden="false" customHeight="false" outlineLevel="0" collapsed="false">
      <c r="H75" s="0"/>
      <c r="I75" s="0"/>
    </row>
    <row r="76" customFormat="false" ht="12.8" hidden="false" customHeight="false" outlineLevel="0" collapsed="false">
      <c r="H76" s="0"/>
      <c r="I76" s="0"/>
    </row>
    <row r="77" customFormat="false" ht="12.8" hidden="false" customHeight="false" outlineLevel="0" collapsed="false">
      <c r="H77" s="0"/>
      <c r="I77" s="0"/>
    </row>
    <row r="78" customFormat="false" ht="12.8" hidden="false" customHeight="false" outlineLevel="0" collapsed="false">
      <c r="H78" s="0"/>
      <c r="I78" s="0"/>
    </row>
    <row r="79" customFormat="false" ht="12.8" hidden="false" customHeight="false" outlineLevel="0" collapsed="false">
      <c r="H79" s="0"/>
      <c r="I79" s="0"/>
    </row>
    <row r="80" customFormat="false" ht="12.8" hidden="false" customHeight="false" outlineLevel="0" collapsed="false">
      <c r="H80" s="0"/>
      <c r="I80" s="0"/>
    </row>
    <row r="81" customFormat="false" ht="12.8" hidden="false" customHeight="false" outlineLevel="0" collapsed="false">
      <c r="H81" s="0"/>
      <c r="I81" s="0"/>
    </row>
  </sheetData>
  <mergeCells count="3">
    <mergeCell ref="H7:I7"/>
    <mergeCell ref="F8:K9"/>
    <mergeCell ref="G12:J1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29" t="s">
        <v>19</v>
      </c>
      <c r="C1" s="30" t="s">
        <v>7</v>
      </c>
      <c r="D1" s="30"/>
      <c r="E1" s="30"/>
      <c r="F1" s="30" t="s">
        <v>20</v>
      </c>
      <c r="G1" s="30"/>
      <c r="H1" s="30"/>
    </row>
    <row r="2" customFormat="false" ht="12.8" hidden="false" customHeight="false" outlineLevel="0" collapsed="false">
      <c r="B2" s="29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</row>
    <row r="3" customFormat="false" ht="12.8" hidden="false" customHeight="false" outlineLevel="0" collapsed="false">
      <c r="B3" s="16" t="n">
        <v>30</v>
      </c>
      <c r="C3" s="18" t="n">
        <v>6.32489</v>
      </c>
      <c r="D3" s="18" t="n">
        <v>6.30541</v>
      </c>
      <c r="E3" s="18" t="n">
        <v>6.629</v>
      </c>
      <c r="F3" s="31" t="n">
        <v>1.06609677957384</v>
      </c>
      <c r="G3" s="31" t="n">
        <v>1.06134163107137</v>
      </c>
      <c r="H3" s="2" t="n">
        <v>1.07021467568126</v>
      </c>
    </row>
    <row r="4" customFormat="false" ht="12.8" hidden="false" customHeight="false" outlineLevel="0" collapsed="false">
      <c r="B4" s="16" t="n">
        <v>40</v>
      </c>
      <c r="C4" s="18" t="n">
        <v>4.88151</v>
      </c>
      <c r="D4" s="18" t="n">
        <v>4.50324</v>
      </c>
      <c r="E4" s="18" t="n">
        <v>4.74329</v>
      </c>
      <c r="F4" s="31" t="n">
        <v>0.562525636254616</v>
      </c>
      <c r="G4" s="31" t="n">
        <v>0.55022371147537</v>
      </c>
      <c r="H4" s="2" t="n">
        <v>0.558805013530037</v>
      </c>
    </row>
    <row r="5" customFormat="false" ht="12.8" hidden="false" customHeight="false" outlineLevel="0" collapsed="false">
      <c r="B5" s="16" t="n">
        <v>50</v>
      </c>
      <c r="C5" s="32" t="n">
        <v>4.09244</v>
      </c>
      <c r="D5" s="32" t="n">
        <v>3.84118</v>
      </c>
      <c r="E5" s="32" t="n">
        <v>4.04877</v>
      </c>
      <c r="F5" s="31" t="n">
        <v>-0.0211454823272183</v>
      </c>
      <c r="G5" s="31" t="n">
        <v>-0.0466074939048665</v>
      </c>
      <c r="H5" s="2" t="n">
        <v>-0.0492010108759152</v>
      </c>
    </row>
    <row r="6" customFormat="false" ht="12.8" hidden="false" customHeight="false" outlineLevel="0" collapsed="false">
      <c r="B6" s="16" t="n">
        <v>60</v>
      </c>
      <c r="C6" s="18" t="n">
        <v>3.43524</v>
      </c>
      <c r="D6" s="18" t="n">
        <v>3.43356</v>
      </c>
      <c r="E6" s="18" t="n">
        <v>3.78556</v>
      </c>
      <c r="F6" s="31" t="n">
        <v>-0.813110559754164</v>
      </c>
      <c r="G6" s="31" t="n">
        <v>-0.796128425023236</v>
      </c>
      <c r="H6" s="2" t="n">
        <v>-0.745747519154249</v>
      </c>
    </row>
    <row r="7" customFormat="false" ht="12.8" hidden="false" customHeight="false" outlineLevel="0" collapsed="false">
      <c r="B7" s="16" t="n">
        <v>70</v>
      </c>
      <c r="C7" s="32" t="n">
        <v>3.18782</v>
      </c>
      <c r="D7" s="32" t="n">
        <v>3.19257</v>
      </c>
      <c r="E7" s="32" t="n">
        <v>3.40162</v>
      </c>
      <c r="F7" s="31" t="n">
        <v>-1.76025378895724</v>
      </c>
      <c r="G7" s="31" t="n">
        <v>-1.73915821077839</v>
      </c>
      <c r="H7" s="2" t="n">
        <v>-1.76068583946249</v>
      </c>
    </row>
    <row r="8" customFormat="false" ht="12.8" hidden="false" customHeight="false" outlineLevel="0" collapsed="false">
      <c r="B8" s="16" t="n">
        <v>80</v>
      </c>
      <c r="C8" s="18" t="n">
        <v>3.05193</v>
      </c>
      <c r="D8" s="18" t="n">
        <v>3.08778</v>
      </c>
      <c r="E8" s="18" t="n">
        <v>3.30438</v>
      </c>
      <c r="F8" s="31" t="n">
        <v>-3.00615924757468</v>
      </c>
      <c r="G8" s="31" t="n">
        <v>-2.9699457050034</v>
      </c>
      <c r="H8" s="2" t="n">
        <v>-3.01215520027445</v>
      </c>
    </row>
    <row r="9" customFormat="false" ht="12.8" hidden="false" customHeight="false" outlineLevel="0" collapsed="false">
      <c r="B9" s="16" t="n">
        <v>90</v>
      </c>
      <c r="C9" s="18" t="n">
        <v>3.01701</v>
      </c>
      <c r="D9" s="18" t="n">
        <v>3.07913</v>
      </c>
      <c r="E9" s="18" t="n">
        <v>3.28888</v>
      </c>
      <c r="F9" s="31" t="n">
        <v>-3.77453667666352</v>
      </c>
      <c r="G9" s="31" t="n">
        <v>-3.70862797134731</v>
      </c>
      <c r="H9" s="2" t="n">
        <v>-3.76946824806305</v>
      </c>
    </row>
    <row r="10" customFormat="false" ht="12.8" hidden="false" customHeight="false" outlineLevel="0" collapsed="false">
      <c r="B10" s="16" t="n">
        <v>100</v>
      </c>
      <c r="C10" s="32" t="n">
        <v>3.01702</v>
      </c>
      <c r="D10" s="32" t="n">
        <v>3.07909</v>
      </c>
      <c r="E10" s="32" t="n">
        <v>3.28879</v>
      </c>
      <c r="F10" s="31" t="n">
        <v>-4.04043574208434</v>
      </c>
      <c r="G10" s="31" t="n">
        <v>-3.9978444796445</v>
      </c>
      <c r="H10" s="2" t="n">
        <v>-4.02684583029206</v>
      </c>
    </row>
    <row r="11" customFormat="false" ht="12.8" hidden="false" customHeight="false" outlineLevel="0" collapsed="false">
      <c r="B11" s="16" t="n">
        <v>110</v>
      </c>
      <c r="C11" s="18" t="n">
        <v>3.01697</v>
      </c>
      <c r="D11" s="18" t="n">
        <v>3.07892</v>
      </c>
      <c r="E11" s="18" t="n">
        <v>3.28873</v>
      </c>
      <c r="F11" s="31" t="n">
        <v>-4.43664203788443</v>
      </c>
      <c r="G11" s="31" t="n">
        <v>-4.36248829861601</v>
      </c>
      <c r="H11" s="2" t="n">
        <v>-4.43388241356771</v>
      </c>
    </row>
    <row r="12" customFormat="false" ht="12.8" hidden="false" customHeight="false" outlineLevel="0" collapsed="false">
      <c r="B12" s="16" t="n">
        <v>120</v>
      </c>
      <c r="C12" s="32" t="n">
        <v>3.01696</v>
      </c>
      <c r="D12" s="32" t="n">
        <v>3.07912</v>
      </c>
      <c r="E12" s="32" t="n">
        <v>3.2888</v>
      </c>
      <c r="F12" s="2"/>
      <c r="G12" s="2"/>
      <c r="H12" s="2"/>
    </row>
  </sheetData>
  <mergeCells count="3">
    <mergeCell ref="B1:B2"/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2024-05-17T23:56:16Z</dcterms:created>
  <dc:creator/>
  <dc:description/>
  <dc:language>es-CL</dc:language>
  <cp:lastModifiedBy/>
  <dcterms:modified xsi:type="dcterms:W3CDTF">2025-03-21T14:52:22Z</dcterms:modified>
  <cp:revision>17</cp:revision>
  <dc:subject/>
  <dc:title/>
</cp:coreProperties>
</file>