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6"/>
  </bookViews>
  <sheets>
    <sheet name="All" sheetId="1" r:id="rId1"/>
    <sheet name="Conrad" sheetId="2" r:id="rId2"/>
    <sheet name="Expert" sheetId="3" r:id="rId3"/>
    <sheet name="Huber Burda" sheetId="4" r:id="rId4"/>
    <sheet name="MIndfactory" sheetId="5" r:id="rId5"/>
    <sheet name="Thalia" sheetId="6" r:id="rId6"/>
    <sheet name="Weltbild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B35" i="2"/>
  <c r="A35" i="2"/>
  <c r="C34" i="2"/>
  <c r="B34" i="2"/>
  <c r="A34" i="2"/>
  <c r="L33" i="2"/>
  <c r="J33" i="2"/>
  <c r="I33" i="2"/>
  <c r="H33" i="2"/>
  <c r="C33" i="2"/>
  <c r="B33" i="2"/>
  <c r="A33" i="2"/>
  <c r="K32" i="2"/>
  <c r="G32" i="2"/>
  <c r="D32" i="2"/>
  <c r="F32" i="2" s="1"/>
  <c r="K31" i="2"/>
  <c r="G31" i="2"/>
  <c r="F31" i="2"/>
  <c r="D31" i="2"/>
  <c r="E31" i="2" s="1"/>
  <c r="K30" i="2"/>
  <c r="G30" i="2"/>
  <c r="F30" i="2"/>
  <c r="E30" i="2"/>
  <c r="D30" i="2"/>
  <c r="K29" i="2"/>
  <c r="D29" i="2"/>
  <c r="G29" i="2" s="1"/>
  <c r="K28" i="2"/>
  <c r="D28" i="2"/>
  <c r="G28" i="2" s="1"/>
  <c r="K27" i="2"/>
  <c r="D27" i="2"/>
  <c r="G27" i="2" s="1"/>
  <c r="K26" i="2"/>
  <c r="G26" i="2"/>
  <c r="D26" i="2"/>
  <c r="F26" i="2" s="1"/>
  <c r="K25" i="2"/>
  <c r="G25" i="2"/>
  <c r="F25" i="2"/>
  <c r="D25" i="2"/>
  <c r="E25" i="2" s="1"/>
  <c r="K24" i="2"/>
  <c r="G24" i="2"/>
  <c r="F24" i="2"/>
  <c r="E24" i="2"/>
  <c r="D24" i="2"/>
  <c r="K23" i="2"/>
  <c r="D23" i="2"/>
  <c r="E23" i="2" s="1"/>
  <c r="K22" i="2"/>
  <c r="D22" i="2"/>
  <c r="G22" i="2" s="1"/>
  <c r="K21" i="2"/>
  <c r="D21" i="2"/>
  <c r="G21" i="2" s="1"/>
  <c r="K20" i="2"/>
  <c r="G20" i="2"/>
  <c r="D20" i="2"/>
  <c r="F20" i="2" s="1"/>
  <c r="K19" i="2"/>
  <c r="G19" i="2"/>
  <c r="F19" i="2"/>
  <c r="D19" i="2"/>
  <c r="E19" i="2" s="1"/>
  <c r="K18" i="2"/>
  <c r="G18" i="2"/>
  <c r="F18" i="2"/>
  <c r="E18" i="2"/>
  <c r="D18" i="2"/>
  <c r="K17" i="2"/>
  <c r="D17" i="2"/>
  <c r="G17" i="2" s="1"/>
  <c r="K16" i="2"/>
  <c r="D16" i="2"/>
  <c r="G16" i="2" s="1"/>
  <c r="K15" i="2"/>
  <c r="D15" i="2"/>
  <c r="G15" i="2" s="1"/>
  <c r="K14" i="2"/>
  <c r="G14" i="2"/>
  <c r="D14" i="2"/>
  <c r="F14" i="2" s="1"/>
  <c r="K13" i="2"/>
  <c r="G13" i="2"/>
  <c r="F13" i="2"/>
  <c r="D13" i="2"/>
  <c r="E13" i="2" s="1"/>
  <c r="K12" i="2"/>
  <c r="G12" i="2"/>
  <c r="F12" i="2"/>
  <c r="E12" i="2"/>
  <c r="D12" i="2"/>
  <c r="K11" i="2"/>
  <c r="D11" i="2"/>
  <c r="E11" i="2" s="1"/>
  <c r="K10" i="2"/>
  <c r="D10" i="2"/>
  <c r="G10" i="2" s="1"/>
  <c r="K9" i="2"/>
  <c r="D9" i="2"/>
  <c r="G9" i="2" s="1"/>
  <c r="K8" i="2"/>
  <c r="G8" i="2"/>
  <c r="D8" i="2"/>
  <c r="F8" i="2" s="1"/>
  <c r="K7" i="2"/>
  <c r="G7" i="2"/>
  <c r="F7" i="2"/>
  <c r="D7" i="2"/>
  <c r="E7" i="2" s="1"/>
  <c r="K6" i="2"/>
  <c r="G6" i="2"/>
  <c r="F6" i="2"/>
  <c r="E6" i="2"/>
  <c r="D6" i="2"/>
  <c r="K5" i="2"/>
  <c r="D5" i="2"/>
  <c r="E5" i="2" s="1"/>
  <c r="K4" i="2"/>
  <c r="D4" i="2"/>
  <c r="G4" i="2" s="1"/>
  <c r="K3" i="2"/>
  <c r="D3" i="2"/>
  <c r="G3" i="2" s="1"/>
  <c r="K2" i="2"/>
  <c r="K33" i="2" s="1"/>
  <c r="G2" i="2"/>
  <c r="D2" i="2"/>
  <c r="F2" i="2" s="1"/>
  <c r="E17" i="2" l="1"/>
  <c r="E29" i="2"/>
  <c r="E4" i="2"/>
  <c r="F5" i="2"/>
  <c r="E10" i="2"/>
  <c r="F11" i="2"/>
  <c r="E16" i="2"/>
  <c r="F17" i="2"/>
  <c r="E22" i="2"/>
  <c r="F23" i="2"/>
  <c r="E28" i="2"/>
  <c r="F29" i="2"/>
  <c r="E3" i="2"/>
  <c r="F4" i="2"/>
  <c r="G5" i="2"/>
  <c r="E9" i="2"/>
  <c r="F10" i="2"/>
  <c r="G11" i="2"/>
  <c r="E15" i="2"/>
  <c r="F16" i="2"/>
  <c r="E21" i="2"/>
  <c r="F22" i="2"/>
  <c r="G23" i="2"/>
  <c r="E27" i="2"/>
  <c r="F28" i="2"/>
  <c r="E2" i="2"/>
  <c r="F3" i="2"/>
  <c r="E8" i="2"/>
  <c r="F9" i="2"/>
  <c r="E14" i="2"/>
  <c r="F15" i="2"/>
  <c r="E20" i="2"/>
  <c r="F21" i="2"/>
  <c r="E26" i="2"/>
  <c r="F27" i="2"/>
  <c r="E32" i="2"/>
  <c r="AK166" i="1" l="1"/>
  <c r="AH166" i="1"/>
  <c r="AE166" i="1"/>
  <c r="AB166" i="1"/>
  <c r="Y166" i="1"/>
  <c r="V166" i="1"/>
  <c r="S166" i="1"/>
  <c r="P166" i="1"/>
  <c r="M166" i="1"/>
  <c r="J166" i="1"/>
  <c r="G166" i="1"/>
  <c r="AM165" i="1"/>
  <c r="AM166" i="1" s="1"/>
  <c r="AL165" i="1"/>
  <c r="AL166" i="1" s="1"/>
  <c r="AK165" i="1"/>
  <c r="AJ165" i="1"/>
  <c r="AJ166" i="1" s="1"/>
  <c r="AI165" i="1"/>
  <c r="AI166" i="1" s="1"/>
  <c r="AH165" i="1"/>
  <c r="AG165" i="1"/>
  <c r="AG166" i="1" s="1"/>
  <c r="AF165" i="1"/>
  <c r="AF166" i="1" s="1"/>
  <c r="AE165" i="1"/>
  <c r="AD165" i="1"/>
  <c r="AD166" i="1" s="1"/>
  <c r="AC165" i="1"/>
  <c r="AC166" i="1" s="1"/>
  <c r="AB165" i="1"/>
  <c r="AA165" i="1"/>
  <c r="AA166" i="1" s="1"/>
  <c r="Z165" i="1"/>
  <c r="Z166" i="1" s="1"/>
  <c r="Y165" i="1"/>
  <c r="X165" i="1"/>
  <c r="X166" i="1" s="1"/>
  <c r="W165" i="1"/>
  <c r="W166" i="1" s="1"/>
  <c r="V165" i="1"/>
  <c r="U165" i="1"/>
  <c r="U166" i="1" s="1"/>
  <c r="T165" i="1"/>
  <c r="T166" i="1" s="1"/>
  <c r="S165" i="1"/>
  <c r="R165" i="1"/>
  <c r="R166" i="1" s="1"/>
  <c r="Q165" i="1"/>
  <c r="Q166" i="1" s="1"/>
  <c r="P165" i="1"/>
  <c r="O165" i="1"/>
  <c r="O166" i="1" s="1"/>
  <c r="N165" i="1"/>
  <c r="N166" i="1" s="1"/>
  <c r="M165" i="1"/>
  <c r="L165" i="1"/>
  <c r="L166" i="1" s="1"/>
  <c r="K165" i="1"/>
  <c r="K166" i="1" s="1"/>
  <c r="J165" i="1"/>
  <c r="I165" i="1"/>
  <c r="I166" i="1" s="1"/>
  <c r="H165" i="1"/>
  <c r="H166" i="1" s="1"/>
  <c r="G165" i="1"/>
  <c r="F165" i="1"/>
  <c r="F166" i="1" s="1"/>
  <c r="E165" i="1"/>
  <c r="E166" i="1" s="1"/>
  <c r="BQ164" i="1"/>
  <c r="BT164" i="1" s="1"/>
  <c r="BU164" i="1" s="1"/>
  <c r="BP164" i="1"/>
  <c r="AV164" i="1"/>
  <c r="AR164" i="1"/>
  <c r="BT163" i="1"/>
  <c r="BU163" i="1" s="1"/>
  <c r="BS163" i="1"/>
  <c r="BQ163" i="1"/>
  <c r="BV163" i="1" s="1"/>
  <c r="BP163" i="1"/>
  <c r="AV163" i="1"/>
  <c r="AR163" i="1"/>
  <c r="BV162" i="1"/>
  <c r="BU162" i="1"/>
  <c r="BT162" i="1"/>
  <c r="BS162" i="1"/>
  <c r="BQ162" i="1"/>
  <c r="AV162" i="1"/>
  <c r="AR162" i="1"/>
  <c r="BV161" i="1"/>
  <c r="BT161" i="1"/>
  <c r="BU161" i="1" s="1"/>
  <c r="BQ161" i="1"/>
  <c r="BS161" i="1" s="1"/>
  <c r="BP161" i="1"/>
  <c r="AV161" i="1"/>
  <c r="AR161" i="1"/>
  <c r="BV160" i="1"/>
  <c r="BQ160" i="1"/>
  <c r="BT160" i="1" s="1"/>
  <c r="BU160" i="1" s="1"/>
  <c r="AV160" i="1"/>
  <c r="AR160" i="1"/>
  <c r="BT159" i="1"/>
  <c r="BU159" i="1" s="1"/>
  <c r="BS159" i="1"/>
  <c r="BQ159" i="1"/>
  <c r="BV159" i="1" s="1"/>
  <c r="BP159" i="1"/>
  <c r="AV159" i="1"/>
  <c r="AR159" i="1"/>
  <c r="BV158" i="1"/>
  <c r="BU158" i="1"/>
  <c r="BT158" i="1"/>
  <c r="BS158" i="1"/>
  <c r="BQ158" i="1"/>
  <c r="AV158" i="1"/>
  <c r="AR158" i="1"/>
  <c r="BV157" i="1"/>
  <c r="BT157" i="1"/>
  <c r="BU157" i="1" s="1"/>
  <c r="BQ157" i="1"/>
  <c r="BS157" i="1" s="1"/>
  <c r="AV157" i="1"/>
  <c r="AR157" i="1"/>
  <c r="BU156" i="1"/>
  <c r="BQ156" i="1"/>
  <c r="BT156" i="1" s="1"/>
  <c r="AV156" i="1"/>
  <c r="AR156" i="1"/>
  <c r="BV155" i="1"/>
  <c r="BQ155" i="1"/>
  <c r="BT155" i="1" s="1"/>
  <c r="BU155" i="1" s="1"/>
  <c r="AV155" i="1"/>
  <c r="AR155" i="1"/>
  <c r="BT154" i="1"/>
  <c r="BU154" i="1" s="1"/>
  <c r="BS154" i="1"/>
  <c r="BQ154" i="1"/>
  <c r="BV154" i="1" s="1"/>
  <c r="BP154" i="1"/>
  <c r="AV154" i="1"/>
  <c r="AR154" i="1"/>
  <c r="BV153" i="1"/>
  <c r="BU153" i="1"/>
  <c r="BT153" i="1"/>
  <c r="BS153" i="1"/>
  <c r="BQ153" i="1"/>
  <c r="AV153" i="1"/>
  <c r="AR153" i="1"/>
  <c r="BP152" i="1"/>
  <c r="AV152" i="1"/>
  <c r="AR152" i="1"/>
  <c r="BP151" i="1"/>
  <c r="AV151" i="1"/>
  <c r="AR151" i="1"/>
  <c r="BV150" i="1"/>
  <c r="BT150" i="1"/>
  <c r="BU150" i="1" s="1"/>
  <c r="BQ150" i="1"/>
  <c r="BS150" i="1" s="1"/>
  <c r="BP150" i="1"/>
  <c r="AV150" i="1"/>
  <c r="AR150" i="1"/>
  <c r="BV149" i="1"/>
  <c r="BQ149" i="1"/>
  <c r="BT149" i="1" s="1"/>
  <c r="BU149" i="1" s="1"/>
  <c r="BP149" i="1"/>
  <c r="AV149" i="1"/>
  <c r="AR149" i="1"/>
  <c r="BQ148" i="1"/>
  <c r="BP148" i="1"/>
  <c r="AV148" i="1"/>
  <c r="AR148" i="1"/>
  <c r="BV147" i="1"/>
  <c r="BT147" i="1"/>
  <c r="BU147" i="1" s="1"/>
  <c r="BQ147" i="1"/>
  <c r="BS147" i="1" s="1"/>
  <c r="BP147" i="1"/>
  <c r="AV147" i="1"/>
  <c r="AR147" i="1"/>
  <c r="AV146" i="1"/>
  <c r="AR146" i="1"/>
  <c r="BQ145" i="1"/>
  <c r="BP145" i="1"/>
  <c r="AV145" i="1"/>
  <c r="AR145" i="1"/>
  <c r="BV144" i="1"/>
  <c r="BT144" i="1"/>
  <c r="BU144" i="1" s="1"/>
  <c r="BQ144" i="1"/>
  <c r="BS144" i="1" s="1"/>
  <c r="BP144" i="1"/>
  <c r="AV144" i="1"/>
  <c r="AR144" i="1"/>
  <c r="BV143" i="1"/>
  <c r="BS143" i="1"/>
  <c r="BQ143" i="1"/>
  <c r="BT143" i="1" s="1"/>
  <c r="BU143" i="1" s="1"/>
  <c r="BP143" i="1"/>
  <c r="AV143" i="1"/>
  <c r="AR143" i="1"/>
  <c r="BQ142" i="1"/>
  <c r="BP142" i="1"/>
  <c r="AV142" i="1"/>
  <c r="AR142" i="1"/>
  <c r="BV141" i="1"/>
  <c r="BT141" i="1"/>
  <c r="BU141" i="1" s="1"/>
  <c r="BQ141" i="1"/>
  <c r="BS141" i="1" s="1"/>
  <c r="BP141" i="1"/>
  <c r="AV141" i="1"/>
  <c r="AR141" i="1"/>
  <c r="BV140" i="1"/>
  <c r="BQ140" i="1"/>
  <c r="BT140" i="1" s="1"/>
  <c r="BU140" i="1" s="1"/>
  <c r="BP140" i="1"/>
  <c r="AV140" i="1"/>
  <c r="AR140" i="1"/>
  <c r="BQ139" i="1"/>
  <c r="AV139" i="1"/>
  <c r="AR139" i="1"/>
  <c r="BV138" i="1"/>
  <c r="BU138" i="1"/>
  <c r="BT138" i="1"/>
  <c r="BS138" i="1"/>
  <c r="BQ138" i="1"/>
  <c r="AV138" i="1"/>
  <c r="AR138" i="1"/>
  <c r="BV137" i="1"/>
  <c r="BT137" i="1"/>
  <c r="BU137" i="1" s="1"/>
  <c r="BQ137" i="1"/>
  <c r="BS137" i="1" s="1"/>
  <c r="BP137" i="1"/>
  <c r="AV137" i="1"/>
  <c r="AR137" i="1"/>
  <c r="BV136" i="1"/>
  <c r="BQ136" i="1"/>
  <c r="BT136" i="1" s="1"/>
  <c r="BU136" i="1" s="1"/>
  <c r="BP136" i="1"/>
  <c r="AV136" i="1"/>
  <c r="AR136" i="1"/>
  <c r="BQ135" i="1"/>
  <c r="BP135" i="1"/>
  <c r="AV135" i="1"/>
  <c r="AR135" i="1"/>
  <c r="BV134" i="1"/>
  <c r="BT134" i="1"/>
  <c r="BU134" i="1" s="1"/>
  <c r="BQ134" i="1"/>
  <c r="BS134" i="1" s="1"/>
  <c r="BP134" i="1"/>
  <c r="AV134" i="1"/>
  <c r="AR134" i="1"/>
  <c r="BP133" i="1"/>
  <c r="AV133" i="1"/>
  <c r="AR133" i="1"/>
  <c r="BV132" i="1"/>
  <c r="BS132" i="1"/>
  <c r="BQ132" i="1"/>
  <c r="BT132" i="1" s="1"/>
  <c r="BU132" i="1" s="1"/>
  <c r="BP132" i="1"/>
  <c r="AV132" i="1"/>
  <c r="AR132" i="1"/>
  <c r="BQ131" i="1"/>
  <c r="BT131" i="1" s="1"/>
  <c r="BU131" i="1" s="1"/>
  <c r="BP131" i="1"/>
  <c r="AV131" i="1"/>
  <c r="AR131" i="1"/>
  <c r="BT130" i="1"/>
  <c r="BU130" i="1" s="1"/>
  <c r="BS130" i="1"/>
  <c r="BQ130" i="1"/>
  <c r="BV130" i="1" s="1"/>
  <c r="BP130" i="1"/>
  <c r="AV130" i="1"/>
  <c r="AR130" i="1"/>
  <c r="BV129" i="1"/>
  <c r="BS129" i="1"/>
  <c r="BQ129" i="1"/>
  <c r="BT129" i="1" s="1"/>
  <c r="BU129" i="1" s="1"/>
  <c r="BP129" i="1"/>
  <c r="AV129" i="1"/>
  <c r="AR129" i="1"/>
  <c r="BU128" i="1"/>
  <c r="BQ128" i="1"/>
  <c r="BT128" i="1" s="1"/>
  <c r="BP128" i="1"/>
  <c r="AV128" i="1"/>
  <c r="AR128" i="1"/>
  <c r="BT127" i="1"/>
  <c r="BU127" i="1" s="1"/>
  <c r="BS127" i="1"/>
  <c r="BQ127" i="1"/>
  <c r="BV127" i="1" s="1"/>
  <c r="BP127" i="1"/>
  <c r="AV127" i="1"/>
  <c r="AR127" i="1"/>
  <c r="BP126" i="1"/>
  <c r="AV126" i="1"/>
  <c r="AR126" i="1"/>
  <c r="AV125" i="1"/>
  <c r="AR125" i="1"/>
  <c r="BQ124" i="1"/>
  <c r="BP124" i="1"/>
  <c r="AV124" i="1"/>
  <c r="AR124" i="1"/>
  <c r="AV123" i="1"/>
  <c r="AR123" i="1"/>
  <c r="BV122" i="1"/>
  <c r="BQ122" i="1"/>
  <c r="BT122" i="1" s="1"/>
  <c r="BU122" i="1" s="1"/>
  <c r="BP122" i="1"/>
  <c r="AV122" i="1"/>
  <c r="AR122" i="1"/>
  <c r="BQ121" i="1"/>
  <c r="BP121" i="1"/>
  <c r="AV121" i="1"/>
  <c r="AR121" i="1"/>
  <c r="BV120" i="1"/>
  <c r="BT120" i="1"/>
  <c r="BU120" i="1" s="1"/>
  <c r="BS120" i="1"/>
  <c r="BQ120" i="1"/>
  <c r="BP120" i="1"/>
  <c r="AV120" i="1"/>
  <c r="AR120" i="1"/>
  <c r="BV119" i="1"/>
  <c r="BQ119" i="1"/>
  <c r="BT119" i="1" s="1"/>
  <c r="BU119" i="1" s="1"/>
  <c r="BP119" i="1"/>
  <c r="AV119" i="1"/>
  <c r="AR119" i="1"/>
  <c r="BQ118" i="1"/>
  <c r="BP118" i="1"/>
  <c r="AV118" i="1"/>
  <c r="AR118" i="1"/>
  <c r="BV117" i="1"/>
  <c r="BT117" i="1"/>
  <c r="BU117" i="1" s="1"/>
  <c r="BS117" i="1"/>
  <c r="BQ117" i="1"/>
  <c r="BP117" i="1"/>
  <c r="AV117" i="1"/>
  <c r="AR117" i="1"/>
  <c r="BV116" i="1"/>
  <c r="BQ116" i="1"/>
  <c r="BT116" i="1" s="1"/>
  <c r="BU116" i="1" s="1"/>
  <c r="AV116" i="1"/>
  <c r="AR116" i="1"/>
  <c r="BV115" i="1"/>
  <c r="BT115" i="1"/>
  <c r="BU115" i="1" s="1"/>
  <c r="BS115" i="1"/>
  <c r="BQ115" i="1"/>
  <c r="BP115" i="1"/>
  <c r="AV115" i="1"/>
  <c r="AR115" i="1"/>
  <c r="BV114" i="1"/>
  <c r="BS114" i="1"/>
  <c r="BQ114" i="1"/>
  <c r="BT114" i="1" s="1"/>
  <c r="BU114" i="1" s="1"/>
  <c r="BP114" i="1"/>
  <c r="AV114" i="1"/>
  <c r="AR114" i="1"/>
  <c r="BQ113" i="1"/>
  <c r="BT113" i="1" s="1"/>
  <c r="BU113" i="1" s="1"/>
  <c r="BP113" i="1"/>
  <c r="AV113" i="1"/>
  <c r="AR113" i="1"/>
  <c r="BV112" i="1"/>
  <c r="BT112" i="1"/>
  <c r="BU112" i="1" s="1"/>
  <c r="BS112" i="1"/>
  <c r="BQ112" i="1"/>
  <c r="AV112" i="1"/>
  <c r="AR112" i="1"/>
  <c r="BQ111" i="1"/>
  <c r="AV111" i="1"/>
  <c r="AR111" i="1"/>
  <c r="BV110" i="1"/>
  <c r="BS110" i="1"/>
  <c r="BQ110" i="1"/>
  <c r="BT110" i="1" s="1"/>
  <c r="BU110" i="1" s="1"/>
  <c r="AV110" i="1"/>
  <c r="AR110" i="1"/>
  <c r="BV109" i="1"/>
  <c r="BT109" i="1"/>
  <c r="BU109" i="1" s="1"/>
  <c r="BS109" i="1"/>
  <c r="BQ109" i="1"/>
  <c r="AV109" i="1"/>
  <c r="AR109" i="1"/>
  <c r="BU108" i="1"/>
  <c r="BQ108" i="1"/>
  <c r="BT108" i="1" s="1"/>
  <c r="AV108" i="1"/>
  <c r="AR108" i="1"/>
  <c r="BV107" i="1"/>
  <c r="BQ107" i="1"/>
  <c r="BT107" i="1" s="1"/>
  <c r="BU107" i="1" s="1"/>
  <c r="AV107" i="1"/>
  <c r="AR107" i="1"/>
  <c r="BV106" i="1"/>
  <c r="BT106" i="1"/>
  <c r="BU106" i="1" s="1"/>
  <c r="BS106" i="1"/>
  <c r="BQ106" i="1"/>
  <c r="AV106" i="1"/>
  <c r="AR106" i="1"/>
  <c r="BQ105" i="1"/>
  <c r="AV105" i="1"/>
  <c r="AR105" i="1"/>
  <c r="BV104" i="1"/>
  <c r="BS104" i="1"/>
  <c r="BQ104" i="1"/>
  <c r="BT104" i="1" s="1"/>
  <c r="BU104" i="1" s="1"/>
  <c r="AV104" i="1"/>
  <c r="AR104" i="1"/>
  <c r="BV103" i="1"/>
  <c r="BT103" i="1"/>
  <c r="BU103" i="1" s="1"/>
  <c r="BS103" i="1"/>
  <c r="BQ103" i="1"/>
  <c r="AV103" i="1"/>
  <c r="AR103" i="1"/>
  <c r="BU102" i="1"/>
  <c r="BQ102" i="1"/>
  <c r="BT102" i="1" s="1"/>
  <c r="AV102" i="1"/>
  <c r="AR102" i="1"/>
  <c r="BV101" i="1"/>
  <c r="BQ101" i="1"/>
  <c r="BT101" i="1" s="1"/>
  <c r="BU101" i="1" s="1"/>
  <c r="AV101" i="1"/>
  <c r="AR101" i="1"/>
  <c r="BV100" i="1"/>
  <c r="BT100" i="1"/>
  <c r="BU100" i="1" s="1"/>
  <c r="BS100" i="1"/>
  <c r="BQ100" i="1"/>
  <c r="AV100" i="1"/>
  <c r="AR100" i="1"/>
  <c r="BQ99" i="1"/>
  <c r="AV99" i="1"/>
  <c r="AR99" i="1"/>
  <c r="BV98" i="1"/>
  <c r="BS98" i="1"/>
  <c r="BQ98" i="1"/>
  <c r="BT98" i="1" s="1"/>
  <c r="BU98" i="1" s="1"/>
  <c r="AV98" i="1"/>
  <c r="AR98" i="1"/>
  <c r="BV97" i="1"/>
  <c r="BT97" i="1"/>
  <c r="BU97" i="1" s="1"/>
  <c r="BS97" i="1"/>
  <c r="BQ97" i="1"/>
  <c r="AV97" i="1"/>
  <c r="AR97" i="1"/>
  <c r="BQ96" i="1"/>
  <c r="BT96" i="1" s="1"/>
  <c r="BU96" i="1" s="1"/>
  <c r="AV96" i="1"/>
  <c r="AR96" i="1"/>
  <c r="BV95" i="1"/>
  <c r="BQ95" i="1"/>
  <c r="BT95" i="1" s="1"/>
  <c r="BU95" i="1" s="1"/>
  <c r="AV95" i="1"/>
  <c r="AR95" i="1"/>
  <c r="BV94" i="1"/>
  <c r="BT94" i="1"/>
  <c r="BU94" i="1" s="1"/>
  <c r="BS94" i="1"/>
  <c r="BQ94" i="1"/>
  <c r="AV94" i="1"/>
  <c r="AR94" i="1"/>
  <c r="BQ93" i="1"/>
  <c r="AV93" i="1"/>
  <c r="AR93" i="1"/>
  <c r="BV92" i="1"/>
  <c r="BS92" i="1"/>
  <c r="BQ92" i="1"/>
  <c r="BT92" i="1" s="1"/>
  <c r="BU92" i="1" s="1"/>
  <c r="AV92" i="1"/>
  <c r="AR92" i="1"/>
  <c r="BV91" i="1"/>
  <c r="BT91" i="1"/>
  <c r="BU91" i="1" s="1"/>
  <c r="BS91" i="1"/>
  <c r="BQ91" i="1"/>
  <c r="AV91" i="1"/>
  <c r="AR91" i="1"/>
  <c r="BU90" i="1"/>
  <c r="BQ90" i="1"/>
  <c r="BT90" i="1" s="1"/>
  <c r="AV90" i="1"/>
  <c r="AR90" i="1"/>
  <c r="BV89" i="1"/>
  <c r="BQ89" i="1"/>
  <c r="BT89" i="1" s="1"/>
  <c r="BU89" i="1" s="1"/>
  <c r="AV89" i="1"/>
  <c r="AR89" i="1"/>
  <c r="BV88" i="1"/>
  <c r="BT88" i="1"/>
  <c r="BU88" i="1" s="1"/>
  <c r="BS88" i="1"/>
  <c r="BQ88" i="1"/>
  <c r="AV88" i="1"/>
  <c r="AR88" i="1"/>
  <c r="BQ87" i="1"/>
  <c r="AV87" i="1"/>
  <c r="AR87" i="1"/>
  <c r="BV86" i="1"/>
  <c r="BS86" i="1"/>
  <c r="BQ86" i="1"/>
  <c r="BT86" i="1" s="1"/>
  <c r="BU86" i="1" s="1"/>
  <c r="AV86" i="1"/>
  <c r="AR86" i="1"/>
  <c r="BV85" i="1"/>
  <c r="BT85" i="1"/>
  <c r="BU85" i="1" s="1"/>
  <c r="BS85" i="1"/>
  <c r="BQ85" i="1"/>
  <c r="AV85" i="1"/>
  <c r="AR85" i="1"/>
  <c r="BU84" i="1"/>
  <c r="BQ84" i="1"/>
  <c r="BT84" i="1" s="1"/>
  <c r="AV84" i="1"/>
  <c r="AR84" i="1"/>
  <c r="BV83" i="1"/>
  <c r="BQ83" i="1"/>
  <c r="BT83" i="1" s="1"/>
  <c r="BU83" i="1" s="1"/>
  <c r="AV83" i="1"/>
  <c r="AR83" i="1"/>
  <c r="BT82" i="1"/>
  <c r="BU82" i="1" s="1"/>
  <c r="BS82" i="1"/>
  <c r="BQ82" i="1"/>
  <c r="BV82" i="1" s="1"/>
  <c r="AV82" i="1"/>
  <c r="AR82" i="1"/>
  <c r="BQ81" i="1"/>
  <c r="AV81" i="1"/>
  <c r="AR81" i="1"/>
  <c r="BV80" i="1"/>
  <c r="BS80" i="1"/>
  <c r="BQ80" i="1"/>
  <c r="BT80" i="1" s="1"/>
  <c r="BU80" i="1" s="1"/>
  <c r="AV80" i="1"/>
  <c r="AR80" i="1"/>
  <c r="BV79" i="1"/>
  <c r="BT79" i="1"/>
  <c r="BU79" i="1" s="1"/>
  <c r="BS79" i="1"/>
  <c r="BQ79" i="1"/>
  <c r="AV79" i="1"/>
  <c r="AR79" i="1"/>
  <c r="BQ78" i="1"/>
  <c r="BT78" i="1" s="1"/>
  <c r="BU78" i="1" s="1"/>
  <c r="AV78" i="1"/>
  <c r="AR78" i="1"/>
  <c r="BV77" i="1"/>
  <c r="BQ77" i="1"/>
  <c r="BT77" i="1" s="1"/>
  <c r="BU77" i="1" s="1"/>
  <c r="AV77" i="1"/>
  <c r="AR77" i="1"/>
  <c r="BT76" i="1"/>
  <c r="BU76" i="1" s="1"/>
  <c r="BS76" i="1"/>
  <c r="BQ76" i="1"/>
  <c r="BV76" i="1" s="1"/>
  <c r="AV76" i="1"/>
  <c r="AR76" i="1"/>
  <c r="BQ75" i="1"/>
  <c r="AV75" i="1"/>
  <c r="AR75" i="1"/>
  <c r="BV74" i="1"/>
  <c r="BS74" i="1"/>
  <c r="BQ74" i="1"/>
  <c r="BT74" i="1" s="1"/>
  <c r="BU74" i="1" s="1"/>
  <c r="AV74" i="1"/>
  <c r="AR74" i="1"/>
  <c r="BV73" i="1"/>
  <c r="BT73" i="1"/>
  <c r="BU73" i="1" s="1"/>
  <c r="BS73" i="1"/>
  <c r="BQ73" i="1"/>
  <c r="AV73" i="1"/>
  <c r="AR73" i="1"/>
  <c r="BQ72" i="1"/>
  <c r="BT72" i="1" s="1"/>
  <c r="BU72" i="1" s="1"/>
  <c r="AV72" i="1"/>
  <c r="AR72" i="1"/>
  <c r="BV71" i="1"/>
  <c r="BQ71" i="1"/>
  <c r="BT71" i="1" s="1"/>
  <c r="BU71" i="1" s="1"/>
  <c r="AV71" i="1"/>
  <c r="AR71" i="1"/>
  <c r="BV70" i="1"/>
  <c r="BT70" i="1"/>
  <c r="BU70" i="1" s="1"/>
  <c r="BS70" i="1"/>
  <c r="BQ70" i="1"/>
  <c r="AV70" i="1"/>
  <c r="AR70" i="1"/>
  <c r="BQ69" i="1"/>
  <c r="AV69" i="1"/>
  <c r="AR69" i="1"/>
  <c r="BV68" i="1"/>
  <c r="BS68" i="1"/>
  <c r="BQ68" i="1"/>
  <c r="BT68" i="1" s="1"/>
  <c r="BU68" i="1" s="1"/>
  <c r="AV68" i="1"/>
  <c r="AR68" i="1"/>
  <c r="BV67" i="1"/>
  <c r="BT67" i="1"/>
  <c r="BU67" i="1" s="1"/>
  <c r="BS67" i="1"/>
  <c r="BQ67" i="1"/>
  <c r="AV67" i="1"/>
  <c r="AR67" i="1"/>
  <c r="BQ66" i="1"/>
  <c r="BT66" i="1" s="1"/>
  <c r="BU66" i="1" s="1"/>
  <c r="AV66" i="1"/>
  <c r="AR66" i="1"/>
  <c r="BV65" i="1"/>
  <c r="BQ65" i="1"/>
  <c r="BT65" i="1" s="1"/>
  <c r="BU65" i="1" s="1"/>
  <c r="AV65" i="1"/>
  <c r="AR65" i="1"/>
  <c r="BT64" i="1"/>
  <c r="BU64" i="1" s="1"/>
  <c r="BS64" i="1"/>
  <c r="BQ64" i="1"/>
  <c r="BV64" i="1" s="1"/>
  <c r="AV64" i="1"/>
  <c r="AR64" i="1"/>
  <c r="BQ63" i="1"/>
  <c r="AV63" i="1"/>
  <c r="AR63" i="1"/>
  <c r="BV62" i="1"/>
  <c r="BS62" i="1"/>
  <c r="BQ62" i="1"/>
  <c r="BT62" i="1" s="1"/>
  <c r="BU62" i="1" s="1"/>
  <c r="AV62" i="1"/>
  <c r="AR62" i="1"/>
  <c r="BV61" i="1"/>
  <c r="BT61" i="1"/>
  <c r="BU61" i="1" s="1"/>
  <c r="BS61" i="1"/>
  <c r="BQ61" i="1"/>
  <c r="AV61" i="1"/>
  <c r="AR61" i="1"/>
  <c r="BQ60" i="1"/>
  <c r="BT60" i="1" s="1"/>
  <c r="BU60" i="1" s="1"/>
  <c r="BP60" i="1"/>
  <c r="AV60" i="1"/>
  <c r="AR60" i="1"/>
  <c r="BT59" i="1"/>
  <c r="BU59" i="1" s="1"/>
  <c r="BS59" i="1"/>
  <c r="BQ59" i="1"/>
  <c r="BV59" i="1" s="1"/>
  <c r="BP59" i="1"/>
  <c r="AV59" i="1"/>
  <c r="AR59" i="1"/>
  <c r="AV58" i="1"/>
  <c r="AR58" i="1"/>
  <c r="BU57" i="1"/>
  <c r="BQ57" i="1"/>
  <c r="BT57" i="1" s="1"/>
  <c r="BP57" i="1"/>
  <c r="AV57" i="1"/>
  <c r="AR57" i="1"/>
  <c r="BT56" i="1"/>
  <c r="BU56" i="1" s="1"/>
  <c r="BS56" i="1"/>
  <c r="BQ56" i="1"/>
  <c r="BV56" i="1" s="1"/>
  <c r="AV56" i="1"/>
  <c r="AR56" i="1"/>
  <c r="BQ55" i="1"/>
  <c r="BP55" i="1"/>
  <c r="AV55" i="1"/>
  <c r="AR55" i="1"/>
  <c r="BV54" i="1"/>
  <c r="BT54" i="1"/>
  <c r="BU54" i="1" s="1"/>
  <c r="BS54" i="1"/>
  <c r="BQ54" i="1"/>
  <c r="BP54" i="1"/>
  <c r="AV54" i="1"/>
  <c r="AR54" i="1"/>
  <c r="BQ53" i="1"/>
  <c r="BP53" i="1"/>
  <c r="AV53" i="1"/>
  <c r="AR53" i="1"/>
  <c r="BP52" i="1"/>
  <c r="AV52" i="1"/>
  <c r="AR52" i="1"/>
  <c r="BQ51" i="1"/>
  <c r="BP51" i="1"/>
  <c r="AV51" i="1"/>
  <c r="AR51" i="1"/>
  <c r="BT50" i="1"/>
  <c r="BU50" i="1" s="1"/>
  <c r="BS50" i="1"/>
  <c r="BQ50" i="1"/>
  <c r="BV50" i="1" s="1"/>
  <c r="BP50" i="1"/>
  <c r="AV50" i="1"/>
  <c r="AR50" i="1"/>
  <c r="BV49" i="1"/>
  <c r="BU49" i="1"/>
  <c r="BS49" i="1"/>
  <c r="BQ49" i="1"/>
  <c r="BT49" i="1" s="1"/>
  <c r="BP49" i="1"/>
  <c r="AV49" i="1"/>
  <c r="AR49" i="1"/>
  <c r="BQ48" i="1"/>
  <c r="BP48" i="1"/>
  <c r="AV48" i="1"/>
  <c r="AR48" i="1"/>
  <c r="BT47" i="1"/>
  <c r="BU47" i="1" s="1"/>
  <c r="BS47" i="1"/>
  <c r="BQ47" i="1"/>
  <c r="BV47" i="1" s="1"/>
  <c r="BP47" i="1"/>
  <c r="AV47" i="1"/>
  <c r="AR47" i="1"/>
  <c r="BV46" i="1"/>
  <c r="BU46" i="1"/>
  <c r="BS46" i="1"/>
  <c r="BQ46" i="1"/>
  <c r="BT46" i="1" s="1"/>
  <c r="BP46" i="1"/>
  <c r="AV46" i="1"/>
  <c r="AR46" i="1"/>
  <c r="BQ45" i="1"/>
  <c r="BP45" i="1"/>
  <c r="AV45" i="1"/>
  <c r="AR45" i="1"/>
  <c r="BT44" i="1"/>
  <c r="BU44" i="1" s="1"/>
  <c r="BS44" i="1"/>
  <c r="BQ44" i="1"/>
  <c r="BV44" i="1" s="1"/>
  <c r="BP44" i="1"/>
  <c r="AV44" i="1"/>
  <c r="AR44" i="1"/>
  <c r="BV43" i="1"/>
  <c r="BU43" i="1"/>
  <c r="BS43" i="1"/>
  <c r="BQ43" i="1"/>
  <c r="BT43" i="1" s="1"/>
  <c r="BP43" i="1"/>
  <c r="AV43" i="1"/>
  <c r="AR43" i="1"/>
  <c r="BQ42" i="1"/>
  <c r="BP42" i="1"/>
  <c r="AV42" i="1"/>
  <c r="AR42" i="1"/>
  <c r="BT41" i="1"/>
  <c r="BU41" i="1" s="1"/>
  <c r="BS41" i="1"/>
  <c r="BQ41" i="1"/>
  <c r="BV41" i="1" s="1"/>
  <c r="AV41" i="1"/>
  <c r="AR41" i="1"/>
  <c r="AV40" i="1"/>
  <c r="AR40" i="1"/>
  <c r="BV39" i="1"/>
  <c r="BT39" i="1"/>
  <c r="BU39" i="1" s="1"/>
  <c r="BS39" i="1"/>
  <c r="BQ39" i="1"/>
  <c r="AV39" i="1"/>
  <c r="AR39" i="1"/>
  <c r="BV38" i="1"/>
  <c r="BQ38" i="1"/>
  <c r="AV38" i="1"/>
  <c r="AR38" i="1"/>
  <c r="BU37" i="1"/>
  <c r="BQ37" i="1"/>
  <c r="BT37" i="1" s="1"/>
  <c r="AV37" i="1"/>
  <c r="AR37" i="1"/>
  <c r="BT36" i="1"/>
  <c r="BU36" i="1" s="1"/>
  <c r="BQ36" i="1"/>
  <c r="BV36" i="1" s="1"/>
  <c r="AV36" i="1"/>
  <c r="AR36" i="1"/>
  <c r="BQ35" i="1"/>
  <c r="BV35" i="1" s="1"/>
  <c r="AV35" i="1"/>
  <c r="AR35" i="1"/>
  <c r="BV34" i="1"/>
  <c r="BT34" i="1"/>
  <c r="BU34" i="1" s="1"/>
  <c r="BS34" i="1"/>
  <c r="BQ34" i="1"/>
  <c r="BP34" i="1"/>
  <c r="AV34" i="1"/>
  <c r="AR34" i="1"/>
  <c r="BQ33" i="1"/>
  <c r="BT33" i="1" s="1"/>
  <c r="BU33" i="1" s="1"/>
  <c r="AV33" i="1"/>
  <c r="AR33" i="1"/>
  <c r="BV32" i="1"/>
  <c r="BS32" i="1"/>
  <c r="BQ32" i="1"/>
  <c r="BT32" i="1" s="1"/>
  <c r="BU32" i="1" s="1"/>
  <c r="AV32" i="1"/>
  <c r="AR32" i="1"/>
  <c r="BT31" i="1"/>
  <c r="BU31" i="1" s="1"/>
  <c r="BQ31" i="1"/>
  <c r="BV31" i="1" s="1"/>
  <c r="BP31" i="1"/>
  <c r="AV31" i="1"/>
  <c r="AR31" i="1"/>
  <c r="BV30" i="1"/>
  <c r="BT30" i="1"/>
  <c r="BU30" i="1" s="1"/>
  <c r="BS30" i="1"/>
  <c r="BQ30" i="1"/>
  <c r="BP30" i="1"/>
  <c r="AV30" i="1"/>
  <c r="AR30" i="1"/>
  <c r="BQ29" i="1"/>
  <c r="BT29" i="1" s="1"/>
  <c r="BU29" i="1" s="1"/>
  <c r="BP29" i="1"/>
  <c r="AV29" i="1"/>
  <c r="AR29" i="1"/>
  <c r="BT28" i="1"/>
  <c r="BU28" i="1" s="1"/>
  <c r="BQ28" i="1"/>
  <c r="BV28" i="1" s="1"/>
  <c r="BP28" i="1"/>
  <c r="AV28" i="1"/>
  <c r="AR28" i="1"/>
  <c r="BV27" i="1"/>
  <c r="BT27" i="1"/>
  <c r="BU27" i="1" s="1"/>
  <c r="BS27" i="1"/>
  <c r="BQ27" i="1"/>
  <c r="BP27" i="1"/>
  <c r="AV27" i="1"/>
  <c r="AR27" i="1"/>
  <c r="BQ26" i="1"/>
  <c r="BT26" i="1" s="1"/>
  <c r="BU26" i="1" s="1"/>
  <c r="BP26" i="1"/>
  <c r="AV26" i="1"/>
  <c r="AR26" i="1"/>
  <c r="BT25" i="1"/>
  <c r="BU25" i="1" s="1"/>
  <c r="BQ25" i="1"/>
  <c r="BV25" i="1" s="1"/>
  <c r="BP25" i="1"/>
  <c r="AV25" i="1"/>
  <c r="AR25" i="1"/>
  <c r="BV24" i="1"/>
  <c r="BT24" i="1"/>
  <c r="BU24" i="1" s="1"/>
  <c r="BS24" i="1"/>
  <c r="BQ24" i="1"/>
  <c r="BP24" i="1"/>
  <c r="AV24" i="1"/>
  <c r="AR24" i="1"/>
  <c r="BQ23" i="1"/>
  <c r="BT23" i="1" s="1"/>
  <c r="BU23" i="1" s="1"/>
  <c r="BP23" i="1"/>
  <c r="AV23" i="1"/>
  <c r="AR23" i="1"/>
  <c r="BT22" i="1"/>
  <c r="BU22" i="1" s="1"/>
  <c r="BQ22" i="1"/>
  <c r="BV22" i="1" s="1"/>
  <c r="BP22" i="1"/>
  <c r="AV22" i="1"/>
  <c r="AR22" i="1"/>
  <c r="BV21" i="1"/>
  <c r="BT21" i="1"/>
  <c r="BU21" i="1" s="1"/>
  <c r="BS21" i="1"/>
  <c r="BQ21" i="1"/>
  <c r="BP21" i="1"/>
  <c r="AV21" i="1"/>
  <c r="AR21" i="1"/>
  <c r="BQ20" i="1"/>
  <c r="BT20" i="1" s="1"/>
  <c r="BU20" i="1" s="1"/>
  <c r="BP20" i="1"/>
  <c r="AV20" i="1"/>
  <c r="AR20" i="1"/>
  <c r="BT19" i="1"/>
  <c r="BU19" i="1" s="1"/>
  <c r="BQ19" i="1"/>
  <c r="BV19" i="1" s="1"/>
  <c r="BP19" i="1"/>
  <c r="AV19" i="1"/>
  <c r="AR19" i="1"/>
  <c r="BV18" i="1"/>
  <c r="BT18" i="1"/>
  <c r="BU18" i="1" s="1"/>
  <c r="BS18" i="1"/>
  <c r="BQ18" i="1"/>
  <c r="BP18" i="1"/>
  <c r="AV18" i="1"/>
  <c r="AR18" i="1"/>
  <c r="BQ17" i="1"/>
  <c r="BT17" i="1" s="1"/>
  <c r="BU17" i="1" s="1"/>
  <c r="BP17" i="1"/>
  <c r="AV17" i="1"/>
  <c r="AR17" i="1"/>
  <c r="BT16" i="1"/>
  <c r="BU16" i="1" s="1"/>
  <c r="BQ16" i="1"/>
  <c r="BV16" i="1" s="1"/>
  <c r="BP16" i="1"/>
  <c r="AV16" i="1"/>
  <c r="AR16" i="1"/>
  <c r="BV15" i="1"/>
  <c r="BT15" i="1"/>
  <c r="BU15" i="1" s="1"/>
  <c r="BS15" i="1"/>
  <c r="BQ15" i="1"/>
  <c r="BP15" i="1"/>
  <c r="AV15" i="1"/>
  <c r="AR15" i="1"/>
  <c r="BQ14" i="1"/>
  <c r="BT14" i="1" s="1"/>
  <c r="BU14" i="1" s="1"/>
  <c r="BP14" i="1"/>
  <c r="AV14" i="1"/>
  <c r="AR14" i="1"/>
  <c r="BT13" i="1"/>
  <c r="BU13" i="1" s="1"/>
  <c r="BQ13" i="1"/>
  <c r="BV13" i="1" s="1"/>
  <c r="BP13" i="1"/>
  <c r="AV13" i="1"/>
  <c r="AR13" i="1"/>
  <c r="BV12" i="1"/>
  <c r="BT12" i="1"/>
  <c r="BU12" i="1" s="1"/>
  <c r="BS12" i="1"/>
  <c r="BQ12" i="1"/>
  <c r="BP12" i="1"/>
  <c r="AV12" i="1"/>
  <c r="AR12" i="1"/>
  <c r="BQ11" i="1"/>
  <c r="BT11" i="1" s="1"/>
  <c r="BU11" i="1" s="1"/>
  <c r="BP11" i="1"/>
  <c r="AV11" i="1"/>
  <c r="AR11" i="1"/>
  <c r="BT10" i="1"/>
  <c r="BU10" i="1" s="1"/>
  <c r="BQ10" i="1"/>
  <c r="BV10" i="1" s="1"/>
  <c r="BP10" i="1"/>
  <c r="AV10" i="1"/>
  <c r="AR10" i="1"/>
  <c r="BV9" i="1"/>
  <c r="BT9" i="1"/>
  <c r="BU9" i="1" s="1"/>
  <c r="BS9" i="1"/>
  <c r="BQ9" i="1"/>
  <c r="BP9" i="1"/>
  <c r="AV9" i="1"/>
  <c r="AR9" i="1"/>
  <c r="BQ8" i="1"/>
  <c r="BT8" i="1" s="1"/>
  <c r="BU8" i="1" s="1"/>
  <c r="BP8" i="1"/>
  <c r="AV8" i="1"/>
  <c r="AR8" i="1"/>
  <c r="BT7" i="1"/>
  <c r="BU7" i="1" s="1"/>
  <c r="BQ7" i="1"/>
  <c r="BV7" i="1" s="1"/>
  <c r="BP7" i="1"/>
  <c r="AV7" i="1"/>
  <c r="AR7" i="1"/>
  <c r="BV6" i="1"/>
  <c r="BT6" i="1"/>
  <c r="BU6" i="1" s="1"/>
  <c r="BS6" i="1"/>
  <c r="BQ6" i="1"/>
  <c r="BP6" i="1"/>
  <c r="AV6" i="1"/>
  <c r="AR6" i="1"/>
  <c r="BQ5" i="1"/>
  <c r="BT5" i="1" s="1"/>
  <c r="BU5" i="1" s="1"/>
  <c r="BP5" i="1"/>
  <c r="AV5" i="1"/>
  <c r="AR5" i="1"/>
  <c r="BT4" i="1"/>
  <c r="BU4" i="1" s="1"/>
  <c r="BQ4" i="1"/>
  <c r="BV4" i="1" s="1"/>
  <c r="BP4" i="1"/>
  <c r="AV4" i="1"/>
  <c r="AR4" i="1"/>
  <c r="BV3" i="1"/>
  <c r="BT3" i="1"/>
  <c r="BU3" i="1" s="1"/>
  <c r="BS3" i="1"/>
  <c r="BQ3" i="1"/>
  <c r="BP3" i="1"/>
  <c r="AV3" i="1"/>
  <c r="AR3" i="1"/>
  <c r="BQ2" i="1"/>
  <c r="BT2" i="1" s="1"/>
  <c r="BU2" i="1" s="1"/>
  <c r="BP2" i="1"/>
  <c r="AV2" i="1"/>
  <c r="AR2" i="1"/>
  <c r="BV139" i="1" l="1"/>
  <c r="BT139" i="1"/>
  <c r="BU139" i="1" s="1"/>
  <c r="BS139" i="1"/>
  <c r="BV2" i="1"/>
  <c r="BV11" i="1"/>
  <c r="BV14" i="1"/>
  <c r="BV17" i="1"/>
  <c r="BV20" i="1"/>
  <c r="BV23" i="1"/>
  <c r="BV26" i="1"/>
  <c r="BV29" i="1"/>
  <c r="BV33" i="1"/>
  <c r="BS35" i="1"/>
  <c r="BT38" i="1"/>
  <c r="BU38" i="1" s="1"/>
  <c r="BS38" i="1"/>
  <c r="BV75" i="1"/>
  <c r="BT75" i="1"/>
  <c r="BU75" i="1" s="1"/>
  <c r="BS75" i="1"/>
  <c r="BV87" i="1"/>
  <c r="BT87" i="1"/>
  <c r="BU87" i="1" s="1"/>
  <c r="BS87" i="1"/>
  <c r="BV105" i="1"/>
  <c r="BT105" i="1"/>
  <c r="BU105" i="1" s="1"/>
  <c r="BS105" i="1"/>
  <c r="BV145" i="1"/>
  <c r="BT145" i="1"/>
  <c r="BU145" i="1" s="1"/>
  <c r="BS145" i="1"/>
  <c r="BV148" i="1"/>
  <c r="BT148" i="1"/>
  <c r="BU148" i="1" s="1"/>
  <c r="BS148" i="1"/>
  <c r="BV121" i="1"/>
  <c r="BT121" i="1"/>
  <c r="BU121" i="1" s="1"/>
  <c r="BS121" i="1"/>
  <c r="BV5" i="1"/>
  <c r="BV8" i="1"/>
  <c r="BS4" i="1"/>
  <c r="BS7" i="1"/>
  <c r="BS10" i="1"/>
  <c r="BS13" i="1"/>
  <c r="BS16" i="1"/>
  <c r="BS19" i="1"/>
  <c r="BS22" i="1"/>
  <c r="BS25" i="1"/>
  <c r="BS28" i="1"/>
  <c r="BS31" i="1"/>
  <c r="BT35" i="1"/>
  <c r="BU35" i="1" s="1"/>
  <c r="BS36" i="1"/>
  <c r="BS37" i="1"/>
  <c r="BT42" i="1"/>
  <c r="BU42" i="1" s="1"/>
  <c r="BS42" i="1"/>
  <c r="BV42" i="1"/>
  <c r="BT45" i="1"/>
  <c r="BU45" i="1" s="1"/>
  <c r="BS45" i="1"/>
  <c r="BV45" i="1"/>
  <c r="BT48" i="1"/>
  <c r="BU48" i="1" s="1"/>
  <c r="BS48" i="1"/>
  <c r="BV48" i="1"/>
  <c r="BT51" i="1"/>
  <c r="BU51" i="1" s="1"/>
  <c r="BS51" i="1"/>
  <c r="BV51" i="1"/>
  <c r="BV118" i="1"/>
  <c r="BT118" i="1"/>
  <c r="BU118" i="1" s="1"/>
  <c r="BS118" i="1"/>
  <c r="BV69" i="1"/>
  <c r="BT69" i="1"/>
  <c r="BU69" i="1" s="1"/>
  <c r="BS69" i="1"/>
  <c r="BV99" i="1"/>
  <c r="BT99" i="1"/>
  <c r="BU99" i="1" s="1"/>
  <c r="BS99" i="1"/>
  <c r="BV135" i="1"/>
  <c r="BT135" i="1"/>
  <c r="BU135" i="1" s="1"/>
  <c r="BS135" i="1"/>
  <c r="BV142" i="1"/>
  <c r="BT142" i="1"/>
  <c r="BU142" i="1" s="1"/>
  <c r="BS142" i="1"/>
  <c r="BS2" i="1"/>
  <c r="BS5" i="1"/>
  <c r="BS8" i="1"/>
  <c r="BS11" i="1"/>
  <c r="BS14" i="1"/>
  <c r="BS17" i="1"/>
  <c r="BS20" i="1"/>
  <c r="BS23" i="1"/>
  <c r="BS26" i="1"/>
  <c r="BS29" i="1"/>
  <c r="BS33" i="1"/>
  <c r="BV37" i="1"/>
  <c r="BT53" i="1"/>
  <c r="BU53" i="1" s="1"/>
  <c r="BS53" i="1"/>
  <c r="BV55" i="1"/>
  <c r="BS55" i="1"/>
  <c r="BV81" i="1"/>
  <c r="BT81" i="1"/>
  <c r="BU81" i="1" s="1"/>
  <c r="BS81" i="1"/>
  <c r="BV63" i="1"/>
  <c r="BT63" i="1"/>
  <c r="BU63" i="1" s="1"/>
  <c r="BS63" i="1"/>
  <c r="BV53" i="1"/>
  <c r="BT55" i="1"/>
  <c r="BU55" i="1" s="1"/>
  <c r="BV93" i="1"/>
  <c r="BT93" i="1"/>
  <c r="BU93" i="1" s="1"/>
  <c r="BS93" i="1"/>
  <c r="BV111" i="1"/>
  <c r="BT111" i="1"/>
  <c r="BU111" i="1" s="1"/>
  <c r="BS111" i="1"/>
  <c r="BV124" i="1"/>
  <c r="BT124" i="1"/>
  <c r="BU124" i="1" s="1"/>
  <c r="BS124" i="1"/>
  <c r="BV57" i="1"/>
  <c r="BV60" i="1"/>
  <c r="BV66" i="1"/>
  <c r="BV72" i="1"/>
  <c r="BV78" i="1"/>
  <c r="BV84" i="1"/>
  <c r="BV90" i="1"/>
  <c r="BV96" i="1"/>
  <c r="BV102" i="1"/>
  <c r="BV108" i="1"/>
  <c r="BV113" i="1"/>
  <c r="BV128" i="1"/>
  <c r="BV131" i="1"/>
  <c r="BV156" i="1"/>
  <c r="BV164" i="1"/>
  <c r="BS65" i="1"/>
  <c r="BS71" i="1"/>
  <c r="BS77" i="1"/>
  <c r="BS83" i="1"/>
  <c r="BS89" i="1"/>
  <c r="BS95" i="1"/>
  <c r="BS101" i="1"/>
  <c r="BS107" i="1"/>
  <c r="BS116" i="1"/>
  <c r="BS119" i="1"/>
  <c r="BS122" i="1"/>
  <c r="BS136" i="1"/>
  <c r="BS140" i="1"/>
  <c r="BS149" i="1"/>
  <c r="BS155" i="1"/>
  <c r="BS160" i="1"/>
  <c r="BS57" i="1"/>
  <c r="BS60" i="1"/>
  <c r="BS66" i="1"/>
  <c r="BS72" i="1"/>
  <c r="BS78" i="1"/>
  <c r="BS84" i="1"/>
  <c r="BS90" i="1"/>
  <c r="BS96" i="1"/>
  <c r="BS102" i="1"/>
  <c r="BS108" i="1"/>
  <c r="BS113" i="1"/>
  <c r="BS128" i="1"/>
  <c r="BS131" i="1"/>
  <c r="BS156" i="1"/>
  <c r="BS164" i="1"/>
</calcChain>
</file>

<file path=xl/sharedStrings.xml><?xml version="1.0" encoding="utf-8"?>
<sst xmlns="http://schemas.openxmlformats.org/spreadsheetml/2006/main" count="4568" uniqueCount="357">
  <si>
    <t>Product</t>
  </si>
  <si>
    <t>Name</t>
  </si>
  <si>
    <t>Product Nr.</t>
  </si>
  <si>
    <t>Collection date</t>
  </si>
  <si>
    <t>Amazon</t>
  </si>
  <si>
    <t>Lidl</t>
  </si>
  <si>
    <t>Tchibo</t>
  </si>
  <si>
    <t>Apple</t>
  </si>
  <si>
    <t>QVC</t>
  </si>
  <si>
    <t>Saturn</t>
  </si>
  <si>
    <t>Media Markt</t>
  </si>
  <si>
    <t>Notebooksbilliger</t>
  </si>
  <si>
    <t>Otto</t>
  </si>
  <si>
    <t>Quelle</t>
  </si>
  <si>
    <t>Baur</t>
  </si>
  <si>
    <t>Neckermann</t>
  </si>
  <si>
    <t>Schwab</t>
  </si>
  <si>
    <t>Galeria Kaufhof</t>
  </si>
  <si>
    <t>Cyberport</t>
  </si>
  <si>
    <t>Computeruniverse</t>
  </si>
  <si>
    <t>Conrad</t>
  </si>
  <si>
    <t>Völkner</t>
  </si>
  <si>
    <t>Digitalo</t>
  </si>
  <si>
    <t>Mindfactory</t>
  </si>
  <si>
    <t>Vibuonline</t>
  </si>
  <si>
    <t>Drive City</t>
  </si>
  <si>
    <t>Compuland</t>
  </si>
  <si>
    <t>Compuland City</t>
  </si>
  <si>
    <t>Hertie</t>
  </si>
  <si>
    <t>Telefon.de</t>
  </si>
  <si>
    <t>ejoker</t>
  </si>
  <si>
    <t>Expert</t>
  </si>
  <si>
    <t>Expert Technomarkt</t>
  </si>
  <si>
    <t>Alternate</t>
  </si>
  <si>
    <t>Weltbild</t>
  </si>
  <si>
    <t>Bücher.de</t>
  </si>
  <si>
    <t>Jokers</t>
  </si>
  <si>
    <t>Thalia</t>
  </si>
  <si>
    <t>bol.de</t>
  </si>
  <si>
    <t>Mean</t>
  </si>
  <si>
    <t>Min</t>
  </si>
  <si>
    <t>Max</t>
  </si>
  <si>
    <t>Range All</t>
  </si>
  <si>
    <t>Price Level</t>
  </si>
  <si>
    <t>Product category</t>
  </si>
  <si>
    <t>Rel Range all</t>
  </si>
  <si>
    <t>Availability</t>
  </si>
  <si>
    <t>Availability group</t>
  </si>
  <si>
    <t>Product Category</t>
  </si>
  <si>
    <t>Range MS</t>
  </si>
  <si>
    <t>Overal Price Level MS</t>
  </si>
  <si>
    <t>Range OG</t>
  </si>
  <si>
    <t>Price Level OG</t>
  </si>
  <si>
    <t>Range HB</t>
  </si>
  <si>
    <t>Price Level HB</t>
  </si>
  <si>
    <t>Range CE</t>
  </si>
  <si>
    <t>Price Level CE</t>
  </si>
  <si>
    <t>Range MF</t>
  </si>
  <si>
    <t>Price Level MF</t>
  </si>
  <si>
    <t>Range Ex</t>
  </si>
  <si>
    <t>Price Level Ex</t>
  </si>
  <si>
    <t>Range WB</t>
  </si>
  <si>
    <t>Price Level WB</t>
  </si>
  <si>
    <t>Range TH</t>
  </si>
  <si>
    <t>Price Level TH</t>
  </si>
  <si>
    <t>Range rest</t>
  </si>
  <si>
    <t>Price Level rest</t>
  </si>
  <si>
    <t>Rel range undif</t>
  </si>
  <si>
    <t>Mean price differentiated</t>
  </si>
  <si>
    <t>Range differentialted</t>
  </si>
  <si>
    <t>Rel range diff</t>
  </si>
  <si>
    <t>Price mean distance differentiated</t>
  </si>
  <si>
    <t>Rel price mean distance differentiated</t>
  </si>
  <si>
    <t>Tablet</t>
  </si>
  <si>
    <t>Apple Ipad 32GB 10.2" Space Gray</t>
  </si>
  <si>
    <t>MW742FD-A </t>
  </si>
  <si>
    <t>-</t>
  </si>
  <si>
    <t>Samsung Galaxy Tab S5e T720 (10,5 Zoll) Wi-Fi Black DE Version</t>
  </si>
  <si>
    <t>SM-T720N</t>
  </si>
  <si>
    <t>Apple iPad Air 3 64GB, Space Gray (Wi-Fi + Cellular)</t>
  </si>
  <si>
    <t>MUUJ2FD-A</t>
  </si>
  <si>
    <t>Huawei MediaPad M5 10.8 32GB grau</t>
  </si>
  <si>
    <t>53010BDU</t>
  </si>
  <si>
    <t>Microsoft Surface Pro 7 Platinum, Core i5-1035G4, 8GB RAM, 128GB SSD</t>
  </si>
  <si>
    <t>VDV-00003</t>
  </si>
  <si>
    <t>Samsung Galaxy Tab A 10.1 T510 64GB, 3GB RAM, schwarz</t>
  </si>
  <si>
    <t>SM-T510NZKF</t>
  </si>
  <si>
    <t>Apple iPad Pro 11" 64GB, Space Gray Wifi</t>
  </si>
  <si>
    <t xml:space="preserve">MTXN2FD-A </t>
  </si>
  <si>
    <t>Samsung Galaxy Tab S6 T860 128GB, Mountain Gray</t>
  </si>
  <si>
    <t>SM-T860NZAA</t>
  </si>
  <si>
    <t>Microsoft Surface Go 128GB, 8GB RAM, Windows 10 S</t>
  </si>
  <si>
    <t>MCZ-00002</t>
  </si>
  <si>
    <t>Apple iPad Pro 12.9" 64GB, Space Gray [3. Generation - 2018]</t>
  </si>
  <si>
    <t>MTEL2FD-A </t>
  </si>
  <si>
    <t>Printer</t>
  </si>
  <si>
    <t>HP Color LaserJet Pro M254nw Farblaserdrucker (Laserdrucker, WLAN, LAN, Airprint) weiß</t>
  </si>
  <si>
    <t>Brother HL-L2350DW S-W-Laser</t>
  </si>
  <si>
    <t>Kyocera Ecosys P5021cdw, Farblaser</t>
  </si>
  <si>
    <t>Brother HL-L3210CW, Farblaser</t>
  </si>
  <si>
    <t>Kyocera Ecosys P2040dn, S-W-Laser</t>
  </si>
  <si>
    <t>Brother HL-L8260CDW</t>
  </si>
  <si>
    <t>Brother HL-L3230CDW</t>
  </si>
  <si>
    <t>HP LaserJet Pro M15a</t>
  </si>
  <si>
    <t>HP LaserJet Pro M118dw</t>
  </si>
  <si>
    <t>Lexmark C2425dw</t>
  </si>
  <si>
    <t>Smartphone</t>
  </si>
  <si>
    <t>Samsung Galaxy A50 Duos A505FN-DS 128GB schwarz</t>
  </si>
  <si>
    <t>Samsung Galaxy S10e Duos G970F-DS 128GB schwarz</t>
  </si>
  <si>
    <t>Apple iPhone 11 64GB schwarz</t>
  </si>
  <si>
    <t>Apple iPhone 8 64GB grau</t>
  </si>
  <si>
    <t>Huawei P30 Lite Dual-SIM schwarz 128GB</t>
  </si>
  <si>
    <t>Huawei P30 Pro Dual-SIM 128GB-8GB schwarz</t>
  </si>
  <si>
    <t>Samsung Galaxy S10 Duos G973F-DS 128GB schwarz</t>
  </si>
  <si>
    <t>Apple iPhone XS 64GB schwarz</t>
  </si>
  <si>
    <t>Samsung Galaxy A40 Duos A405FN-DS schwarz</t>
  </si>
  <si>
    <t>Huawei P30 Dual-SIM schwarz 128 gb</t>
  </si>
  <si>
    <t>Camera</t>
  </si>
  <si>
    <t>Sony Alpha 7 III schwarz Gehäuse</t>
  </si>
  <si>
    <t>ILCE-7M3</t>
  </si>
  <si>
    <t>11.12.2019</t>
  </si>
  <si>
    <t>Canon EOS 90D Gehäuse</t>
  </si>
  <si>
    <t>3616C003</t>
  </si>
  <si>
    <t>10.12.2019</t>
  </si>
  <si>
    <t>Sony Alpha 6000 schwarz mit Objektiv AF E 16-50mm 3.5-5.6 OSS PZ</t>
  </si>
  <si>
    <t>ILCE-6000LB</t>
  </si>
  <si>
    <t>Sony Alpha 6400 schwarz mit Objektiv E 18-135mm 3.5-5.6 OSS</t>
  </si>
  <si>
    <t>ILCE-6400MB</t>
  </si>
  <si>
    <t>Sony Cyber-shot DSC-RX100 VII</t>
  </si>
  <si>
    <t>DSC-RX100M7</t>
  </si>
  <si>
    <t>Canon EOS R mit Objektivadapter EF-EOS R</t>
  </si>
  <si>
    <t>3075C023</t>
  </si>
  <si>
    <t>Canon EOS RP mit Objektivadapter EF-EOS R</t>
  </si>
  <si>
    <t>3380C023</t>
  </si>
  <si>
    <t>Sony Alpha 6400 schwarz Gehäuse</t>
  </si>
  <si>
    <t>ILCE-6400B</t>
  </si>
  <si>
    <t>Nikon D850 schwarz Gehäuse</t>
  </si>
  <si>
    <t>VBA520AE</t>
  </si>
  <si>
    <t>Canon EOS 5D Mark IV Gehäuse</t>
  </si>
  <si>
    <t>1483C025</t>
  </si>
  <si>
    <t>TV</t>
  </si>
  <si>
    <t>LG Electronics OLED</t>
  </si>
  <si>
    <t>55C97LA</t>
  </si>
  <si>
    <t>12.12.2019</t>
  </si>
  <si>
    <t>65C97LA</t>
  </si>
  <si>
    <t>Samsung</t>
  </si>
  <si>
    <t>UE55RU7179</t>
  </si>
  <si>
    <t>17.12.2019</t>
  </si>
  <si>
    <t>GQ55Q60R</t>
  </si>
  <si>
    <t>Oculus Rift S</t>
  </si>
  <si>
    <t>Oculus Quest 64GB</t>
  </si>
  <si>
    <t>GQ65Q70R</t>
  </si>
  <si>
    <t>GQ65Q90R</t>
  </si>
  <si>
    <t>UE43RU7099</t>
  </si>
  <si>
    <t>18.12.2019</t>
  </si>
  <si>
    <t>UE43RU7179</t>
  </si>
  <si>
    <t>Beamer</t>
  </si>
  <si>
    <t>Optoma P1 4K UHD HDR Laser Cinema</t>
  </si>
  <si>
    <t>UHZ65UST</t>
  </si>
  <si>
    <t>Epson EH-TW7000</t>
  </si>
  <si>
    <t>V11H961040</t>
  </si>
  <si>
    <t>Epson EH-TW650</t>
  </si>
  <si>
    <t>V11H849040</t>
  </si>
  <si>
    <t>Epson EH-TW7400</t>
  </si>
  <si>
    <t>V11H932040</t>
  </si>
  <si>
    <t>22.12.2019</t>
  </si>
  <si>
    <t>Philips NeoPix Ultra</t>
  </si>
  <si>
    <t>NPX640-INT</t>
  </si>
  <si>
    <t>23.12.2019</t>
  </si>
  <si>
    <t>Xiaomi Mi Laser Projektor 150"</t>
  </si>
  <si>
    <t>MJJGYY01FM-MJJGYY02FM</t>
  </si>
  <si>
    <t>LG Electronics CineBeam Laser 4K HU85LS Vivo weiß</t>
  </si>
  <si>
    <t>HU85LS</t>
  </si>
  <si>
    <t>Acer Predator Z650</t>
  </si>
  <si>
    <t>MR.JMS11.002</t>
  </si>
  <si>
    <t>BenQ</t>
  </si>
  <si>
    <t>W2700</t>
  </si>
  <si>
    <t>LG Electronics PF1500G</t>
  </si>
  <si>
    <t>PF1500G</t>
  </si>
  <si>
    <t>Movies</t>
  </si>
  <si>
    <t>John Wick: Kapitel 3</t>
  </si>
  <si>
    <t>Pompeji: Der letzte Tag</t>
  </si>
  <si>
    <t>Der König der Löwen</t>
  </si>
  <si>
    <t>13.12.2019</t>
  </si>
  <si>
    <t>Friedhof der Kuscheltiere</t>
  </si>
  <si>
    <t>Dunkirk</t>
  </si>
  <si>
    <t>Star Wars: Die Letzten Jedi</t>
  </si>
  <si>
    <t>Ostwind</t>
  </si>
  <si>
    <t>Der mit dem Wolf tanzt</t>
  </si>
  <si>
    <t>14.12.2019</t>
  </si>
  <si>
    <t>Fast &amp; Furious - Hobbs &amp; Shaw</t>
  </si>
  <si>
    <t>Avangers: Infinity Wars</t>
  </si>
  <si>
    <t>Das Schloss im Himmel</t>
  </si>
  <si>
    <t>Tomorrow - Die Welt ist voller Lösungen</t>
  </si>
  <si>
    <t>15.12.2019</t>
  </si>
  <si>
    <t>Die Mumie</t>
  </si>
  <si>
    <t>Aladdin</t>
  </si>
  <si>
    <t>Alice im Wunderland: Hinter den Spiegeln</t>
  </si>
  <si>
    <t>Kung Fu Panda 3</t>
  </si>
  <si>
    <t>Mamma Mia! Here We Go Again</t>
  </si>
  <si>
    <t>Phantastische Tierwesen: Grindelwalds Verbrechen</t>
  </si>
  <si>
    <t>16.12.2019</t>
  </si>
  <si>
    <t>Bohemian Rhapsody</t>
  </si>
  <si>
    <t>Spider-Man: Far From Home</t>
  </si>
  <si>
    <t>Aquaman</t>
  </si>
  <si>
    <t>Music</t>
  </si>
  <si>
    <t>Helene Fischer: Weihnachten - Deluxe Edition</t>
  </si>
  <si>
    <t>Freddy Quinn - Große Erfolge live</t>
  </si>
  <si>
    <t>Cream - Royal Albert Hall</t>
  </si>
  <si>
    <t xml:space="preserve">AC-DC - Let there be Rock </t>
  </si>
  <si>
    <t>Fantasia 2000</t>
  </si>
  <si>
    <t>Justin Timberlake - FutureSex</t>
  </si>
  <si>
    <t xml:space="preserve">Peter Gabriel - Growing Up Live Tour </t>
  </si>
  <si>
    <t xml:space="preserve">Pink Floyd - The Wall </t>
  </si>
  <si>
    <t xml:space="preserve">Adele - Live At The Royal Albert Hall </t>
  </si>
  <si>
    <t xml:space="preserve">Britney Spears Live: The Femme Fatale Tour </t>
  </si>
  <si>
    <t xml:space="preserve">Helene Fischer: Best of Live-So wie ich bin </t>
  </si>
  <si>
    <t>Helene Fischer: Farbenspiel Live - Die Tournee</t>
  </si>
  <si>
    <t>Helene Fischer - Zaubermond</t>
  </si>
  <si>
    <t xml:space="preserve">Lichtmond </t>
  </si>
  <si>
    <t xml:space="preserve">Lord of the Dance </t>
  </si>
  <si>
    <t xml:space="preserve">Metallica - Through the Never </t>
  </si>
  <si>
    <t>Neujahrskonzert 2014 (Ltd. Edition)</t>
  </si>
  <si>
    <t xml:space="preserve">Neujahrskonzert 2015 </t>
  </si>
  <si>
    <t xml:space="preserve">Neujahrskonzert 2016 </t>
  </si>
  <si>
    <t>The Kelly Family - We Got Love</t>
  </si>
  <si>
    <t xml:space="preserve">Udo Lindenberg - MTV Unplugged: Live aus dem Hotel Atlantic </t>
  </si>
  <si>
    <t xml:space="preserve">Led Zeppelin - Celebration Day </t>
  </si>
  <si>
    <t xml:space="preserve">Jimi Hendrix - Electric Ladyland </t>
  </si>
  <si>
    <t xml:space="preserve">Rammstein: Paris </t>
  </si>
  <si>
    <t xml:space="preserve">Udo Jürgens - Das letzte Konzert-Zürich 2014 </t>
  </si>
  <si>
    <t xml:space="preserve">1000 Jahre EAV Live - Der Abschied </t>
  </si>
  <si>
    <t>ABBA - Gold</t>
  </si>
  <si>
    <t xml:space="preserve">AC-DC - Live at River Plate </t>
  </si>
  <si>
    <t>Si Forever</t>
  </si>
  <si>
    <t>Andreas Gabalier: Mountain Man</t>
  </si>
  <si>
    <t>Razor</t>
  </si>
  <si>
    <t>Braun Series 5 5147s Wet&amp;Dry Herrenrasierer</t>
  </si>
  <si>
    <t>Braun Series 7 7790cc Pulsonic Herrenrasierer (166849)</t>
  </si>
  <si>
    <t>Braun Series 3 3040s Wet&amp;Dry Herrenrasierer</t>
  </si>
  <si>
    <t>Philips S5941-27 Series 5000 Herrenrasierer</t>
  </si>
  <si>
    <t>Philips BG5020-15 Series 5000 Bodygroom Herrenrasierer</t>
  </si>
  <si>
    <t>Panasonic ES-LT4N Herrenrasierer</t>
  </si>
  <si>
    <t>Braun Silk-epil 9 9-995 Beauty Set SensoSmart Wet&amp;Dry</t>
  </si>
  <si>
    <t>Braun FaceSpa 810 Gesichtsepilierer</t>
  </si>
  <si>
    <t>Philips BRE650-00 Satinelle Prestige</t>
  </si>
  <si>
    <t>Panasonic ES-DEL8A</t>
  </si>
  <si>
    <t>Toy</t>
  </si>
  <si>
    <t>LEGO Creator Expert - Volkswagen T1 Campingbus (10220)</t>
  </si>
  <si>
    <t>LEGO Star Wars Episode IX - Millennium Falcon (75257)</t>
  </si>
  <si>
    <t>FunKo Pop! Disney: Winnie the Pooh - Seated Pooh (11260)</t>
  </si>
  <si>
    <t>Hasbro Disney Die Eiskönigin 2 Singende Elsa (E6852)</t>
  </si>
  <si>
    <t>Die Siedler von Catan (693602)</t>
  </si>
  <si>
    <t>Skip-Bo (52370)</t>
  </si>
  <si>
    <t>Ravensburger tiptoi Spiel: Die monsterstarke Musikschule (00555)</t>
  </si>
  <si>
    <t>Ravensburger Puzzle Allianz Arena (12526)</t>
  </si>
  <si>
    <t>LEGO Creator Expert - Winterliche Feuerwache (10263)</t>
  </si>
  <si>
    <t>UNO Extreme</t>
  </si>
  <si>
    <t>V9364</t>
  </si>
  <si>
    <t>Clementoni 69066.4 Das Duell um die Geld-Brettspiel</t>
  </si>
  <si>
    <t>EA Sports FIFA Football 20 (PS4) -Standart Edition</t>
  </si>
  <si>
    <t>Washine Machine</t>
  </si>
  <si>
    <t>Siemens iQ700 Frontlader</t>
  </si>
  <si>
    <t>WM16W540</t>
  </si>
  <si>
    <t>Siemens iQ300 front loader</t>
  </si>
  <si>
    <t>WM14N121</t>
  </si>
  <si>
    <t>403.99 €</t>
  </si>
  <si>
    <t>Haier front loader</t>
  </si>
  <si>
    <t>HW80-BP14636</t>
  </si>
  <si>
    <t>379.94 €</t>
  </si>
  <si>
    <t>Miele wcs eco front loader (10436940)</t>
  </si>
  <si>
    <t>wdb030</t>
  </si>
  <si>
    <t>Miele WPS SpeedCare front loader (10934190)</t>
  </si>
  <si>
    <t>WDB330</t>
  </si>
  <si>
    <t>899.99 €</t>
  </si>
  <si>
    <t>Miele  wps speedcare front loader (10724190)</t>
  </si>
  <si>
    <t>wkf311</t>
  </si>
  <si>
    <t>1,132.99 €</t>
  </si>
  <si>
    <t>AEG Electrolux  front loader</t>
  </si>
  <si>
    <t>L6FB64470</t>
  </si>
  <si>
    <t>Bosch Series 4  front loader</t>
  </si>
  <si>
    <t>WAN28121</t>
  </si>
  <si>
    <t>423.99 €</t>
  </si>
  <si>
    <t>Miele WCS 8kg Series 120 front loader (11167030)</t>
  </si>
  <si>
    <t>WDD035</t>
  </si>
  <si>
    <t>823.95 €</t>
  </si>
  <si>
    <t>Miele  WPS PWash 2.0 &amp; TDos XL &amp; WiFi front loader (10931210)</t>
  </si>
  <si>
    <t>WCR860</t>
  </si>
  <si>
    <t>1,479.99 €</t>
  </si>
  <si>
    <t>Refrigerator</t>
  </si>
  <si>
    <t xml:space="preserve">Bosch series 4 </t>
  </si>
  <si>
    <t>KGE49VI4A</t>
  </si>
  <si>
    <t>Bosch KGN39VI45</t>
  </si>
  <si>
    <t>KGN39VI45</t>
  </si>
  <si>
    <t xml:space="preserve">Siemens iQ300 </t>
  </si>
  <si>
    <t>KG39NVL45</t>
  </si>
  <si>
    <t>LG Electronics side-by-side</t>
  </si>
  <si>
    <t>GSL361ICEZ</t>
  </si>
  <si>
    <t xml:space="preserve">Siemens iQ500 </t>
  </si>
  <si>
    <t>KI87SAD40</t>
  </si>
  <si>
    <t>KG49EVI4A</t>
  </si>
  <si>
    <t>Bomann KG 322 white (732200)</t>
  </si>
  <si>
    <t>KG 322</t>
  </si>
  <si>
    <t>Samsung  side-by-side</t>
  </si>
  <si>
    <t>RS68N8941SL</t>
  </si>
  <si>
    <t>Bauknecht  IN</t>
  </si>
  <si>
    <t>KGNF 203D</t>
  </si>
  <si>
    <t>Bosch series 6</t>
  </si>
  <si>
    <t>KIS87AD40</t>
  </si>
  <si>
    <t>Ear Phones</t>
  </si>
  <si>
    <t>Sennheiser CX 300-II Precision black (502737)</t>
  </si>
  <si>
    <t>CX 300-II</t>
  </si>
  <si>
    <t>Sony MDR-XB50AP black</t>
  </si>
  <si>
    <t>MDR-XB50AP</t>
  </si>
  <si>
    <t>Shure SE846 transparent</t>
  </si>
  <si>
    <t>SE846</t>
  </si>
  <si>
    <t>Sony MDR-E9LPH gray</t>
  </si>
  <si>
    <t>MDR-E9LPH</t>
  </si>
  <si>
    <t>Panasonic RP-HJE125E black (RP-HJE125E-K)</t>
  </si>
  <si>
    <t>RP-HJE125E-K</t>
  </si>
  <si>
    <t>Sennheiser CX 3.00 white</t>
  </si>
  <si>
    <t xml:space="preserve"> CX 3.00</t>
  </si>
  <si>
    <t>N.A</t>
  </si>
  <si>
    <t>Sony MDR-EX15LP black</t>
  </si>
  <si>
    <t xml:space="preserve"> MDR-EX15LP</t>
  </si>
  <si>
    <t>Sony MDR-EX110LP black</t>
  </si>
  <si>
    <t>MDR-EX110LP</t>
  </si>
  <si>
    <t>Sennheiser RS ​​2000 black (506822)</t>
  </si>
  <si>
    <t>RS ​​2000</t>
  </si>
  <si>
    <t>Sony MDR-E9LPB black</t>
  </si>
  <si>
    <t>MDR-E9LPB</t>
  </si>
  <si>
    <t>Products Available</t>
  </si>
  <si>
    <t>Availability Rate</t>
  </si>
  <si>
    <t>Price Differentiation</t>
  </si>
  <si>
    <t>pd</t>
  </si>
  <si>
    <t>Cross Channel</t>
  </si>
  <si>
    <t>E-Commerce sales(Mio)</t>
  </si>
  <si>
    <t>RMD Conrad</t>
  </si>
  <si>
    <t>RMD Völkner</t>
  </si>
  <si>
    <t>RMD Digitalo</t>
  </si>
  <si>
    <t>Ranking C</t>
  </si>
  <si>
    <t>Ranking V</t>
  </si>
  <si>
    <t>Ranking D</t>
  </si>
  <si>
    <t>Difference</t>
  </si>
  <si>
    <t>Store</t>
  </si>
  <si>
    <t>Price</t>
  </si>
  <si>
    <t>Ranking</t>
  </si>
  <si>
    <t>Norm(0,1)</t>
  </si>
  <si>
    <t>Norm(ND)</t>
  </si>
  <si>
    <t>RMD</t>
  </si>
  <si>
    <t>Ranking E</t>
  </si>
  <si>
    <t>Ranking ET</t>
  </si>
  <si>
    <t>RMDExpert</t>
  </si>
  <si>
    <t>RMDExpertT</t>
  </si>
  <si>
    <t xml:space="preserve">Store </t>
  </si>
  <si>
    <t>Norm(0.1)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</si>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</sst>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  <scheme val="minor"/>
    </font>
    <font>
      <sz val="10"/>
      <color theme="1"/>
      <name val="Arial"/>
    </font>
    <font>
      <sz val="13"/>
      <color indexed="63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164" fontId="4" fillId="0" borderId="0" xfId="0" applyNumberFormat="1" applyFont="1" applyAlignment="1"/>
    <xf numFmtId="164" fontId="0" fillId="0" borderId="0" xfId="0" applyNumberFormat="1" applyFont="1" applyAlignment="1"/>
    <xf numFmtId="0" fontId="5" fillId="0" borderId="0" xfId="0" applyFont="1"/>
    <xf numFmtId="0" fontId="0" fillId="0" borderId="0" xfId="0" applyFont="1"/>
    <xf numFmtId="164" fontId="0" fillId="0" borderId="0" xfId="1" applyNumberFormat="1" applyFont="1"/>
    <xf numFmtId="164" fontId="0" fillId="0" borderId="0" xfId="0" quotePrefix="1" applyNumberFormat="1"/>
    <xf numFmtId="0" fontId="0" fillId="0" borderId="0" xfId="0" applyNumberFormat="1"/>
    <xf numFmtId="0" fontId="0" fillId="2" borderId="0" xfId="0" applyFill="1" applyBorder="1"/>
    <xf numFmtId="2" fontId="0" fillId="0" borderId="0" xfId="0" applyNumberFormat="1"/>
    <xf numFmtId="0" fontId="0" fillId="2" borderId="0" xfId="0" applyFill="1" applyBorder="1" applyAlignment="1">
      <alignment horizontal="center"/>
    </xf>
    <xf numFmtId="0" fontId="6" fillId="0" borderId="0" xfId="0" applyNumberFormat="1" applyFont="1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69"/>
  <sheetViews>
    <sheetView workbookViewId="0">
      <selection sqref="A1:BV169"/>
    </sheetView>
  </sheetViews>
  <sheetFormatPr baseColWidth="10" defaultColWidth="9.140625" defaultRowHeight="15"/>
  <cols>
    <col min="4" max="4" width="14.42578125" bestFit="1" customWidth="1"/>
  </cols>
  <sheetData>
    <row r="1" spans="1:7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3" t="s">
        <v>35</v>
      </c>
      <c r="AK1" s="3" t="s">
        <v>36</v>
      </c>
      <c r="AL1" s="2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4" t="s">
        <v>43</v>
      </c>
      <c r="AS1" s="4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70</v>
      </c>
    </row>
    <row r="2" spans="1:74">
      <c r="A2" t="s">
        <v>73</v>
      </c>
      <c r="B2" t="s">
        <v>74</v>
      </c>
      <c r="C2" t="s">
        <v>75</v>
      </c>
      <c r="D2" s="5">
        <v>43809</v>
      </c>
      <c r="E2" s="6">
        <v>349</v>
      </c>
      <c r="F2" s="6" t="s">
        <v>76</v>
      </c>
      <c r="G2" s="6" t="s">
        <v>76</v>
      </c>
      <c r="H2" s="6">
        <v>379</v>
      </c>
      <c r="I2" s="6" t="s">
        <v>76</v>
      </c>
      <c r="J2" s="6">
        <v>359.99</v>
      </c>
      <c r="K2" s="6">
        <v>359.99</v>
      </c>
      <c r="L2" s="6">
        <v>349</v>
      </c>
      <c r="M2" s="6">
        <v>349</v>
      </c>
      <c r="N2" s="6">
        <v>349</v>
      </c>
      <c r="O2" s="6">
        <v>349</v>
      </c>
      <c r="P2" s="6">
        <v>349</v>
      </c>
      <c r="Q2" s="6">
        <v>379.99</v>
      </c>
      <c r="R2" s="6" t="s">
        <v>76</v>
      </c>
      <c r="S2" s="6">
        <v>353</v>
      </c>
      <c r="T2" s="6">
        <v>349</v>
      </c>
      <c r="U2" s="6">
        <v>359</v>
      </c>
      <c r="V2" s="6">
        <v>352.98</v>
      </c>
      <c r="W2" s="6">
        <v>344</v>
      </c>
      <c r="X2" s="6">
        <v>339.66</v>
      </c>
      <c r="Y2" s="6">
        <v>339.82</v>
      </c>
      <c r="Z2" s="6">
        <v>339.82</v>
      </c>
      <c r="AA2" s="6">
        <v>339.81</v>
      </c>
      <c r="AB2" s="6">
        <v>398.08</v>
      </c>
      <c r="AC2" s="6">
        <v>399</v>
      </c>
      <c r="AD2" s="6" t="s">
        <v>76</v>
      </c>
      <c r="AE2" s="6" t="s">
        <v>76</v>
      </c>
      <c r="AF2" s="6">
        <v>359</v>
      </c>
      <c r="AG2" s="6">
        <v>359</v>
      </c>
      <c r="AH2" s="6">
        <v>369</v>
      </c>
      <c r="AI2" s="6" t="s">
        <v>76</v>
      </c>
      <c r="AJ2" s="6" t="s">
        <v>76</v>
      </c>
      <c r="AK2" s="6" t="s">
        <v>76</v>
      </c>
      <c r="AL2" s="6" t="s">
        <v>76</v>
      </c>
      <c r="AM2" s="6" t="s">
        <v>76</v>
      </c>
      <c r="AN2">
        <v>357.25583333333333</v>
      </c>
      <c r="AO2">
        <v>339.66</v>
      </c>
      <c r="AP2">
        <v>399</v>
      </c>
      <c r="AQ2">
        <v>59.339999999999975</v>
      </c>
      <c r="AR2" s="7">
        <f>IF(AN2&lt;30, "1", IF(AN2&lt;300,"2",3))</f>
        <v>3</v>
      </c>
      <c r="AS2" s="7">
        <v>1</v>
      </c>
      <c r="AT2">
        <v>0.16609945720503741</v>
      </c>
      <c r="AU2">
        <v>24</v>
      </c>
      <c r="AV2">
        <f>IF(AU2&lt;8,1,IF(AU2&lt;15,2,3))</f>
        <v>3</v>
      </c>
      <c r="AW2">
        <v>1</v>
      </c>
      <c r="AX2">
        <v>0</v>
      </c>
      <c r="AY2">
        <v>2.7341666666666811</v>
      </c>
      <c r="AZ2">
        <v>30.990000000000009</v>
      </c>
      <c r="BA2">
        <v>-0.50833333333332575</v>
      </c>
      <c r="BB2">
        <v>4</v>
      </c>
      <c r="BC2">
        <v>-6.255833333333328</v>
      </c>
      <c r="BD2">
        <v>15</v>
      </c>
      <c r="BE2">
        <v>-5.2624999999999886</v>
      </c>
      <c r="BF2">
        <v>58.419999999999959</v>
      </c>
      <c r="BG2">
        <v>-5.8178333333333399</v>
      </c>
      <c r="BH2">
        <v>0</v>
      </c>
      <c r="BI2">
        <v>28.104166666666629</v>
      </c>
      <c r="BN2">
        <v>50</v>
      </c>
      <c r="BO2">
        <v>8.4108333333333576</v>
      </c>
      <c r="BP2" s="6">
        <f t="shared" ref="BP2:BP31" si="0">BN2/AVERAGE(F2,G2,H2,I2,L2,P2,AC2,AD2,AE2,AH2,)</f>
        <v>0.16260162601626016</v>
      </c>
      <c r="BQ2" s="6">
        <f>AVERAGE(S2,T2,U2,V2,W2,X2,Y2,Z2,AA2,AB2,AF2,AG2,AI2,AJ2,AK2,AL2,AM2)</f>
        <v>352.76416666666665</v>
      </c>
      <c r="BR2">
        <v>19.35499999999999</v>
      </c>
      <c r="BS2" s="6">
        <f>BR2/BQ2</f>
        <v>5.4866683832683283E-2</v>
      </c>
      <c r="BT2" s="6">
        <f t="shared" ref="BT2:BT39" si="1">BQ2-AN2</f>
        <v>-4.4916666666666742</v>
      </c>
      <c r="BU2" s="6">
        <f t="shared" ref="BU2:BU39" si="2">BT2/AN2</f>
        <v>-1.2572689505886326E-2</v>
      </c>
      <c r="BV2" s="6">
        <f>BR2/BQ2</f>
        <v>5.4866683832683283E-2</v>
      </c>
    </row>
    <row r="3" spans="1:74">
      <c r="A3" t="s">
        <v>73</v>
      </c>
      <c r="B3" t="s">
        <v>77</v>
      </c>
      <c r="C3" t="s">
        <v>78</v>
      </c>
      <c r="D3" s="5">
        <v>43810</v>
      </c>
      <c r="E3" s="6">
        <v>349</v>
      </c>
      <c r="F3" s="6">
        <v>419</v>
      </c>
      <c r="G3" s="6" t="s">
        <v>76</v>
      </c>
      <c r="H3" s="6" t="s">
        <v>76</v>
      </c>
      <c r="I3" s="6" t="s">
        <v>76</v>
      </c>
      <c r="J3" s="6">
        <v>349</v>
      </c>
      <c r="K3" s="6">
        <v>349</v>
      </c>
      <c r="L3" s="6">
        <v>389</v>
      </c>
      <c r="M3" s="6">
        <v>365</v>
      </c>
      <c r="N3" s="6" t="s">
        <v>76</v>
      </c>
      <c r="O3" s="6" t="s">
        <v>76</v>
      </c>
      <c r="P3" s="6">
        <v>365</v>
      </c>
      <c r="Q3" s="6">
        <v>365</v>
      </c>
      <c r="R3" s="6" t="s">
        <v>76</v>
      </c>
      <c r="S3" s="6">
        <v>351</v>
      </c>
      <c r="T3" s="6">
        <v>369</v>
      </c>
      <c r="U3" s="6">
        <v>409</v>
      </c>
      <c r="V3" s="6">
        <v>404.94</v>
      </c>
      <c r="W3" s="6">
        <v>409</v>
      </c>
      <c r="X3" s="6">
        <v>348.81</v>
      </c>
      <c r="Y3" s="6">
        <v>348.97</v>
      </c>
      <c r="Z3" s="6">
        <v>348.98</v>
      </c>
      <c r="AA3" s="6">
        <v>348.96</v>
      </c>
      <c r="AB3" s="6">
        <v>396.56</v>
      </c>
      <c r="AC3" s="6">
        <v>348</v>
      </c>
      <c r="AD3" s="6">
        <v>429</v>
      </c>
      <c r="AE3" s="6">
        <v>398.24</v>
      </c>
      <c r="AF3" s="6">
        <v>359</v>
      </c>
      <c r="AG3" s="6" t="s">
        <v>76</v>
      </c>
      <c r="AH3" s="6">
        <v>369</v>
      </c>
      <c r="AI3" s="6" t="s">
        <v>76</v>
      </c>
      <c r="AJ3" s="6" t="s">
        <v>76</v>
      </c>
      <c r="AK3" s="6" t="s">
        <v>76</v>
      </c>
      <c r="AL3" s="6" t="s">
        <v>76</v>
      </c>
      <c r="AM3" s="6" t="s">
        <v>76</v>
      </c>
      <c r="AN3">
        <v>373.4113043478261</v>
      </c>
      <c r="AO3">
        <v>348</v>
      </c>
      <c r="AP3">
        <v>429</v>
      </c>
      <c r="AQ3">
        <v>81</v>
      </c>
      <c r="AR3" s="7">
        <f t="shared" ref="AR3:AR66" si="3">IF(AN3&lt;30, "1", IF(AN3&lt;300,"2",3))</f>
        <v>3</v>
      </c>
      <c r="AS3" s="7">
        <v>1</v>
      </c>
      <c r="AT3">
        <v>0.21691898198280016</v>
      </c>
      <c r="AU3">
        <v>23</v>
      </c>
      <c r="AV3">
        <f t="shared" ref="AV3:AV66" si="4">IF(AU3&lt;8,1,IF(AU3&lt;15,2,3))</f>
        <v>3</v>
      </c>
      <c r="AW3">
        <v>1</v>
      </c>
      <c r="AX3">
        <v>0</v>
      </c>
      <c r="AY3">
        <v>-24.411304347826103</v>
      </c>
      <c r="AZ3">
        <v>0</v>
      </c>
      <c r="BA3">
        <v>-8.4113043478261034</v>
      </c>
      <c r="BB3">
        <v>18</v>
      </c>
      <c r="BC3">
        <v>-13.411304347826103</v>
      </c>
      <c r="BD3">
        <v>4.0600000000000023</v>
      </c>
      <c r="BE3">
        <v>34.2353623188406</v>
      </c>
      <c r="BF3">
        <v>47.75</v>
      </c>
      <c r="BG3">
        <v>-14.955304347826086</v>
      </c>
      <c r="BH3">
        <v>0</v>
      </c>
      <c r="BI3">
        <v>12.748695652173865</v>
      </c>
      <c r="BN3">
        <v>81</v>
      </c>
      <c r="BO3">
        <v>9.8686956521738693</v>
      </c>
      <c r="BP3" s="6">
        <f t="shared" si="0"/>
        <v>0.23847727841486216</v>
      </c>
      <c r="BQ3" s="6">
        <f t="shared" ref="BQ3:BQ66" si="5">AVERAGE(S3,T3,U3,V3,W3,X3,Y3,Z3,AA3,AB3,AF3,AG3,AI3,AJ3,AK3,AL3,AM3)</f>
        <v>372.20181818181823</v>
      </c>
      <c r="BR3">
        <v>17.452500000000001</v>
      </c>
      <c r="BS3" s="6">
        <f t="shared" ref="BS3:BS66" si="6">BR3/BQ3</f>
        <v>4.6889883787388072E-2</v>
      </c>
      <c r="BT3" s="6">
        <f t="shared" si="1"/>
        <v>-1.2094861660078777</v>
      </c>
      <c r="BU3" s="6">
        <f t="shared" si="2"/>
        <v>-3.2390186154655416E-3</v>
      </c>
      <c r="BV3" s="6">
        <f t="shared" ref="BV3:BV66" si="7">BR3/BQ3</f>
        <v>4.6889883787388072E-2</v>
      </c>
    </row>
    <row r="4" spans="1:74">
      <c r="A4" t="s">
        <v>73</v>
      </c>
      <c r="B4" t="s">
        <v>79</v>
      </c>
      <c r="C4" t="s">
        <v>80</v>
      </c>
      <c r="D4" s="5">
        <v>43810</v>
      </c>
      <c r="E4" s="6">
        <v>629</v>
      </c>
      <c r="F4" s="6" t="s">
        <v>76</v>
      </c>
      <c r="G4" s="6" t="s">
        <v>76</v>
      </c>
      <c r="H4" s="6">
        <v>689</v>
      </c>
      <c r="I4" s="6" t="s">
        <v>76</v>
      </c>
      <c r="J4" s="6">
        <v>649.99</v>
      </c>
      <c r="K4" s="6">
        <v>649.99</v>
      </c>
      <c r="L4" s="6">
        <v>669</v>
      </c>
      <c r="M4" s="6">
        <v>629</v>
      </c>
      <c r="N4" s="6">
        <v>629</v>
      </c>
      <c r="O4" s="6" t="s">
        <v>76</v>
      </c>
      <c r="P4" s="6">
        <v>629</v>
      </c>
      <c r="Q4" s="6">
        <v>649.99</v>
      </c>
      <c r="R4" s="6" t="s">
        <v>76</v>
      </c>
      <c r="S4" s="6">
        <v>650</v>
      </c>
      <c r="T4" s="6">
        <v>640.92999999999995</v>
      </c>
      <c r="U4" s="6">
        <v>659</v>
      </c>
      <c r="V4" s="6" t="s">
        <v>76</v>
      </c>
      <c r="W4" s="6">
        <v>627.98</v>
      </c>
      <c r="X4" s="6">
        <v>656.38</v>
      </c>
      <c r="Y4" s="6">
        <v>656.41</v>
      </c>
      <c r="Z4" s="6">
        <v>656.43</v>
      </c>
      <c r="AA4" s="6">
        <v>656.39</v>
      </c>
      <c r="AB4" s="6">
        <v>730.28</v>
      </c>
      <c r="AC4" s="6" t="s">
        <v>76</v>
      </c>
      <c r="AD4" s="6" t="s">
        <v>76</v>
      </c>
      <c r="AE4" s="6">
        <v>683.99</v>
      </c>
      <c r="AF4" s="6" t="s">
        <v>76</v>
      </c>
      <c r="AG4" s="6" t="s">
        <v>76</v>
      </c>
      <c r="AH4" s="6">
        <v>649</v>
      </c>
      <c r="AI4" s="6" t="s">
        <v>76</v>
      </c>
      <c r="AJ4" s="6" t="s">
        <v>76</v>
      </c>
      <c r="AK4" s="6" t="s">
        <v>76</v>
      </c>
      <c r="AL4" s="6" t="s">
        <v>76</v>
      </c>
      <c r="AM4" s="6" t="s">
        <v>76</v>
      </c>
      <c r="AN4">
        <v>654.5379999999999</v>
      </c>
      <c r="AO4">
        <v>627.98</v>
      </c>
      <c r="AP4">
        <v>730.28</v>
      </c>
      <c r="AQ4">
        <v>102.29999999999995</v>
      </c>
      <c r="AR4" s="7">
        <f t="shared" si="3"/>
        <v>3</v>
      </c>
      <c r="AS4" s="7">
        <v>1</v>
      </c>
      <c r="AT4">
        <v>0.15629344667536488</v>
      </c>
      <c r="AU4">
        <v>20</v>
      </c>
      <c r="AV4">
        <f t="shared" si="4"/>
        <v>3</v>
      </c>
      <c r="AW4">
        <v>1</v>
      </c>
      <c r="AX4">
        <v>0</v>
      </c>
      <c r="AY4">
        <v>-4.5479999999998881</v>
      </c>
      <c r="AZ4">
        <v>20.990000000000009</v>
      </c>
      <c r="BA4">
        <v>-18.541333333333228</v>
      </c>
      <c r="BB4">
        <v>9.07000000000005</v>
      </c>
      <c r="BC4">
        <v>-9.0729999999999791</v>
      </c>
      <c r="BD4">
        <v>31.019999999999982</v>
      </c>
      <c r="BE4">
        <v>-11.047999999999888</v>
      </c>
      <c r="BF4">
        <v>73.899999999999977</v>
      </c>
      <c r="BG4">
        <v>16.639999999999986</v>
      </c>
      <c r="BH4">
        <v>0</v>
      </c>
      <c r="BI4">
        <v>52.597000000000094</v>
      </c>
      <c r="BN4">
        <v>60</v>
      </c>
      <c r="BO4">
        <v>3.6270000000000664</v>
      </c>
      <c r="BP4" s="6">
        <f t="shared" si="0"/>
        <v>0.10843406154837817</v>
      </c>
      <c r="BQ4" s="6">
        <f t="shared" si="5"/>
        <v>659.31111111111113</v>
      </c>
      <c r="BR4">
        <v>28.497500000000002</v>
      </c>
      <c r="BS4" s="6">
        <f t="shared" si="6"/>
        <v>4.3223145370588835E-2</v>
      </c>
      <c r="BT4" s="6">
        <f t="shared" si="1"/>
        <v>4.7731111111112341</v>
      </c>
      <c r="BU4" s="6">
        <f t="shared" si="2"/>
        <v>7.2923361380259587E-3</v>
      </c>
      <c r="BV4" s="6">
        <f t="shared" si="7"/>
        <v>4.3223145370588835E-2</v>
      </c>
    </row>
    <row r="5" spans="1:74">
      <c r="A5" t="s">
        <v>73</v>
      </c>
      <c r="B5" t="s">
        <v>81</v>
      </c>
      <c r="C5" t="s">
        <v>82</v>
      </c>
      <c r="D5" s="5">
        <v>43810</v>
      </c>
      <c r="E5" s="6">
        <v>359</v>
      </c>
      <c r="F5" s="6" t="s">
        <v>76</v>
      </c>
      <c r="G5" s="6" t="s">
        <v>76</v>
      </c>
      <c r="H5" s="6" t="s">
        <v>76</v>
      </c>
      <c r="I5" s="6" t="s">
        <v>76</v>
      </c>
      <c r="J5" s="6">
        <v>339</v>
      </c>
      <c r="K5" s="6">
        <v>359.99</v>
      </c>
      <c r="L5" s="6">
        <v>359</v>
      </c>
      <c r="M5" s="6" t="s">
        <v>76</v>
      </c>
      <c r="N5" s="6" t="s">
        <v>76</v>
      </c>
      <c r="O5" s="6" t="s">
        <v>76</v>
      </c>
      <c r="P5" s="6" t="s">
        <v>76</v>
      </c>
      <c r="Q5" s="6" t="s">
        <v>76</v>
      </c>
      <c r="R5" s="6" t="s">
        <v>76</v>
      </c>
      <c r="S5" s="6">
        <v>349</v>
      </c>
      <c r="T5" s="6">
        <v>366.98</v>
      </c>
      <c r="U5" s="6">
        <v>359</v>
      </c>
      <c r="V5" s="6" t="s">
        <v>76</v>
      </c>
      <c r="W5" s="6" t="s">
        <v>76</v>
      </c>
      <c r="X5" s="6">
        <v>345.94</v>
      </c>
      <c r="Y5" s="6">
        <v>345.96</v>
      </c>
      <c r="Z5" s="6">
        <v>345.94</v>
      </c>
      <c r="AA5" s="6">
        <v>345.94</v>
      </c>
      <c r="AB5" s="6">
        <v>401.79</v>
      </c>
      <c r="AC5" s="6" t="s">
        <v>76</v>
      </c>
      <c r="AD5" s="6" t="s">
        <v>76</v>
      </c>
      <c r="AE5" s="6">
        <v>390.73</v>
      </c>
      <c r="AF5" s="6" t="s">
        <v>76</v>
      </c>
      <c r="AG5" s="6" t="s">
        <v>76</v>
      </c>
      <c r="AH5" s="6" t="s">
        <v>76</v>
      </c>
      <c r="AI5" s="6" t="s">
        <v>76</v>
      </c>
      <c r="AJ5" s="6" t="s">
        <v>76</v>
      </c>
      <c r="AK5" s="6" t="s">
        <v>76</v>
      </c>
      <c r="AL5" s="6" t="s">
        <v>76</v>
      </c>
      <c r="AM5" s="6" t="s">
        <v>76</v>
      </c>
      <c r="AN5">
        <v>359.09769230769234</v>
      </c>
      <c r="AO5">
        <v>339</v>
      </c>
      <c r="AP5">
        <v>401.79</v>
      </c>
      <c r="AQ5">
        <v>62.79000000000002</v>
      </c>
      <c r="AR5" s="7">
        <f t="shared" si="3"/>
        <v>3</v>
      </c>
      <c r="AS5" s="7">
        <v>1</v>
      </c>
      <c r="AT5">
        <v>0.17485492484367876</v>
      </c>
      <c r="AU5">
        <v>13</v>
      </c>
      <c r="AV5">
        <f t="shared" si="4"/>
        <v>2</v>
      </c>
      <c r="AW5">
        <v>1</v>
      </c>
      <c r="AX5">
        <v>20.990000000000009</v>
      </c>
      <c r="AY5">
        <v>-9.6026923076923367</v>
      </c>
      <c r="BB5">
        <v>17.980000000000018</v>
      </c>
      <c r="BC5">
        <v>-1.1076923076923322</v>
      </c>
      <c r="BD5">
        <v>0</v>
      </c>
      <c r="BE5">
        <v>-9.7692307692341274E-2</v>
      </c>
      <c r="BF5">
        <v>55.850000000000023</v>
      </c>
      <c r="BG5">
        <v>-1.9836923076923654</v>
      </c>
      <c r="BH5">
        <v>0</v>
      </c>
      <c r="BI5">
        <v>37.16230769230765</v>
      </c>
      <c r="BN5">
        <v>31.730000000000018</v>
      </c>
      <c r="BO5">
        <v>10.478974358974313</v>
      </c>
      <c r="BP5" s="6">
        <f t="shared" si="0"/>
        <v>0.12696570765475579</v>
      </c>
      <c r="BQ5" s="6">
        <f t="shared" si="5"/>
        <v>357.56875000000002</v>
      </c>
      <c r="BR5">
        <v>18.45750000000001</v>
      </c>
      <c r="BS5" s="6">
        <f t="shared" si="6"/>
        <v>5.1619443813252723E-2</v>
      </c>
      <c r="BT5" s="6">
        <f t="shared" si="1"/>
        <v>-1.5289423076923185</v>
      </c>
      <c r="BU5" s="6">
        <f t="shared" si="2"/>
        <v>-4.2577335929584494E-3</v>
      </c>
      <c r="BV5" s="6">
        <f t="shared" si="7"/>
        <v>5.1619443813252723E-2</v>
      </c>
    </row>
    <row r="6" spans="1:74">
      <c r="A6" t="s">
        <v>73</v>
      </c>
      <c r="B6" t="s">
        <v>83</v>
      </c>
      <c r="C6" t="s">
        <v>84</v>
      </c>
      <c r="D6" s="5">
        <v>43811</v>
      </c>
      <c r="E6" s="6">
        <v>931.62</v>
      </c>
      <c r="F6" s="6" t="s">
        <v>76</v>
      </c>
      <c r="G6" s="6" t="s">
        <v>76</v>
      </c>
      <c r="H6" s="6" t="s">
        <v>76</v>
      </c>
      <c r="I6" s="6" t="s">
        <v>76</v>
      </c>
      <c r="J6" s="6">
        <v>1039</v>
      </c>
      <c r="K6" s="6">
        <v>1039</v>
      </c>
      <c r="L6" s="6">
        <v>799</v>
      </c>
      <c r="M6" s="6">
        <v>984.8</v>
      </c>
      <c r="N6" s="6">
        <v>984.8</v>
      </c>
      <c r="O6" s="6" t="s">
        <v>76</v>
      </c>
      <c r="P6" s="6">
        <v>1007.53</v>
      </c>
      <c r="Q6" s="6" t="s">
        <v>76</v>
      </c>
      <c r="R6" s="6" t="s">
        <v>76</v>
      </c>
      <c r="S6" s="6">
        <v>915</v>
      </c>
      <c r="T6" s="6">
        <v>1012</v>
      </c>
      <c r="U6" s="6" t="s">
        <v>76</v>
      </c>
      <c r="V6" s="6" t="s">
        <v>76</v>
      </c>
      <c r="W6" s="6" t="s">
        <v>76</v>
      </c>
      <c r="X6" s="6">
        <v>1048.3399999999999</v>
      </c>
      <c r="Y6" s="6">
        <v>1048.5</v>
      </c>
      <c r="Z6" s="6">
        <v>1048.51</v>
      </c>
      <c r="AA6" s="6">
        <v>1048.43</v>
      </c>
      <c r="AB6" s="6">
        <v>1102.42</v>
      </c>
      <c r="AC6" s="6" t="s">
        <v>76</v>
      </c>
      <c r="AD6" s="6" t="s">
        <v>76</v>
      </c>
      <c r="AE6" s="6" t="s">
        <v>76</v>
      </c>
      <c r="AF6" s="6" t="s">
        <v>76</v>
      </c>
      <c r="AG6" s="6">
        <v>1049</v>
      </c>
      <c r="AH6" s="6" t="s">
        <v>76</v>
      </c>
      <c r="AI6" s="6" t="s">
        <v>76</v>
      </c>
      <c r="AJ6" s="6" t="s">
        <v>76</v>
      </c>
      <c r="AK6" s="6" t="s">
        <v>76</v>
      </c>
      <c r="AL6" s="6" t="s">
        <v>76</v>
      </c>
      <c r="AM6" s="6" t="s">
        <v>76</v>
      </c>
      <c r="AN6">
        <v>1003.8633333333333</v>
      </c>
      <c r="AO6">
        <v>799</v>
      </c>
      <c r="AP6">
        <v>1102.42</v>
      </c>
      <c r="AQ6">
        <v>303.42000000000007</v>
      </c>
      <c r="AR6" s="7">
        <f t="shared" si="3"/>
        <v>3</v>
      </c>
      <c r="AS6" s="7">
        <v>1</v>
      </c>
      <c r="AT6">
        <v>0.30225229861966607</v>
      </c>
      <c r="AU6">
        <v>15</v>
      </c>
      <c r="AV6">
        <f t="shared" si="4"/>
        <v>3</v>
      </c>
      <c r="AW6">
        <v>1</v>
      </c>
      <c r="AX6">
        <v>0</v>
      </c>
      <c r="AY6">
        <v>35.136666666666656</v>
      </c>
      <c r="AZ6">
        <v>0</v>
      </c>
      <c r="BA6">
        <v>-19.063333333333389</v>
      </c>
      <c r="BB6">
        <v>97</v>
      </c>
      <c r="BC6">
        <v>-40.363333333333344</v>
      </c>
      <c r="BF6">
        <v>54.080000000000155</v>
      </c>
      <c r="BG6">
        <v>55.376666666666893</v>
      </c>
      <c r="BH6">
        <v>0</v>
      </c>
      <c r="BI6">
        <v>98.556666666666729</v>
      </c>
      <c r="BN6">
        <v>208.52999999999997</v>
      </c>
      <c r="BO6">
        <v>-91.146666666666761</v>
      </c>
      <c r="BP6" s="6">
        <f t="shared" si="0"/>
        <v>0.34629372332593422</v>
      </c>
      <c r="BQ6" s="6">
        <f t="shared" si="5"/>
        <v>1034.0250000000001</v>
      </c>
      <c r="BR6">
        <v>50.360000000000049</v>
      </c>
      <c r="BS6" s="6">
        <f t="shared" si="6"/>
        <v>4.8702884359662524E-2</v>
      </c>
      <c r="BT6" s="6">
        <f t="shared" si="1"/>
        <v>30.161666666666747</v>
      </c>
      <c r="BU6" s="6">
        <f t="shared" si="2"/>
        <v>3.00455905352323E-2</v>
      </c>
      <c r="BV6" s="6">
        <f t="shared" si="7"/>
        <v>4.8702884359662524E-2</v>
      </c>
    </row>
    <row r="7" spans="1:74">
      <c r="A7" t="s">
        <v>73</v>
      </c>
      <c r="B7" t="s">
        <v>85</v>
      </c>
      <c r="C7" t="s">
        <v>86</v>
      </c>
      <c r="D7" s="5">
        <v>43811</v>
      </c>
      <c r="E7" s="6">
        <v>229.92</v>
      </c>
      <c r="F7" s="6">
        <v>249</v>
      </c>
      <c r="G7" s="6" t="s">
        <v>76</v>
      </c>
      <c r="H7" s="6" t="s">
        <v>76</v>
      </c>
      <c r="I7" s="6" t="s">
        <v>76</v>
      </c>
      <c r="J7" s="6">
        <v>229</v>
      </c>
      <c r="K7" s="6">
        <v>229</v>
      </c>
      <c r="L7" s="6" t="s">
        <v>76</v>
      </c>
      <c r="M7" s="6" t="s">
        <v>76</v>
      </c>
      <c r="N7" s="6" t="s">
        <v>76</v>
      </c>
      <c r="O7" s="6" t="s">
        <v>76</v>
      </c>
      <c r="P7" s="6" t="s">
        <v>76</v>
      </c>
      <c r="Q7" s="6" t="s">
        <v>76</v>
      </c>
      <c r="R7" s="6" t="s">
        <v>76</v>
      </c>
      <c r="S7" s="6" t="s">
        <v>76</v>
      </c>
      <c r="T7" s="6">
        <v>249.9</v>
      </c>
      <c r="U7" s="6">
        <v>251.22</v>
      </c>
      <c r="V7" s="6" t="s">
        <v>76</v>
      </c>
      <c r="W7" s="6">
        <v>248.99</v>
      </c>
      <c r="X7" s="6">
        <v>269.51</v>
      </c>
      <c r="Y7" s="6">
        <v>269.67</v>
      </c>
      <c r="Z7" s="6">
        <v>269.68</v>
      </c>
      <c r="AA7" s="6">
        <v>269.66000000000003</v>
      </c>
      <c r="AB7" s="6">
        <v>287.11</v>
      </c>
      <c r="AC7" s="6" t="s">
        <v>76</v>
      </c>
      <c r="AD7" s="6" t="s">
        <v>76</v>
      </c>
      <c r="AE7" s="6" t="s">
        <v>76</v>
      </c>
      <c r="AF7" s="6">
        <v>219</v>
      </c>
      <c r="AG7" s="6">
        <v>227</v>
      </c>
      <c r="AH7" s="6" t="s">
        <v>76</v>
      </c>
      <c r="AI7" s="6" t="s">
        <v>76</v>
      </c>
      <c r="AJ7" s="6" t="s">
        <v>76</v>
      </c>
      <c r="AK7" s="6" t="s">
        <v>76</v>
      </c>
      <c r="AL7" s="6" t="s">
        <v>76</v>
      </c>
      <c r="AM7" s="6" t="s">
        <v>76</v>
      </c>
      <c r="AN7">
        <v>249.90428571428569</v>
      </c>
      <c r="AO7">
        <v>219</v>
      </c>
      <c r="AP7">
        <v>287.11</v>
      </c>
      <c r="AQ7">
        <v>68.110000000000014</v>
      </c>
      <c r="AR7" s="7" t="str">
        <f t="shared" si="3"/>
        <v>2</v>
      </c>
      <c r="AS7" s="7">
        <v>1</v>
      </c>
      <c r="AT7">
        <v>0.27254434554943902</v>
      </c>
      <c r="AU7">
        <v>14</v>
      </c>
      <c r="AV7">
        <f t="shared" si="4"/>
        <v>2</v>
      </c>
      <c r="AW7">
        <v>1</v>
      </c>
      <c r="AX7">
        <v>0</v>
      </c>
      <c r="AY7">
        <v>-20.904285714285692</v>
      </c>
      <c r="BB7">
        <v>0</v>
      </c>
      <c r="BC7">
        <v>-4.2857142856860264E-3</v>
      </c>
      <c r="BD7">
        <v>2.2299999999999898</v>
      </c>
      <c r="BE7">
        <v>0.20071428571432648</v>
      </c>
      <c r="BF7">
        <v>17.600000000000023</v>
      </c>
      <c r="BG7">
        <v>23.221714285714341</v>
      </c>
      <c r="BH7">
        <v>8</v>
      </c>
      <c r="BI7">
        <v>3.1507142857143151</v>
      </c>
      <c r="BN7">
        <v>19.080000000000013</v>
      </c>
      <c r="BO7">
        <v>-10.444285714285712</v>
      </c>
      <c r="BP7" s="6">
        <f t="shared" si="0"/>
        <v>0.15325301204819286</v>
      </c>
      <c r="BQ7" s="6">
        <f t="shared" si="5"/>
        <v>256.17400000000004</v>
      </c>
      <c r="BR7">
        <v>6.9575000000000031</v>
      </c>
      <c r="BS7" s="6">
        <f t="shared" si="6"/>
        <v>2.7159274555575517E-2</v>
      </c>
      <c r="BT7" s="6">
        <f t="shared" si="1"/>
        <v>6.2697142857143433</v>
      </c>
      <c r="BU7" s="6">
        <f t="shared" si="2"/>
        <v>2.5088462439905798E-2</v>
      </c>
      <c r="BV7" s="6">
        <f t="shared" si="7"/>
        <v>2.7159274555575517E-2</v>
      </c>
    </row>
    <row r="8" spans="1:74">
      <c r="A8" t="s">
        <v>73</v>
      </c>
      <c r="B8" t="s">
        <v>87</v>
      </c>
      <c r="C8" t="s">
        <v>88</v>
      </c>
      <c r="D8" s="5">
        <v>43811</v>
      </c>
      <c r="E8" s="6" t="s">
        <v>76</v>
      </c>
      <c r="F8" s="6" t="s">
        <v>76</v>
      </c>
      <c r="G8" s="6" t="s">
        <v>76</v>
      </c>
      <c r="H8" s="6">
        <v>879</v>
      </c>
      <c r="I8" s="6" t="s">
        <v>76</v>
      </c>
      <c r="J8" s="6">
        <v>799</v>
      </c>
      <c r="K8" s="6">
        <v>839.99</v>
      </c>
      <c r="L8" s="6">
        <v>799</v>
      </c>
      <c r="M8" s="6">
        <v>796.62</v>
      </c>
      <c r="N8" s="6">
        <v>796.62</v>
      </c>
      <c r="O8" s="6">
        <v>796.62</v>
      </c>
      <c r="P8" s="6">
        <v>799</v>
      </c>
      <c r="Q8" s="6">
        <v>796.62</v>
      </c>
      <c r="R8" s="6" t="s">
        <v>76</v>
      </c>
      <c r="S8" s="6">
        <v>810</v>
      </c>
      <c r="T8" s="6">
        <v>840</v>
      </c>
      <c r="U8" s="6">
        <v>849</v>
      </c>
      <c r="V8" s="6" t="s">
        <v>76</v>
      </c>
      <c r="W8" s="6">
        <v>798.99</v>
      </c>
      <c r="X8" s="6">
        <v>796.57</v>
      </c>
      <c r="Y8" s="6">
        <v>803.3</v>
      </c>
      <c r="Z8" s="6">
        <v>807.5</v>
      </c>
      <c r="AA8" s="6">
        <v>803.25</v>
      </c>
      <c r="AB8" s="6">
        <v>925.44</v>
      </c>
      <c r="AC8" s="6" t="s">
        <v>76</v>
      </c>
      <c r="AD8" s="6" t="s">
        <v>76</v>
      </c>
      <c r="AE8" s="6">
        <v>873.2</v>
      </c>
      <c r="AF8" s="6">
        <v>829.99</v>
      </c>
      <c r="AG8" s="6">
        <v>817</v>
      </c>
      <c r="AH8" s="6">
        <v>829</v>
      </c>
      <c r="AI8" s="6" t="s">
        <v>76</v>
      </c>
      <c r="AJ8" s="6" t="s">
        <v>76</v>
      </c>
      <c r="AK8" s="6" t="s">
        <v>76</v>
      </c>
      <c r="AL8" s="6" t="s">
        <v>76</v>
      </c>
      <c r="AM8" s="6" t="s">
        <v>76</v>
      </c>
      <c r="AN8">
        <v>822.0777272727272</v>
      </c>
      <c r="AO8">
        <v>796.57</v>
      </c>
      <c r="AP8">
        <v>925.44</v>
      </c>
      <c r="AQ8">
        <v>128.87</v>
      </c>
      <c r="AR8" s="7">
        <f t="shared" si="3"/>
        <v>3</v>
      </c>
      <c r="AS8" s="7">
        <v>1</v>
      </c>
      <c r="AT8">
        <v>0.15676133256587663</v>
      </c>
      <c r="AU8">
        <v>22</v>
      </c>
      <c r="AV8">
        <f t="shared" si="4"/>
        <v>3</v>
      </c>
      <c r="AW8">
        <v>1</v>
      </c>
      <c r="AX8">
        <v>40.990000000000009</v>
      </c>
      <c r="AY8">
        <v>-2.5827272727271975</v>
      </c>
      <c r="AZ8">
        <v>0</v>
      </c>
      <c r="BA8">
        <v>-25.457727272727197</v>
      </c>
      <c r="BB8">
        <v>30</v>
      </c>
      <c r="BC8">
        <v>2.922272727272798</v>
      </c>
      <c r="BD8">
        <v>50.009999999999991</v>
      </c>
      <c r="BE8">
        <v>1.9172727272728025</v>
      </c>
      <c r="BF8">
        <v>128.87</v>
      </c>
      <c r="BG8">
        <v>5.1342727272726734</v>
      </c>
      <c r="BH8">
        <v>12.990000000000009</v>
      </c>
      <c r="BI8">
        <v>54.132272727272834</v>
      </c>
      <c r="BN8">
        <v>80</v>
      </c>
      <c r="BO8">
        <v>13.762272727272716</v>
      </c>
      <c r="BP8" s="6">
        <f t="shared" si="0"/>
        <v>0.11485451761102604</v>
      </c>
      <c r="BQ8" s="6">
        <f t="shared" si="5"/>
        <v>825.54909090909086</v>
      </c>
      <c r="BR8">
        <v>55.467500000000001</v>
      </c>
      <c r="BS8" s="6">
        <f t="shared" si="6"/>
        <v>6.7188614960401016E-2</v>
      </c>
      <c r="BT8" s="6">
        <f t="shared" si="1"/>
        <v>3.4713636363636624</v>
      </c>
      <c r="BU8" s="6">
        <f t="shared" si="2"/>
        <v>4.2226708268572584E-3</v>
      </c>
      <c r="BV8" s="6">
        <f t="shared" si="7"/>
        <v>6.7188614960401016E-2</v>
      </c>
    </row>
    <row r="9" spans="1:74">
      <c r="A9" t="s">
        <v>73</v>
      </c>
      <c r="B9" t="s">
        <v>89</v>
      </c>
      <c r="C9" t="s">
        <v>90</v>
      </c>
      <c r="D9" s="5">
        <v>43811</v>
      </c>
      <c r="E9" s="6">
        <v>698.99</v>
      </c>
      <c r="F9" s="6" t="s">
        <v>76</v>
      </c>
      <c r="G9" s="6" t="s">
        <v>76</v>
      </c>
      <c r="H9" s="6" t="s">
        <v>76</v>
      </c>
      <c r="I9" s="6" t="s">
        <v>76</v>
      </c>
      <c r="J9" s="6" t="s">
        <v>76</v>
      </c>
      <c r="K9" s="6">
        <v>699</v>
      </c>
      <c r="L9" s="6">
        <v>719</v>
      </c>
      <c r="M9" s="6">
        <v>709</v>
      </c>
      <c r="N9" s="6">
        <v>709</v>
      </c>
      <c r="O9" s="6">
        <v>709</v>
      </c>
      <c r="P9" s="6">
        <v>709</v>
      </c>
      <c r="Q9" s="6">
        <v>709</v>
      </c>
      <c r="R9" s="6" t="s">
        <v>76</v>
      </c>
      <c r="S9" s="6" t="s">
        <v>76</v>
      </c>
      <c r="T9" s="6">
        <v>729.79</v>
      </c>
      <c r="U9" s="6">
        <v>749</v>
      </c>
      <c r="V9" s="6" t="s">
        <v>76</v>
      </c>
      <c r="W9" s="6">
        <v>718.99</v>
      </c>
      <c r="X9" s="6">
        <v>741.41</v>
      </c>
      <c r="Y9" s="6">
        <v>741.54</v>
      </c>
      <c r="Z9" s="6">
        <v>741.56</v>
      </c>
      <c r="AA9" s="6">
        <v>741.52</v>
      </c>
      <c r="AB9" s="6">
        <v>824.34</v>
      </c>
      <c r="AC9" s="6" t="s">
        <v>76</v>
      </c>
      <c r="AD9" s="6" t="s">
        <v>76</v>
      </c>
      <c r="AE9" s="6">
        <v>777.22</v>
      </c>
      <c r="AF9" s="6">
        <v>699</v>
      </c>
      <c r="AG9" s="6">
        <v>719</v>
      </c>
      <c r="AH9" s="6">
        <v>739</v>
      </c>
      <c r="AI9" s="6" t="s">
        <v>76</v>
      </c>
      <c r="AJ9" s="6" t="s">
        <v>76</v>
      </c>
      <c r="AK9" s="6" t="s">
        <v>76</v>
      </c>
      <c r="AL9" s="6" t="s">
        <v>76</v>
      </c>
      <c r="AM9" s="6" t="s">
        <v>76</v>
      </c>
      <c r="AN9">
        <v>729.21800000000007</v>
      </c>
      <c r="AO9">
        <v>698.99</v>
      </c>
      <c r="AP9">
        <v>824.34</v>
      </c>
      <c r="AQ9">
        <v>125.35000000000002</v>
      </c>
      <c r="AR9" s="7">
        <f t="shared" si="3"/>
        <v>3</v>
      </c>
      <c r="AS9" s="7">
        <v>1</v>
      </c>
      <c r="AT9">
        <v>0.17189646991708929</v>
      </c>
      <c r="AU9">
        <v>20</v>
      </c>
      <c r="AV9">
        <f t="shared" si="4"/>
        <v>3</v>
      </c>
      <c r="AW9">
        <v>1</v>
      </c>
      <c r="AX9">
        <v>0</v>
      </c>
      <c r="AY9">
        <v>-30.218000000000075</v>
      </c>
      <c r="AZ9">
        <v>0</v>
      </c>
      <c r="BA9">
        <v>-20.218000000000075</v>
      </c>
      <c r="BB9">
        <v>0</v>
      </c>
      <c r="BC9">
        <v>0.57199999999988904</v>
      </c>
      <c r="BD9">
        <v>30.009999999999991</v>
      </c>
      <c r="BE9">
        <v>4.77699999999993</v>
      </c>
      <c r="BF9">
        <v>82.930000000000064</v>
      </c>
      <c r="BG9">
        <v>28.855999999999881</v>
      </c>
      <c r="BH9">
        <v>20</v>
      </c>
      <c r="BI9">
        <v>37.635333333333278</v>
      </c>
      <c r="BN9">
        <v>78.230000000000018</v>
      </c>
      <c r="BO9">
        <v>-0.57600000000002183</v>
      </c>
      <c r="BP9" s="6">
        <f t="shared" si="0"/>
        <v>0.13285352317421933</v>
      </c>
      <c r="BQ9" s="6">
        <f t="shared" si="5"/>
        <v>740.61500000000001</v>
      </c>
      <c r="BR9">
        <v>33.235000000000014</v>
      </c>
      <c r="BS9" s="6">
        <f t="shared" si="6"/>
        <v>4.487486750875963E-2</v>
      </c>
      <c r="BT9" s="6">
        <f t="shared" si="1"/>
        <v>11.396999999999935</v>
      </c>
      <c r="BU9" s="6">
        <f t="shared" si="2"/>
        <v>1.5629071141962943E-2</v>
      </c>
      <c r="BV9" s="6">
        <f t="shared" si="7"/>
        <v>4.487486750875963E-2</v>
      </c>
    </row>
    <row r="10" spans="1:74">
      <c r="A10" t="s">
        <v>73</v>
      </c>
      <c r="B10" t="s">
        <v>91</v>
      </c>
      <c r="C10" t="s">
        <v>92</v>
      </c>
      <c r="D10" s="5">
        <v>43811</v>
      </c>
      <c r="E10" s="6">
        <v>533</v>
      </c>
      <c r="F10" s="6" t="s">
        <v>76</v>
      </c>
      <c r="G10" s="6" t="s">
        <v>76</v>
      </c>
      <c r="H10" s="6" t="s">
        <v>76</v>
      </c>
      <c r="I10" s="6" t="s">
        <v>76</v>
      </c>
      <c r="J10" s="6">
        <v>599</v>
      </c>
      <c r="K10" s="6">
        <v>539</v>
      </c>
      <c r="L10" s="6">
        <v>544.01</v>
      </c>
      <c r="M10" s="6">
        <v>529</v>
      </c>
      <c r="N10" s="6">
        <v>529</v>
      </c>
      <c r="O10" s="6" t="s">
        <v>76</v>
      </c>
      <c r="P10" s="6" t="s">
        <v>76</v>
      </c>
      <c r="Q10" s="6" t="s">
        <v>76</v>
      </c>
      <c r="R10" s="6" t="s">
        <v>76</v>
      </c>
      <c r="S10" s="6">
        <v>533</v>
      </c>
      <c r="T10" s="6">
        <v>544.01</v>
      </c>
      <c r="U10" s="6">
        <v>589</v>
      </c>
      <c r="V10" s="6">
        <v>591.47</v>
      </c>
      <c r="W10" s="6">
        <v>582.46</v>
      </c>
      <c r="X10" s="6" t="s">
        <v>76</v>
      </c>
      <c r="Y10" s="6" t="s">
        <v>76</v>
      </c>
      <c r="Z10" s="6" t="s">
        <v>76</v>
      </c>
      <c r="AA10" s="6" t="s">
        <v>76</v>
      </c>
      <c r="AB10" s="6" t="s">
        <v>76</v>
      </c>
      <c r="AC10" s="6" t="s">
        <v>76</v>
      </c>
      <c r="AD10" s="6" t="s">
        <v>76</v>
      </c>
      <c r="AE10" s="6">
        <v>592.39</v>
      </c>
      <c r="AF10" s="6">
        <v>539</v>
      </c>
      <c r="AG10" s="6" t="s">
        <v>76</v>
      </c>
      <c r="AH10" s="6">
        <v>549</v>
      </c>
      <c r="AI10" s="6" t="s">
        <v>76</v>
      </c>
      <c r="AJ10" s="6" t="s">
        <v>76</v>
      </c>
      <c r="AK10" s="6" t="s">
        <v>76</v>
      </c>
      <c r="AL10" s="6" t="s">
        <v>76</v>
      </c>
      <c r="AM10" s="6" t="s">
        <v>76</v>
      </c>
      <c r="AN10">
        <v>556.66714285714295</v>
      </c>
      <c r="AO10">
        <v>529</v>
      </c>
      <c r="AP10">
        <v>599</v>
      </c>
      <c r="AQ10">
        <v>70</v>
      </c>
      <c r="AR10" s="7">
        <f t="shared" si="3"/>
        <v>3</v>
      </c>
      <c r="AS10" s="7">
        <v>1</v>
      </c>
      <c r="AT10">
        <v>0.12574839542481142</v>
      </c>
      <c r="AU10">
        <v>14</v>
      </c>
      <c r="AV10">
        <f t="shared" si="4"/>
        <v>2</v>
      </c>
      <c r="AW10">
        <v>1</v>
      </c>
      <c r="AX10">
        <v>60</v>
      </c>
      <c r="AY10">
        <v>12.332857142857051</v>
      </c>
      <c r="AZ10">
        <v>0</v>
      </c>
      <c r="BA10">
        <v>-27.667142857142949</v>
      </c>
      <c r="BB10">
        <v>11.009999999999991</v>
      </c>
      <c r="BC10">
        <v>-18.162142857142953</v>
      </c>
      <c r="BD10">
        <v>9.0099999999999909</v>
      </c>
      <c r="BE10">
        <v>30.976190476190368</v>
      </c>
      <c r="BH10">
        <v>0</v>
      </c>
      <c r="BI10">
        <v>9.0278571428569876</v>
      </c>
      <c r="BN10">
        <v>59.389999999999986</v>
      </c>
      <c r="BO10">
        <v>-2.067142857142926</v>
      </c>
      <c r="BP10" s="6">
        <f t="shared" si="0"/>
        <v>0.1409517028598552</v>
      </c>
      <c r="BQ10" s="6">
        <f t="shared" si="5"/>
        <v>563.15666666666664</v>
      </c>
      <c r="BR10">
        <v>6.6733333333333276</v>
      </c>
      <c r="BS10" s="6">
        <f t="shared" si="6"/>
        <v>1.1849870077598291E-2</v>
      </c>
      <c r="BT10" s="6">
        <f t="shared" si="1"/>
        <v>6.4895238095236891</v>
      </c>
      <c r="BU10" s="6">
        <f t="shared" si="2"/>
        <v>1.1657817230267336E-2</v>
      </c>
      <c r="BV10" s="6">
        <f t="shared" si="7"/>
        <v>1.1849870077598291E-2</v>
      </c>
    </row>
    <row r="11" spans="1:74">
      <c r="A11" t="s">
        <v>73</v>
      </c>
      <c r="B11" t="s">
        <v>93</v>
      </c>
      <c r="C11" t="s">
        <v>94</v>
      </c>
      <c r="D11" s="5">
        <v>43812</v>
      </c>
      <c r="E11" s="6" t="s">
        <v>76</v>
      </c>
      <c r="F11" s="6" t="s">
        <v>76</v>
      </c>
      <c r="G11" s="6" t="s">
        <v>76</v>
      </c>
      <c r="H11" s="6">
        <v>1099</v>
      </c>
      <c r="I11" s="6" t="s">
        <v>76</v>
      </c>
      <c r="J11" s="6">
        <v>1049</v>
      </c>
      <c r="K11" s="6">
        <v>1049</v>
      </c>
      <c r="L11" s="6">
        <v>999</v>
      </c>
      <c r="M11" s="6">
        <v>1049.99</v>
      </c>
      <c r="N11" s="6">
        <v>1049.99</v>
      </c>
      <c r="O11" s="6" t="s">
        <v>76</v>
      </c>
      <c r="P11" s="6">
        <v>1049.99</v>
      </c>
      <c r="Q11" s="6">
        <v>1049.99</v>
      </c>
      <c r="R11" s="6" t="s">
        <v>76</v>
      </c>
      <c r="S11" s="6">
        <v>1040</v>
      </c>
      <c r="T11" s="6">
        <v>1017.32</v>
      </c>
      <c r="U11" s="6">
        <v>1059</v>
      </c>
      <c r="V11" s="6">
        <v>1016.92</v>
      </c>
      <c r="W11" s="6" t="s">
        <v>76</v>
      </c>
      <c r="X11" s="6">
        <v>1044.69</v>
      </c>
      <c r="Y11" s="6">
        <v>1044.72</v>
      </c>
      <c r="Z11" s="6">
        <v>1044.74</v>
      </c>
      <c r="AA11" s="6">
        <v>1044.7</v>
      </c>
      <c r="AB11" s="6" t="s">
        <v>76</v>
      </c>
      <c r="AC11" s="6" t="s">
        <v>76</v>
      </c>
      <c r="AD11" s="6" t="s">
        <v>76</v>
      </c>
      <c r="AE11" s="6">
        <v>1080.21</v>
      </c>
      <c r="AF11" s="6" t="s">
        <v>76</v>
      </c>
      <c r="AG11" s="6">
        <v>1018</v>
      </c>
      <c r="AH11" s="6">
        <v>1049</v>
      </c>
      <c r="AI11" s="6" t="s">
        <v>76</v>
      </c>
      <c r="AJ11" s="6" t="s">
        <v>76</v>
      </c>
      <c r="AK11" s="6" t="s">
        <v>76</v>
      </c>
      <c r="AL11" s="6" t="s">
        <v>76</v>
      </c>
      <c r="AM11" s="6" t="s">
        <v>76</v>
      </c>
      <c r="AN11">
        <v>1045.0136842105262</v>
      </c>
      <c r="AO11">
        <v>999</v>
      </c>
      <c r="AP11">
        <v>1099</v>
      </c>
      <c r="AQ11">
        <v>100</v>
      </c>
      <c r="AR11" s="7">
        <f t="shared" si="3"/>
        <v>3</v>
      </c>
      <c r="AS11" s="7">
        <v>1</v>
      </c>
      <c r="AT11">
        <v>9.5692526816571533E-2</v>
      </c>
      <c r="AU11">
        <v>19</v>
      </c>
      <c r="AV11">
        <f t="shared" si="4"/>
        <v>3</v>
      </c>
      <c r="AW11">
        <v>1</v>
      </c>
      <c r="AX11">
        <v>0</v>
      </c>
      <c r="AY11">
        <v>3.9863157894737924</v>
      </c>
      <c r="AZ11">
        <v>0</v>
      </c>
      <c r="BA11">
        <v>4.9763157894738015</v>
      </c>
      <c r="BB11">
        <v>22.67999999999995</v>
      </c>
      <c r="BC11">
        <v>-16.353684210526126</v>
      </c>
      <c r="BD11">
        <v>42.080000000000041</v>
      </c>
      <c r="BE11">
        <v>-7.0536842105261712</v>
      </c>
      <c r="BF11">
        <v>4.9999999999954525E-2</v>
      </c>
      <c r="BG11">
        <v>-0.30118421052634403</v>
      </c>
      <c r="BH11">
        <v>0</v>
      </c>
      <c r="BI11">
        <v>35.196315789473829</v>
      </c>
      <c r="BN11">
        <v>100</v>
      </c>
      <c r="BO11">
        <v>10.426315789473847</v>
      </c>
      <c r="BP11" s="6">
        <f t="shared" si="0"/>
        <v>0.11369665731827484</v>
      </c>
      <c r="BQ11" s="6">
        <f t="shared" si="5"/>
        <v>1036.6766666666667</v>
      </c>
      <c r="BR11">
        <v>16.202499999999986</v>
      </c>
      <c r="BS11" s="6">
        <f t="shared" si="6"/>
        <v>1.5629270457198148E-2</v>
      </c>
      <c r="BT11" s="6">
        <f t="shared" si="1"/>
        <v>-8.3370175438594742</v>
      </c>
      <c r="BU11" s="6">
        <f t="shared" si="2"/>
        <v>-7.977902748860002E-3</v>
      </c>
      <c r="BV11" s="6">
        <f t="shared" si="7"/>
        <v>1.5629270457198148E-2</v>
      </c>
    </row>
    <row r="12" spans="1:74">
      <c r="A12" t="s">
        <v>95</v>
      </c>
      <c r="B12" t="s">
        <v>96</v>
      </c>
      <c r="D12" s="5">
        <v>43813</v>
      </c>
      <c r="E12" s="6">
        <v>179.9</v>
      </c>
      <c r="F12" s="6" t="s">
        <v>76</v>
      </c>
      <c r="G12" s="6" t="s">
        <v>76</v>
      </c>
      <c r="H12" s="6" t="s">
        <v>76</v>
      </c>
      <c r="I12" s="6" t="s">
        <v>76</v>
      </c>
      <c r="J12" s="6">
        <v>194.99</v>
      </c>
      <c r="K12" s="6">
        <v>194.99</v>
      </c>
      <c r="L12" s="6">
        <v>190.55</v>
      </c>
      <c r="M12" s="6">
        <v>199</v>
      </c>
      <c r="N12" s="6">
        <v>199</v>
      </c>
      <c r="O12" s="6">
        <v>199</v>
      </c>
      <c r="P12" s="6" t="s">
        <v>76</v>
      </c>
      <c r="Q12" s="6">
        <v>199</v>
      </c>
      <c r="R12" s="6" t="s">
        <v>76</v>
      </c>
      <c r="S12" s="6">
        <v>191.9</v>
      </c>
      <c r="T12" s="6">
        <v>196.9</v>
      </c>
      <c r="U12" s="6">
        <v>199.99</v>
      </c>
      <c r="V12" s="6">
        <v>195.05</v>
      </c>
      <c r="W12" s="6">
        <v>184.44</v>
      </c>
      <c r="X12" s="6">
        <v>197.54</v>
      </c>
      <c r="Y12" s="6">
        <v>197.57</v>
      </c>
      <c r="Z12" s="6">
        <v>197.59</v>
      </c>
      <c r="AA12" s="6">
        <v>197.55</v>
      </c>
      <c r="AB12" s="6">
        <v>223.26</v>
      </c>
      <c r="AC12" s="6" t="s">
        <v>76</v>
      </c>
      <c r="AD12" s="6" t="s">
        <v>76</v>
      </c>
      <c r="AE12" s="6">
        <v>201.63</v>
      </c>
      <c r="AF12" s="6" t="s">
        <v>76</v>
      </c>
      <c r="AG12" s="6" t="s">
        <v>76</v>
      </c>
      <c r="AH12" s="6" t="s">
        <v>76</v>
      </c>
      <c r="AI12" s="6" t="s">
        <v>76</v>
      </c>
      <c r="AJ12" s="6" t="s">
        <v>76</v>
      </c>
      <c r="AK12" s="6" t="s">
        <v>76</v>
      </c>
      <c r="AL12" s="6" t="s">
        <v>76</v>
      </c>
      <c r="AM12" s="6" t="s">
        <v>76</v>
      </c>
      <c r="AN12">
        <v>196.83421052631584</v>
      </c>
      <c r="AO12">
        <v>179.9</v>
      </c>
      <c r="AP12">
        <v>223.26</v>
      </c>
      <c r="AQ12">
        <v>43.359999999999985</v>
      </c>
      <c r="AR12" s="7" t="str">
        <f t="shared" si="3"/>
        <v>2</v>
      </c>
      <c r="AS12" s="7">
        <v>1</v>
      </c>
      <c r="AT12">
        <v>0.22028690990280345</v>
      </c>
      <c r="AU12">
        <v>19</v>
      </c>
      <c r="AV12">
        <f t="shared" si="4"/>
        <v>3</v>
      </c>
      <c r="AW12">
        <v>2</v>
      </c>
      <c r="AX12">
        <v>0</v>
      </c>
      <c r="AY12">
        <v>-1.8442105263158339</v>
      </c>
      <c r="AZ12">
        <v>0</v>
      </c>
      <c r="BA12">
        <v>2.165789473684157</v>
      </c>
      <c r="BB12">
        <v>5</v>
      </c>
      <c r="BC12">
        <v>-2.4342105263158373</v>
      </c>
      <c r="BD12">
        <v>15.550000000000011</v>
      </c>
      <c r="BE12">
        <v>-3.6742105263158464</v>
      </c>
      <c r="BF12">
        <v>25.72</v>
      </c>
      <c r="BG12">
        <v>5.8677894736841552</v>
      </c>
      <c r="BH12">
        <v>0</v>
      </c>
      <c r="BI12">
        <v>15.61078947368415</v>
      </c>
      <c r="BN12">
        <v>21.72999999999999</v>
      </c>
      <c r="BO12">
        <v>-6.1408771929824866</v>
      </c>
      <c r="BP12" s="6">
        <f t="shared" si="0"/>
        <v>0.16622469274312809</v>
      </c>
      <c r="BQ12" s="6">
        <f t="shared" si="5"/>
        <v>198.17899999999997</v>
      </c>
      <c r="BR12">
        <v>11.567500000000003</v>
      </c>
      <c r="BS12" s="6">
        <f t="shared" si="6"/>
        <v>5.8368949283223774E-2</v>
      </c>
      <c r="BT12" s="6">
        <f t="shared" si="1"/>
        <v>1.3447894736841306</v>
      </c>
      <c r="BU12" s="6">
        <f t="shared" si="2"/>
        <v>6.8320921962106698E-3</v>
      </c>
      <c r="BV12" s="6">
        <f t="shared" si="7"/>
        <v>5.8368949283223774E-2</v>
      </c>
    </row>
    <row r="13" spans="1:74">
      <c r="A13" t="s">
        <v>95</v>
      </c>
      <c r="B13" t="s">
        <v>97</v>
      </c>
      <c r="D13" s="5">
        <v>43813</v>
      </c>
      <c r="E13" s="6">
        <v>109.98</v>
      </c>
      <c r="F13" s="6" t="s">
        <v>76</v>
      </c>
      <c r="G13" s="6" t="s">
        <v>76</v>
      </c>
      <c r="H13" s="6" t="s">
        <v>76</v>
      </c>
      <c r="I13" s="6" t="s">
        <v>76</v>
      </c>
      <c r="J13" s="6">
        <v>114.99</v>
      </c>
      <c r="K13" s="6">
        <v>114.99</v>
      </c>
      <c r="L13" s="6" t="s">
        <v>76</v>
      </c>
      <c r="M13" s="6">
        <v>129</v>
      </c>
      <c r="N13" s="6">
        <v>129</v>
      </c>
      <c r="O13" s="6" t="s">
        <v>76</v>
      </c>
      <c r="P13" s="6" t="s">
        <v>76</v>
      </c>
      <c r="Q13" s="6">
        <v>129</v>
      </c>
      <c r="R13" s="6" t="s">
        <v>76</v>
      </c>
      <c r="S13" s="6">
        <v>117.9</v>
      </c>
      <c r="T13" s="6">
        <v>99.66</v>
      </c>
      <c r="U13" s="6">
        <v>114.99</v>
      </c>
      <c r="V13" s="6">
        <v>110.78</v>
      </c>
      <c r="W13" s="6">
        <v>109.99</v>
      </c>
      <c r="X13" s="6">
        <v>104.97</v>
      </c>
      <c r="Y13" s="6">
        <v>105.13</v>
      </c>
      <c r="Z13" s="6">
        <v>105.14</v>
      </c>
      <c r="AA13" s="6">
        <v>105.12</v>
      </c>
      <c r="AB13" s="6">
        <v>114.92</v>
      </c>
      <c r="AC13" s="6" t="s">
        <v>76</v>
      </c>
      <c r="AD13" s="6" t="s">
        <v>76</v>
      </c>
      <c r="AE13" s="6">
        <v>137.65</v>
      </c>
      <c r="AF13" s="6">
        <v>109</v>
      </c>
      <c r="AG13" s="6" t="s">
        <v>76</v>
      </c>
      <c r="AH13" s="6">
        <v>117.9</v>
      </c>
      <c r="AI13" s="6" t="s">
        <v>76</v>
      </c>
      <c r="AJ13" s="6" t="s">
        <v>76</v>
      </c>
      <c r="AK13" s="6" t="s">
        <v>76</v>
      </c>
      <c r="AL13" s="6" t="s">
        <v>76</v>
      </c>
      <c r="AM13" s="6" t="s">
        <v>76</v>
      </c>
      <c r="AN13">
        <v>114.7426315789474</v>
      </c>
      <c r="AO13">
        <v>99.66</v>
      </c>
      <c r="AP13">
        <v>137.65</v>
      </c>
      <c r="AQ13">
        <v>37.990000000000009</v>
      </c>
      <c r="AR13" s="7" t="str">
        <f t="shared" si="3"/>
        <v>2</v>
      </c>
      <c r="AS13" s="7">
        <v>1</v>
      </c>
      <c r="AT13">
        <v>0.33108879827164683</v>
      </c>
      <c r="AU13">
        <v>19</v>
      </c>
      <c r="AV13">
        <f t="shared" si="4"/>
        <v>3</v>
      </c>
      <c r="AW13">
        <v>2</v>
      </c>
      <c r="AX13">
        <v>0</v>
      </c>
      <c r="AY13">
        <v>0.24736842105259882</v>
      </c>
      <c r="AZ13">
        <v>0</v>
      </c>
      <c r="BA13">
        <v>14.257368421052604</v>
      </c>
      <c r="BB13">
        <v>18.240000000000009</v>
      </c>
      <c r="BC13">
        <v>-5.9626315789473949</v>
      </c>
      <c r="BD13">
        <v>5</v>
      </c>
      <c r="BE13">
        <v>-2.8226315789473944</v>
      </c>
      <c r="BF13">
        <v>9.9500000000000028</v>
      </c>
      <c r="BG13">
        <v>-7.6866315789473987</v>
      </c>
      <c r="BH13">
        <v>0</v>
      </c>
      <c r="BI13">
        <v>5.7807017543859303</v>
      </c>
      <c r="BN13">
        <v>27.67</v>
      </c>
      <c r="BO13">
        <v>7.1007017543859234</v>
      </c>
      <c r="BP13" s="6">
        <f t="shared" si="0"/>
        <v>0.32482880062610059</v>
      </c>
      <c r="BQ13" s="6">
        <f t="shared" si="5"/>
        <v>108.87272727272729</v>
      </c>
      <c r="BR13">
        <v>8.297500000000003</v>
      </c>
      <c r="BS13" s="6">
        <f t="shared" si="6"/>
        <v>7.6212842351369423E-2</v>
      </c>
      <c r="BT13" s="6">
        <f t="shared" si="1"/>
        <v>-5.8699043062201071</v>
      </c>
      <c r="BU13" s="6">
        <f t="shared" si="2"/>
        <v>-5.1157135107027629E-2</v>
      </c>
      <c r="BV13" s="6">
        <f t="shared" si="7"/>
        <v>7.6212842351369423E-2</v>
      </c>
    </row>
    <row r="14" spans="1:74">
      <c r="A14" t="s">
        <v>95</v>
      </c>
      <c r="B14" t="s">
        <v>98</v>
      </c>
      <c r="D14" s="5">
        <v>43814</v>
      </c>
      <c r="E14" s="6">
        <v>173.9</v>
      </c>
      <c r="F14" s="6" t="s">
        <v>76</v>
      </c>
      <c r="G14" s="6" t="s">
        <v>76</v>
      </c>
      <c r="H14" s="6" t="s">
        <v>76</v>
      </c>
      <c r="I14" s="6" t="s">
        <v>76</v>
      </c>
      <c r="J14" s="6" t="s">
        <v>76</v>
      </c>
      <c r="K14" s="6" t="s">
        <v>76</v>
      </c>
      <c r="L14" s="6">
        <v>191.23</v>
      </c>
      <c r="M14" s="6" t="s">
        <v>76</v>
      </c>
      <c r="N14" s="6" t="s">
        <v>76</v>
      </c>
      <c r="O14" s="6" t="s">
        <v>76</v>
      </c>
      <c r="P14" s="6" t="s">
        <v>76</v>
      </c>
      <c r="Q14" s="6" t="s">
        <v>76</v>
      </c>
      <c r="R14" s="6" t="s">
        <v>76</v>
      </c>
      <c r="S14" s="6">
        <v>176.9</v>
      </c>
      <c r="T14" s="6">
        <v>183.32</v>
      </c>
      <c r="U14" s="6">
        <v>194.99</v>
      </c>
      <c r="V14" s="6">
        <v>190</v>
      </c>
      <c r="W14" s="6">
        <v>185.07</v>
      </c>
      <c r="X14" s="6">
        <v>191.36</v>
      </c>
      <c r="Y14" s="6">
        <v>191.39</v>
      </c>
      <c r="Z14" s="6">
        <v>191.41</v>
      </c>
      <c r="AA14" s="6">
        <v>191.37</v>
      </c>
      <c r="AB14" s="6">
        <v>203.84</v>
      </c>
      <c r="AC14" s="6" t="s">
        <v>76</v>
      </c>
      <c r="AD14" s="6" t="s">
        <v>76</v>
      </c>
      <c r="AE14" s="6">
        <v>196.75</v>
      </c>
      <c r="AF14" s="6" t="s">
        <v>76</v>
      </c>
      <c r="AG14" s="6" t="s">
        <v>76</v>
      </c>
      <c r="AH14" s="6">
        <v>174.9</v>
      </c>
      <c r="AI14" s="6" t="s">
        <v>76</v>
      </c>
      <c r="AJ14" s="6" t="s">
        <v>76</v>
      </c>
      <c r="AK14" s="6" t="s">
        <v>76</v>
      </c>
      <c r="AL14" s="6" t="s">
        <v>76</v>
      </c>
      <c r="AM14" s="6" t="s">
        <v>76</v>
      </c>
      <c r="AN14">
        <v>188.31642857142859</v>
      </c>
      <c r="AO14">
        <v>173.9</v>
      </c>
      <c r="AP14">
        <v>203.84</v>
      </c>
      <c r="AQ14">
        <v>29.939999999999998</v>
      </c>
      <c r="AR14" s="7" t="str">
        <f t="shared" si="3"/>
        <v>2</v>
      </c>
      <c r="AS14" s="7">
        <v>1</v>
      </c>
      <c r="AT14">
        <v>0.15898772203320397</v>
      </c>
      <c r="AU14">
        <v>14</v>
      </c>
      <c r="AV14">
        <f t="shared" si="4"/>
        <v>2</v>
      </c>
      <c r="AW14">
        <v>2</v>
      </c>
      <c r="BB14">
        <v>6.4199999999999875</v>
      </c>
      <c r="BC14">
        <v>-8.2064285714285745</v>
      </c>
      <c r="BD14">
        <v>9.9200000000000159</v>
      </c>
      <c r="BE14">
        <v>1.7035714285713937</v>
      </c>
      <c r="BF14">
        <v>12.47999999999999</v>
      </c>
      <c r="BG14">
        <v>5.5575714285714071</v>
      </c>
      <c r="BH14">
        <v>0</v>
      </c>
      <c r="BI14">
        <v>11.978571428571428</v>
      </c>
      <c r="BN14">
        <v>22.849999999999994</v>
      </c>
      <c r="BO14">
        <v>-4.121428571428595</v>
      </c>
      <c r="BP14" s="6">
        <f t="shared" si="0"/>
        <v>0.16237919272313811</v>
      </c>
      <c r="BQ14" s="6">
        <f t="shared" si="5"/>
        <v>189.96499999999997</v>
      </c>
      <c r="BR14">
        <v>7.2049999999999983</v>
      </c>
      <c r="BS14" s="6">
        <f t="shared" si="6"/>
        <v>3.792803937567446E-2</v>
      </c>
      <c r="BT14" s="6">
        <f t="shared" si="1"/>
        <v>1.6485714285713868</v>
      </c>
      <c r="BU14" s="6">
        <f t="shared" si="2"/>
        <v>8.7542623927050651E-3</v>
      </c>
      <c r="BV14" s="6">
        <f t="shared" si="7"/>
        <v>3.792803937567446E-2</v>
      </c>
    </row>
    <row r="15" spans="1:74">
      <c r="A15" t="s">
        <v>95</v>
      </c>
      <c r="B15" t="s">
        <v>99</v>
      </c>
      <c r="D15" s="5">
        <v>43814</v>
      </c>
      <c r="E15" s="6">
        <v>149</v>
      </c>
      <c r="F15" s="6" t="s">
        <v>76</v>
      </c>
      <c r="G15" s="6" t="s">
        <v>76</v>
      </c>
      <c r="H15" s="6" t="s">
        <v>76</v>
      </c>
      <c r="I15" s="6" t="s">
        <v>76</v>
      </c>
      <c r="J15" s="6">
        <v>156.99</v>
      </c>
      <c r="K15" s="6">
        <v>156.99</v>
      </c>
      <c r="L15" s="6">
        <v>149</v>
      </c>
      <c r="M15" s="6" t="s">
        <v>76</v>
      </c>
      <c r="N15" s="6" t="s">
        <v>76</v>
      </c>
      <c r="O15" s="6" t="s">
        <v>76</v>
      </c>
      <c r="P15" s="6" t="s">
        <v>76</v>
      </c>
      <c r="Q15" s="6" t="s">
        <v>76</v>
      </c>
      <c r="R15" s="6" t="s">
        <v>76</v>
      </c>
      <c r="S15" s="6">
        <v>154.9</v>
      </c>
      <c r="T15" s="6">
        <v>152.94999999999999</v>
      </c>
      <c r="U15" s="6">
        <v>169.99</v>
      </c>
      <c r="V15" s="6">
        <v>169.99</v>
      </c>
      <c r="W15" s="6">
        <v>161.85</v>
      </c>
      <c r="X15" s="6">
        <v>167.44</v>
      </c>
      <c r="Y15" s="6">
        <v>167.47</v>
      </c>
      <c r="Z15" s="6">
        <v>167.49</v>
      </c>
      <c r="AA15" s="6">
        <v>167.45</v>
      </c>
      <c r="AB15" s="6">
        <v>178.13</v>
      </c>
      <c r="AC15" s="6" t="s">
        <v>76</v>
      </c>
      <c r="AD15" s="6" t="s">
        <v>76</v>
      </c>
      <c r="AE15" s="6">
        <v>187.74</v>
      </c>
      <c r="AF15" s="6">
        <v>154.99</v>
      </c>
      <c r="AG15" s="6">
        <v>199</v>
      </c>
      <c r="AH15" s="6">
        <v>164.9</v>
      </c>
      <c r="AI15" s="6" t="s">
        <v>76</v>
      </c>
      <c r="AJ15" s="6" t="s">
        <v>76</v>
      </c>
      <c r="AK15" s="6" t="s">
        <v>76</v>
      </c>
      <c r="AL15" s="6" t="s">
        <v>76</v>
      </c>
      <c r="AM15" s="6" t="s">
        <v>76</v>
      </c>
      <c r="AN15">
        <v>165.34833333333333</v>
      </c>
      <c r="AO15">
        <v>149</v>
      </c>
      <c r="AP15">
        <v>199</v>
      </c>
      <c r="AQ15">
        <v>50</v>
      </c>
      <c r="AR15" s="7" t="str">
        <f t="shared" si="3"/>
        <v>2</v>
      </c>
      <c r="AS15" s="7">
        <v>1</v>
      </c>
      <c r="AT15">
        <v>0.30239192008789528</v>
      </c>
      <c r="AU15">
        <v>18</v>
      </c>
      <c r="AV15">
        <f t="shared" si="4"/>
        <v>3</v>
      </c>
      <c r="AW15">
        <v>2</v>
      </c>
      <c r="AX15">
        <v>0</v>
      </c>
      <c r="AY15">
        <v>-8.3583333333333201</v>
      </c>
      <c r="BB15">
        <v>1.9500000000000171</v>
      </c>
      <c r="BC15">
        <v>-11.423333333333318</v>
      </c>
      <c r="BD15">
        <v>8.1400000000000148</v>
      </c>
      <c r="BE15">
        <v>1.9283333333333417</v>
      </c>
      <c r="BF15">
        <v>10.689999999999998</v>
      </c>
      <c r="BG15">
        <v>4.2476666666666461</v>
      </c>
      <c r="BH15">
        <v>44.009999999999991</v>
      </c>
      <c r="BI15">
        <v>8.2716666666666754</v>
      </c>
      <c r="BN15">
        <v>38.740000000000009</v>
      </c>
      <c r="BO15">
        <v>-2.6883333333333326</v>
      </c>
      <c r="BP15" s="6">
        <f t="shared" si="0"/>
        <v>0.30890678574276381</v>
      </c>
      <c r="BQ15" s="6">
        <f t="shared" si="5"/>
        <v>167.63750000000002</v>
      </c>
      <c r="BR15">
        <v>16.197500000000005</v>
      </c>
      <c r="BS15" s="6">
        <f t="shared" si="6"/>
        <v>9.6622175825814657E-2</v>
      </c>
      <c r="BT15" s="6">
        <f t="shared" si="1"/>
        <v>2.2891666666666879</v>
      </c>
      <c r="BU15" s="6">
        <f t="shared" si="2"/>
        <v>1.3844510074690933E-2</v>
      </c>
      <c r="BV15" s="6">
        <f t="shared" si="7"/>
        <v>9.6622175825814657E-2</v>
      </c>
    </row>
    <row r="16" spans="1:74">
      <c r="A16" t="s">
        <v>95</v>
      </c>
      <c r="B16" t="s">
        <v>100</v>
      </c>
      <c r="D16" s="5">
        <v>43814</v>
      </c>
      <c r="E16" s="6">
        <v>189.9</v>
      </c>
      <c r="F16" s="6" t="s">
        <v>76</v>
      </c>
      <c r="G16" s="6" t="s">
        <v>76</v>
      </c>
      <c r="H16" s="6" t="s">
        <v>76</v>
      </c>
      <c r="I16" s="6" t="s">
        <v>76</v>
      </c>
      <c r="J16" s="6" t="s">
        <v>76</v>
      </c>
      <c r="K16" s="6" t="s">
        <v>76</v>
      </c>
      <c r="L16" s="6">
        <v>189.9</v>
      </c>
      <c r="M16" s="6" t="s">
        <v>76</v>
      </c>
      <c r="N16" s="6" t="s">
        <v>76</v>
      </c>
      <c r="O16" s="6" t="s">
        <v>76</v>
      </c>
      <c r="P16" s="6" t="s">
        <v>76</v>
      </c>
      <c r="Q16" s="6" t="s">
        <v>76</v>
      </c>
      <c r="R16" s="6" t="s">
        <v>76</v>
      </c>
      <c r="S16" s="6">
        <v>189.9</v>
      </c>
      <c r="T16" s="6">
        <v>189.9</v>
      </c>
      <c r="U16" s="6">
        <v>204.99</v>
      </c>
      <c r="V16" s="6">
        <v>186.89</v>
      </c>
      <c r="W16" s="6">
        <v>183.86</v>
      </c>
      <c r="X16" s="6">
        <v>207.67</v>
      </c>
      <c r="Y16" s="6">
        <v>207.83</v>
      </c>
      <c r="Z16" s="6">
        <v>207.84</v>
      </c>
      <c r="AA16" s="6">
        <v>207.82</v>
      </c>
      <c r="AB16" s="6">
        <v>222.39</v>
      </c>
      <c r="AC16" s="6" t="s">
        <v>76</v>
      </c>
      <c r="AD16" s="6" t="s">
        <v>76</v>
      </c>
      <c r="AE16" s="6">
        <v>219.28</v>
      </c>
      <c r="AF16" s="6" t="s">
        <v>76</v>
      </c>
      <c r="AG16" s="6" t="s">
        <v>76</v>
      </c>
      <c r="AH16" s="6">
        <v>189.9</v>
      </c>
      <c r="AI16" s="6" t="s">
        <v>76</v>
      </c>
      <c r="AJ16" s="6" t="s">
        <v>76</v>
      </c>
      <c r="AK16" s="6" t="s">
        <v>76</v>
      </c>
      <c r="AL16" s="6" t="s">
        <v>76</v>
      </c>
      <c r="AM16" s="6" t="s">
        <v>76</v>
      </c>
      <c r="AN16">
        <v>199.86214285714286</v>
      </c>
      <c r="AO16">
        <v>183.86</v>
      </c>
      <c r="AP16">
        <v>222.39</v>
      </c>
      <c r="AQ16">
        <v>38.529999999999973</v>
      </c>
      <c r="AR16" s="7" t="str">
        <f t="shared" si="3"/>
        <v>2</v>
      </c>
      <c r="AS16" s="7">
        <v>1</v>
      </c>
      <c r="AT16">
        <v>0.19278288248685688</v>
      </c>
      <c r="AU16">
        <v>14</v>
      </c>
      <c r="AV16">
        <f t="shared" si="4"/>
        <v>2</v>
      </c>
      <c r="AW16">
        <v>2</v>
      </c>
      <c r="BB16">
        <v>0</v>
      </c>
      <c r="BC16">
        <v>-9.962142857142851</v>
      </c>
      <c r="BD16">
        <v>21.129999999999995</v>
      </c>
      <c r="BE16">
        <v>-7.9488095238095298</v>
      </c>
      <c r="BF16">
        <v>14.719999999999999</v>
      </c>
      <c r="BG16">
        <v>10.84785714285718</v>
      </c>
      <c r="BH16">
        <v>0</v>
      </c>
      <c r="BI16">
        <v>20.972857142857123</v>
      </c>
      <c r="BN16">
        <v>29.379999999999995</v>
      </c>
      <c r="BO16">
        <v>-2.6171428571428521</v>
      </c>
      <c r="BP16" s="6">
        <f t="shared" si="0"/>
        <v>0.19616745676704275</v>
      </c>
      <c r="BQ16" s="6">
        <f t="shared" si="5"/>
        <v>200.90899999999996</v>
      </c>
      <c r="BR16">
        <v>8.9624999999999986</v>
      </c>
      <c r="BS16" s="6">
        <f t="shared" si="6"/>
        <v>4.460974869219398E-2</v>
      </c>
      <c r="BT16" s="6">
        <f t="shared" si="1"/>
        <v>1.0468571428571067</v>
      </c>
      <c r="BU16" s="6">
        <f t="shared" si="2"/>
        <v>5.2378961212548271E-3</v>
      </c>
      <c r="BV16" s="6">
        <f t="shared" si="7"/>
        <v>4.460974869219398E-2</v>
      </c>
    </row>
    <row r="17" spans="1:74">
      <c r="A17" t="s">
        <v>95</v>
      </c>
      <c r="B17" t="s">
        <v>101</v>
      </c>
      <c r="D17" s="5">
        <v>43814</v>
      </c>
      <c r="E17" s="6">
        <v>249.9</v>
      </c>
      <c r="F17" s="6" t="s">
        <v>76</v>
      </c>
      <c r="G17" s="6" t="s">
        <v>76</v>
      </c>
      <c r="H17" s="6" t="s">
        <v>76</v>
      </c>
      <c r="I17" s="6" t="s">
        <v>76</v>
      </c>
      <c r="J17" s="6">
        <v>275.99</v>
      </c>
      <c r="K17" s="6" t="s">
        <v>76</v>
      </c>
      <c r="L17" s="6" t="s">
        <v>76</v>
      </c>
      <c r="M17" s="6">
        <v>299</v>
      </c>
      <c r="N17" s="6">
        <v>299</v>
      </c>
      <c r="O17" s="6">
        <v>299</v>
      </c>
      <c r="P17" s="6" t="s">
        <v>76</v>
      </c>
      <c r="Q17" s="6">
        <v>299</v>
      </c>
      <c r="R17" s="6" t="s">
        <v>76</v>
      </c>
      <c r="S17" s="6">
        <v>244</v>
      </c>
      <c r="T17" s="6">
        <v>249.9</v>
      </c>
      <c r="U17" s="6">
        <v>275</v>
      </c>
      <c r="V17" s="6">
        <v>256.39</v>
      </c>
      <c r="W17" s="6">
        <v>251.7</v>
      </c>
      <c r="X17" s="6">
        <v>242.15</v>
      </c>
      <c r="Y17" s="6">
        <v>242.31</v>
      </c>
      <c r="Z17" s="6">
        <v>242.32</v>
      </c>
      <c r="AA17" s="6">
        <v>242.3</v>
      </c>
      <c r="AB17" s="6">
        <v>256.83</v>
      </c>
      <c r="AC17" s="6" t="s">
        <v>76</v>
      </c>
      <c r="AD17" s="6" t="s">
        <v>76</v>
      </c>
      <c r="AE17" s="6" t="s">
        <v>76</v>
      </c>
      <c r="AF17" s="6" t="s">
        <v>76</v>
      </c>
      <c r="AG17" s="6" t="s">
        <v>76</v>
      </c>
      <c r="AH17" s="6">
        <v>249.9</v>
      </c>
      <c r="AI17" s="6" t="s">
        <v>76</v>
      </c>
      <c r="AJ17" s="6" t="s">
        <v>76</v>
      </c>
      <c r="AK17" s="6" t="s">
        <v>76</v>
      </c>
      <c r="AL17" s="6" t="s">
        <v>76</v>
      </c>
      <c r="AM17" s="6" t="s">
        <v>76</v>
      </c>
      <c r="AN17">
        <v>263.21705882352938</v>
      </c>
      <c r="AO17">
        <v>242.15</v>
      </c>
      <c r="AP17">
        <v>299</v>
      </c>
      <c r="AQ17">
        <v>56.849999999999994</v>
      </c>
      <c r="AR17" s="7" t="str">
        <f t="shared" si="3"/>
        <v>2</v>
      </c>
      <c r="AS17" s="7">
        <v>1</v>
      </c>
      <c r="AT17">
        <v>0.21598144228985694</v>
      </c>
      <c r="AU17">
        <v>17</v>
      </c>
      <c r="AV17">
        <f t="shared" si="4"/>
        <v>3</v>
      </c>
      <c r="AW17">
        <v>2</v>
      </c>
      <c r="AX17">
        <v>0</v>
      </c>
      <c r="AY17">
        <v>12.772941176470624</v>
      </c>
      <c r="AZ17">
        <v>0</v>
      </c>
      <c r="BA17">
        <v>35.782941176470615</v>
      </c>
      <c r="BB17">
        <v>5.9000000000000057</v>
      </c>
      <c r="BC17">
        <v>-16.267058823529396</v>
      </c>
      <c r="BD17">
        <v>23.300000000000011</v>
      </c>
      <c r="BE17">
        <v>-2.1870588235294122</v>
      </c>
      <c r="BF17">
        <v>14.679999999999978</v>
      </c>
      <c r="BG17">
        <v>-18.035058823529425</v>
      </c>
      <c r="BH17">
        <v>0</v>
      </c>
      <c r="BI17">
        <v>-6.3870588235294008</v>
      </c>
      <c r="BN17">
        <v>0</v>
      </c>
      <c r="BO17">
        <v>-13.317058823529379</v>
      </c>
      <c r="BP17" s="6">
        <f t="shared" si="0"/>
        <v>0</v>
      </c>
      <c r="BQ17" s="6">
        <f t="shared" si="5"/>
        <v>250.29000000000002</v>
      </c>
      <c r="BR17">
        <v>10.969999999999999</v>
      </c>
      <c r="BS17" s="6">
        <f t="shared" si="6"/>
        <v>4.3829158176515233E-2</v>
      </c>
      <c r="BT17" s="6">
        <f t="shared" si="1"/>
        <v>-12.927058823529364</v>
      </c>
      <c r="BU17" s="6">
        <f t="shared" si="2"/>
        <v>-4.9111782045236481E-2</v>
      </c>
      <c r="BV17" s="6">
        <f t="shared" si="7"/>
        <v>4.3829158176515233E-2</v>
      </c>
    </row>
    <row r="18" spans="1:74">
      <c r="A18" t="s">
        <v>95</v>
      </c>
      <c r="B18" t="s">
        <v>102</v>
      </c>
      <c r="D18" s="5">
        <v>43814</v>
      </c>
      <c r="E18" s="6">
        <v>185</v>
      </c>
      <c r="F18" s="6" t="s">
        <v>76</v>
      </c>
      <c r="G18" s="6" t="s">
        <v>76</v>
      </c>
      <c r="H18" s="6" t="s">
        <v>76</v>
      </c>
      <c r="I18" s="6" t="s">
        <v>76</v>
      </c>
      <c r="J18" s="6">
        <v>185</v>
      </c>
      <c r="K18" s="6">
        <v>185</v>
      </c>
      <c r="L18" s="6" t="s">
        <v>76</v>
      </c>
      <c r="M18" s="6">
        <v>248.71</v>
      </c>
      <c r="N18" s="6">
        <v>248.71</v>
      </c>
      <c r="O18" s="6">
        <v>248.71</v>
      </c>
      <c r="P18" s="6" t="s">
        <v>76</v>
      </c>
      <c r="Q18" s="6">
        <v>248.71</v>
      </c>
      <c r="R18" s="6" t="s">
        <v>76</v>
      </c>
      <c r="S18" s="6">
        <v>198.9</v>
      </c>
      <c r="T18" s="6">
        <v>185</v>
      </c>
      <c r="U18" s="6">
        <v>204.99</v>
      </c>
      <c r="V18" s="6">
        <v>197.77</v>
      </c>
      <c r="W18" s="6">
        <v>193.88</v>
      </c>
      <c r="X18" s="6">
        <v>188.37</v>
      </c>
      <c r="Y18" s="6">
        <v>188.53</v>
      </c>
      <c r="Z18" s="6">
        <v>188.54</v>
      </c>
      <c r="AA18" s="6">
        <v>188.52</v>
      </c>
      <c r="AB18" s="6">
        <v>199.83</v>
      </c>
      <c r="AC18" s="6" t="s">
        <v>76</v>
      </c>
      <c r="AD18" s="6" t="s">
        <v>76</v>
      </c>
      <c r="AE18" s="6">
        <v>213.36</v>
      </c>
      <c r="AF18" s="6">
        <v>199</v>
      </c>
      <c r="AG18" s="6">
        <v>248</v>
      </c>
      <c r="AH18" s="6">
        <v>222.9</v>
      </c>
      <c r="AI18" s="6" t="s">
        <v>76</v>
      </c>
      <c r="AJ18" s="6" t="s">
        <v>76</v>
      </c>
      <c r="AK18" s="6" t="s">
        <v>76</v>
      </c>
      <c r="AL18" s="6" t="s">
        <v>76</v>
      </c>
      <c r="AM18" s="6" t="s">
        <v>76</v>
      </c>
      <c r="AN18">
        <v>207.97285714285715</v>
      </c>
      <c r="AO18">
        <v>185</v>
      </c>
      <c r="AP18">
        <v>248.71</v>
      </c>
      <c r="AQ18">
        <v>63.710000000000008</v>
      </c>
      <c r="AR18" s="7" t="str">
        <f t="shared" si="3"/>
        <v>2</v>
      </c>
      <c r="AS18" s="7">
        <v>1</v>
      </c>
      <c r="AT18">
        <v>0.30633805235573325</v>
      </c>
      <c r="AU18">
        <v>21</v>
      </c>
      <c r="AV18">
        <f t="shared" si="4"/>
        <v>3</v>
      </c>
      <c r="AW18">
        <v>2</v>
      </c>
      <c r="AX18">
        <v>0</v>
      </c>
      <c r="AY18">
        <v>-22.972857142857151</v>
      </c>
      <c r="AZ18">
        <v>0</v>
      </c>
      <c r="BA18">
        <v>40.737142857142857</v>
      </c>
      <c r="BB18">
        <v>13.900000000000006</v>
      </c>
      <c r="BC18">
        <v>-16.022857142857163</v>
      </c>
      <c r="BD18">
        <v>11.110000000000014</v>
      </c>
      <c r="BE18">
        <v>-9.0928571428571558</v>
      </c>
      <c r="BF18">
        <v>11.460000000000008</v>
      </c>
      <c r="BG18">
        <v>-17.21485714285717</v>
      </c>
      <c r="BH18">
        <v>49</v>
      </c>
      <c r="BI18">
        <v>-3.9095238095237903</v>
      </c>
      <c r="BN18">
        <v>37.900000000000006</v>
      </c>
      <c r="BO18">
        <v>-0.88619047619047819</v>
      </c>
      <c r="BP18" s="6">
        <f t="shared" si="0"/>
        <v>0.26062439829459505</v>
      </c>
      <c r="BQ18" s="6">
        <f t="shared" si="5"/>
        <v>198.44416666666666</v>
      </c>
      <c r="BR18">
        <v>21.367500000000007</v>
      </c>
      <c r="BS18" s="6">
        <f t="shared" si="6"/>
        <v>0.10767512272553577</v>
      </c>
      <c r="BT18" s="6">
        <f t="shared" si="1"/>
        <v>-9.5286904761904907</v>
      </c>
      <c r="BU18" s="6">
        <f t="shared" si="2"/>
        <v>-4.5816990770315792E-2</v>
      </c>
      <c r="BV18" s="6">
        <f t="shared" si="7"/>
        <v>0.10767512272553577</v>
      </c>
    </row>
    <row r="19" spans="1:74">
      <c r="A19" t="s">
        <v>95</v>
      </c>
      <c r="B19" t="s">
        <v>103</v>
      </c>
      <c r="D19" s="5">
        <v>43814</v>
      </c>
      <c r="E19" s="6">
        <v>65.989999999999995</v>
      </c>
      <c r="F19" s="6" t="s">
        <v>76</v>
      </c>
      <c r="G19" s="6" t="s">
        <v>76</v>
      </c>
      <c r="H19" s="6" t="s">
        <v>76</v>
      </c>
      <c r="I19" s="6" t="s">
        <v>76</v>
      </c>
      <c r="J19" s="6" t="s">
        <v>76</v>
      </c>
      <c r="K19" s="6" t="s">
        <v>76</v>
      </c>
      <c r="L19" s="6">
        <v>65</v>
      </c>
      <c r="M19" s="6" t="s">
        <v>76</v>
      </c>
      <c r="N19" s="6" t="s">
        <v>76</v>
      </c>
      <c r="O19" s="6" t="s">
        <v>76</v>
      </c>
      <c r="P19" s="6">
        <v>61.99</v>
      </c>
      <c r="Q19" s="6">
        <v>61.99</v>
      </c>
      <c r="R19" s="6" t="s">
        <v>76</v>
      </c>
      <c r="S19" s="6">
        <v>66.900000000000006</v>
      </c>
      <c r="T19" s="6">
        <v>70.989999999999995</v>
      </c>
      <c r="U19" s="6">
        <v>89.3</v>
      </c>
      <c r="V19" s="6">
        <v>89.3</v>
      </c>
      <c r="W19" s="6" t="s">
        <v>76</v>
      </c>
      <c r="X19" s="6">
        <v>64.489999999999995</v>
      </c>
      <c r="Y19" s="6">
        <v>64.650000000000006</v>
      </c>
      <c r="Z19" s="6">
        <v>64.66</v>
      </c>
      <c r="AA19" s="6">
        <v>64.64</v>
      </c>
      <c r="AB19" s="6">
        <v>76.2</v>
      </c>
      <c r="AC19" s="6" t="s">
        <v>76</v>
      </c>
      <c r="AD19" s="6" t="s">
        <v>76</v>
      </c>
      <c r="AE19" s="6" t="s">
        <v>76</v>
      </c>
      <c r="AF19" s="6">
        <v>64.989999999999995</v>
      </c>
      <c r="AG19" s="6" t="s">
        <v>76</v>
      </c>
      <c r="AH19" s="6">
        <v>64.900000000000006</v>
      </c>
      <c r="AI19" s="6" t="s">
        <v>76</v>
      </c>
      <c r="AJ19" s="6" t="s">
        <v>76</v>
      </c>
      <c r="AK19" s="6" t="s">
        <v>76</v>
      </c>
      <c r="AL19" s="6" t="s">
        <v>76</v>
      </c>
      <c r="AM19" s="6" t="s">
        <v>76</v>
      </c>
      <c r="AN19">
        <v>69.066000000000003</v>
      </c>
      <c r="AO19">
        <v>61.99</v>
      </c>
      <c r="AP19">
        <v>89.3</v>
      </c>
      <c r="AQ19">
        <v>27.309999999999995</v>
      </c>
      <c r="AR19" s="7" t="str">
        <f t="shared" si="3"/>
        <v>2</v>
      </c>
      <c r="AS19" s="7">
        <v>1</v>
      </c>
      <c r="AT19">
        <v>0.39541887469956266</v>
      </c>
      <c r="AU19">
        <v>15</v>
      </c>
      <c r="AV19">
        <f t="shared" si="4"/>
        <v>3</v>
      </c>
      <c r="AW19">
        <v>2</v>
      </c>
      <c r="AZ19">
        <v>0</v>
      </c>
      <c r="BA19">
        <v>-7.0760000000000005</v>
      </c>
      <c r="BB19">
        <v>4.0899999999999892</v>
      </c>
      <c r="BC19">
        <v>-0.12100000000000932</v>
      </c>
      <c r="BD19">
        <v>0</v>
      </c>
      <c r="BE19">
        <v>20.233999999999995</v>
      </c>
      <c r="BF19">
        <v>11.710000000000008</v>
      </c>
      <c r="BG19">
        <v>-2.1380000000000052</v>
      </c>
      <c r="BH19">
        <v>0</v>
      </c>
      <c r="BI19">
        <v>1.5289999999999964</v>
      </c>
      <c r="BN19">
        <v>3.9999999999999929</v>
      </c>
      <c r="BO19">
        <v>-4.5960000000000036</v>
      </c>
      <c r="BP19" s="6">
        <f t="shared" si="0"/>
        <v>8.3381103757360839E-2</v>
      </c>
      <c r="BQ19" s="6">
        <f t="shared" si="5"/>
        <v>71.611999999999995</v>
      </c>
      <c r="BR19">
        <v>3.9499999999999993</v>
      </c>
      <c r="BS19" s="6">
        <f t="shared" si="6"/>
        <v>5.5158353348600787E-2</v>
      </c>
      <c r="BT19" s="6">
        <f t="shared" si="1"/>
        <v>2.5459999999999923</v>
      </c>
      <c r="BU19" s="6">
        <f t="shared" si="2"/>
        <v>3.6863290186198598E-2</v>
      </c>
      <c r="BV19" s="6">
        <f t="shared" si="7"/>
        <v>5.5158353348600787E-2</v>
      </c>
    </row>
    <row r="20" spans="1:74">
      <c r="A20" t="s">
        <v>95</v>
      </c>
      <c r="B20" t="s">
        <v>104</v>
      </c>
      <c r="D20" s="5">
        <v>43814</v>
      </c>
      <c r="E20" s="6">
        <v>111</v>
      </c>
      <c r="F20" s="6" t="s">
        <v>76</v>
      </c>
      <c r="G20" s="6" t="s">
        <v>76</v>
      </c>
      <c r="H20" s="6" t="s">
        <v>76</v>
      </c>
      <c r="I20" s="6" t="s">
        <v>76</v>
      </c>
      <c r="J20" s="6">
        <v>111</v>
      </c>
      <c r="K20" s="6">
        <v>111</v>
      </c>
      <c r="L20" s="6">
        <v>119.99</v>
      </c>
      <c r="M20" s="6">
        <v>123</v>
      </c>
      <c r="N20" s="6">
        <v>123</v>
      </c>
      <c r="O20" s="6" t="s">
        <v>76</v>
      </c>
      <c r="P20" s="6" t="s">
        <v>76</v>
      </c>
      <c r="Q20" s="6">
        <v>123</v>
      </c>
      <c r="R20" s="6" t="s">
        <v>76</v>
      </c>
      <c r="S20" s="6">
        <v>119.9</v>
      </c>
      <c r="T20" s="6">
        <v>124.94</v>
      </c>
      <c r="U20" s="6">
        <v>139.99</v>
      </c>
      <c r="V20" s="6">
        <v>139.99</v>
      </c>
      <c r="W20" s="6">
        <v>139.99</v>
      </c>
      <c r="X20" s="6">
        <v>121.98</v>
      </c>
      <c r="Y20" s="6">
        <v>122.14</v>
      </c>
      <c r="Z20" s="6">
        <v>122.15</v>
      </c>
      <c r="AA20" s="6">
        <v>122.13</v>
      </c>
      <c r="AB20" s="6">
        <v>137.85</v>
      </c>
      <c r="AC20" s="6" t="s">
        <v>76</v>
      </c>
      <c r="AD20" s="6" t="s">
        <v>76</v>
      </c>
      <c r="AE20" s="6">
        <v>138.22</v>
      </c>
      <c r="AF20" s="6" t="s">
        <v>76</v>
      </c>
      <c r="AG20" s="6" t="s">
        <v>76</v>
      </c>
      <c r="AH20" s="6">
        <v>119.9</v>
      </c>
      <c r="AI20" s="6" t="s">
        <v>76</v>
      </c>
      <c r="AJ20" s="6" t="s">
        <v>76</v>
      </c>
      <c r="AK20" s="6" t="s">
        <v>76</v>
      </c>
      <c r="AL20" s="6" t="s">
        <v>76</v>
      </c>
      <c r="AM20" s="6" t="s">
        <v>76</v>
      </c>
      <c r="AN20">
        <v>124.79842105263158</v>
      </c>
      <c r="AO20">
        <v>111</v>
      </c>
      <c r="AP20">
        <v>139.99</v>
      </c>
      <c r="AQ20">
        <v>28.990000000000009</v>
      </c>
      <c r="AR20" s="7" t="str">
        <f t="shared" si="3"/>
        <v>2</v>
      </c>
      <c r="AS20" s="7">
        <v>1</v>
      </c>
      <c r="AT20">
        <v>0.23229460561663659</v>
      </c>
      <c r="AU20">
        <v>19</v>
      </c>
      <c r="AV20">
        <f t="shared" si="4"/>
        <v>3</v>
      </c>
      <c r="AW20">
        <v>2</v>
      </c>
      <c r="AX20">
        <v>0</v>
      </c>
      <c r="AY20">
        <v>-13.798421052631582</v>
      </c>
      <c r="AZ20">
        <v>0</v>
      </c>
      <c r="BA20">
        <v>-1.798421052631582</v>
      </c>
      <c r="BB20">
        <v>5.039999999999992</v>
      </c>
      <c r="BC20">
        <v>-2.3784210526315803</v>
      </c>
      <c r="BD20">
        <v>0</v>
      </c>
      <c r="BE20">
        <v>15.191578947368427</v>
      </c>
      <c r="BF20">
        <v>15.86999999999999</v>
      </c>
      <c r="BG20">
        <v>0.45157894736841797</v>
      </c>
      <c r="BH20">
        <v>0</v>
      </c>
      <c r="BI20">
        <v>13.236578947368415</v>
      </c>
      <c r="BN20">
        <v>27.22</v>
      </c>
      <c r="BO20">
        <v>-2.5209210526315786</v>
      </c>
      <c r="BP20" s="6">
        <f t="shared" si="0"/>
        <v>0.2879585305863373</v>
      </c>
      <c r="BQ20" s="6">
        <f t="shared" si="5"/>
        <v>129.10599999999999</v>
      </c>
      <c r="BR20">
        <v>5.2274999999999956</v>
      </c>
      <c r="BS20" s="6">
        <f t="shared" si="6"/>
        <v>4.0489984973587564E-2</v>
      </c>
      <c r="BT20" s="6">
        <f t="shared" si="1"/>
        <v>4.3075789473684125</v>
      </c>
      <c r="BU20" s="6">
        <f t="shared" si="2"/>
        <v>3.4516293644065943E-2</v>
      </c>
      <c r="BV20" s="6">
        <f t="shared" si="7"/>
        <v>4.0489984973587564E-2</v>
      </c>
    </row>
    <row r="21" spans="1:74">
      <c r="A21" t="s">
        <v>95</v>
      </c>
      <c r="B21" t="s">
        <v>105</v>
      </c>
      <c r="D21" s="5">
        <v>43814</v>
      </c>
      <c r="E21" s="6">
        <v>154.9</v>
      </c>
      <c r="F21" s="6" t="s">
        <v>76</v>
      </c>
      <c r="G21" s="6" t="s">
        <v>76</v>
      </c>
      <c r="H21" s="6" t="s">
        <v>76</v>
      </c>
      <c r="I21" s="6" t="s">
        <v>76</v>
      </c>
      <c r="J21" s="6" t="s">
        <v>76</v>
      </c>
      <c r="K21" s="6" t="s">
        <v>76</v>
      </c>
      <c r="L21" s="6">
        <v>139</v>
      </c>
      <c r="M21" s="6" t="s">
        <v>76</v>
      </c>
      <c r="N21" s="6" t="s">
        <v>76</v>
      </c>
      <c r="O21" s="6" t="s">
        <v>76</v>
      </c>
      <c r="P21" s="6" t="s">
        <v>76</v>
      </c>
      <c r="Q21" s="6" t="s">
        <v>76</v>
      </c>
      <c r="R21" s="6" t="s">
        <v>76</v>
      </c>
      <c r="S21" s="6">
        <v>194</v>
      </c>
      <c r="T21" s="6">
        <v>212.9</v>
      </c>
      <c r="U21" s="6">
        <v>244.99</v>
      </c>
      <c r="V21" s="6">
        <v>234.89</v>
      </c>
      <c r="W21" s="6">
        <v>244.99</v>
      </c>
      <c r="X21" s="6">
        <v>153.01</v>
      </c>
      <c r="Y21" s="6">
        <v>153.16999999999999</v>
      </c>
      <c r="Z21" s="6">
        <v>153.18</v>
      </c>
      <c r="AA21" s="6">
        <v>153.16</v>
      </c>
      <c r="AB21" s="6">
        <v>159.68</v>
      </c>
      <c r="AC21" s="6" t="s">
        <v>76</v>
      </c>
      <c r="AD21" s="6" t="s">
        <v>76</v>
      </c>
      <c r="AE21" s="6">
        <v>163.80000000000001</v>
      </c>
      <c r="AF21" s="6" t="s">
        <v>76</v>
      </c>
      <c r="AG21" s="6" t="s">
        <v>76</v>
      </c>
      <c r="AH21" s="6">
        <v>227.9</v>
      </c>
      <c r="AI21" s="6" t="s">
        <v>76</v>
      </c>
      <c r="AJ21" s="6" t="s">
        <v>76</v>
      </c>
      <c r="AK21" s="6" t="s">
        <v>76</v>
      </c>
      <c r="AL21" s="6" t="s">
        <v>76</v>
      </c>
      <c r="AM21" s="6" t="s">
        <v>76</v>
      </c>
      <c r="AN21">
        <v>184.96928571428572</v>
      </c>
      <c r="AO21">
        <v>139</v>
      </c>
      <c r="AP21">
        <v>244.99</v>
      </c>
      <c r="AQ21">
        <v>105.99000000000001</v>
      </c>
      <c r="AR21" s="7" t="str">
        <f t="shared" si="3"/>
        <v>2</v>
      </c>
      <c r="AS21" s="7">
        <v>1</v>
      </c>
      <c r="AT21">
        <v>0.57301405252609505</v>
      </c>
      <c r="AU21">
        <v>14</v>
      </c>
      <c r="AV21">
        <f t="shared" si="4"/>
        <v>2</v>
      </c>
      <c r="AW21">
        <v>2</v>
      </c>
      <c r="BB21">
        <v>18.900000000000006</v>
      </c>
      <c r="BC21">
        <v>18.480714285714271</v>
      </c>
      <c r="BD21">
        <v>10.100000000000023</v>
      </c>
      <c r="BE21">
        <v>56.654047619047617</v>
      </c>
      <c r="BF21">
        <v>6.6700000000000159</v>
      </c>
      <c r="BG21">
        <v>-30.52928571428572</v>
      </c>
      <c r="BH21">
        <v>0</v>
      </c>
      <c r="BI21">
        <v>-23.229285714285709</v>
      </c>
      <c r="BN21">
        <v>88.9</v>
      </c>
      <c r="BO21">
        <v>-13.569285714285712</v>
      </c>
      <c r="BP21" s="6">
        <f t="shared" si="0"/>
        <v>0.67005841341624273</v>
      </c>
      <c r="BQ21" s="6">
        <f t="shared" si="5"/>
        <v>190.39700000000002</v>
      </c>
      <c r="BR21">
        <v>8.9175000000000111</v>
      </c>
      <c r="BS21" s="6">
        <f t="shared" si="6"/>
        <v>4.6836347211353171E-2</v>
      </c>
      <c r="BT21" s="6">
        <f t="shared" si="1"/>
        <v>5.4277142857143019</v>
      </c>
      <c r="BU21" s="6">
        <f t="shared" si="2"/>
        <v>2.9343867900848492E-2</v>
      </c>
      <c r="BV21" s="6">
        <f t="shared" si="7"/>
        <v>4.6836347211353171E-2</v>
      </c>
    </row>
    <row r="22" spans="1:74">
      <c r="A22" t="s">
        <v>106</v>
      </c>
      <c r="B22" t="s">
        <v>107</v>
      </c>
      <c r="D22" s="5">
        <v>43815</v>
      </c>
      <c r="E22" s="6">
        <v>271</v>
      </c>
      <c r="F22" s="6" t="s">
        <v>76</v>
      </c>
      <c r="G22" s="6">
        <v>299</v>
      </c>
      <c r="H22" s="6" t="s">
        <v>76</v>
      </c>
      <c r="I22" s="6" t="s">
        <v>76</v>
      </c>
      <c r="J22" s="6">
        <v>289.99</v>
      </c>
      <c r="K22" s="6">
        <v>289.99</v>
      </c>
      <c r="L22" s="6">
        <v>283</v>
      </c>
      <c r="M22" s="6" t="s">
        <v>76</v>
      </c>
      <c r="N22" s="6" t="s">
        <v>76</v>
      </c>
      <c r="O22" s="6" t="s">
        <v>76</v>
      </c>
      <c r="P22" s="6" t="s">
        <v>76</v>
      </c>
      <c r="Q22" s="6" t="s">
        <v>76</v>
      </c>
      <c r="R22" s="6" t="s">
        <v>76</v>
      </c>
      <c r="S22" s="6">
        <v>289</v>
      </c>
      <c r="T22" s="6">
        <v>289</v>
      </c>
      <c r="U22" s="6">
        <v>309</v>
      </c>
      <c r="V22" s="6">
        <v>309</v>
      </c>
      <c r="W22" s="6">
        <v>309</v>
      </c>
      <c r="X22" s="6">
        <v>272.51</v>
      </c>
      <c r="Y22" s="6">
        <v>272.67</v>
      </c>
      <c r="Z22" s="6">
        <v>272.68</v>
      </c>
      <c r="AA22" s="6">
        <v>272.66000000000003</v>
      </c>
      <c r="AB22" s="6">
        <v>301.83</v>
      </c>
      <c r="AC22" s="6" t="s">
        <v>76</v>
      </c>
      <c r="AD22" s="6" t="s">
        <v>76</v>
      </c>
      <c r="AE22" s="6">
        <v>313.49</v>
      </c>
      <c r="AF22" s="6">
        <v>269</v>
      </c>
      <c r="AG22" s="6">
        <v>299</v>
      </c>
      <c r="AH22" s="6">
        <v>299</v>
      </c>
      <c r="AI22" s="6" t="s">
        <v>76</v>
      </c>
      <c r="AJ22" s="6" t="s">
        <v>76</v>
      </c>
      <c r="AK22" s="6" t="s">
        <v>76</v>
      </c>
      <c r="AL22" s="6" t="s">
        <v>76</v>
      </c>
      <c r="AM22" s="6" t="s">
        <v>76</v>
      </c>
      <c r="AN22">
        <v>290.04315789473685</v>
      </c>
      <c r="AO22">
        <v>269</v>
      </c>
      <c r="AP22">
        <v>313.49</v>
      </c>
      <c r="AQ22">
        <v>44.490000000000009</v>
      </c>
      <c r="AR22" s="7" t="str">
        <f t="shared" si="3"/>
        <v>2</v>
      </c>
      <c r="AS22" s="7">
        <v>1</v>
      </c>
      <c r="AT22">
        <v>0.15339096540986644</v>
      </c>
      <c r="AU22">
        <v>19</v>
      </c>
      <c r="AV22">
        <f t="shared" si="4"/>
        <v>3</v>
      </c>
      <c r="AW22">
        <v>3</v>
      </c>
      <c r="AX22">
        <v>0</v>
      </c>
      <c r="AY22">
        <v>-5.3157894736841627E-2</v>
      </c>
      <c r="BB22">
        <v>0</v>
      </c>
      <c r="BC22">
        <v>-1.0431578947368507</v>
      </c>
      <c r="BD22">
        <v>0</v>
      </c>
      <c r="BE22">
        <v>18.956842105263149</v>
      </c>
      <c r="BF22">
        <v>29.319999999999993</v>
      </c>
      <c r="BG22">
        <v>-11.573157894736823</v>
      </c>
      <c r="BH22">
        <v>30</v>
      </c>
      <c r="BI22">
        <v>4.7301754385964614</v>
      </c>
      <c r="BN22">
        <v>42.490000000000009</v>
      </c>
      <c r="BO22">
        <v>3.0548421052631625</v>
      </c>
      <c r="BP22" s="6">
        <f t="shared" si="0"/>
        <v>0.1778583328449799</v>
      </c>
      <c r="BQ22" s="6">
        <f t="shared" si="5"/>
        <v>288.77916666666664</v>
      </c>
      <c r="BR22">
        <v>14.829999999999998</v>
      </c>
      <c r="BS22" s="6">
        <f t="shared" si="6"/>
        <v>5.1354120074451351E-2</v>
      </c>
      <c r="BT22" s="6">
        <f t="shared" si="1"/>
        <v>-1.2639912280702106</v>
      </c>
      <c r="BU22" s="6">
        <f t="shared" si="2"/>
        <v>-4.3579418912855078E-3</v>
      </c>
      <c r="BV22" s="6">
        <f t="shared" si="7"/>
        <v>5.1354120074451351E-2</v>
      </c>
    </row>
    <row r="23" spans="1:74">
      <c r="A23" t="s">
        <v>106</v>
      </c>
      <c r="B23" t="s">
        <v>108</v>
      </c>
      <c r="D23" s="5">
        <v>43815</v>
      </c>
      <c r="E23" s="6">
        <v>530</v>
      </c>
      <c r="F23" s="6" t="s">
        <v>76</v>
      </c>
      <c r="G23" s="6">
        <v>569</v>
      </c>
      <c r="H23" s="6" t="s">
        <v>76</v>
      </c>
      <c r="I23" s="6" t="s">
        <v>76</v>
      </c>
      <c r="J23" s="6">
        <v>599</v>
      </c>
      <c r="K23" s="6">
        <v>599</v>
      </c>
      <c r="L23" s="6">
        <v>539</v>
      </c>
      <c r="M23" s="6">
        <v>649.99</v>
      </c>
      <c r="N23" s="6" t="s">
        <v>76</v>
      </c>
      <c r="O23" s="6">
        <v>649.99</v>
      </c>
      <c r="P23" s="6">
        <v>649.99</v>
      </c>
      <c r="Q23" s="6">
        <v>649.99</v>
      </c>
      <c r="R23" s="6" t="s">
        <v>76</v>
      </c>
      <c r="S23" s="6">
        <v>539</v>
      </c>
      <c r="T23" s="6">
        <v>545</v>
      </c>
      <c r="U23" s="6">
        <v>599</v>
      </c>
      <c r="V23" s="6">
        <v>649</v>
      </c>
      <c r="W23" s="6">
        <v>599</v>
      </c>
      <c r="X23" s="6">
        <v>504.76</v>
      </c>
      <c r="Y23" s="6">
        <v>504.92</v>
      </c>
      <c r="Z23" s="6">
        <v>504.93</v>
      </c>
      <c r="AA23" s="6">
        <v>504.91</v>
      </c>
      <c r="AB23" s="6">
        <v>565.25</v>
      </c>
      <c r="AC23" s="6">
        <v>589</v>
      </c>
      <c r="AD23" s="6">
        <v>689.4</v>
      </c>
      <c r="AE23" s="6" t="s">
        <v>76</v>
      </c>
      <c r="AF23" s="6">
        <v>599.99</v>
      </c>
      <c r="AG23" s="6">
        <v>689</v>
      </c>
      <c r="AH23" s="6">
        <v>559</v>
      </c>
      <c r="AI23" s="6" t="s">
        <v>76</v>
      </c>
      <c r="AJ23" s="6" t="s">
        <v>76</v>
      </c>
      <c r="AK23" s="6" t="s">
        <v>76</v>
      </c>
      <c r="AL23" s="6" t="s">
        <v>76</v>
      </c>
      <c r="AM23" s="6" t="s">
        <v>76</v>
      </c>
      <c r="AN23">
        <v>586.58833333333325</v>
      </c>
      <c r="AO23">
        <v>504.76</v>
      </c>
      <c r="AP23">
        <v>689.4</v>
      </c>
      <c r="AQ23">
        <v>184.64</v>
      </c>
      <c r="AR23" s="7">
        <f t="shared" si="3"/>
        <v>3</v>
      </c>
      <c r="AS23" s="7">
        <v>1</v>
      </c>
      <c r="AT23">
        <v>0.3147693015828818</v>
      </c>
      <c r="AU23">
        <v>24</v>
      </c>
      <c r="AV23">
        <f t="shared" si="4"/>
        <v>3</v>
      </c>
      <c r="AW23">
        <v>3</v>
      </c>
      <c r="AX23">
        <v>0</v>
      </c>
      <c r="AY23">
        <v>12.411666666666747</v>
      </c>
      <c r="AZ23">
        <v>0</v>
      </c>
      <c r="BA23">
        <v>63.401666666666756</v>
      </c>
      <c r="BB23">
        <v>6</v>
      </c>
      <c r="BC23">
        <v>-44.588333333333253</v>
      </c>
      <c r="BD23">
        <v>50</v>
      </c>
      <c r="BE23">
        <v>29.078333333333376</v>
      </c>
      <c r="BF23">
        <v>60.490000000000009</v>
      </c>
      <c r="BG23">
        <v>-69.634333333333188</v>
      </c>
      <c r="BH23">
        <v>89.009999999999991</v>
      </c>
      <c r="BI23">
        <v>24.321666666666829</v>
      </c>
      <c r="BN23">
        <v>159.39999999999998</v>
      </c>
      <c r="BO23">
        <v>2.753095238095284</v>
      </c>
      <c r="BP23" s="6">
        <f t="shared" si="0"/>
        <v>0.31034185443025647</v>
      </c>
      <c r="BQ23" s="6">
        <f t="shared" si="5"/>
        <v>567.06333333333339</v>
      </c>
      <c r="BR23">
        <v>51.375</v>
      </c>
      <c r="BS23" s="6">
        <f t="shared" si="6"/>
        <v>9.0598345863777699E-2</v>
      </c>
      <c r="BT23" s="6">
        <f t="shared" si="1"/>
        <v>-19.524999999999864</v>
      </c>
      <c r="BU23" s="6">
        <f t="shared" si="2"/>
        <v>-3.3285694396694786E-2</v>
      </c>
      <c r="BV23" s="6">
        <f t="shared" si="7"/>
        <v>9.0598345863777699E-2</v>
      </c>
    </row>
    <row r="24" spans="1:74">
      <c r="A24" t="s">
        <v>106</v>
      </c>
      <c r="B24" t="s">
        <v>109</v>
      </c>
      <c r="D24" s="5">
        <v>43816</v>
      </c>
      <c r="E24" s="6" t="s">
        <v>76</v>
      </c>
      <c r="F24" s="6" t="s">
        <v>76</v>
      </c>
      <c r="G24" s="6" t="s">
        <v>76</v>
      </c>
      <c r="H24" s="6">
        <v>799</v>
      </c>
      <c r="I24" s="6" t="s">
        <v>76</v>
      </c>
      <c r="J24" s="6">
        <v>799</v>
      </c>
      <c r="K24" s="6">
        <v>799</v>
      </c>
      <c r="L24" s="6">
        <v>789</v>
      </c>
      <c r="M24" s="6">
        <v>799</v>
      </c>
      <c r="N24" s="6">
        <v>799</v>
      </c>
      <c r="O24" s="6">
        <v>799</v>
      </c>
      <c r="P24" s="6">
        <v>799</v>
      </c>
      <c r="Q24" s="6">
        <v>799</v>
      </c>
      <c r="R24" s="6" t="s">
        <v>76</v>
      </c>
      <c r="S24" s="6">
        <v>789</v>
      </c>
      <c r="T24" s="6">
        <v>799</v>
      </c>
      <c r="U24" s="6">
        <v>799</v>
      </c>
      <c r="V24" s="6" t="s">
        <v>76</v>
      </c>
      <c r="W24" s="6" t="s">
        <v>76</v>
      </c>
      <c r="X24" s="6">
        <v>769.74</v>
      </c>
      <c r="Y24" s="6">
        <v>769.9</v>
      </c>
      <c r="Z24" s="6">
        <v>769.91</v>
      </c>
      <c r="AA24" s="6">
        <v>769.89</v>
      </c>
      <c r="AB24" s="6">
        <v>889.44</v>
      </c>
      <c r="AC24" s="6" t="s">
        <v>76</v>
      </c>
      <c r="AD24" s="6" t="s">
        <v>76</v>
      </c>
      <c r="AE24" s="6" t="s">
        <v>76</v>
      </c>
      <c r="AF24" s="6" t="s">
        <v>76</v>
      </c>
      <c r="AG24" s="6" t="s">
        <v>76</v>
      </c>
      <c r="AH24" s="6">
        <v>789</v>
      </c>
      <c r="AI24" s="6" t="s">
        <v>76</v>
      </c>
      <c r="AJ24" s="6" t="s">
        <v>76</v>
      </c>
      <c r="AK24" s="6" t="s">
        <v>76</v>
      </c>
      <c r="AL24" s="6" t="s">
        <v>76</v>
      </c>
      <c r="AM24" s="6" t="s">
        <v>76</v>
      </c>
      <c r="AN24">
        <v>795.88222222222214</v>
      </c>
      <c r="AO24">
        <v>769.74</v>
      </c>
      <c r="AP24">
        <v>889.44</v>
      </c>
      <c r="AQ24">
        <v>119.70000000000005</v>
      </c>
      <c r="AR24" s="7">
        <f t="shared" si="3"/>
        <v>3</v>
      </c>
      <c r="AS24" s="7">
        <v>1</v>
      </c>
      <c r="AT24">
        <v>0.15039913778420599</v>
      </c>
      <c r="AU24">
        <v>18</v>
      </c>
      <c r="AV24">
        <f t="shared" si="4"/>
        <v>3</v>
      </c>
      <c r="AW24">
        <v>3</v>
      </c>
      <c r="AX24">
        <v>0</v>
      </c>
      <c r="AY24">
        <v>3.1177777777778601</v>
      </c>
      <c r="AZ24">
        <v>0</v>
      </c>
      <c r="BA24">
        <v>3.1177777777778601</v>
      </c>
      <c r="BB24">
        <v>10</v>
      </c>
      <c r="BC24">
        <v>-1.8822222222221399</v>
      </c>
      <c r="BD24">
        <v>0</v>
      </c>
      <c r="BE24">
        <v>3.1177777777778601</v>
      </c>
      <c r="BF24">
        <v>119.70000000000005</v>
      </c>
      <c r="BG24">
        <v>-2.1062222222221862</v>
      </c>
      <c r="BH24">
        <v>0</v>
      </c>
      <c r="BI24">
        <v>93.557777777777915</v>
      </c>
      <c r="BN24">
        <v>10</v>
      </c>
      <c r="BO24">
        <v>-1.8822222222221399</v>
      </c>
      <c r="BP24" s="6">
        <f t="shared" si="0"/>
        <v>1.5743073047858942E-2</v>
      </c>
      <c r="BQ24" s="6">
        <f t="shared" si="5"/>
        <v>794.48500000000013</v>
      </c>
      <c r="BR24">
        <v>32.425000000000011</v>
      </c>
      <c r="BS24" s="6">
        <f t="shared" si="6"/>
        <v>4.0812601874170067E-2</v>
      </c>
      <c r="BT24" s="6">
        <f t="shared" si="1"/>
        <v>-1.3972222222220125</v>
      </c>
      <c r="BU24" s="6">
        <f t="shared" si="2"/>
        <v>-1.7555640560996063E-3</v>
      </c>
      <c r="BV24" s="6">
        <f t="shared" si="7"/>
        <v>4.0812601874170067E-2</v>
      </c>
    </row>
    <row r="25" spans="1:74">
      <c r="A25" t="s">
        <v>106</v>
      </c>
      <c r="B25" t="s">
        <v>110</v>
      </c>
      <c r="D25" s="5">
        <v>43755</v>
      </c>
      <c r="E25" s="6" t="s">
        <v>76</v>
      </c>
      <c r="F25" s="6" t="s">
        <v>76</v>
      </c>
      <c r="G25" s="6" t="s">
        <v>76</v>
      </c>
      <c r="H25" s="6">
        <v>529</v>
      </c>
      <c r="I25" s="6" t="s">
        <v>76</v>
      </c>
      <c r="J25" s="6">
        <v>529</v>
      </c>
      <c r="K25" s="6">
        <v>529</v>
      </c>
      <c r="L25" s="6">
        <v>506</v>
      </c>
      <c r="M25" s="6">
        <v>529</v>
      </c>
      <c r="N25" s="6">
        <v>529</v>
      </c>
      <c r="O25" s="6">
        <v>529</v>
      </c>
      <c r="P25" s="6">
        <v>529</v>
      </c>
      <c r="Q25" s="6">
        <v>529</v>
      </c>
      <c r="R25" s="6" t="s">
        <v>76</v>
      </c>
      <c r="S25" s="6">
        <v>517</v>
      </c>
      <c r="T25" s="6">
        <v>505.55</v>
      </c>
      <c r="U25" s="6">
        <v>529</v>
      </c>
      <c r="V25" s="6">
        <v>529</v>
      </c>
      <c r="W25" s="6">
        <v>505.88</v>
      </c>
      <c r="X25" s="6">
        <v>489.71</v>
      </c>
      <c r="Y25" s="6">
        <v>489.87</v>
      </c>
      <c r="Z25" s="6">
        <v>489.88</v>
      </c>
      <c r="AA25" s="6">
        <v>489.86</v>
      </c>
      <c r="AB25" s="6">
        <v>568.33000000000004</v>
      </c>
      <c r="AC25" s="6" t="s">
        <v>76</v>
      </c>
      <c r="AD25" s="6" t="s">
        <v>76</v>
      </c>
      <c r="AE25" s="6">
        <v>551.39</v>
      </c>
      <c r="AF25" s="6">
        <v>515</v>
      </c>
      <c r="AG25" s="6">
        <v>529</v>
      </c>
      <c r="AH25" s="6">
        <v>519</v>
      </c>
      <c r="AI25" s="6" t="s">
        <v>76</v>
      </c>
      <c r="AJ25" s="6" t="s">
        <v>76</v>
      </c>
      <c r="AK25" s="6" t="s">
        <v>76</v>
      </c>
      <c r="AL25" s="6" t="s">
        <v>76</v>
      </c>
      <c r="AM25" s="6" t="s">
        <v>76</v>
      </c>
      <c r="AN25">
        <v>520.28130434782611</v>
      </c>
      <c r="AO25">
        <v>489.71</v>
      </c>
      <c r="AP25">
        <v>568.33000000000004</v>
      </c>
      <c r="AQ25">
        <v>78.620000000000061</v>
      </c>
      <c r="AR25" s="7">
        <f t="shared" si="3"/>
        <v>3</v>
      </c>
      <c r="AS25" s="7">
        <v>1</v>
      </c>
      <c r="AT25">
        <v>0.1511105614270542</v>
      </c>
      <c r="AU25">
        <v>23</v>
      </c>
      <c r="AV25">
        <f t="shared" si="4"/>
        <v>3</v>
      </c>
      <c r="AW25">
        <v>3</v>
      </c>
      <c r="AX25">
        <v>0</v>
      </c>
      <c r="AY25">
        <v>8.7186956521738921</v>
      </c>
      <c r="AZ25">
        <v>0</v>
      </c>
      <c r="BA25">
        <v>8.7186956521738921</v>
      </c>
      <c r="BB25">
        <v>11.449999999999989</v>
      </c>
      <c r="BC25">
        <v>-9.0063043478261307</v>
      </c>
      <c r="BD25">
        <v>23.120000000000005</v>
      </c>
      <c r="BE25">
        <v>1.0120289855072997</v>
      </c>
      <c r="BF25">
        <v>78.620000000000061</v>
      </c>
      <c r="BG25">
        <v>-14.751304347826078</v>
      </c>
      <c r="BH25">
        <v>14</v>
      </c>
      <c r="BI25">
        <v>24.62536231884053</v>
      </c>
      <c r="BN25">
        <v>45.389999999999986</v>
      </c>
      <c r="BO25">
        <v>6.5966956521738211</v>
      </c>
      <c r="BP25" s="6">
        <f t="shared" si="0"/>
        <v>0.10337877079703457</v>
      </c>
      <c r="BQ25" s="6">
        <f t="shared" si="5"/>
        <v>513.17333333333329</v>
      </c>
      <c r="BR25">
        <v>31.797500000000014</v>
      </c>
      <c r="BS25" s="6">
        <f t="shared" si="6"/>
        <v>6.1962494803575172E-2</v>
      </c>
      <c r="BT25" s="6">
        <f t="shared" si="1"/>
        <v>-7.1079710144928185</v>
      </c>
      <c r="BU25" s="6">
        <f t="shared" si="2"/>
        <v>-1.3661784413727257E-2</v>
      </c>
      <c r="BV25" s="6">
        <f t="shared" si="7"/>
        <v>6.1962494803575172E-2</v>
      </c>
    </row>
    <row r="26" spans="1:74">
      <c r="A26" t="s">
        <v>106</v>
      </c>
      <c r="B26" t="s">
        <v>111</v>
      </c>
      <c r="D26" s="5">
        <v>43756</v>
      </c>
      <c r="E26" s="6">
        <v>240</v>
      </c>
      <c r="F26" s="6">
        <v>249</v>
      </c>
      <c r="G26" s="6" t="s">
        <v>76</v>
      </c>
      <c r="H26" s="6" t="s">
        <v>76</v>
      </c>
      <c r="I26" s="6" t="s">
        <v>76</v>
      </c>
      <c r="J26" s="6">
        <v>259</v>
      </c>
      <c r="K26" s="6">
        <v>279</v>
      </c>
      <c r="L26" s="6">
        <v>259</v>
      </c>
      <c r="M26" s="6">
        <v>279.99</v>
      </c>
      <c r="N26" s="6">
        <v>279.99</v>
      </c>
      <c r="O26" s="6" t="s">
        <v>76</v>
      </c>
      <c r="P26" s="6">
        <v>279.99</v>
      </c>
      <c r="Q26" s="6">
        <v>279.99</v>
      </c>
      <c r="R26" s="6" t="s">
        <v>76</v>
      </c>
      <c r="S26" s="6">
        <v>269</v>
      </c>
      <c r="T26" s="6">
        <v>249</v>
      </c>
      <c r="U26" s="6">
        <v>279</v>
      </c>
      <c r="V26" s="6">
        <v>279</v>
      </c>
      <c r="W26" s="6">
        <v>268.88</v>
      </c>
      <c r="X26" s="6">
        <v>255.71</v>
      </c>
      <c r="Y26" s="6">
        <v>255.87</v>
      </c>
      <c r="Z26" s="6">
        <v>255.88</v>
      </c>
      <c r="AA26" s="6">
        <v>255.86</v>
      </c>
      <c r="AB26" s="6">
        <v>287.35000000000002</v>
      </c>
      <c r="AC26" s="6" t="s">
        <v>76</v>
      </c>
      <c r="AD26" s="6" t="s">
        <v>76</v>
      </c>
      <c r="AE26" s="6" t="s">
        <v>76</v>
      </c>
      <c r="AF26" s="6">
        <v>259</v>
      </c>
      <c r="AG26" s="6">
        <v>279</v>
      </c>
      <c r="AH26" s="6">
        <v>249</v>
      </c>
      <c r="AI26" s="6" t="s">
        <v>76</v>
      </c>
      <c r="AJ26" s="6" t="s">
        <v>76</v>
      </c>
      <c r="AK26" s="6" t="s">
        <v>76</v>
      </c>
      <c r="AL26" s="6" t="s">
        <v>76</v>
      </c>
      <c r="AM26" s="6" t="s">
        <v>76</v>
      </c>
      <c r="AN26">
        <v>265.84136363636367</v>
      </c>
      <c r="AO26">
        <v>240</v>
      </c>
      <c r="AP26">
        <v>287.35000000000002</v>
      </c>
      <c r="AQ26">
        <v>47.350000000000023</v>
      </c>
      <c r="AR26" s="7" t="str">
        <f t="shared" si="3"/>
        <v>2</v>
      </c>
      <c r="AS26" s="7">
        <v>1</v>
      </c>
      <c r="AT26">
        <v>0.17811374179064418</v>
      </c>
      <c r="AU26">
        <v>22</v>
      </c>
      <c r="AV26">
        <f t="shared" si="4"/>
        <v>3</v>
      </c>
      <c r="AW26">
        <v>3</v>
      </c>
      <c r="AX26">
        <v>20</v>
      </c>
      <c r="AY26">
        <v>3.158636363636333</v>
      </c>
      <c r="AZ26">
        <v>0</v>
      </c>
      <c r="BA26">
        <v>14.148636363636342</v>
      </c>
      <c r="BB26">
        <v>20</v>
      </c>
      <c r="BC26">
        <v>-6.841363636363667</v>
      </c>
      <c r="BD26">
        <v>10.120000000000005</v>
      </c>
      <c r="BE26">
        <v>9.7853030303029982</v>
      </c>
      <c r="BF26">
        <v>31.640000000000015</v>
      </c>
      <c r="BG26">
        <v>-3.7073636363636524</v>
      </c>
      <c r="BH26">
        <v>20</v>
      </c>
      <c r="BI26">
        <v>7.3336363636363444</v>
      </c>
      <c r="BN26">
        <v>39.990000000000009</v>
      </c>
      <c r="BO26">
        <v>-10.443363636363671</v>
      </c>
      <c r="BP26" s="6">
        <f t="shared" si="0"/>
        <v>0.19281767423022406</v>
      </c>
      <c r="BQ26" s="6">
        <f t="shared" si="5"/>
        <v>266.12916666666666</v>
      </c>
      <c r="BR26">
        <v>20.440000000000005</v>
      </c>
      <c r="BS26" s="6">
        <f t="shared" si="6"/>
        <v>7.6804809694540579E-2</v>
      </c>
      <c r="BT26" s="6">
        <f t="shared" si="1"/>
        <v>0.28780303030299592</v>
      </c>
      <c r="BU26" s="6">
        <f t="shared" si="2"/>
        <v>1.0826119245185371E-3</v>
      </c>
      <c r="BV26" s="6">
        <f t="shared" si="7"/>
        <v>7.6804809694540579E-2</v>
      </c>
    </row>
    <row r="27" spans="1:74">
      <c r="A27" t="s">
        <v>106</v>
      </c>
      <c r="B27" t="s">
        <v>112</v>
      </c>
      <c r="D27" s="5">
        <v>43819</v>
      </c>
      <c r="E27" s="6">
        <v>629</v>
      </c>
      <c r="F27" s="6">
        <v>799</v>
      </c>
      <c r="G27" s="6" t="s">
        <v>76</v>
      </c>
      <c r="H27" s="6" t="s">
        <v>76</v>
      </c>
      <c r="I27" s="6" t="s">
        <v>76</v>
      </c>
      <c r="J27" s="6">
        <v>749</v>
      </c>
      <c r="K27" s="6">
        <v>749</v>
      </c>
      <c r="L27" s="6">
        <v>749</v>
      </c>
      <c r="M27" s="6">
        <v>779.99</v>
      </c>
      <c r="N27" s="6">
        <v>779.99</v>
      </c>
      <c r="O27" s="6">
        <v>779.99</v>
      </c>
      <c r="P27" s="6">
        <v>779.99</v>
      </c>
      <c r="Q27" s="6">
        <v>779.99</v>
      </c>
      <c r="R27" s="6" t="s">
        <v>76</v>
      </c>
      <c r="S27" s="6">
        <v>749</v>
      </c>
      <c r="T27" s="6">
        <v>649</v>
      </c>
      <c r="U27" s="6">
        <v>699</v>
      </c>
      <c r="V27" s="6">
        <v>726.95</v>
      </c>
      <c r="W27" s="6">
        <v>699</v>
      </c>
      <c r="X27" s="6">
        <v>638.80999999999995</v>
      </c>
      <c r="Y27" s="6">
        <v>638.97</v>
      </c>
      <c r="Z27" s="6">
        <v>638.98</v>
      </c>
      <c r="AA27" s="6">
        <v>638.96</v>
      </c>
      <c r="AB27" s="6">
        <v>734.43</v>
      </c>
      <c r="AC27" s="6">
        <v>809</v>
      </c>
      <c r="AD27" s="6" t="s">
        <v>76</v>
      </c>
      <c r="AE27" s="6">
        <v>1055.19</v>
      </c>
      <c r="AF27" s="6">
        <v>749</v>
      </c>
      <c r="AG27" s="6" t="s">
        <v>76</v>
      </c>
      <c r="AH27" s="6">
        <v>669</v>
      </c>
      <c r="AI27" s="6" t="s">
        <v>76</v>
      </c>
      <c r="AJ27" s="6" t="s">
        <v>76</v>
      </c>
      <c r="AK27" s="6" t="s">
        <v>76</v>
      </c>
      <c r="AL27" s="6" t="s">
        <v>76</v>
      </c>
      <c r="AM27" s="6" t="s">
        <v>76</v>
      </c>
      <c r="AN27">
        <v>736.25999999999988</v>
      </c>
      <c r="AO27">
        <v>629</v>
      </c>
      <c r="AP27">
        <v>1055.19</v>
      </c>
      <c r="AQ27">
        <v>426.19000000000005</v>
      </c>
      <c r="AR27" s="7">
        <f t="shared" si="3"/>
        <v>3</v>
      </c>
      <c r="AS27" s="7">
        <v>1</v>
      </c>
      <c r="AT27">
        <v>0.57885801211528554</v>
      </c>
      <c r="AU27">
        <v>24</v>
      </c>
      <c r="AV27">
        <f t="shared" si="4"/>
        <v>3</v>
      </c>
      <c r="AW27">
        <v>3</v>
      </c>
      <c r="AX27">
        <v>0</v>
      </c>
      <c r="AY27">
        <v>12.740000000000123</v>
      </c>
      <c r="AZ27">
        <v>0</v>
      </c>
      <c r="BA27">
        <v>43.730000000000132</v>
      </c>
      <c r="BB27">
        <v>100</v>
      </c>
      <c r="BC27">
        <v>-37.259999999999877</v>
      </c>
      <c r="BD27">
        <v>27.950000000000045</v>
      </c>
      <c r="BE27">
        <v>-27.943333333333271</v>
      </c>
      <c r="BF27">
        <v>95.62</v>
      </c>
      <c r="BG27">
        <v>-78.229999999999905</v>
      </c>
      <c r="BH27">
        <v>0</v>
      </c>
      <c r="BI27">
        <v>100.6450000000001</v>
      </c>
      <c r="BN27">
        <v>426.19000000000005</v>
      </c>
      <c r="BO27">
        <v>48.051428571428687</v>
      </c>
      <c r="BP27" s="6">
        <f t="shared" si="0"/>
        <v>0.61370490292480429</v>
      </c>
      <c r="BQ27" s="6">
        <f t="shared" si="5"/>
        <v>687.46363636363651</v>
      </c>
      <c r="BR27">
        <v>55.892500000000013</v>
      </c>
      <c r="BS27" s="6">
        <f t="shared" si="6"/>
        <v>8.1302482114756477E-2</v>
      </c>
      <c r="BT27" s="6">
        <f t="shared" si="1"/>
        <v>-48.796363636363367</v>
      </c>
      <c r="BU27" s="6">
        <f t="shared" si="2"/>
        <v>-6.6275994399211391E-2</v>
      </c>
      <c r="BV27" s="6">
        <f t="shared" si="7"/>
        <v>8.1302482114756477E-2</v>
      </c>
    </row>
    <row r="28" spans="1:74">
      <c r="A28" t="s">
        <v>106</v>
      </c>
      <c r="B28" t="s">
        <v>113</v>
      </c>
      <c r="D28" s="5">
        <v>43819</v>
      </c>
      <c r="E28" s="6" t="s">
        <v>76</v>
      </c>
      <c r="F28" s="6">
        <v>675</v>
      </c>
      <c r="G28" s="6" t="s">
        <v>76</v>
      </c>
      <c r="H28" s="6" t="s">
        <v>76</v>
      </c>
      <c r="I28" s="6" t="s">
        <v>76</v>
      </c>
      <c r="J28" s="6">
        <v>689</v>
      </c>
      <c r="K28" s="6">
        <v>689</v>
      </c>
      <c r="L28" s="6">
        <v>669</v>
      </c>
      <c r="M28" s="6">
        <v>759.99</v>
      </c>
      <c r="N28" s="6" t="s">
        <v>76</v>
      </c>
      <c r="O28" s="6" t="s">
        <v>76</v>
      </c>
      <c r="P28" s="6">
        <v>759.99</v>
      </c>
      <c r="Q28" s="6">
        <v>759.99</v>
      </c>
      <c r="R28" s="6" t="s">
        <v>76</v>
      </c>
      <c r="S28" s="6">
        <v>674</v>
      </c>
      <c r="T28" s="6">
        <v>660.59</v>
      </c>
      <c r="U28" s="6">
        <v>699</v>
      </c>
      <c r="V28" s="6">
        <v>736.5</v>
      </c>
      <c r="W28" s="6">
        <v>722.2</v>
      </c>
      <c r="X28" s="6">
        <v>629.80999999999995</v>
      </c>
      <c r="Y28" s="6">
        <v>629.97</v>
      </c>
      <c r="Z28" s="6">
        <v>629.98</v>
      </c>
      <c r="AA28" s="6">
        <v>629.96</v>
      </c>
      <c r="AB28" s="6">
        <v>737.19</v>
      </c>
      <c r="AC28" s="6">
        <v>699</v>
      </c>
      <c r="AD28" s="6">
        <v>819.3</v>
      </c>
      <c r="AE28" s="6" t="s">
        <v>76</v>
      </c>
      <c r="AF28" s="6">
        <v>689</v>
      </c>
      <c r="AG28" s="6">
        <v>799</v>
      </c>
      <c r="AH28" s="6">
        <v>659</v>
      </c>
      <c r="AI28" s="6" t="s">
        <v>76</v>
      </c>
      <c r="AJ28" s="6" t="s">
        <v>76</v>
      </c>
      <c r="AK28" s="6" t="s">
        <v>76</v>
      </c>
      <c r="AL28" s="6" t="s">
        <v>76</v>
      </c>
      <c r="AM28" s="6" t="s">
        <v>76</v>
      </c>
      <c r="AN28">
        <v>700.74863636363636</v>
      </c>
      <c r="AO28">
        <v>629.80999999999995</v>
      </c>
      <c r="AP28">
        <v>819.3</v>
      </c>
      <c r="AQ28">
        <v>189.49</v>
      </c>
      <c r="AR28" s="7">
        <f t="shared" si="3"/>
        <v>3</v>
      </c>
      <c r="AS28" s="7">
        <v>1</v>
      </c>
      <c r="AT28">
        <v>0.27041080091616304</v>
      </c>
      <c r="AU28">
        <v>22</v>
      </c>
      <c r="AV28">
        <f t="shared" si="4"/>
        <v>3</v>
      </c>
      <c r="AW28">
        <v>3</v>
      </c>
      <c r="AX28">
        <v>0</v>
      </c>
      <c r="AY28">
        <v>-11.748636363636365</v>
      </c>
      <c r="AZ28">
        <v>0</v>
      </c>
      <c r="BA28">
        <v>59.241363636363644</v>
      </c>
      <c r="BB28">
        <v>13.409999999999968</v>
      </c>
      <c r="BC28">
        <v>-33.453636363636292</v>
      </c>
      <c r="BD28">
        <v>37.5</v>
      </c>
      <c r="BE28">
        <v>18.48469696969687</v>
      </c>
      <c r="BF28">
        <v>107.38000000000011</v>
      </c>
      <c r="BG28">
        <v>-49.366636363636303</v>
      </c>
      <c r="BH28">
        <v>110</v>
      </c>
      <c r="BI28">
        <v>35.373863636363581</v>
      </c>
      <c r="BN28">
        <v>160.29999999999995</v>
      </c>
      <c r="BO28">
        <v>12.799696969696924</v>
      </c>
      <c r="BP28" s="6">
        <f t="shared" si="0"/>
        <v>0.26209390160442292</v>
      </c>
      <c r="BQ28" s="6">
        <f t="shared" si="5"/>
        <v>686.43333333333339</v>
      </c>
      <c r="BR28">
        <v>67.072500000000019</v>
      </c>
      <c r="BS28" s="6">
        <f t="shared" si="6"/>
        <v>9.7711601029476056E-2</v>
      </c>
      <c r="BT28" s="6">
        <f t="shared" si="1"/>
        <v>-14.315303030302971</v>
      </c>
      <c r="BU28" s="6">
        <f t="shared" si="2"/>
        <v>-2.0428584926813036E-2</v>
      </c>
      <c r="BV28" s="6">
        <f t="shared" si="7"/>
        <v>9.7711601029476056E-2</v>
      </c>
    </row>
    <row r="29" spans="1:74">
      <c r="A29" t="s">
        <v>106</v>
      </c>
      <c r="B29" t="s">
        <v>114</v>
      </c>
      <c r="D29" s="5">
        <v>43819</v>
      </c>
      <c r="E29" s="6">
        <v>675.81</v>
      </c>
      <c r="F29" s="6" t="s">
        <v>76</v>
      </c>
      <c r="G29" s="6">
        <v>699</v>
      </c>
      <c r="H29" s="6">
        <v>699</v>
      </c>
      <c r="I29" s="6" t="s">
        <v>76</v>
      </c>
      <c r="J29" s="6">
        <v>699</v>
      </c>
      <c r="K29" s="6">
        <v>699</v>
      </c>
      <c r="L29" s="6">
        <v>666</v>
      </c>
      <c r="M29" s="6">
        <v>699.99</v>
      </c>
      <c r="N29" s="6">
        <v>699.9</v>
      </c>
      <c r="O29" s="6">
        <v>699.99</v>
      </c>
      <c r="P29" s="6">
        <v>699.99</v>
      </c>
      <c r="Q29" s="6">
        <v>699</v>
      </c>
      <c r="R29" s="6" t="s">
        <v>76</v>
      </c>
      <c r="S29" s="6">
        <v>691</v>
      </c>
      <c r="T29" s="6">
        <v>666</v>
      </c>
      <c r="U29" s="6">
        <v>688</v>
      </c>
      <c r="V29" s="6">
        <v>688</v>
      </c>
      <c r="W29" s="6">
        <v>688</v>
      </c>
      <c r="X29" s="6">
        <v>658.81</v>
      </c>
      <c r="Y29" s="6">
        <v>658.97</v>
      </c>
      <c r="Z29" s="6">
        <v>658.98</v>
      </c>
      <c r="AA29" s="6">
        <v>658.96</v>
      </c>
      <c r="AB29" s="6">
        <v>742.73</v>
      </c>
      <c r="AC29" s="6">
        <v>849</v>
      </c>
      <c r="AD29" s="6">
        <v>849</v>
      </c>
      <c r="AE29" s="6">
        <v>718.63</v>
      </c>
      <c r="AF29" s="6" t="s">
        <v>76</v>
      </c>
      <c r="AG29" s="6" t="s">
        <v>76</v>
      </c>
      <c r="AH29" s="6">
        <v>689</v>
      </c>
      <c r="AI29" s="6" t="s">
        <v>76</v>
      </c>
      <c r="AJ29" s="6" t="s">
        <v>76</v>
      </c>
      <c r="AK29" s="6" t="s">
        <v>76</v>
      </c>
      <c r="AL29" s="6" t="s">
        <v>76</v>
      </c>
      <c r="AM29" s="6" t="s">
        <v>76</v>
      </c>
      <c r="AN29">
        <v>701.67039999999997</v>
      </c>
      <c r="AO29">
        <v>658.81</v>
      </c>
      <c r="AP29">
        <v>849</v>
      </c>
      <c r="AQ29">
        <v>190.19000000000005</v>
      </c>
      <c r="AR29" s="7">
        <f t="shared" si="3"/>
        <v>3</v>
      </c>
      <c r="AS29" s="7">
        <v>1</v>
      </c>
      <c r="AT29">
        <v>0.27105318964573688</v>
      </c>
      <c r="AU29">
        <v>25</v>
      </c>
      <c r="AV29">
        <f t="shared" si="4"/>
        <v>3</v>
      </c>
      <c r="AW29">
        <v>3</v>
      </c>
      <c r="AX29">
        <v>0</v>
      </c>
      <c r="AY29">
        <v>-2.6703999999999724</v>
      </c>
      <c r="AZ29">
        <v>0.99000000000000909</v>
      </c>
      <c r="BA29">
        <v>-1.9503999999999451</v>
      </c>
      <c r="BB29">
        <v>25</v>
      </c>
      <c r="BC29">
        <v>-23.170399999999972</v>
      </c>
      <c r="BD29">
        <v>0</v>
      </c>
      <c r="BE29">
        <v>-13.670399999999972</v>
      </c>
      <c r="BF29">
        <v>83.920000000000073</v>
      </c>
      <c r="BG29">
        <v>-25.980399999999918</v>
      </c>
      <c r="BH29">
        <v>0</v>
      </c>
      <c r="BI29">
        <v>88.169600000000059</v>
      </c>
      <c r="BN29">
        <v>183</v>
      </c>
      <c r="BO29">
        <v>25.599600000000009</v>
      </c>
      <c r="BP29" s="6">
        <f t="shared" si="0"/>
        <v>0.28059738109110982</v>
      </c>
      <c r="BQ29" s="6">
        <f t="shared" si="5"/>
        <v>679.94500000000005</v>
      </c>
      <c r="BR29">
        <v>27.230000000000018</v>
      </c>
      <c r="BS29" s="6">
        <f t="shared" si="6"/>
        <v>4.0047356771503603E-2</v>
      </c>
      <c r="BT29" s="6">
        <f t="shared" si="1"/>
        <v>-21.725399999999922</v>
      </c>
      <c r="BU29" s="6">
        <f t="shared" si="2"/>
        <v>-3.0962400580101319E-2</v>
      </c>
      <c r="BV29" s="6">
        <f t="shared" si="7"/>
        <v>4.0047356771503603E-2</v>
      </c>
    </row>
    <row r="30" spans="1:74">
      <c r="A30" t="s">
        <v>106</v>
      </c>
      <c r="B30" t="s">
        <v>115</v>
      </c>
      <c r="D30" s="5">
        <v>43819</v>
      </c>
      <c r="E30" s="6">
        <v>199</v>
      </c>
      <c r="F30" s="6">
        <v>229</v>
      </c>
      <c r="G30" s="6" t="s">
        <v>76</v>
      </c>
      <c r="H30" s="6" t="s">
        <v>76</v>
      </c>
      <c r="I30" s="6" t="s">
        <v>76</v>
      </c>
      <c r="J30" s="6">
        <v>199</v>
      </c>
      <c r="K30" s="6">
        <v>199</v>
      </c>
      <c r="L30" s="6">
        <v>214.99</v>
      </c>
      <c r="M30" s="6">
        <v>239.99</v>
      </c>
      <c r="N30" s="6" t="s">
        <v>76</v>
      </c>
      <c r="O30" s="6">
        <v>239.99</v>
      </c>
      <c r="P30" s="6">
        <v>239.99</v>
      </c>
      <c r="Q30" s="6">
        <v>239.99</v>
      </c>
      <c r="R30" s="6" t="s">
        <v>76</v>
      </c>
      <c r="S30" s="6">
        <v>215</v>
      </c>
      <c r="T30" s="6">
        <v>219.9</v>
      </c>
      <c r="U30" s="6">
        <v>234.99</v>
      </c>
      <c r="V30" s="6">
        <v>234.99</v>
      </c>
      <c r="W30" s="6">
        <v>234.99</v>
      </c>
      <c r="X30" s="6">
        <v>207.44</v>
      </c>
      <c r="Y30" s="6">
        <v>207.6</v>
      </c>
      <c r="Z30" s="6">
        <v>207.61</v>
      </c>
      <c r="AA30" s="6">
        <v>207.59</v>
      </c>
      <c r="AB30" s="6">
        <v>246.53</v>
      </c>
      <c r="AC30" s="6" t="s">
        <v>76</v>
      </c>
      <c r="AD30" s="6" t="s">
        <v>76</v>
      </c>
      <c r="AE30" s="6" t="s">
        <v>76</v>
      </c>
      <c r="AF30" s="6">
        <v>199</v>
      </c>
      <c r="AG30" s="6">
        <v>219</v>
      </c>
      <c r="AH30" s="6">
        <v>229.9</v>
      </c>
      <c r="AI30" s="6" t="s">
        <v>76</v>
      </c>
      <c r="AJ30" s="6" t="s">
        <v>76</v>
      </c>
      <c r="AK30" s="6" t="s">
        <v>76</v>
      </c>
      <c r="AL30" s="6" t="s">
        <v>76</v>
      </c>
      <c r="AM30" s="6" t="s">
        <v>76</v>
      </c>
      <c r="AN30">
        <v>221.15863636363636</v>
      </c>
      <c r="AO30">
        <v>199</v>
      </c>
      <c r="AP30">
        <v>246.53</v>
      </c>
      <c r="AQ30">
        <v>47.53</v>
      </c>
      <c r="AR30" s="7" t="str">
        <f t="shared" si="3"/>
        <v>2</v>
      </c>
      <c r="AS30" s="7">
        <v>1</v>
      </c>
      <c r="AT30">
        <v>0.21491360582387387</v>
      </c>
      <c r="AU30">
        <v>22</v>
      </c>
      <c r="AV30">
        <f t="shared" si="4"/>
        <v>3</v>
      </c>
      <c r="AW30">
        <v>3</v>
      </c>
      <c r="AX30">
        <v>0</v>
      </c>
      <c r="AY30">
        <v>-22.158636363636361</v>
      </c>
      <c r="AZ30">
        <v>0</v>
      </c>
      <c r="BA30">
        <v>18.831363636363648</v>
      </c>
      <c r="BB30">
        <v>4.9000000000000057</v>
      </c>
      <c r="BC30">
        <v>-3.7086363636363728</v>
      </c>
      <c r="BD30">
        <v>0</v>
      </c>
      <c r="BE30">
        <v>13.831363636363648</v>
      </c>
      <c r="BF30">
        <v>39.090000000000003</v>
      </c>
      <c r="BG30">
        <v>-5.8046363636363765</v>
      </c>
      <c r="BH30">
        <v>20</v>
      </c>
      <c r="BI30">
        <v>1.6063636363636249</v>
      </c>
      <c r="BN30">
        <v>40.990000000000009</v>
      </c>
      <c r="BO30">
        <v>1.4173636363636604</v>
      </c>
      <c r="BP30" s="6">
        <f t="shared" si="0"/>
        <v>0.2242635794633869</v>
      </c>
      <c r="BQ30" s="6">
        <f t="shared" si="5"/>
        <v>219.55333333333331</v>
      </c>
      <c r="BR30">
        <v>15.997500000000002</v>
      </c>
      <c r="BS30" s="6">
        <f t="shared" si="6"/>
        <v>7.2863844775756859E-2</v>
      </c>
      <c r="BT30" s="6">
        <f t="shared" si="1"/>
        <v>-1.6053030303030482</v>
      </c>
      <c r="BU30" s="6">
        <f t="shared" si="2"/>
        <v>-7.2586043063837475E-3</v>
      </c>
      <c r="BV30" s="6">
        <f t="shared" si="7"/>
        <v>7.2863844775756859E-2</v>
      </c>
    </row>
    <row r="31" spans="1:74">
      <c r="A31" t="s">
        <v>106</v>
      </c>
      <c r="B31" t="s">
        <v>116</v>
      </c>
      <c r="D31" s="5">
        <v>43819</v>
      </c>
      <c r="E31" s="6">
        <v>523.98</v>
      </c>
      <c r="F31" s="6" t="s">
        <v>76</v>
      </c>
      <c r="G31" s="6" t="s">
        <v>76</v>
      </c>
      <c r="H31" s="6" t="s">
        <v>76</v>
      </c>
      <c r="I31" s="6" t="s">
        <v>76</v>
      </c>
      <c r="J31" s="6">
        <v>619</v>
      </c>
      <c r="K31" s="6">
        <v>619</v>
      </c>
      <c r="L31" s="6">
        <v>619</v>
      </c>
      <c r="M31" s="6">
        <v>559.99</v>
      </c>
      <c r="N31" s="6">
        <v>559.99</v>
      </c>
      <c r="O31" s="6" t="s">
        <v>76</v>
      </c>
      <c r="P31" s="6">
        <v>559.99</v>
      </c>
      <c r="Q31" s="6">
        <v>559.99</v>
      </c>
      <c r="R31" s="6" t="s">
        <v>76</v>
      </c>
      <c r="S31" s="6">
        <v>599</v>
      </c>
      <c r="T31" s="6">
        <v>487.49</v>
      </c>
      <c r="U31" s="6" t="s">
        <v>76</v>
      </c>
      <c r="V31" s="6">
        <v>518.74</v>
      </c>
      <c r="W31" s="6">
        <v>507.3</v>
      </c>
      <c r="X31" s="6">
        <v>486.51</v>
      </c>
      <c r="Y31" s="6">
        <v>486.67</v>
      </c>
      <c r="Z31" s="6">
        <v>486.68</v>
      </c>
      <c r="AA31" s="6">
        <v>486.66</v>
      </c>
      <c r="AB31" s="6">
        <v>542.03</v>
      </c>
      <c r="AC31" s="6">
        <v>504.8</v>
      </c>
      <c r="AD31" s="6" t="s">
        <v>76</v>
      </c>
      <c r="AE31" s="6" t="s">
        <v>76</v>
      </c>
      <c r="AF31" s="6">
        <v>568</v>
      </c>
      <c r="AG31" s="6">
        <v>569</v>
      </c>
      <c r="AH31" s="6">
        <v>519</v>
      </c>
      <c r="AI31" s="6" t="s">
        <v>76</v>
      </c>
      <c r="AJ31" s="6" t="s">
        <v>76</v>
      </c>
      <c r="AK31" s="6" t="s">
        <v>76</v>
      </c>
      <c r="AL31" s="6" t="s">
        <v>76</v>
      </c>
      <c r="AM31" s="6" t="s">
        <v>76</v>
      </c>
      <c r="AN31">
        <v>542.03904761904755</v>
      </c>
      <c r="AO31">
        <v>486.51</v>
      </c>
      <c r="AP31">
        <v>619</v>
      </c>
      <c r="AQ31">
        <v>132.49</v>
      </c>
      <c r="AR31" s="7">
        <f t="shared" si="3"/>
        <v>3</v>
      </c>
      <c r="AS31" s="7">
        <v>1</v>
      </c>
      <c r="AT31">
        <v>0.24442888493361054</v>
      </c>
      <c r="AU31">
        <v>21</v>
      </c>
      <c r="AV31">
        <f t="shared" si="4"/>
        <v>3</v>
      </c>
      <c r="AW31">
        <v>3</v>
      </c>
      <c r="AX31">
        <v>0</v>
      </c>
      <c r="AY31">
        <v>76.960952380952449</v>
      </c>
      <c r="AZ31">
        <v>0</v>
      </c>
      <c r="BA31">
        <v>17.950952380952458</v>
      </c>
      <c r="BB31">
        <v>111.50999999999999</v>
      </c>
      <c r="BC31">
        <v>1.2059523809524535</v>
      </c>
      <c r="BD31">
        <v>11.439999999999998</v>
      </c>
      <c r="BE31">
        <v>-29.019047619047569</v>
      </c>
      <c r="BF31">
        <v>55.519999999999982</v>
      </c>
      <c r="BG31">
        <v>-44.329047619047515</v>
      </c>
      <c r="BH31">
        <v>1</v>
      </c>
      <c r="BI31">
        <v>-3.7623809523809086</v>
      </c>
      <c r="BN31">
        <v>114.19999999999999</v>
      </c>
      <c r="BO31">
        <v>3.3149523809524908</v>
      </c>
      <c r="BP31" s="6">
        <f t="shared" si="0"/>
        <v>0.25921672061340389</v>
      </c>
      <c r="BQ31" s="6">
        <f t="shared" si="5"/>
        <v>521.64363636363635</v>
      </c>
      <c r="BR31">
        <v>44.867499999999993</v>
      </c>
      <c r="BS31" s="6">
        <f t="shared" si="6"/>
        <v>8.6011784429634988E-2</v>
      </c>
      <c r="BT31" s="6">
        <f t="shared" si="1"/>
        <v>-20.395411255411204</v>
      </c>
      <c r="BU31" s="6">
        <f t="shared" si="2"/>
        <v>-3.7627199267284854E-2</v>
      </c>
      <c r="BV31" s="6">
        <f t="shared" si="7"/>
        <v>8.6011784429634988E-2</v>
      </c>
    </row>
    <row r="32" spans="1:74">
      <c r="A32" s="8" t="s">
        <v>117</v>
      </c>
      <c r="B32" s="9" t="s">
        <v>118</v>
      </c>
      <c r="C32" s="8" t="s">
        <v>119</v>
      </c>
      <c r="D32" s="8" t="s">
        <v>120</v>
      </c>
      <c r="E32" s="6">
        <v>1929</v>
      </c>
      <c r="F32" s="10" t="s">
        <v>76</v>
      </c>
      <c r="G32" s="10" t="s">
        <v>76</v>
      </c>
      <c r="H32" s="10" t="s">
        <v>76</v>
      </c>
      <c r="I32" s="10" t="s">
        <v>76</v>
      </c>
      <c r="J32" s="6">
        <v>1959</v>
      </c>
      <c r="K32" s="11">
        <v>1949</v>
      </c>
      <c r="L32" s="10" t="s">
        <v>76</v>
      </c>
      <c r="M32" s="6">
        <v>2060.69</v>
      </c>
      <c r="N32" s="6" t="s">
        <v>76</v>
      </c>
      <c r="O32" s="6" t="s">
        <v>76</v>
      </c>
      <c r="P32" s="6" t="s">
        <v>76</v>
      </c>
      <c r="Q32" s="6" t="s">
        <v>76</v>
      </c>
      <c r="R32" s="6" t="s">
        <v>76</v>
      </c>
      <c r="S32" s="6">
        <v>1929</v>
      </c>
      <c r="T32" s="10" t="s">
        <v>76</v>
      </c>
      <c r="U32" s="10" t="s">
        <v>76</v>
      </c>
      <c r="V32" s="10" t="s">
        <v>76</v>
      </c>
      <c r="W32" s="10" t="s">
        <v>76</v>
      </c>
      <c r="X32" s="10" t="s">
        <v>76</v>
      </c>
      <c r="Y32" s="10" t="s">
        <v>76</v>
      </c>
      <c r="Z32" s="10" t="s">
        <v>76</v>
      </c>
      <c r="AA32" s="10" t="s">
        <v>76</v>
      </c>
      <c r="AB32" s="10" t="s">
        <v>76</v>
      </c>
      <c r="AC32" s="10" t="s">
        <v>76</v>
      </c>
      <c r="AD32" s="6" t="s">
        <v>76</v>
      </c>
      <c r="AE32" s="10" t="s">
        <v>76</v>
      </c>
      <c r="AF32" s="10" t="s">
        <v>76</v>
      </c>
      <c r="AG32" s="10" t="s">
        <v>76</v>
      </c>
      <c r="AH32" s="10" t="s">
        <v>76</v>
      </c>
      <c r="AI32" s="6" t="s">
        <v>76</v>
      </c>
      <c r="AJ32" s="6" t="s">
        <v>76</v>
      </c>
      <c r="AK32" s="6" t="s">
        <v>76</v>
      </c>
      <c r="AL32" s="6" t="s">
        <v>76</v>
      </c>
      <c r="AM32" s="6" t="s">
        <v>76</v>
      </c>
      <c r="AN32">
        <v>1965.3380000000002</v>
      </c>
      <c r="AO32">
        <v>1929</v>
      </c>
      <c r="AP32">
        <v>2060.69</v>
      </c>
      <c r="AQ32">
        <v>131.69000000000005</v>
      </c>
      <c r="AR32" s="7">
        <f t="shared" si="3"/>
        <v>3</v>
      </c>
      <c r="AS32" s="7">
        <v>1</v>
      </c>
      <c r="AT32">
        <v>6.7006285941654836E-2</v>
      </c>
      <c r="AU32">
        <v>5</v>
      </c>
      <c r="AV32">
        <f t="shared" si="4"/>
        <v>1</v>
      </c>
      <c r="AW32">
        <v>4</v>
      </c>
      <c r="AX32">
        <v>10</v>
      </c>
      <c r="AY32">
        <v>-11.338000000000193</v>
      </c>
      <c r="AZ32">
        <v>0</v>
      </c>
      <c r="BA32">
        <v>95.351999999999862</v>
      </c>
      <c r="BB32">
        <v>0</v>
      </c>
      <c r="BC32">
        <v>-36.338000000000193</v>
      </c>
      <c r="BN32">
        <v>0</v>
      </c>
      <c r="BO32">
        <v>-36.338000000000193</v>
      </c>
      <c r="BP32" s="6"/>
      <c r="BQ32" s="6">
        <f t="shared" si="5"/>
        <v>1929</v>
      </c>
      <c r="BR32">
        <v>0</v>
      </c>
      <c r="BS32" s="6">
        <f t="shared" si="6"/>
        <v>0</v>
      </c>
      <c r="BT32" s="6">
        <f t="shared" si="1"/>
        <v>-36.338000000000193</v>
      </c>
      <c r="BU32" s="6">
        <f t="shared" si="2"/>
        <v>-1.8489440493187528E-2</v>
      </c>
      <c r="BV32" s="6">
        <f t="shared" si="7"/>
        <v>0</v>
      </c>
    </row>
    <row r="33" spans="1:74">
      <c r="A33" s="8" t="s">
        <v>117</v>
      </c>
      <c r="B33" s="9" t="s">
        <v>121</v>
      </c>
      <c r="C33" s="8" t="s">
        <v>122</v>
      </c>
      <c r="D33" s="8" t="s">
        <v>123</v>
      </c>
      <c r="E33" s="6">
        <v>1299</v>
      </c>
      <c r="F33" s="10" t="s">
        <v>76</v>
      </c>
      <c r="G33" s="10" t="s">
        <v>76</v>
      </c>
      <c r="H33" s="10" t="s">
        <v>76</v>
      </c>
      <c r="I33" s="10" t="s">
        <v>76</v>
      </c>
      <c r="J33" s="6">
        <v>1299</v>
      </c>
      <c r="K33" s="11">
        <v>1299</v>
      </c>
      <c r="L33" s="10" t="s">
        <v>76</v>
      </c>
      <c r="M33" s="6">
        <v>1299</v>
      </c>
      <c r="N33" s="6" t="s">
        <v>76</v>
      </c>
      <c r="O33" s="6" t="s">
        <v>76</v>
      </c>
      <c r="P33" s="6" t="s">
        <v>76</v>
      </c>
      <c r="Q33" s="6" t="s">
        <v>76</v>
      </c>
      <c r="R33" s="6" t="s">
        <v>76</v>
      </c>
      <c r="S33" s="6" t="s">
        <v>76</v>
      </c>
      <c r="T33" s="12">
        <v>1299</v>
      </c>
      <c r="U33" s="10" t="s">
        <v>76</v>
      </c>
      <c r="V33" s="10" t="s">
        <v>76</v>
      </c>
      <c r="W33" s="10" t="s">
        <v>76</v>
      </c>
      <c r="X33" s="10" t="s">
        <v>76</v>
      </c>
      <c r="Y33" s="10" t="s">
        <v>76</v>
      </c>
      <c r="Z33" s="10" t="s">
        <v>76</v>
      </c>
      <c r="AA33" s="10" t="s">
        <v>76</v>
      </c>
      <c r="AB33" s="10" t="s">
        <v>76</v>
      </c>
      <c r="AC33" s="10" t="s">
        <v>76</v>
      </c>
      <c r="AD33" s="6" t="s">
        <v>76</v>
      </c>
      <c r="AE33" s="10" t="s">
        <v>76</v>
      </c>
      <c r="AF33" s="12">
        <v>1299</v>
      </c>
      <c r="AG33" s="12">
        <v>1299</v>
      </c>
      <c r="AH33" s="10" t="s">
        <v>76</v>
      </c>
      <c r="AI33" s="6" t="s">
        <v>76</v>
      </c>
      <c r="AJ33" s="6" t="s">
        <v>76</v>
      </c>
      <c r="AK33" s="6" t="s">
        <v>76</v>
      </c>
      <c r="AL33" s="6" t="s">
        <v>76</v>
      </c>
      <c r="AM33" s="6" t="s">
        <v>76</v>
      </c>
      <c r="AN33">
        <v>1299</v>
      </c>
      <c r="AO33">
        <v>1299</v>
      </c>
      <c r="AP33">
        <v>1299</v>
      </c>
      <c r="AQ33">
        <v>0</v>
      </c>
      <c r="AR33" s="7">
        <f t="shared" si="3"/>
        <v>3</v>
      </c>
      <c r="AS33" s="7">
        <v>1</v>
      </c>
      <c r="AT33">
        <v>0</v>
      </c>
      <c r="AU33">
        <v>7</v>
      </c>
      <c r="AV33">
        <f t="shared" si="4"/>
        <v>1</v>
      </c>
      <c r="AW33">
        <v>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H33">
        <v>0</v>
      </c>
      <c r="BI33">
        <v>0</v>
      </c>
      <c r="BN33">
        <v>0</v>
      </c>
      <c r="BO33">
        <v>0</v>
      </c>
      <c r="BP33" s="6"/>
      <c r="BQ33" s="6">
        <f t="shared" si="5"/>
        <v>1299</v>
      </c>
      <c r="BR33">
        <v>0</v>
      </c>
      <c r="BS33" s="6">
        <f t="shared" si="6"/>
        <v>0</v>
      </c>
      <c r="BT33" s="6">
        <f t="shared" si="1"/>
        <v>0</v>
      </c>
      <c r="BU33" s="6">
        <f t="shared" si="2"/>
        <v>0</v>
      </c>
      <c r="BV33" s="6">
        <f t="shared" si="7"/>
        <v>0</v>
      </c>
    </row>
    <row r="34" spans="1:74">
      <c r="A34" s="8" t="s">
        <v>117</v>
      </c>
      <c r="B34" s="9" t="s">
        <v>124</v>
      </c>
      <c r="C34" s="8" t="s">
        <v>125</v>
      </c>
      <c r="D34" s="8" t="s">
        <v>123</v>
      </c>
      <c r="E34" s="6">
        <v>489.99</v>
      </c>
      <c r="F34" s="10" t="s">
        <v>76</v>
      </c>
      <c r="G34" s="10" t="s">
        <v>76</v>
      </c>
      <c r="H34" s="10" t="s">
        <v>76</v>
      </c>
      <c r="I34" s="10" t="s">
        <v>76</v>
      </c>
      <c r="J34" s="6">
        <v>505</v>
      </c>
      <c r="K34" s="11">
        <v>515</v>
      </c>
      <c r="L34" s="10" t="s">
        <v>76</v>
      </c>
      <c r="M34" s="6">
        <v>573.6</v>
      </c>
      <c r="N34" s="6">
        <v>573.6</v>
      </c>
      <c r="O34" s="6">
        <v>573.6</v>
      </c>
      <c r="P34" s="6">
        <v>537.89</v>
      </c>
      <c r="Q34" s="6">
        <v>573.6</v>
      </c>
      <c r="R34" s="6" t="s">
        <v>76</v>
      </c>
      <c r="S34" s="6">
        <v>549</v>
      </c>
      <c r="T34" s="12">
        <v>489.99</v>
      </c>
      <c r="U34" s="12">
        <v>529</v>
      </c>
      <c r="V34" s="12">
        <v>503.97</v>
      </c>
      <c r="W34" s="12">
        <v>494.7</v>
      </c>
      <c r="X34" s="10" t="s">
        <v>76</v>
      </c>
      <c r="Y34" s="10" t="s">
        <v>76</v>
      </c>
      <c r="Z34" s="10" t="s">
        <v>76</v>
      </c>
      <c r="AA34" s="10" t="s">
        <v>76</v>
      </c>
      <c r="AB34" s="10" t="s">
        <v>76</v>
      </c>
      <c r="AC34" s="10" t="s">
        <v>76</v>
      </c>
      <c r="AD34" s="6" t="s">
        <v>76</v>
      </c>
      <c r="AE34" s="12">
        <v>541.21</v>
      </c>
      <c r="AF34" s="12">
        <v>487.97</v>
      </c>
      <c r="AG34" s="12">
        <v>489</v>
      </c>
      <c r="AH34" s="12">
        <v>849</v>
      </c>
      <c r="AI34" s="6" t="s">
        <v>76</v>
      </c>
      <c r="AJ34" s="6" t="s">
        <v>76</v>
      </c>
      <c r="AK34" s="6" t="s">
        <v>76</v>
      </c>
      <c r="AL34" s="6" t="s">
        <v>76</v>
      </c>
      <c r="AM34" s="6" t="s">
        <v>76</v>
      </c>
      <c r="AN34">
        <v>545.6541176470588</v>
      </c>
      <c r="AO34">
        <v>487.97</v>
      </c>
      <c r="AP34">
        <v>849</v>
      </c>
      <c r="AQ34">
        <v>361.03</v>
      </c>
      <c r="AR34" s="7">
        <f t="shared" si="3"/>
        <v>3</v>
      </c>
      <c r="AS34" s="7">
        <v>1</v>
      </c>
      <c r="AT34">
        <v>0.66164624864706367</v>
      </c>
      <c r="AU34">
        <v>17</v>
      </c>
      <c r="AV34">
        <f t="shared" si="4"/>
        <v>3</v>
      </c>
      <c r="AW34">
        <v>4</v>
      </c>
      <c r="AX34">
        <v>10</v>
      </c>
      <c r="AY34">
        <v>-35.654117647058797</v>
      </c>
      <c r="AZ34">
        <v>0</v>
      </c>
      <c r="BA34">
        <v>27.945882352941226</v>
      </c>
      <c r="BB34">
        <v>59.009999999999991</v>
      </c>
      <c r="BC34">
        <v>-26.159117647058792</v>
      </c>
      <c r="BD34">
        <v>34.300000000000011</v>
      </c>
      <c r="BE34">
        <v>-36.430784313725439</v>
      </c>
      <c r="BH34">
        <v>1.0299999999999727</v>
      </c>
      <c r="BI34">
        <v>-31.064117647058765</v>
      </c>
      <c r="BN34">
        <v>359.01</v>
      </c>
      <c r="BO34">
        <v>58.868382352941239</v>
      </c>
      <c r="BP34" s="6">
        <f>BN34/AVERAGE(F34,G34,H34,I34,L34,P34,AC34,AD34,AE34,AH34,)</f>
        <v>0.74479539442974951</v>
      </c>
      <c r="BQ34" s="6">
        <f t="shared" si="5"/>
        <v>506.23285714285714</v>
      </c>
      <c r="BR34">
        <v>31.446666666666658</v>
      </c>
      <c r="BS34" s="6">
        <f t="shared" si="6"/>
        <v>6.2118975927697474E-2</v>
      </c>
      <c r="BT34" s="6">
        <f t="shared" si="1"/>
        <v>-39.421260504201655</v>
      </c>
      <c r="BU34" s="6">
        <f t="shared" si="2"/>
        <v>-7.2245877432744313E-2</v>
      </c>
      <c r="BV34" s="6">
        <f t="shared" si="7"/>
        <v>6.2118975927697474E-2</v>
      </c>
    </row>
    <row r="35" spans="1:74">
      <c r="A35" s="8" t="s">
        <v>117</v>
      </c>
      <c r="B35" s="9" t="s">
        <v>126</v>
      </c>
      <c r="C35" s="8" t="s">
        <v>127</v>
      </c>
      <c r="D35" s="8" t="s">
        <v>123</v>
      </c>
      <c r="E35" s="6">
        <v>1249</v>
      </c>
      <c r="F35" s="10" t="s">
        <v>76</v>
      </c>
      <c r="G35" s="10" t="s">
        <v>76</v>
      </c>
      <c r="H35" s="10" t="s">
        <v>76</v>
      </c>
      <c r="I35" s="10" t="s">
        <v>76</v>
      </c>
      <c r="J35" s="6">
        <v>1249</v>
      </c>
      <c r="K35" s="11">
        <v>1249</v>
      </c>
      <c r="L35" s="10" t="s">
        <v>76</v>
      </c>
      <c r="M35" s="6">
        <v>1249</v>
      </c>
      <c r="N35" s="6" t="s">
        <v>76</v>
      </c>
      <c r="O35" s="6" t="s">
        <v>76</v>
      </c>
      <c r="P35" s="6" t="s">
        <v>76</v>
      </c>
      <c r="Q35" s="6" t="s">
        <v>76</v>
      </c>
      <c r="R35" s="6" t="s">
        <v>76</v>
      </c>
      <c r="S35" s="6">
        <v>1492</v>
      </c>
      <c r="T35" s="12" t="s">
        <v>76</v>
      </c>
      <c r="U35" s="12" t="s">
        <v>76</v>
      </c>
      <c r="V35" s="12" t="s">
        <v>76</v>
      </c>
      <c r="W35" s="12" t="s">
        <v>76</v>
      </c>
      <c r="X35" s="10" t="s">
        <v>76</v>
      </c>
      <c r="Y35" s="10" t="s">
        <v>76</v>
      </c>
      <c r="Z35" s="10" t="s">
        <v>76</v>
      </c>
      <c r="AA35" s="10" t="s">
        <v>76</v>
      </c>
      <c r="AB35" s="10" t="s">
        <v>76</v>
      </c>
      <c r="AC35" s="10" t="s">
        <v>76</v>
      </c>
      <c r="AD35" s="6" t="s">
        <v>76</v>
      </c>
      <c r="AE35" s="12" t="s">
        <v>76</v>
      </c>
      <c r="AF35" s="12">
        <v>1299</v>
      </c>
      <c r="AG35" s="12" t="s">
        <v>76</v>
      </c>
      <c r="AH35" s="12" t="s">
        <v>76</v>
      </c>
      <c r="AI35" s="6" t="s">
        <v>76</v>
      </c>
      <c r="AJ35" s="6" t="s">
        <v>76</v>
      </c>
      <c r="AK35" s="6" t="s">
        <v>76</v>
      </c>
      <c r="AL35" s="6" t="s">
        <v>76</v>
      </c>
      <c r="AM35" s="6" t="s">
        <v>76</v>
      </c>
      <c r="AN35">
        <v>1297.8333333333333</v>
      </c>
      <c r="AO35">
        <v>1249</v>
      </c>
      <c r="AP35">
        <v>1492</v>
      </c>
      <c r="AQ35">
        <v>243</v>
      </c>
      <c r="AR35" s="7">
        <f t="shared" si="3"/>
        <v>3</v>
      </c>
      <c r="AS35" s="7">
        <v>1</v>
      </c>
      <c r="AT35">
        <v>0.18723513548221396</v>
      </c>
      <c r="AU35">
        <v>6</v>
      </c>
      <c r="AV35">
        <f t="shared" si="4"/>
        <v>1</v>
      </c>
      <c r="AW35">
        <v>4</v>
      </c>
      <c r="AX35">
        <v>0</v>
      </c>
      <c r="AY35">
        <v>-48.833333333333258</v>
      </c>
      <c r="AZ35">
        <v>0</v>
      </c>
      <c r="BA35">
        <v>-48.833333333333258</v>
      </c>
      <c r="BB35">
        <v>0</v>
      </c>
      <c r="BC35">
        <v>194.16666666666674</v>
      </c>
      <c r="BH35">
        <v>0</v>
      </c>
      <c r="BI35">
        <v>1.1666666666667425</v>
      </c>
      <c r="BN35">
        <v>0</v>
      </c>
      <c r="BO35">
        <v>-48.833333333333258</v>
      </c>
      <c r="BP35" s="6"/>
      <c r="BQ35" s="6">
        <f t="shared" si="5"/>
        <v>1395.5</v>
      </c>
      <c r="BR35">
        <v>0</v>
      </c>
      <c r="BS35" s="6">
        <f t="shared" si="6"/>
        <v>0</v>
      </c>
      <c r="BT35" s="6">
        <f t="shared" si="1"/>
        <v>97.666666666666742</v>
      </c>
      <c r="BU35" s="6">
        <f t="shared" si="2"/>
        <v>7.5253627841273985E-2</v>
      </c>
      <c r="BV35" s="6">
        <f t="shared" si="7"/>
        <v>0</v>
      </c>
    </row>
    <row r="36" spans="1:74">
      <c r="A36" s="8" t="s">
        <v>117</v>
      </c>
      <c r="B36" s="9" t="s">
        <v>128</v>
      </c>
      <c r="C36" s="8" t="s">
        <v>129</v>
      </c>
      <c r="D36" s="8" t="s">
        <v>120</v>
      </c>
      <c r="E36" s="6">
        <v>1179</v>
      </c>
      <c r="F36" s="10" t="s">
        <v>76</v>
      </c>
      <c r="G36" s="10" t="s">
        <v>76</v>
      </c>
      <c r="H36" s="10" t="s">
        <v>76</v>
      </c>
      <c r="I36" s="10" t="s">
        <v>76</v>
      </c>
      <c r="J36" s="6">
        <v>1179</v>
      </c>
      <c r="K36" s="11">
        <v>1179</v>
      </c>
      <c r="L36" s="10" t="s">
        <v>76</v>
      </c>
      <c r="M36" s="6">
        <v>1179</v>
      </c>
      <c r="N36" s="6" t="s">
        <v>76</v>
      </c>
      <c r="O36" s="6" t="s">
        <v>76</v>
      </c>
      <c r="P36" s="6" t="s">
        <v>76</v>
      </c>
      <c r="Q36" s="6" t="s">
        <v>76</v>
      </c>
      <c r="R36" s="6" t="s">
        <v>76</v>
      </c>
      <c r="S36" s="6">
        <v>1264</v>
      </c>
      <c r="T36" s="10">
        <v>1199</v>
      </c>
      <c r="U36" s="10" t="s">
        <v>76</v>
      </c>
      <c r="V36" s="10" t="s">
        <v>76</v>
      </c>
      <c r="W36" s="10" t="s">
        <v>76</v>
      </c>
      <c r="X36" s="10" t="s">
        <v>76</v>
      </c>
      <c r="Y36" s="10" t="s">
        <v>76</v>
      </c>
      <c r="Z36" s="10" t="s">
        <v>76</v>
      </c>
      <c r="AA36" s="10" t="s">
        <v>76</v>
      </c>
      <c r="AB36" s="10" t="s">
        <v>76</v>
      </c>
      <c r="AC36" s="10" t="s">
        <v>76</v>
      </c>
      <c r="AD36" s="6" t="s">
        <v>76</v>
      </c>
      <c r="AE36" s="10" t="s">
        <v>76</v>
      </c>
      <c r="AF36" s="10" t="s">
        <v>76</v>
      </c>
      <c r="AG36" s="10" t="s">
        <v>76</v>
      </c>
      <c r="AH36" s="10" t="s">
        <v>76</v>
      </c>
      <c r="AI36" s="6" t="s">
        <v>76</v>
      </c>
      <c r="AJ36" s="6" t="s">
        <v>76</v>
      </c>
      <c r="AK36" s="6" t="s">
        <v>76</v>
      </c>
      <c r="AL36" s="6" t="s">
        <v>76</v>
      </c>
      <c r="AM36" s="6" t="s">
        <v>76</v>
      </c>
      <c r="AN36">
        <v>1196.5</v>
      </c>
      <c r="AO36">
        <v>1179</v>
      </c>
      <c r="AP36">
        <v>1264</v>
      </c>
      <c r="AQ36">
        <v>85</v>
      </c>
      <c r="AR36" s="7">
        <f t="shared" si="3"/>
        <v>3</v>
      </c>
      <c r="AS36" s="7">
        <v>1</v>
      </c>
      <c r="AT36">
        <v>7.10405348934392E-2</v>
      </c>
      <c r="AU36">
        <v>6</v>
      </c>
      <c r="AV36">
        <f t="shared" si="4"/>
        <v>1</v>
      </c>
      <c r="AW36">
        <v>4</v>
      </c>
      <c r="AX36">
        <v>0</v>
      </c>
      <c r="AY36">
        <v>-17.5</v>
      </c>
      <c r="AZ36">
        <v>0</v>
      </c>
      <c r="BA36">
        <v>-17.5</v>
      </c>
      <c r="BB36">
        <v>65</v>
      </c>
      <c r="BC36">
        <v>35</v>
      </c>
      <c r="BN36">
        <v>0</v>
      </c>
      <c r="BO36">
        <v>-17.5</v>
      </c>
      <c r="BP36" s="6"/>
      <c r="BQ36" s="6">
        <f t="shared" si="5"/>
        <v>1231.5</v>
      </c>
      <c r="BR36">
        <v>65</v>
      </c>
      <c r="BS36" s="6">
        <f t="shared" si="6"/>
        <v>5.2781161185546079E-2</v>
      </c>
      <c r="BT36" s="6">
        <f t="shared" si="1"/>
        <v>35</v>
      </c>
      <c r="BU36" s="6">
        <f t="shared" si="2"/>
        <v>2.9251984956122024E-2</v>
      </c>
      <c r="BV36" s="6">
        <f t="shared" si="7"/>
        <v>5.2781161185546079E-2</v>
      </c>
    </row>
    <row r="37" spans="1:74">
      <c r="A37" s="8" t="s">
        <v>117</v>
      </c>
      <c r="B37" s="9" t="s">
        <v>130</v>
      </c>
      <c r="C37" s="8" t="s">
        <v>131</v>
      </c>
      <c r="D37" s="8" t="s">
        <v>120</v>
      </c>
      <c r="E37" s="6">
        <v>2040.82</v>
      </c>
      <c r="F37" s="10" t="s">
        <v>76</v>
      </c>
      <c r="G37" s="10" t="s">
        <v>76</v>
      </c>
      <c r="H37" s="10" t="s">
        <v>76</v>
      </c>
      <c r="I37" s="10" t="s">
        <v>76</v>
      </c>
      <c r="J37" s="6">
        <v>2199</v>
      </c>
      <c r="K37" s="11">
        <v>2199</v>
      </c>
      <c r="L37" s="10" t="s">
        <v>76</v>
      </c>
      <c r="M37" s="6" t="s">
        <v>76</v>
      </c>
      <c r="N37" s="6" t="s">
        <v>76</v>
      </c>
      <c r="O37" s="6" t="s">
        <v>76</v>
      </c>
      <c r="P37" s="6" t="s">
        <v>76</v>
      </c>
      <c r="Q37" s="6" t="s">
        <v>76</v>
      </c>
      <c r="R37" s="6" t="s">
        <v>76</v>
      </c>
      <c r="S37" s="6">
        <v>2197</v>
      </c>
      <c r="T37" s="12" t="s">
        <v>76</v>
      </c>
      <c r="U37" s="10" t="s">
        <v>76</v>
      </c>
      <c r="V37" s="10" t="s">
        <v>76</v>
      </c>
      <c r="W37" s="10" t="s">
        <v>76</v>
      </c>
      <c r="X37" s="10" t="s">
        <v>76</v>
      </c>
      <c r="Y37" s="10" t="s">
        <v>76</v>
      </c>
      <c r="Z37" s="10" t="s">
        <v>76</v>
      </c>
      <c r="AA37" s="10" t="s">
        <v>76</v>
      </c>
      <c r="AB37" s="10" t="s">
        <v>76</v>
      </c>
      <c r="AC37" s="10" t="s">
        <v>76</v>
      </c>
      <c r="AD37" s="6" t="s">
        <v>76</v>
      </c>
      <c r="AE37" s="10" t="s">
        <v>76</v>
      </c>
      <c r="AF37" s="10" t="s">
        <v>76</v>
      </c>
      <c r="AG37" s="12">
        <v>2299</v>
      </c>
      <c r="AH37" s="10" t="s">
        <v>76</v>
      </c>
      <c r="AI37" s="6" t="s">
        <v>76</v>
      </c>
      <c r="AJ37" s="6" t="s">
        <v>76</v>
      </c>
      <c r="AK37" s="6" t="s">
        <v>76</v>
      </c>
      <c r="AL37" s="6" t="s">
        <v>76</v>
      </c>
      <c r="AM37" s="6" t="s">
        <v>76</v>
      </c>
      <c r="AN37">
        <v>2186.9639999999999</v>
      </c>
      <c r="AO37">
        <v>2040.82</v>
      </c>
      <c r="AP37">
        <v>2299</v>
      </c>
      <c r="AQ37">
        <v>258.18000000000006</v>
      </c>
      <c r="AR37" s="7">
        <f t="shared" si="3"/>
        <v>3</v>
      </c>
      <c r="AS37" s="7">
        <v>1</v>
      </c>
      <c r="AT37">
        <v>0.1180540694771382</v>
      </c>
      <c r="AU37">
        <v>5</v>
      </c>
      <c r="AV37">
        <f t="shared" si="4"/>
        <v>1</v>
      </c>
      <c r="AW37">
        <v>4</v>
      </c>
      <c r="AX37">
        <v>0</v>
      </c>
      <c r="AY37">
        <v>12.036000000000058</v>
      </c>
      <c r="BB37">
        <v>0</v>
      </c>
      <c r="BC37">
        <v>10.036000000000058</v>
      </c>
      <c r="BN37">
        <v>0</v>
      </c>
      <c r="BO37">
        <v>-146.14400000000001</v>
      </c>
      <c r="BP37" s="6"/>
      <c r="BQ37" s="6">
        <f t="shared" si="5"/>
        <v>2248</v>
      </c>
      <c r="BR37">
        <v>0</v>
      </c>
      <c r="BS37" s="6">
        <f t="shared" si="6"/>
        <v>0</v>
      </c>
      <c r="BT37" s="6">
        <f t="shared" si="1"/>
        <v>61.036000000000058</v>
      </c>
      <c r="BU37" s="6">
        <f t="shared" si="2"/>
        <v>2.7909009933405424E-2</v>
      </c>
      <c r="BV37" s="6">
        <f t="shared" si="7"/>
        <v>0</v>
      </c>
    </row>
    <row r="38" spans="1:74">
      <c r="A38" s="8" t="s">
        <v>117</v>
      </c>
      <c r="B38" s="9" t="s">
        <v>132</v>
      </c>
      <c r="C38" s="8" t="s">
        <v>133</v>
      </c>
      <c r="D38" s="8" t="s">
        <v>120</v>
      </c>
      <c r="E38" s="6">
        <v>1637.84</v>
      </c>
      <c r="F38" s="10" t="s">
        <v>76</v>
      </c>
      <c r="G38" s="10" t="s">
        <v>76</v>
      </c>
      <c r="H38" s="10" t="s">
        <v>76</v>
      </c>
      <c r="I38" s="10" t="s">
        <v>76</v>
      </c>
      <c r="J38" s="6">
        <v>1399</v>
      </c>
      <c r="K38" s="11">
        <v>1399</v>
      </c>
      <c r="L38" s="10" t="s">
        <v>76</v>
      </c>
      <c r="M38" s="6">
        <v>1499</v>
      </c>
      <c r="N38" s="6" t="s">
        <v>76</v>
      </c>
      <c r="O38" s="6" t="s">
        <v>76</v>
      </c>
      <c r="P38" s="6" t="s">
        <v>76</v>
      </c>
      <c r="Q38" s="6" t="s">
        <v>76</v>
      </c>
      <c r="R38" s="6" t="s">
        <v>76</v>
      </c>
      <c r="S38" s="6">
        <v>1397</v>
      </c>
      <c r="T38" s="12">
        <v>1499</v>
      </c>
      <c r="U38" s="10" t="s">
        <v>76</v>
      </c>
      <c r="V38" s="10" t="s">
        <v>76</v>
      </c>
      <c r="W38" s="10" t="s">
        <v>76</v>
      </c>
      <c r="X38" s="10" t="s">
        <v>76</v>
      </c>
      <c r="Y38" s="10" t="s">
        <v>76</v>
      </c>
      <c r="Z38" s="10" t="s">
        <v>76</v>
      </c>
      <c r="AA38" s="10" t="s">
        <v>76</v>
      </c>
      <c r="AB38" s="10" t="s">
        <v>76</v>
      </c>
      <c r="AC38" s="10" t="s">
        <v>76</v>
      </c>
      <c r="AD38" s="6" t="s">
        <v>76</v>
      </c>
      <c r="AE38" s="10" t="s">
        <v>76</v>
      </c>
      <c r="AF38" s="10" t="s">
        <v>76</v>
      </c>
      <c r="AG38" s="12">
        <v>1499</v>
      </c>
      <c r="AH38" s="10" t="s">
        <v>76</v>
      </c>
      <c r="AI38" s="6" t="s">
        <v>76</v>
      </c>
      <c r="AJ38" s="6" t="s">
        <v>76</v>
      </c>
      <c r="AK38" s="6" t="s">
        <v>76</v>
      </c>
      <c r="AL38" s="6" t="s">
        <v>76</v>
      </c>
      <c r="AM38" s="6" t="s">
        <v>76</v>
      </c>
      <c r="AN38">
        <v>1475.6914285714286</v>
      </c>
      <c r="AO38">
        <v>1397</v>
      </c>
      <c r="AP38">
        <v>1637.84</v>
      </c>
      <c r="AQ38">
        <v>240.83999999999992</v>
      </c>
      <c r="AR38" s="7">
        <f t="shared" si="3"/>
        <v>3</v>
      </c>
      <c r="AS38" s="7">
        <v>1</v>
      </c>
      <c r="AT38">
        <v>0.1632048511884017</v>
      </c>
      <c r="AU38">
        <v>7</v>
      </c>
      <c r="AV38">
        <f t="shared" si="4"/>
        <v>1</v>
      </c>
      <c r="AW38">
        <v>4</v>
      </c>
      <c r="AX38">
        <v>0</v>
      </c>
      <c r="AY38">
        <v>-76.69142857142856</v>
      </c>
      <c r="AZ38">
        <v>0</v>
      </c>
      <c r="BA38">
        <v>23.30857142857144</v>
      </c>
      <c r="BB38">
        <v>102</v>
      </c>
      <c r="BC38">
        <v>-27.69142857142856</v>
      </c>
      <c r="BN38">
        <v>0</v>
      </c>
      <c r="BO38">
        <v>162.14857142857136</v>
      </c>
      <c r="BP38" s="6"/>
      <c r="BQ38" s="6">
        <f t="shared" si="5"/>
        <v>1465</v>
      </c>
      <c r="BR38">
        <v>102</v>
      </c>
      <c r="BS38" s="6">
        <f t="shared" si="6"/>
        <v>6.9624573378839594E-2</v>
      </c>
      <c r="BT38" s="6">
        <f t="shared" si="1"/>
        <v>-10.69142857142856</v>
      </c>
      <c r="BU38" s="6">
        <f t="shared" si="2"/>
        <v>-7.2450299326998211E-3</v>
      </c>
      <c r="BV38" s="6">
        <f t="shared" si="7"/>
        <v>6.9624573378839594E-2</v>
      </c>
    </row>
    <row r="39" spans="1:74">
      <c r="A39" s="8" t="s">
        <v>117</v>
      </c>
      <c r="B39" s="9" t="s">
        <v>134</v>
      </c>
      <c r="C39" s="8" t="s">
        <v>135</v>
      </c>
      <c r="D39" s="8" t="s">
        <v>120</v>
      </c>
      <c r="E39" s="6">
        <v>873</v>
      </c>
      <c r="F39" s="10" t="s">
        <v>76</v>
      </c>
      <c r="G39" s="10" t="s">
        <v>76</v>
      </c>
      <c r="H39" s="10" t="s">
        <v>76</v>
      </c>
      <c r="I39" s="10" t="s">
        <v>76</v>
      </c>
      <c r="J39" s="6">
        <v>899.99</v>
      </c>
      <c r="K39" s="11">
        <v>899.99</v>
      </c>
      <c r="L39" s="10" t="s">
        <v>76</v>
      </c>
      <c r="M39" s="6">
        <v>935.18</v>
      </c>
      <c r="N39" s="6" t="s">
        <v>76</v>
      </c>
      <c r="O39" s="6" t="s">
        <v>76</v>
      </c>
      <c r="P39" s="6" t="s">
        <v>76</v>
      </c>
      <c r="Q39" s="6" t="s">
        <v>76</v>
      </c>
      <c r="R39" s="6" t="s">
        <v>76</v>
      </c>
      <c r="S39" s="6">
        <v>973</v>
      </c>
      <c r="T39" s="12">
        <v>927</v>
      </c>
      <c r="U39" s="10" t="s">
        <v>76</v>
      </c>
      <c r="V39" s="10" t="s">
        <v>76</v>
      </c>
      <c r="W39" s="10" t="s">
        <v>76</v>
      </c>
      <c r="X39" s="10" t="s">
        <v>76</v>
      </c>
      <c r="Y39" s="10" t="s">
        <v>76</v>
      </c>
      <c r="Z39" s="10" t="s">
        <v>76</v>
      </c>
      <c r="AA39" s="10" t="s">
        <v>76</v>
      </c>
      <c r="AB39" s="10" t="s">
        <v>76</v>
      </c>
      <c r="AC39" s="10" t="s">
        <v>76</v>
      </c>
      <c r="AD39" s="6" t="s">
        <v>76</v>
      </c>
      <c r="AE39" s="10" t="s">
        <v>76</v>
      </c>
      <c r="AF39" s="10" t="s">
        <v>76</v>
      </c>
      <c r="AG39" s="12">
        <v>939</v>
      </c>
      <c r="AH39" s="10" t="s">
        <v>76</v>
      </c>
      <c r="AI39" s="6" t="s">
        <v>76</v>
      </c>
      <c r="AJ39" s="6" t="s">
        <v>76</v>
      </c>
      <c r="AK39" s="6" t="s">
        <v>76</v>
      </c>
      <c r="AL39" s="6" t="s">
        <v>76</v>
      </c>
      <c r="AM39" s="6" t="s">
        <v>76</v>
      </c>
      <c r="AN39">
        <v>921.02285714285711</v>
      </c>
      <c r="AO39">
        <v>873</v>
      </c>
      <c r="AP39">
        <v>973</v>
      </c>
      <c r="AQ39">
        <v>100</v>
      </c>
      <c r="AR39" s="7">
        <f t="shared" si="3"/>
        <v>3</v>
      </c>
      <c r="AS39" s="7">
        <v>1</v>
      </c>
      <c r="AT39">
        <v>0.10857493842249921</v>
      </c>
      <c r="AU39">
        <v>7</v>
      </c>
      <c r="AV39">
        <f t="shared" si="4"/>
        <v>1</v>
      </c>
      <c r="AW39">
        <v>4</v>
      </c>
      <c r="AX39">
        <v>0</v>
      </c>
      <c r="AY39">
        <v>-21.032857142857097</v>
      </c>
      <c r="AZ39">
        <v>0</v>
      </c>
      <c r="BA39">
        <v>14.157142857142844</v>
      </c>
      <c r="BB39">
        <v>46</v>
      </c>
      <c r="BC39">
        <v>28.977142857142894</v>
      </c>
      <c r="BN39">
        <v>0</v>
      </c>
      <c r="BO39">
        <v>-48.022857142857106</v>
      </c>
      <c r="BP39" s="6"/>
      <c r="BQ39" s="6">
        <f t="shared" si="5"/>
        <v>946.33333333333337</v>
      </c>
      <c r="BR39">
        <v>46</v>
      </c>
      <c r="BS39" s="6">
        <f t="shared" si="6"/>
        <v>4.8608665022895382E-2</v>
      </c>
      <c r="BT39" s="6">
        <f t="shared" si="1"/>
        <v>25.310476190476265</v>
      </c>
      <c r="BU39" s="6">
        <f t="shared" si="2"/>
        <v>2.7480833938250931E-2</v>
      </c>
      <c r="BV39" s="6">
        <f t="shared" si="7"/>
        <v>4.8608665022895382E-2</v>
      </c>
    </row>
    <row r="40" spans="1:74" ht="30">
      <c r="A40" s="8" t="s">
        <v>117</v>
      </c>
      <c r="B40" s="9" t="s">
        <v>136</v>
      </c>
      <c r="C40" s="13" t="s">
        <v>137</v>
      </c>
      <c r="D40" s="8" t="s">
        <v>120</v>
      </c>
      <c r="E40" s="6" t="s">
        <v>76</v>
      </c>
      <c r="F40" s="10" t="s">
        <v>76</v>
      </c>
      <c r="G40" s="10" t="s">
        <v>76</v>
      </c>
      <c r="H40" s="10" t="s">
        <v>76</v>
      </c>
      <c r="I40" s="10" t="s">
        <v>76</v>
      </c>
      <c r="J40" s="6">
        <v>2.5990000000000002</v>
      </c>
      <c r="K40" s="11">
        <v>2.5990000000000002</v>
      </c>
      <c r="L40" s="10" t="s">
        <v>76</v>
      </c>
      <c r="M40" s="6" t="s">
        <v>76</v>
      </c>
      <c r="N40" s="6" t="s">
        <v>76</v>
      </c>
      <c r="O40" s="6" t="s">
        <v>76</v>
      </c>
      <c r="P40" s="6" t="s">
        <v>76</v>
      </c>
      <c r="Q40" s="6" t="s">
        <v>76</v>
      </c>
      <c r="R40" s="6" t="s">
        <v>76</v>
      </c>
      <c r="S40" s="6" t="s">
        <v>76</v>
      </c>
      <c r="T40" s="10" t="s">
        <v>76</v>
      </c>
      <c r="U40" s="10" t="s">
        <v>76</v>
      </c>
      <c r="V40" s="10" t="s">
        <v>76</v>
      </c>
      <c r="W40" s="10" t="s">
        <v>76</v>
      </c>
      <c r="X40" s="10" t="s">
        <v>76</v>
      </c>
      <c r="Y40" s="10" t="s">
        <v>76</v>
      </c>
      <c r="Z40" s="10" t="s">
        <v>76</v>
      </c>
      <c r="AA40" s="10" t="s">
        <v>76</v>
      </c>
      <c r="AB40" s="10" t="s">
        <v>76</v>
      </c>
      <c r="AC40" s="10" t="s">
        <v>76</v>
      </c>
      <c r="AD40" s="6" t="s">
        <v>76</v>
      </c>
      <c r="AE40" s="10" t="s">
        <v>76</v>
      </c>
      <c r="AF40" s="12" t="s">
        <v>76</v>
      </c>
      <c r="AG40" s="10" t="s">
        <v>76</v>
      </c>
      <c r="AH40" s="10" t="s">
        <v>76</v>
      </c>
      <c r="AI40" s="6" t="s">
        <v>76</v>
      </c>
      <c r="AJ40" s="6" t="s">
        <v>76</v>
      </c>
      <c r="AK40" s="6" t="s">
        <v>76</v>
      </c>
      <c r="AL40" s="6" t="s">
        <v>76</v>
      </c>
      <c r="AM40" s="6" t="s">
        <v>76</v>
      </c>
      <c r="AN40">
        <v>2.5990000000000002</v>
      </c>
      <c r="AO40">
        <v>2.5990000000000002</v>
      </c>
      <c r="AP40">
        <v>2.5990000000000002</v>
      </c>
      <c r="AQ40">
        <v>0</v>
      </c>
      <c r="AR40" s="7" t="str">
        <f t="shared" si="3"/>
        <v>1</v>
      </c>
      <c r="AS40" s="7">
        <v>1</v>
      </c>
      <c r="AT40">
        <v>0</v>
      </c>
      <c r="AU40">
        <v>2</v>
      </c>
      <c r="AV40">
        <f t="shared" si="4"/>
        <v>1</v>
      </c>
      <c r="AW40">
        <v>4</v>
      </c>
      <c r="AX40">
        <v>0</v>
      </c>
      <c r="AY40">
        <v>0</v>
      </c>
      <c r="BC40" t="s">
        <v>76</v>
      </c>
      <c r="BP40" s="6"/>
      <c r="BQ40" s="6"/>
      <c r="BS40" s="6"/>
      <c r="BT40" s="6"/>
      <c r="BU40" s="6"/>
      <c r="BV40" s="6"/>
    </row>
    <row r="41" spans="1:74">
      <c r="A41" s="8" t="s">
        <v>117</v>
      </c>
      <c r="B41" s="9" t="s">
        <v>138</v>
      </c>
      <c r="C41" s="8" t="s">
        <v>139</v>
      </c>
      <c r="D41" s="8" t="s">
        <v>120</v>
      </c>
      <c r="E41" s="6" t="s">
        <v>76</v>
      </c>
      <c r="F41" s="10" t="s">
        <v>76</v>
      </c>
      <c r="G41" s="10" t="s">
        <v>76</v>
      </c>
      <c r="H41" s="10" t="s">
        <v>76</v>
      </c>
      <c r="I41" s="10" t="s">
        <v>76</v>
      </c>
      <c r="J41" s="6">
        <v>2.9990000000000001</v>
      </c>
      <c r="K41" s="11">
        <v>2.9990000000000001</v>
      </c>
      <c r="L41" s="10" t="s">
        <v>76</v>
      </c>
      <c r="M41" s="6" t="s">
        <v>76</v>
      </c>
      <c r="N41" s="6" t="s">
        <v>76</v>
      </c>
      <c r="O41" s="6" t="s">
        <v>76</v>
      </c>
      <c r="P41" s="6" t="s">
        <v>76</v>
      </c>
      <c r="Q41" s="6" t="s">
        <v>76</v>
      </c>
      <c r="R41" s="6" t="s">
        <v>76</v>
      </c>
      <c r="S41" s="6">
        <v>3</v>
      </c>
      <c r="T41" s="10" t="s">
        <v>76</v>
      </c>
      <c r="U41" s="10" t="s">
        <v>76</v>
      </c>
      <c r="V41" s="10" t="s">
        <v>76</v>
      </c>
      <c r="W41" s="10" t="s">
        <v>76</v>
      </c>
      <c r="X41" s="10" t="s">
        <v>76</v>
      </c>
      <c r="Y41" s="10" t="s">
        <v>76</v>
      </c>
      <c r="Z41" s="10" t="s">
        <v>76</v>
      </c>
      <c r="AA41" s="10" t="s">
        <v>76</v>
      </c>
      <c r="AB41" s="10" t="s">
        <v>76</v>
      </c>
      <c r="AC41" s="10" t="s">
        <v>76</v>
      </c>
      <c r="AD41" s="6" t="s">
        <v>76</v>
      </c>
      <c r="AE41" s="10" t="s">
        <v>76</v>
      </c>
      <c r="AF41" s="10">
        <v>2.9990000000000001</v>
      </c>
      <c r="AG41" s="10" t="s">
        <v>76</v>
      </c>
      <c r="AH41" s="10" t="s">
        <v>76</v>
      </c>
      <c r="AI41" s="6" t="s">
        <v>76</v>
      </c>
      <c r="AJ41" s="6" t="s">
        <v>76</v>
      </c>
      <c r="AK41" s="6" t="s">
        <v>76</v>
      </c>
      <c r="AL41" s="6" t="s">
        <v>76</v>
      </c>
      <c r="AM41" s="6" t="s">
        <v>76</v>
      </c>
      <c r="AN41">
        <v>2.9992500000000004</v>
      </c>
      <c r="AO41">
        <v>2.9990000000000001</v>
      </c>
      <c r="AP41">
        <v>3</v>
      </c>
      <c r="AQ41">
        <v>9.9999999999988987E-4</v>
      </c>
      <c r="AR41" s="7" t="str">
        <f t="shared" si="3"/>
        <v>1</v>
      </c>
      <c r="AS41" s="7">
        <v>1</v>
      </c>
      <c r="AT41">
        <v>3.3341668750517286E-4</v>
      </c>
      <c r="AU41">
        <v>4</v>
      </c>
      <c r="AV41">
        <f t="shared" si="4"/>
        <v>1</v>
      </c>
      <c r="AW41">
        <v>4</v>
      </c>
      <c r="AX41">
        <v>0</v>
      </c>
      <c r="AY41">
        <v>-2.5000000000030553E-4</v>
      </c>
      <c r="BB41">
        <v>0</v>
      </c>
      <c r="BC41">
        <v>7.4999999999958433E-4</v>
      </c>
      <c r="BH41">
        <v>0</v>
      </c>
      <c r="BI41">
        <v>-2.5000000000030553E-4</v>
      </c>
      <c r="BP41" s="6"/>
      <c r="BQ41" s="6">
        <f t="shared" si="5"/>
        <v>2.9995000000000003</v>
      </c>
      <c r="BR41">
        <v>0</v>
      </c>
      <c r="BS41" s="6">
        <f t="shared" si="6"/>
        <v>0</v>
      </c>
      <c r="BT41" s="6">
        <f t="shared" ref="BT41:BT51" si="8">BQ41-AN41</f>
        <v>2.4999999999986144E-4</v>
      </c>
      <c r="BU41" s="6">
        <f t="shared" ref="BU41:BU51" si="9">BT41/AN41</f>
        <v>8.3354171876256204E-5</v>
      </c>
      <c r="BV41" s="6">
        <f t="shared" si="7"/>
        <v>0</v>
      </c>
    </row>
    <row r="42" spans="1:74">
      <c r="A42" s="8" t="s">
        <v>140</v>
      </c>
      <c r="B42" s="9" t="s">
        <v>141</v>
      </c>
      <c r="C42" s="8" t="s">
        <v>142</v>
      </c>
      <c r="D42" s="8" t="s">
        <v>143</v>
      </c>
      <c r="E42" s="6">
        <v>1399</v>
      </c>
      <c r="F42" s="10" t="s">
        <v>76</v>
      </c>
      <c r="G42" s="10" t="s">
        <v>76</v>
      </c>
      <c r="H42" s="10" t="s">
        <v>76</v>
      </c>
      <c r="I42" s="10" t="s">
        <v>76</v>
      </c>
      <c r="J42" s="6">
        <v>1549</v>
      </c>
      <c r="K42" s="11">
        <v>1399</v>
      </c>
      <c r="L42" s="10" t="s">
        <v>76</v>
      </c>
      <c r="M42" s="6">
        <v>1748.64</v>
      </c>
      <c r="N42" s="6" t="s">
        <v>76</v>
      </c>
      <c r="O42" s="6" t="s">
        <v>76</v>
      </c>
      <c r="P42" s="6" t="s">
        <v>76</v>
      </c>
      <c r="Q42" s="6" t="s">
        <v>76</v>
      </c>
      <c r="R42" s="6" t="s">
        <v>76</v>
      </c>
      <c r="S42" s="6">
        <v>1499</v>
      </c>
      <c r="T42" s="12">
        <v>1599</v>
      </c>
      <c r="U42" s="10" t="s">
        <v>76</v>
      </c>
      <c r="V42" s="10" t="s">
        <v>76</v>
      </c>
      <c r="W42" s="10" t="s">
        <v>76</v>
      </c>
      <c r="X42" s="10" t="s">
        <v>76</v>
      </c>
      <c r="Y42" s="10" t="s">
        <v>76</v>
      </c>
      <c r="Z42" s="10" t="s">
        <v>76</v>
      </c>
      <c r="AA42" s="10" t="s">
        <v>76</v>
      </c>
      <c r="AB42" s="10" t="s">
        <v>76</v>
      </c>
      <c r="AC42" s="10" t="s">
        <v>76</v>
      </c>
      <c r="AD42" s="6" t="s">
        <v>76</v>
      </c>
      <c r="AE42" s="10" t="s">
        <v>76</v>
      </c>
      <c r="AF42" s="12">
        <v>1399</v>
      </c>
      <c r="AG42" s="12">
        <v>1399</v>
      </c>
      <c r="AH42" s="12">
        <v>1599</v>
      </c>
      <c r="AI42" s="6" t="s">
        <v>76</v>
      </c>
      <c r="AJ42" s="6" t="s">
        <v>76</v>
      </c>
      <c r="AK42" s="6" t="s">
        <v>76</v>
      </c>
      <c r="AL42" s="6" t="s">
        <v>76</v>
      </c>
      <c r="AM42" s="6" t="s">
        <v>76</v>
      </c>
      <c r="AN42">
        <v>1510.0711111111111</v>
      </c>
      <c r="AO42">
        <v>1399</v>
      </c>
      <c r="AP42">
        <v>1748.64</v>
      </c>
      <c r="AQ42">
        <v>349.6400000000001</v>
      </c>
      <c r="AR42" s="7">
        <f t="shared" si="3"/>
        <v>3</v>
      </c>
      <c r="AS42" s="7">
        <v>1</v>
      </c>
      <c r="AT42">
        <v>0.23153876491467665</v>
      </c>
      <c r="AU42">
        <v>9</v>
      </c>
      <c r="AV42">
        <f t="shared" si="4"/>
        <v>2</v>
      </c>
      <c r="AW42">
        <v>5</v>
      </c>
      <c r="AX42">
        <v>150</v>
      </c>
      <c r="AY42">
        <v>-36.071111111111122</v>
      </c>
      <c r="AZ42">
        <v>0</v>
      </c>
      <c r="BA42">
        <v>238.56888888888898</v>
      </c>
      <c r="BB42">
        <v>100</v>
      </c>
      <c r="BC42">
        <v>38.928888888888878</v>
      </c>
      <c r="BH42">
        <v>0</v>
      </c>
      <c r="BI42">
        <v>-111.07111111111112</v>
      </c>
      <c r="BN42">
        <v>200</v>
      </c>
      <c r="BO42">
        <v>-11.071111111111122</v>
      </c>
      <c r="BP42" s="6">
        <f t="shared" ref="BP42:BP55" si="10">BN42/AVERAGE(F42,G42,H42,I42,L42,P42,AC42,AD42,AE42,AH42,)</f>
        <v>0.25015634771732331</v>
      </c>
      <c r="BQ42" s="6">
        <f t="shared" si="5"/>
        <v>1474</v>
      </c>
      <c r="BR42">
        <v>50</v>
      </c>
      <c r="BS42" s="6">
        <f t="shared" si="6"/>
        <v>3.3921302578018994E-2</v>
      </c>
      <c r="BT42" s="6">
        <f t="shared" si="8"/>
        <v>-36.071111111111122</v>
      </c>
      <c r="BU42" s="6">
        <f t="shared" si="9"/>
        <v>-2.3887028131125546E-2</v>
      </c>
      <c r="BV42" s="6">
        <f t="shared" si="7"/>
        <v>3.3921302578018994E-2</v>
      </c>
    </row>
    <row r="43" spans="1:74">
      <c r="A43" s="8" t="s">
        <v>140</v>
      </c>
      <c r="B43" s="9" t="s">
        <v>141</v>
      </c>
      <c r="C43" s="8" t="s">
        <v>144</v>
      </c>
      <c r="D43" s="8" t="s">
        <v>143</v>
      </c>
      <c r="E43" s="6" t="s">
        <v>76</v>
      </c>
      <c r="F43" s="10" t="s">
        <v>76</v>
      </c>
      <c r="G43" s="10" t="s">
        <v>76</v>
      </c>
      <c r="H43" s="10" t="s">
        <v>76</v>
      </c>
      <c r="I43" s="10" t="s">
        <v>76</v>
      </c>
      <c r="J43" s="6">
        <v>2299</v>
      </c>
      <c r="K43" s="11">
        <v>2299</v>
      </c>
      <c r="L43" s="10" t="s">
        <v>76</v>
      </c>
      <c r="M43" s="6">
        <v>2201</v>
      </c>
      <c r="N43" s="6">
        <v>2201</v>
      </c>
      <c r="O43" s="6">
        <v>2201</v>
      </c>
      <c r="P43" s="6" t="s">
        <v>76</v>
      </c>
      <c r="Q43" s="6">
        <v>2201</v>
      </c>
      <c r="R43" s="6" t="s">
        <v>76</v>
      </c>
      <c r="S43" s="6">
        <v>2399</v>
      </c>
      <c r="T43" s="12">
        <v>2499</v>
      </c>
      <c r="U43" s="10" t="s">
        <v>76</v>
      </c>
      <c r="V43" s="10" t="s">
        <v>76</v>
      </c>
      <c r="W43" s="10" t="s">
        <v>76</v>
      </c>
      <c r="X43" s="10" t="s">
        <v>76</v>
      </c>
      <c r="Y43" s="10" t="s">
        <v>76</v>
      </c>
      <c r="Z43" s="10" t="s">
        <v>76</v>
      </c>
      <c r="AA43" s="10" t="s">
        <v>76</v>
      </c>
      <c r="AB43" s="10" t="s">
        <v>76</v>
      </c>
      <c r="AC43" s="10" t="s">
        <v>76</v>
      </c>
      <c r="AD43" s="6" t="s">
        <v>76</v>
      </c>
      <c r="AE43" s="10" t="s">
        <v>76</v>
      </c>
      <c r="AF43" s="12">
        <v>2195</v>
      </c>
      <c r="AG43" s="10" t="s">
        <v>76</v>
      </c>
      <c r="AH43" s="12">
        <v>2199</v>
      </c>
      <c r="AI43" s="6" t="s">
        <v>76</v>
      </c>
      <c r="AJ43" s="6" t="s">
        <v>76</v>
      </c>
      <c r="AK43" s="6" t="s">
        <v>76</v>
      </c>
      <c r="AL43" s="6" t="s">
        <v>76</v>
      </c>
      <c r="AM43" s="6" t="s">
        <v>76</v>
      </c>
      <c r="AN43">
        <v>2269.4</v>
      </c>
      <c r="AO43">
        <v>2195</v>
      </c>
      <c r="AP43">
        <v>2499</v>
      </c>
      <c r="AQ43">
        <v>304</v>
      </c>
      <c r="AR43" s="7">
        <f t="shared" si="3"/>
        <v>3</v>
      </c>
      <c r="AS43" s="7">
        <v>1</v>
      </c>
      <c r="AT43">
        <v>0.13395611174759847</v>
      </c>
      <c r="AU43">
        <v>10</v>
      </c>
      <c r="AV43">
        <f t="shared" si="4"/>
        <v>2</v>
      </c>
      <c r="AW43">
        <v>5</v>
      </c>
      <c r="AX43">
        <v>0</v>
      </c>
      <c r="AY43">
        <v>29.599999999999909</v>
      </c>
      <c r="AZ43">
        <v>0</v>
      </c>
      <c r="BA43">
        <v>-68.400000000000091</v>
      </c>
      <c r="BB43">
        <v>100</v>
      </c>
      <c r="BC43">
        <v>179.59999999999991</v>
      </c>
      <c r="BH43">
        <v>0</v>
      </c>
      <c r="BI43">
        <v>-74.400000000000091</v>
      </c>
      <c r="BN43">
        <v>0</v>
      </c>
      <c r="BO43">
        <v>-70.400000000000091</v>
      </c>
      <c r="BP43" s="6">
        <f t="shared" si="10"/>
        <v>0</v>
      </c>
      <c r="BQ43" s="6">
        <f t="shared" si="5"/>
        <v>2364.3333333333335</v>
      </c>
      <c r="BR43">
        <v>50</v>
      </c>
      <c r="BS43" s="6">
        <f t="shared" si="6"/>
        <v>2.1147610320033833E-2</v>
      </c>
      <c r="BT43" s="6">
        <f t="shared" si="8"/>
        <v>94.933333333333394</v>
      </c>
      <c r="BU43" s="6">
        <f t="shared" si="9"/>
        <v>4.1831908580829025E-2</v>
      </c>
      <c r="BV43" s="6">
        <f t="shared" si="7"/>
        <v>2.1147610320033833E-2</v>
      </c>
    </row>
    <row r="44" spans="1:74">
      <c r="A44" s="8" t="s">
        <v>140</v>
      </c>
      <c r="B44" s="9" t="s">
        <v>145</v>
      </c>
      <c r="C44" s="8" t="s">
        <v>146</v>
      </c>
      <c r="D44" s="8" t="s">
        <v>147</v>
      </c>
      <c r="E44" s="6">
        <v>489</v>
      </c>
      <c r="F44" s="10" t="s">
        <v>76</v>
      </c>
      <c r="G44" s="10" t="s">
        <v>76</v>
      </c>
      <c r="H44" s="10" t="s">
        <v>76</v>
      </c>
      <c r="I44" s="10" t="s">
        <v>76</v>
      </c>
      <c r="J44" s="6">
        <v>495</v>
      </c>
      <c r="K44" s="11">
        <v>495</v>
      </c>
      <c r="L44" s="10" t="s">
        <v>76</v>
      </c>
      <c r="M44" s="6">
        <v>534</v>
      </c>
      <c r="N44" s="6">
        <v>534</v>
      </c>
      <c r="O44" s="6">
        <v>534</v>
      </c>
      <c r="P44" s="6">
        <v>529</v>
      </c>
      <c r="Q44" s="6">
        <v>529</v>
      </c>
      <c r="R44" s="6" t="s">
        <v>76</v>
      </c>
      <c r="S44" s="6">
        <v>529</v>
      </c>
      <c r="T44" s="12">
        <v>509</v>
      </c>
      <c r="U44" s="12">
        <v>549</v>
      </c>
      <c r="V44" s="12">
        <v>565.95000000000005</v>
      </c>
      <c r="W44" s="12">
        <v>571.82000000000005</v>
      </c>
      <c r="X44" s="10" t="s">
        <v>76</v>
      </c>
      <c r="Y44" s="10" t="s">
        <v>76</v>
      </c>
      <c r="Z44" s="10" t="s">
        <v>76</v>
      </c>
      <c r="AA44" s="10" t="s">
        <v>76</v>
      </c>
      <c r="AB44" s="10" t="s">
        <v>76</v>
      </c>
      <c r="AC44" s="10" t="s">
        <v>76</v>
      </c>
      <c r="AD44" s="6" t="s">
        <v>76</v>
      </c>
      <c r="AE44" s="10" t="s">
        <v>76</v>
      </c>
      <c r="AF44" s="12">
        <v>487</v>
      </c>
      <c r="AG44" s="12">
        <v>499</v>
      </c>
      <c r="AH44" s="12">
        <v>499</v>
      </c>
      <c r="AI44" s="6" t="s">
        <v>76</v>
      </c>
      <c r="AJ44" s="6" t="s">
        <v>76</v>
      </c>
      <c r="AK44" s="6" t="s">
        <v>76</v>
      </c>
      <c r="AL44" s="6" t="s">
        <v>76</v>
      </c>
      <c r="AM44" s="6" t="s">
        <v>76</v>
      </c>
      <c r="AN44">
        <v>521.79812500000003</v>
      </c>
      <c r="AO44">
        <v>487</v>
      </c>
      <c r="AP44">
        <v>571.82000000000005</v>
      </c>
      <c r="AQ44">
        <v>84.82000000000005</v>
      </c>
      <c r="AR44" s="7">
        <f t="shared" si="3"/>
        <v>3</v>
      </c>
      <c r="AS44" s="7">
        <v>1</v>
      </c>
      <c r="AT44">
        <v>0.1625532862924719</v>
      </c>
      <c r="AU44">
        <v>16</v>
      </c>
      <c r="AV44">
        <f t="shared" si="4"/>
        <v>3</v>
      </c>
      <c r="AW44">
        <v>5</v>
      </c>
      <c r="AX44">
        <v>0</v>
      </c>
      <c r="AY44">
        <v>-26.798125000000027</v>
      </c>
      <c r="AZ44">
        <v>5</v>
      </c>
      <c r="BA44">
        <v>10.951874999999973</v>
      </c>
      <c r="BB44">
        <v>20</v>
      </c>
      <c r="BC44">
        <v>-2.7981250000000273</v>
      </c>
      <c r="BD44">
        <v>22.82000000000005</v>
      </c>
      <c r="BE44">
        <v>40.458541666666633</v>
      </c>
      <c r="BH44">
        <v>12</v>
      </c>
      <c r="BI44">
        <v>-34.798125000000027</v>
      </c>
      <c r="BN44">
        <v>40</v>
      </c>
      <c r="BO44">
        <v>-16.131458333333342</v>
      </c>
      <c r="BP44" s="6">
        <f t="shared" si="10"/>
        <v>0.11673151750972761</v>
      </c>
      <c r="BQ44" s="6">
        <f t="shared" si="5"/>
        <v>530.11</v>
      </c>
      <c r="BR44">
        <v>18.273333333333351</v>
      </c>
      <c r="BS44" s="6">
        <f t="shared" si="6"/>
        <v>3.4470833097533252E-2</v>
      </c>
      <c r="BT44" s="6">
        <f t="shared" si="8"/>
        <v>8.3118749999999864</v>
      </c>
      <c r="BU44" s="6">
        <f t="shared" si="9"/>
        <v>1.5929292578427692E-2</v>
      </c>
      <c r="BV44" s="6">
        <f t="shared" si="7"/>
        <v>3.4470833097533252E-2</v>
      </c>
    </row>
    <row r="45" spans="1:74">
      <c r="A45" s="8" t="s">
        <v>140</v>
      </c>
      <c r="B45" s="9" t="s">
        <v>145</v>
      </c>
      <c r="C45" s="8" t="s">
        <v>148</v>
      </c>
      <c r="D45" s="8" t="s">
        <v>147</v>
      </c>
      <c r="E45" s="6">
        <v>777</v>
      </c>
      <c r="F45" s="10" t="s">
        <v>76</v>
      </c>
      <c r="G45" s="10" t="s">
        <v>76</v>
      </c>
      <c r="H45" s="10" t="s">
        <v>76</v>
      </c>
      <c r="I45" s="10" t="s">
        <v>76</v>
      </c>
      <c r="J45" s="6">
        <v>777</v>
      </c>
      <c r="K45" s="11">
        <v>777</v>
      </c>
      <c r="L45" s="10" t="s">
        <v>76</v>
      </c>
      <c r="M45" s="6">
        <v>869</v>
      </c>
      <c r="N45" s="6">
        <v>869</v>
      </c>
      <c r="O45" s="6">
        <v>869</v>
      </c>
      <c r="P45" s="6">
        <v>869</v>
      </c>
      <c r="Q45" s="6">
        <v>869</v>
      </c>
      <c r="R45" s="6" t="s">
        <v>76</v>
      </c>
      <c r="S45" s="6">
        <v>829</v>
      </c>
      <c r="T45" s="12">
        <v>777</v>
      </c>
      <c r="U45" s="12">
        <v>899</v>
      </c>
      <c r="V45" s="10" t="s">
        <v>76</v>
      </c>
      <c r="W45" s="10" t="s">
        <v>76</v>
      </c>
      <c r="X45" s="10" t="s">
        <v>76</v>
      </c>
      <c r="Y45" s="10" t="s">
        <v>76</v>
      </c>
      <c r="Z45" s="10" t="s">
        <v>76</v>
      </c>
      <c r="AA45" s="10" t="s">
        <v>76</v>
      </c>
      <c r="AB45" s="10" t="s">
        <v>76</v>
      </c>
      <c r="AC45" s="10" t="s">
        <v>76</v>
      </c>
      <c r="AD45" s="6" t="s">
        <v>76</v>
      </c>
      <c r="AE45" s="10" t="s">
        <v>76</v>
      </c>
      <c r="AF45" s="12">
        <v>777</v>
      </c>
      <c r="AG45" s="10" t="s">
        <v>76</v>
      </c>
      <c r="AH45" s="12">
        <v>799</v>
      </c>
      <c r="AI45" s="6" t="s">
        <v>76</v>
      </c>
      <c r="AJ45" s="6" t="s">
        <v>76</v>
      </c>
      <c r="AK45" s="6" t="s">
        <v>76</v>
      </c>
      <c r="AL45" s="6" t="s">
        <v>76</v>
      </c>
      <c r="AM45" s="6" t="s">
        <v>76</v>
      </c>
      <c r="AN45">
        <v>827.46153846153845</v>
      </c>
      <c r="AO45">
        <v>777</v>
      </c>
      <c r="AP45">
        <v>899</v>
      </c>
      <c r="AQ45">
        <v>122</v>
      </c>
      <c r="AR45" s="7">
        <f t="shared" si="3"/>
        <v>3</v>
      </c>
      <c r="AS45" s="7">
        <v>1</v>
      </c>
      <c r="AT45">
        <v>0.14743887701031885</v>
      </c>
      <c r="AU45">
        <v>13</v>
      </c>
      <c r="AV45">
        <f t="shared" si="4"/>
        <v>2</v>
      </c>
      <c r="AW45">
        <v>5</v>
      </c>
      <c r="AX45">
        <v>0</v>
      </c>
      <c r="AY45">
        <v>-50.461538461538453</v>
      </c>
      <c r="AZ45">
        <v>0</v>
      </c>
      <c r="BA45">
        <v>41.538461538461547</v>
      </c>
      <c r="BB45">
        <v>52</v>
      </c>
      <c r="BC45">
        <v>-24.461538461538453</v>
      </c>
      <c r="BD45">
        <v>0</v>
      </c>
      <c r="BE45">
        <v>71.538461538461547</v>
      </c>
      <c r="BH45">
        <v>0</v>
      </c>
      <c r="BI45">
        <v>-50.461538461538453</v>
      </c>
      <c r="BN45">
        <v>92</v>
      </c>
      <c r="BO45">
        <v>-12.461538461538453</v>
      </c>
      <c r="BP45" s="6">
        <f t="shared" si="10"/>
        <v>0.16546762589928057</v>
      </c>
      <c r="BQ45" s="6">
        <f t="shared" si="5"/>
        <v>820.5</v>
      </c>
      <c r="BR45">
        <v>17.333333333333332</v>
      </c>
      <c r="BS45" s="6">
        <f t="shared" si="6"/>
        <v>2.1125330083282549E-2</v>
      </c>
      <c r="BT45" s="6">
        <f t="shared" si="8"/>
        <v>-6.9615384615384528</v>
      </c>
      <c r="BU45" s="6">
        <f t="shared" si="9"/>
        <v>-8.413126336339118E-3</v>
      </c>
      <c r="BV45" s="6">
        <f t="shared" si="7"/>
        <v>2.1125330083282549E-2</v>
      </c>
    </row>
    <row r="46" spans="1:74">
      <c r="A46" s="8" t="s">
        <v>140</v>
      </c>
      <c r="B46" s="9" t="s">
        <v>149</v>
      </c>
      <c r="C46" s="8"/>
      <c r="D46" s="8" t="s">
        <v>147</v>
      </c>
      <c r="E46" s="6">
        <v>445</v>
      </c>
      <c r="F46" s="10" t="s">
        <v>76</v>
      </c>
      <c r="G46" s="10" t="s">
        <v>76</v>
      </c>
      <c r="H46" s="10" t="s">
        <v>76</v>
      </c>
      <c r="I46" s="10" t="s">
        <v>76</v>
      </c>
      <c r="J46" s="6">
        <v>445</v>
      </c>
      <c r="K46" s="11">
        <v>445</v>
      </c>
      <c r="L46" s="6">
        <v>445</v>
      </c>
      <c r="M46" s="6">
        <v>445</v>
      </c>
      <c r="N46" s="6">
        <v>445</v>
      </c>
      <c r="O46" s="6">
        <v>445</v>
      </c>
      <c r="P46" s="6">
        <v>445</v>
      </c>
      <c r="Q46" s="6">
        <v>445</v>
      </c>
      <c r="R46" s="6" t="s">
        <v>76</v>
      </c>
      <c r="S46" s="6" t="s">
        <v>76</v>
      </c>
      <c r="T46" s="12">
        <v>479</v>
      </c>
      <c r="U46" s="12">
        <v>449</v>
      </c>
      <c r="V46" s="12">
        <v>448.99</v>
      </c>
      <c r="W46" s="12">
        <v>444.99</v>
      </c>
      <c r="X46" s="12">
        <v>477.89</v>
      </c>
      <c r="Y46" s="12">
        <v>477.92</v>
      </c>
      <c r="Z46" s="12">
        <v>477.94</v>
      </c>
      <c r="AA46" s="12">
        <v>477.9</v>
      </c>
      <c r="AB46" s="12">
        <v>533.04</v>
      </c>
      <c r="AC46" s="10" t="s">
        <v>76</v>
      </c>
      <c r="AD46" s="6" t="s">
        <v>76</v>
      </c>
      <c r="AE46" s="10" t="s">
        <v>76</v>
      </c>
      <c r="AF46" s="10" t="s">
        <v>76</v>
      </c>
      <c r="AG46" s="10" t="s">
        <v>76</v>
      </c>
      <c r="AH46" s="12">
        <v>449</v>
      </c>
      <c r="AI46" s="6" t="s">
        <v>76</v>
      </c>
      <c r="AJ46" s="6" t="s">
        <v>76</v>
      </c>
      <c r="AK46" s="6" t="s">
        <v>76</v>
      </c>
      <c r="AL46" s="6" t="s">
        <v>76</v>
      </c>
      <c r="AM46" s="6" t="s">
        <v>76</v>
      </c>
      <c r="AN46">
        <v>458.98263157894729</v>
      </c>
      <c r="AO46">
        <v>444.99</v>
      </c>
      <c r="AP46">
        <v>533.04</v>
      </c>
      <c r="AQ46">
        <v>88.049999999999955</v>
      </c>
      <c r="AR46" s="7">
        <f t="shared" si="3"/>
        <v>3</v>
      </c>
      <c r="AS46" s="7">
        <v>1</v>
      </c>
      <c r="AT46">
        <v>0.19183732442576079</v>
      </c>
      <c r="AU46">
        <v>19</v>
      </c>
      <c r="AV46">
        <f t="shared" si="4"/>
        <v>3</v>
      </c>
      <c r="AW46">
        <v>5</v>
      </c>
      <c r="AX46">
        <v>0</v>
      </c>
      <c r="AY46">
        <v>-13.982631578947291</v>
      </c>
      <c r="AZ46">
        <v>0</v>
      </c>
      <c r="BA46">
        <v>-13.982631578947291</v>
      </c>
      <c r="BB46">
        <v>0</v>
      </c>
      <c r="BC46">
        <v>20.017368421052709</v>
      </c>
      <c r="BD46">
        <v>4.0099999999999909</v>
      </c>
      <c r="BE46">
        <v>-11.322631578947266</v>
      </c>
      <c r="BF46">
        <v>55.149999999999977</v>
      </c>
      <c r="BG46">
        <v>29.955368421052697</v>
      </c>
      <c r="BH46">
        <v>0</v>
      </c>
      <c r="BI46">
        <v>74.057368421052672</v>
      </c>
      <c r="BN46">
        <v>4</v>
      </c>
      <c r="BO46">
        <v>-12.982631578947291</v>
      </c>
      <c r="BP46" s="6">
        <f t="shared" si="10"/>
        <v>1.1949215832710979E-2</v>
      </c>
      <c r="BQ46" s="6">
        <f t="shared" si="5"/>
        <v>474.07444444444445</v>
      </c>
      <c r="BR46">
        <v>14.789999999999992</v>
      </c>
      <c r="BS46" s="6">
        <f t="shared" si="6"/>
        <v>3.1197631876850079E-2</v>
      </c>
      <c r="BT46" s="6">
        <f t="shared" si="8"/>
        <v>15.091812865497161</v>
      </c>
      <c r="BU46" s="6">
        <f t="shared" si="9"/>
        <v>3.2881010798992062E-2</v>
      </c>
      <c r="BV46" s="6">
        <f t="shared" si="7"/>
        <v>3.1197631876850079E-2</v>
      </c>
    </row>
    <row r="47" spans="1:74">
      <c r="A47" s="8" t="s">
        <v>140</v>
      </c>
      <c r="B47" s="9" t="s">
        <v>150</v>
      </c>
      <c r="C47" s="8"/>
      <c r="D47" s="8" t="s">
        <v>147</v>
      </c>
      <c r="E47" s="6">
        <v>492.73</v>
      </c>
      <c r="F47" s="10" t="s">
        <v>76</v>
      </c>
      <c r="G47" s="10" t="s">
        <v>76</v>
      </c>
      <c r="H47" s="10" t="s">
        <v>76</v>
      </c>
      <c r="I47" s="10" t="s">
        <v>76</v>
      </c>
      <c r="J47" s="6">
        <v>449</v>
      </c>
      <c r="K47" s="11">
        <v>449</v>
      </c>
      <c r="L47" s="6">
        <v>449</v>
      </c>
      <c r="M47" s="6">
        <v>449</v>
      </c>
      <c r="N47" s="6">
        <v>449</v>
      </c>
      <c r="O47" s="6">
        <v>449</v>
      </c>
      <c r="P47" s="6">
        <v>449</v>
      </c>
      <c r="Q47" s="6">
        <v>449</v>
      </c>
      <c r="R47" s="6" t="s">
        <v>76</v>
      </c>
      <c r="S47" s="6" t="s">
        <v>76</v>
      </c>
      <c r="T47" s="12">
        <v>519.99</v>
      </c>
      <c r="U47" s="10">
        <v>449</v>
      </c>
      <c r="V47" s="10" t="s">
        <v>76</v>
      </c>
      <c r="W47" s="10" t="s">
        <v>76</v>
      </c>
      <c r="X47" s="10" t="s">
        <v>76</v>
      </c>
      <c r="Y47" s="10" t="s">
        <v>76</v>
      </c>
      <c r="Z47" s="10" t="s">
        <v>76</v>
      </c>
      <c r="AA47" s="10" t="s">
        <v>76</v>
      </c>
      <c r="AB47" s="10" t="s">
        <v>76</v>
      </c>
      <c r="AC47" s="10" t="s">
        <v>76</v>
      </c>
      <c r="AD47" s="6" t="s">
        <v>76</v>
      </c>
      <c r="AE47" s="10" t="s">
        <v>76</v>
      </c>
      <c r="AF47" s="10" t="s">
        <v>76</v>
      </c>
      <c r="AG47" s="10" t="s">
        <v>76</v>
      </c>
      <c r="AH47" s="10">
        <v>449</v>
      </c>
      <c r="AI47" s="6" t="s">
        <v>76</v>
      </c>
      <c r="AJ47" s="6" t="s">
        <v>76</v>
      </c>
      <c r="AK47" s="6" t="s">
        <v>76</v>
      </c>
      <c r="AL47" s="6" t="s">
        <v>76</v>
      </c>
      <c r="AM47" s="6" t="s">
        <v>76</v>
      </c>
      <c r="AN47">
        <v>458.56</v>
      </c>
      <c r="AO47">
        <v>449</v>
      </c>
      <c r="AP47">
        <v>519.99</v>
      </c>
      <c r="AQ47">
        <v>70.990000000000009</v>
      </c>
      <c r="AR47" s="7">
        <f t="shared" si="3"/>
        <v>3</v>
      </c>
      <c r="AS47" s="7">
        <v>1</v>
      </c>
      <c r="AT47">
        <v>0.15481071179344036</v>
      </c>
      <c r="AU47">
        <v>12</v>
      </c>
      <c r="AV47">
        <f t="shared" si="4"/>
        <v>2</v>
      </c>
      <c r="AW47">
        <v>5</v>
      </c>
      <c r="AX47">
        <v>0</v>
      </c>
      <c r="AY47">
        <v>-9.5600000000000023</v>
      </c>
      <c r="AZ47">
        <v>0</v>
      </c>
      <c r="BA47">
        <v>-9.5600000000000023</v>
      </c>
      <c r="BB47">
        <v>0</v>
      </c>
      <c r="BC47">
        <v>61.430000000000007</v>
      </c>
      <c r="BD47">
        <v>0</v>
      </c>
      <c r="BE47">
        <v>-9.5600000000000023</v>
      </c>
      <c r="BN47">
        <v>43.730000000000018</v>
      </c>
      <c r="BO47">
        <v>1.3725000000000023</v>
      </c>
      <c r="BP47" s="6">
        <f t="shared" si="10"/>
        <v>0.12985894580549373</v>
      </c>
      <c r="BQ47" s="6">
        <f t="shared" si="5"/>
        <v>484.495</v>
      </c>
      <c r="BR47">
        <v>0</v>
      </c>
      <c r="BS47" s="6">
        <f t="shared" si="6"/>
        <v>0</v>
      </c>
      <c r="BT47" s="6">
        <f t="shared" si="8"/>
        <v>25.935000000000002</v>
      </c>
      <c r="BU47" s="6">
        <f t="shared" si="9"/>
        <v>5.6557484298674118E-2</v>
      </c>
      <c r="BV47" s="6">
        <f t="shared" si="7"/>
        <v>0</v>
      </c>
    </row>
    <row r="48" spans="1:74">
      <c r="A48" s="8" t="s">
        <v>140</v>
      </c>
      <c r="B48" s="9" t="s">
        <v>145</v>
      </c>
      <c r="C48" s="8" t="s">
        <v>151</v>
      </c>
      <c r="D48" s="8" t="s">
        <v>147</v>
      </c>
      <c r="E48" s="6">
        <v>1505.71</v>
      </c>
      <c r="F48" s="10" t="s">
        <v>76</v>
      </c>
      <c r="G48" s="10" t="s">
        <v>76</v>
      </c>
      <c r="H48" s="10" t="s">
        <v>76</v>
      </c>
      <c r="I48" s="10" t="s">
        <v>76</v>
      </c>
      <c r="J48" s="6">
        <v>1399</v>
      </c>
      <c r="K48" s="11">
        <v>1529</v>
      </c>
      <c r="L48" s="10" t="s">
        <v>76</v>
      </c>
      <c r="M48" s="6">
        <v>1546.84</v>
      </c>
      <c r="N48" s="6" t="s">
        <v>76</v>
      </c>
      <c r="O48" s="6" t="s">
        <v>76</v>
      </c>
      <c r="P48" s="6" t="s">
        <v>76</v>
      </c>
      <c r="Q48" s="6" t="s">
        <v>76</v>
      </c>
      <c r="R48" s="6" t="s">
        <v>76</v>
      </c>
      <c r="S48" s="6">
        <v>1417</v>
      </c>
      <c r="T48" s="12">
        <v>1399</v>
      </c>
      <c r="U48" s="12">
        <v>1599</v>
      </c>
      <c r="V48" s="10" t="s">
        <v>76</v>
      </c>
      <c r="W48" s="10" t="s">
        <v>76</v>
      </c>
      <c r="X48" s="10" t="s">
        <v>76</v>
      </c>
      <c r="Y48" s="10" t="s">
        <v>76</v>
      </c>
      <c r="Z48" s="10" t="s">
        <v>76</v>
      </c>
      <c r="AA48" s="10" t="s">
        <v>76</v>
      </c>
      <c r="AB48" s="10" t="s">
        <v>76</v>
      </c>
      <c r="AC48" s="10" t="s">
        <v>76</v>
      </c>
      <c r="AD48" s="6" t="s">
        <v>76</v>
      </c>
      <c r="AE48" s="10" t="s">
        <v>76</v>
      </c>
      <c r="AF48" s="10">
        <v>1399</v>
      </c>
      <c r="AG48" s="10" t="s">
        <v>76</v>
      </c>
      <c r="AH48" s="12">
        <v>1399</v>
      </c>
      <c r="AI48" s="6" t="s">
        <v>76</v>
      </c>
      <c r="AJ48" s="6" t="s">
        <v>76</v>
      </c>
      <c r="AK48" s="6" t="s">
        <v>76</v>
      </c>
      <c r="AL48" s="6" t="s">
        <v>76</v>
      </c>
      <c r="AM48" s="6" t="s">
        <v>76</v>
      </c>
      <c r="AN48">
        <v>1465.9499999999998</v>
      </c>
      <c r="AO48">
        <v>1399</v>
      </c>
      <c r="AP48">
        <v>1599</v>
      </c>
      <c r="AQ48">
        <v>200</v>
      </c>
      <c r="AR48" s="7">
        <f t="shared" si="3"/>
        <v>3</v>
      </c>
      <c r="AS48" s="7">
        <v>1</v>
      </c>
      <c r="AT48">
        <v>0.13643030116988986</v>
      </c>
      <c r="AU48">
        <v>9</v>
      </c>
      <c r="AV48">
        <f t="shared" si="4"/>
        <v>2</v>
      </c>
      <c r="AW48">
        <v>5</v>
      </c>
      <c r="AX48">
        <v>130</v>
      </c>
      <c r="AY48">
        <v>-1.9499999999998181</v>
      </c>
      <c r="AZ48">
        <v>0</v>
      </c>
      <c r="BA48">
        <v>80.8900000000001</v>
      </c>
      <c r="BB48">
        <v>18</v>
      </c>
      <c r="BC48">
        <v>-57.949999999999818</v>
      </c>
      <c r="BD48">
        <v>0</v>
      </c>
      <c r="BE48">
        <v>133.05000000000018</v>
      </c>
      <c r="BH48">
        <v>0</v>
      </c>
      <c r="BI48">
        <v>-66.949999999999818</v>
      </c>
      <c r="BN48">
        <v>106.71000000000004</v>
      </c>
      <c r="BO48">
        <v>-13.5949999999998</v>
      </c>
      <c r="BP48" s="6">
        <f t="shared" si="10"/>
        <v>0.15255182273052184</v>
      </c>
      <c r="BQ48" s="6">
        <f t="shared" si="5"/>
        <v>1453.5</v>
      </c>
      <c r="BR48">
        <v>6</v>
      </c>
      <c r="BS48" s="6">
        <f t="shared" si="6"/>
        <v>4.1279669762641896E-3</v>
      </c>
      <c r="BT48" s="6">
        <f t="shared" si="8"/>
        <v>-12.449999999999818</v>
      </c>
      <c r="BU48" s="6">
        <f t="shared" si="9"/>
        <v>-8.4927862478255192E-3</v>
      </c>
      <c r="BV48" s="6">
        <f t="shared" si="7"/>
        <v>4.1279669762641896E-3</v>
      </c>
    </row>
    <row r="49" spans="1:74">
      <c r="A49" s="8" t="s">
        <v>140</v>
      </c>
      <c r="B49" s="9" t="s">
        <v>145</v>
      </c>
      <c r="C49" s="8" t="s">
        <v>152</v>
      </c>
      <c r="D49" s="8" t="s">
        <v>147</v>
      </c>
      <c r="E49" s="6">
        <v>2642</v>
      </c>
      <c r="F49" s="10" t="s">
        <v>76</v>
      </c>
      <c r="G49" s="10" t="s">
        <v>76</v>
      </c>
      <c r="H49" s="10" t="s">
        <v>76</v>
      </c>
      <c r="I49" s="10" t="s">
        <v>76</v>
      </c>
      <c r="J49" s="6">
        <v>2659</v>
      </c>
      <c r="K49" s="11">
        <v>2659</v>
      </c>
      <c r="L49" s="10" t="s">
        <v>76</v>
      </c>
      <c r="M49" s="6">
        <v>2649</v>
      </c>
      <c r="N49" s="6" t="s">
        <v>76</v>
      </c>
      <c r="O49" s="6" t="s">
        <v>76</v>
      </c>
      <c r="P49" s="6" t="s">
        <v>76</v>
      </c>
      <c r="Q49" s="6" t="s">
        <v>76</v>
      </c>
      <c r="R49" s="6" t="s">
        <v>76</v>
      </c>
      <c r="S49" s="6">
        <v>2649</v>
      </c>
      <c r="T49" s="12">
        <v>2649</v>
      </c>
      <c r="U49" s="12">
        <v>2879</v>
      </c>
      <c r="V49" s="10" t="s">
        <v>76</v>
      </c>
      <c r="W49" s="10" t="s">
        <v>76</v>
      </c>
      <c r="X49" s="10" t="s">
        <v>76</v>
      </c>
      <c r="Y49" s="10" t="s">
        <v>76</v>
      </c>
      <c r="Z49" s="10" t="s">
        <v>76</v>
      </c>
      <c r="AA49" s="10" t="s">
        <v>76</v>
      </c>
      <c r="AB49" s="10" t="s">
        <v>76</v>
      </c>
      <c r="AC49" s="10" t="s">
        <v>76</v>
      </c>
      <c r="AD49" s="6" t="s">
        <v>76</v>
      </c>
      <c r="AE49" s="10" t="s">
        <v>76</v>
      </c>
      <c r="AF49" s="12">
        <v>2499</v>
      </c>
      <c r="AG49" s="12">
        <v>2499</v>
      </c>
      <c r="AH49" s="12">
        <v>2499</v>
      </c>
      <c r="AI49" s="6" t="s">
        <v>76</v>
      </c>
      <c r="AJ49" s="6" t="s">
        <v>76</v>
      </c>
      <c r="AK49" s="6" t="s">
        <v>76</v>
      </c>
      <c r="AL49" s="6" t="s">
        <v>76</v>
      </c>
      <c r="AM49" s="6" t="s">
        <v>76</v>
      </c>
      <c r="AN49">
        <v>2628.3</v>
      </c>
      <c r="AO49">
        <v>2499</v>
      </c>
      <c r="AP49">
        <v>2879</v>
      </c>
      <c r="AQ49">
        <v>380</v>
      </c>
      <c r="AR49" s="7">
        <f t="shared" si="3"/>
        <v>3</v>
      </c>
      <c r="AS49" s="7">
        <v>1</v>
      </c>
      <c r="AT49">
        <v>0.14458014686299128</v>
      </c>
      <c r="AU49">
        <v>10</v>
      </c>
      <c r="AV49">
        <f t="shared" si="4"/>
        <v>2</v>
      </c>
      <c r="AW49">
        <v>5</v>
      </c>
      <c r="AX49">
        <v>0</v>
      </c>
      <c r="AY49">
        <v>30.699999999999818</v>
      </c>
      <c r="AZ49">
        <v>0</v>
      </c>
      <c r="BA49">
        <v>20.699999999999818</v>
      </c>
      <c r="BB49">
        <v>0</v>
      </c>
      <c r="BC49">
        <v>20.699999999999818</v>
      </c>
      <c r="BD49">
        <v>0</v>
      </c>
      <c r="BE49">
        <v>250.69999999999982</v>
      </c>
      <c r="BH49">
        <v>0</v>
      </c>
      <c r="BI49">
        <v>-129.30000000000018</v>
      </c>
      <c r="BN49">
        <v>143</v>
      </c>
      <c r="BO49">
        <v>-57.800000000000182</v>
      </c>
      <c r="BP49" s="6">
        <f t="shared" si="10"/>
        <v>0.11444577831132453</v>
      </c>
      <c r="BQ49" s="6">
        <f t="shared" si="5"/>
        <v>2635</v>
      </c>
      <c r="BR49">
        <v>0</v>
      </c>
      <c r="BS49" s="6">
        <f t="shared" si="6"/>
        <v>0</v>
      </c>
      <c r="BT49" s="6">
        <f t="shared" si="8"/>
        <v>6.6999999999998181</v>
      </c>
      <c r="BU49" s="6">
        <f t="shared" si="9"/>
        <v>2.5491762736368825E-3</v>
      </c>
      <c r="BV49" s="6">
        <f t="shared" si="7"/>
        <v>0</v>
      </c>
    </row>
    <row r="50" spans="1:74">
      <c r="A50" s="8" t="s">
        <v>140</v>
      </c>
      <c r="B50" s="9" t="s">
        <v>145</v>
      </c>
      <c r="C50" s="8" t="s">
        <v>153</v>
      </c>
      <c r="D50" s="8" t="s">
        <v>154</v>
      </c>
      <c r="E50" s="6">
        <v>329</v>
      </c>
      <c r="F50" s="10" t="s">
        <v>76</v>
      </c>
      <c r="G50" s="10" t="s">
        <v>76</v>
      </c>
      <c r="H50" s="10" t="s">
        <v>76</v>
      </c>
      <c r="I50" s="10" t="s">
        <v>76</v>
      </c>
      <c r="J50" s="6">
        <v>345.99</v>
      </c>
      <c r="K50" s="11">
        <v>345.99</v>
      </c>
      <c r="L50" s="10" t="s">
        <v>76</v>
      </c>
      <c r="M50" s="6">
        <v>339.99</v>
      </c>
      <c r="N50" s="6">
        <v>339.99</v>
      </c>
      <c r="O50" s="6">
        <v>339.99</v>
      </c>
      <c r="P50" s="6">
        <v>399</v>
      </c>
      <c r="Q50" s="6" t="s">
        <v>76</v>
      </c>
      <c r="R50" s="6" t="s">
        <v>76</v>
      </c>
      <c r="S50" s="6" t="s">
        <v>76</v>
      </c>
      <c r="T50" s="12">
        <v>329</v>
      </c>
      <c r="U50" s="10" t="s">
        <v>76</v>
      </c>
      <c r="V50" s="10" t="s">
        <v>76</v>
      </c>
      <c r="W50" s="10" t="s">
        <v>76</v>
      </c>
      <c r="X50" s="10" t="s">
        <v>76</v>
      </c>
      <c r="Y50" s="10" t="s">
        <v>76</v>
      </c>
      <c r="Z50" s="10" t="s">
        <v>76</v>
      </c>
      <c r="AA50" s="10" t="s">
        <v>76</v>
      </c>
      <c r="AB50" s="10" t="s">
        <v>76</v>
      </c>
      <c r="AC50" s="10" t="s">
        <v>76</v>
      </c>
      <c r="AD50" s="6" t="s">
        <v>76</v>
      </c>
      <c r="AE50" s="10" t="s">
        <v>76</v>
      </c>
      <c r="AF50" s="12">
        <v>329</v>
      </c>
      <c r="AG50" s="10" t="s">
        <v>76</v>
      </c>
      <c r="AH50" s="12">
        <v>329</v>
      </c>
      <c r="AI50" s="6" t="s">
        <v>76</v>
      </c>
      <c r="AJ50" s="6" t="s">
        <v>76</v>
      </c>
      <c r="AK50" s="6" t="s">
        <v>76</v>
      </c>
      <c r="AL50" s="6" t="s">
        <v>76</v>
      </c>
      <c r="AM50" s="6" t="s">
        <v>76</v>
      </c>
      <c r="AN50">
        <v>342.69499999999999</v>
      </c>
      <c r="AO50">
        <v>329</v>
      </c>
      <c r="AP50">
        <v>399</v>
      </c>
      <c r="AQ50">
        <v>70</v>
      </c>
      <c r="AR50" s="7">
        <f t="shared" si="3"/>
        <v>3</v>
      </c>
      <c r="AS50" s="7">
        <v>1</v>
      </c>
      <c r="AT50">
        <v>0.20426326616962606</v>
      </c>
      <c r="AU50">
        <v>10</v>
      </c>
      <c r="AV50">
        <f t="shared" si="4"/>
        <v>2</v>
      </c>
      <c r="AW50">
        <v>5</v>
      </c>
      <c r="AX50">
        <v>0</v>
      </c>
      <c r="AY50">
        <v>3.2950000000000159</v>
      </c>
      <c r="AZ50">
        <v>0</v>
      </c>
      <c r="BA50">
        <v>-2.7049999999999841</v>
      </c>
      <c r="BB50">
        <v>0</v>
      </c>
      <c r="BC50">
        <v>-13.694999999999993</v>
      </c>
      <c r="BH50">
        <v>0</v>
      </c>
      <c r="BI50">
        <v>-13.694999999999993</v>
      </c>
      <c r="BN50">
        <v>70</v>
      </c>
      <c r="BO50">
        <v>9.6383333333333212</v>
      </c>
      <c r="BP50" s="6">
        <f t="shared" si="10"/>
        <v>0.28846153846153849</v>
      </c>
      <c r="BQ50" s="6">
        <f t="shared" si="5"/>
        <v>329</v>
      </c>
      <c r="BR50">
        <v>0</v>
      </c>
      <c r="BS50" s="6">
        <f t="shared" si="6"/>
        <v>0</v>
      </c>
      <c r="BT50" s="6">
        <f t="shared" si="8"/>
        <v>-13.694999999999993</v>
      </c>
      <c r="BU50" s="6">
        <f t="shared" si="9"/>
        <v>-3.9962649002757533E-2</v>
      </c>
      <c r="BV50" s="6">
        <f t="shared" si="7"/>
        <v>0</v>
      </c>
    </row>
    <row r="51" spans="1:74">
      <c r="A51" s="8" t="s">
        <v>140</v>
      </c>
      <c r="B51" s="9" t="s">
        <v>145</v>
      </c>
      <c r="C51" s="8" t="s">
        <v>155</v>
      </c>
      <c r="D51" s="8" t="s">
        <v>147</v>
      </c>
      <c r="E51" s="6">
        <v>369</v>
      </c>
      <c r="F51" s="10" t="s">
        <v>76</v>
      </c>
      <c r="G51" s="10" t="s">
        <v>76</v>
      </c>
      <c r="H51" s="10" t="s">
        <v>76</v>
      </c>
      <c r="I51" s="10" t="s">
        <v>76</v>
      </c>
      <c r="J51" s="6">
        <v>369</v>
      </c>
      <c r="K51" s="11">
        <v>369</v>
      </c>
      <c r="L51" s="10" t="s">
        <v>76</v>
      </c>
      <c r="M51" s="6">
        <v>449.99</v>
      </c>
      <c r="N51" s="6">
        <v>389</v>
      </c>
      <c r="O51" s="6">
        <v>389</v>
      </c>
      <c r="P51" s="6">
        <v>389</v>
      </c>
      <c r="Q51" s="6">
        <v>389</v>
      </c>
      <c r="R51" s="6" t="s">
        <v>76</v>
      </c>
      <c r="S51" s="6">
        <v>424</v>
      </c>
      <c r="T51" s="12">
        <v>419</v>
      </c>
      <c r="U51" s="12">
        <v>399</v>
      </c>
      <c r="V51" s="12">
        <v>398.98</v>
      </c>
      <c r="W51" s="12">
        <v>388.99</v>
      </c>
      <c r="X51" s="10" t="s">
        <v>76</v>
      </c>
      <c r="Y51" s="10" t="s">
        <v>76</v>
      </c>
      <c r="Z51" s="10" t="s">
        <v>76</v>
      </c>
      <c r="AA51" s="10" t="s">
        <v>76</v>
      </c>
      <c r="AB51" s="10" t="s">
        <v>76</v>
      </c>
      <c r="AC51" s="10" t="s">
        <v>76</v>
      </c>
      <c r="AD51" s="6" t="s">
        <v>76</v>
      </c>
      <c r="AE51" s="10" t="s">
        <v>76</v>
      </c>
      <c r="AF51" s="10" t="s">
        <v>76</v>
      </c>
      <c r="AG51" s="12">
        <v>379</v>
      </c>
      <c r="AH51" s="12">
        <v>369</v>
      </c>
      <c r="AI51" s="6" t="s">
        <v>76</v>
      </c>
      <c r="AJ51" s="6" t="s">
        <v>76</v>
      </c>
      <c r="AK51" s="6" t="s">
        <v>76</v>
      </c>
      <c r="AL51" s="6" t="s">
        <v>76</v>
      </c>
      <c r="AM51" s="6" t="s">
        <v>76</v>
      </c>
      <c r="AN51">
        <v>392.73066666666659</v>
      </c>
      <c r="AO51">
        <v>369</v>
      </c>
      <c r="AP51">
        <v>449.99</v>
      </c>
      <c r="AQ51">
        <v>80.990000000000009</v>
      </c>
      <c r="AR51" s="7">
        <f t="shared" si="3"/>
        <v>3</v>
      </c>
      <c r="AS51" s="7">
        <v>1</v>
      </c>
      <c r="AT51">
        <v>0.20622275486508149</v>
      </c>
      <c r="AU51">
        <v>15</v>
      </c>
      <c r="AV51">
        <f t="shared" si="4"/>
        <v>3</v>
      </c>
      <c r="AW51">
        <v>5</v>
      </c>
      <c r="AX51">
        <v>0</v>
      </c>
      <c r="AY51">
        <v>-23.730666666666593</v>
      </c>
      <c r="AZ51">
        <v>60.990000000000009</v>
      </c>
      <c r="BA51">
        <v>11.516833333333409</v>
      </c>
      <c r="BB51">
        <v>5</v>
      </c>
      <c r="BC51">
        <v>28.769333333333407</v>
      </c>
      <c r="BD51">
        <v>10.009999999999991</v>
      </c>
      <c r="BE51">
        <v>2.9260000000001014</v>
      </c>
      <c r="BN51">
        <v>20</v>
      </c>
      <c r="BO51">
        <v>-17.063999999999908</v>
      </c>
      <c r="BP51" s="6">
        <f t="shared" si="10"/>
        <v>7.9155672823219003E-2</v>
      </c>
      <c r="BQ51" s="6">
        <f t="shared" si="5"/>
        <v>401.49500000000006</v>
      </c>
      <c r="BR51">
        <v>7.5049999999999955</v>
      </c>
      <c r="BS51" s="6">
        <f t="shared" si="6"/>
        <v>1.8692636271933634E-2</v>
      </c>
      <c r="BT51" s="6">
        <f t="shared" si="8"/>
        <v>8.7643333333334681</v>
      </c>
      <c r="BU51" s="6">
        <f t="shared" si="9"/>
        <v>2.2316396648424372E-2</v>
      </c>
      <c r="BV51" s="6">
        <f t="shared" si="7"/>
        <v>1.8692636271933634E-2</v>
      </c>
    </row>
    <row r="52" spans="1:74">
      <c r="A52" s="8" t="s">
        <v>156</v>
      </c>
      <c r="B52" s="9" t="s">
        <v>157</v>
      </c>
      <c r="C52" s="8" t="s">
        <v>158</v>
      </c>
      <c r="D52" s="8" t="s">
        <v>154</v>
      </c>
      <c r="E52" s="6" t="s">
        <v>76</v>
      </c>
      <c r="F52" s="10" t="s">
        <v>76</v>
      </c>
      <c r="G52" s="10" t="s">
        <v>76</v>
      </c>
      <c r="H52" s="10" t="s">
        <v>76</v>
      </c>
      <c r="I52" s="10" t="s">
        <v>76</v>
      </c>
      <c r="J52" s="6" t="s">
        <v>76</v>
      </c>
      <c r="K52" s="11" t="s">
        <v>76</v>
      </c>
      <c r="L52" s="6">
        <v>3299</v>
      </c>
      <c r="M52" s="6" t="s">
        <v>76</v>
      </c>
      <c r="N52" s="6" t="s">
        <v>76</v>
      </c>
      <c r="O52" s="6" t="s">
        <v>76</v>
      </c>
      <c r="P52" s="6" t="s">
        <v>76</v>
      </c>
      <c r="Q52" s="6" t="s">
        <v>76</v>
      </c>
      <c r="R52" s="6" t="s">
        <v>76</v>
      </c>
      <c r="S52" s="6" t="s">
        <v>76</v>
      </c>
      <c r="T52" s="10" t="s">
        <v>76</v>
      </c>
      <c r="U52" s="10" t="s">
        <v>76</v>
      </c>
      <c r="V52" s="10" t="s">
        <v>76</v>
      </c>
      <c r="W52" s="10" t="s">
        <v>76</v>
      </c>
      <c r="X52" s="10" t="s">
        <v>76</v>
      </c>
      <c r="Y52" s="10" t="s">
        <v>76</v>
      </c>
      <c r="Z52" s="10" t="s">
        <v>76</v>
      </c>
      <c r="AA52" s="10" t="s">
        <v>76</v>
      </c>
      <c r="AB52" s="10" t="s">
        <v>76</v>
      </c>
      <c r="AC52" s="10" t="s">
        <v>76</v>
      </c>
      <c r="AD52" s="6" t="s">
        <v>76</v>
      </c>
      <c r="AE52" s="10" t="s">
        <v>76</v>
      </c>
      <c r="AF52" s="10" t="s">
        <v>76</v>
      </c>
      <c r="AG52" s="10" t="s">
        <v>76</v>
      </c>
      <c r="AH52" s="12">
        <v>3499</v>
      </c>
      <c r="AI52" s="6" t="s">
        <v>76</v>
      </c>
      <c r="AJ52" s="6" t="s">
        <v>76</v>
      </c>
      <c r="AK52" s="6" t="s">
        <v>76</v>
      </c>
      <c r="AL52" s="6" t="s">
        <v>76</v>
      </c>
      <c r="AM52" s="6" t="s">
        <v>76</v>
      </c>
      <c r="AN52">
        <v>3399</v>
      </c>
      <c r="AO52">
        <v>3299</v>
      </c>
      <c r="AP52">
        <v>3499</v>
      </c>
      <c r="AQ52">
        <v>200</v>
      </c>
      <c r="AR52" s="7">
        <f t="shared" si="3"/>
        <v>3</v>
      </c>
      <c r="AS52" s="7">
        <v>1</v>
      </c>
      <c r="AT52">
        <v>5.8840835539864668E-2</v>
      </c>
      <c r="AU52">
        <v>2</v>
      </c>
      <c r="AV52">
        <f t="shared" si="4"/>
        <v>1</v>
      </c>
      <c r="AW52">
        <v>6</v>
      </c>
      <c r="BN52">
        <v>200</v>
      </c>
      <c r="BO52">
        <v>0</v>
      </c>
      <c r="BP52" s="6">
        <f t="shared" si="10"/>
        <v>8.8261253309797005E-2</v>
      </c>
      <c r="BQ52" s="6"/>
      <c r="BS52" s="6"/>
      <c r="BT52" s="6"/>
      <c r="BU52" s="6"/>
      <c r="BV52" s="6"/>
    </row>
    <row r="53" spans="1:74">
      <c r="A53" s="8" t="s">
        <v>156</v>
      </c>
      <c r="B53" s="9" t="s">
        <v>159</v>
      </c>
      <c r="C53" s="8" t="s">
        <v>160</v>
      </c>
      <c r="D53" s="8" t="s">
        <v>154</v>
      </c>
      <c r="E53" s="6">
        <v>1066.99</v>
      </c>
      <c r="F53" s="10" t="s">
        <v>76</v>
      </c>
      <c r="G53" s="10" t="s">
        <v>76</v>
      </c>
      <c r="H53" s="10" t="s">
        <v>76</v>
      </c>
      <c r="I53" s="10" t="s">
        <v>76</v>
      </c>
      <c r="J53" s="6">
        <v>1009</v>
      </c>
      <c r="K53" s="11">
        <v>1009</v>
      </c>
      <c r="L53" s="6">
        <v>999</v>
      </c>
      <c r="M53" s="6" t="s">
        <v>76</v>
      </c>
      <c r="N53" s="6" t="s">
        <v>76</v>
      </c>
      <c r="O53" s="6" t="s">
        <v>76</v>
      </c>
      <c r="P53" s="6" t="s">
        <v>76</v>
      </c>
      <c r="Q53" s="6" t="s">
        <v>76</v>
      </c>
      <c r="R53" s="6" t="s">
        <v>76</v>
      </c>
      <c r="S53" s="6">
        <v>1016</v>
      </c>
      <c r="T53" s="12">
        <v>999</v>
      </c>
      <c r="U53" s="12">
        <v>1037.74</v>
      </c>
      <c r="V53" s="10" t="s">
        <v>76</v>
      </c>
      <c r="W53" s="10" t="s">
        <v>76</v>
      </c>
      <c r="X53" s="10" t="s">
        <v>76</v>
      </c>
      <c r="Y53" s="10" t="s">
        <v>76</v>
      </c>
      <c r="Z53" s="10" t="s">
        <v>76</v>
      </c>
      <c r="AA53" s="10" t="s">
        <v>76</v>
      </c>
      <c r="AB53" s="10" t="s">
        <v>76</v>
      </c>
      <c r="AC53" s="10" t="s">
        <v>76</v>
      </c>
      <c r="AD53" s="6" t="s">
        <v>76</v>
      </c>
      <c r="AE53" s="10" t="s">
        <v>76</v>
      </c>
      <c r="AF53" s="10" t="s">
        <v>76</v>
      </c>
      <c r="AG53" s="10" t="s">
        <v>76</v>
      </c>
      <c r="AH53" s="12">
        <v>1199</v>
      </c>
      <c r="AI53" s="6" t="s">
        <v>76</v>
      </c>
      <c r="AJ53" s="6" t="s">
        <v>76</v>
      </c>
      <c r="AK53" s="6" t="s">
        <v>76</v>
      </c>
      <c r="AL53" s="6" t="s">
        <v>76</v>
      </c>
      <c r="AM53" s="6" t="s">
        <v>76</v>
      </c>
      <c r="AN53">
        <v>1041.9662499999999</v>
      </c>
      <c r="AO53">
        <v>999</v>
      </c>
      <c r="AP53">
        <v>1199</v>
      </c>
      <c r="AQ53">
        <v>200</v>
      </c>
      <c r="AR53" s="7">
        <f t="shared" si="3"/>
        <v>3</v>
      </c>
      <c r="AS53" s="7">
        <v>1</v>
      </c>
      <c r="AT53">
        <v>0.19194479667647585</v>
      </c>
      <c r="AU53">
        <v>8</v>
      </c>
      <c r="AV53">
        <f t="shared" si="4"/>
        <v>2</v>
      </c>
      <c r="AW53">
        <v>6</v>
      </c>
      <c r="AX53">
        <v>0</v>
      </c>
      <c r="AY53">
        <v>-32.966249999999945</v>
      </c>
      <c r="BB53">
        <v>17</v>
      </c>
      <c r="BC53">
        <v>-34.466249999999945</v>
      </c>
      <c r="BD53">
        <v>0</v>
      </c>
      <c r="BE53">
        <v>-4.2262499999999363</v>
      </c>
      <c r="BN53">
        <v>200</v>
      </c>
      <c r="BO53">
        <v>46.363749999999982</v>
      </c>
      <c r="BP53" s="6">
        <f t="shared" si="10"/>
        <v>0.27297543221110099</v>
      </c>
      <c r="BQ53" s="6">
        <f t="shared" si="5"/>
        <v>1017.5799999999999</v>
      </c>
      <c r="BR53">
        <v>8.5</v>
      </c>
      <c r="BS53" s="6">
        <f t="shared" si="6"/>
        <v>8.3531515949605926E-3</v>
      </c>
      <c r="BT53" s="6">
        <f>BQ53-AN53</f>
        <v>-24.386250000000018</v>
      </c>
      <c r="BU53" s="6">
        <f>BT53/AN53</f>
        <v>-2.3404068989758563E-2</v>
      </c>
      <c r="BV53" s="6">
        <f t="shared" si="7"/>
        <v>8.3531515949605926E-3</v>
      </c>
    </row>
    <row r="54" spans="1:74">
      <c r="A54" s="8" t="s">
        <v>156</v>
      </c>
      <c r="B54" s="9" t="s">
        <v>161</v>
      </c>
      <c r="C54" s="8" t="s">
        <v>162</v>
      </c>
      <c r="D54" s="8" t="s">
        <v>154</v>
      </c>
      <c r="E54" s="6">
        <v>482.95</v>
      </c>
      <c r="F54" s="10" t="s">
        <v>76</v>
      </c>
      <c r="G54" s="10" t="s">
        <v>76</v>
      </c>
      <c r="H54" s="10" t="s">
        <v>76</v>
      </c>
      <c r="I54" s="10" t="s">
        <v>76</v>
      </c>
      <c r="J54" s="6" t="s">
        <v>76</v>
      </c>
      <c r="K54" s="11" t="s">
        <v>76</v>
      </c>
      <c r="L54" s="6">
        <v>485</v>
      </c>
      <c r="M54" s="6">
        <v>607.04999999999995</v>
      </c>
      <c r="N54" s="6" t="s">
        <v>76</v>
      </c>
      <c r="O54" s="6" t="s">
        <v>76</v>
      </c>
      <c r="P54" s="6" t="s">
        <v>76</v>
      </c>
      <c r="Q54" s="6" t="s">
        <v>76</v>
      </c>
      <c r="R54" s="6" t="s">
        <v>76</v>
      </c>
      <c r="S54" s="6">
        <v>497</v>
      </c>
      <c r="T54" s="12">
        <v>519</v>
      </c>
      <c r="U54" s="12">
        <v>528.94000000000005</v>
      </c>
      <c r="V54" s="12">
        <v>575</v>
      </c>
      <c r="W54" s="12">
        <v>575</v>
      </c>
      <c r="X54" s="12">
        <v>546.30999999999995</v>
      </c>
      <c r="Y54" s="12">
        <v>546.34</v>
      </c>
      <c r="Z54" s="12">
        <v>546.36</v>
      </c>
      <c r="AA54" s="12">
        <v>546.32000000000005</v>
      </c>
      <c r="AB54" s="12">
        <v>608.65</v>
      </c>
      <c r="AC54" s="10" t="s">
        <v>76</v>
      </c>
      <c r="AD54" s="6" t="s">
        <v>76</v>
      </c>
      <c r="AE54" s="10" t="s">
        <v>76</v>
      </c>
      <c r="AF54" s="10" t="s">
        <v>76</v>
      </c>
      <c r="AG54" s="10" t="s">
        <v>76</v>
      </c>
      <c r="AH54" s="12">
        <v>499</v>
      </c>
      <c r="AI54" s="6" t="s">
        <v>76</v>
      </c>
      <c r="AJ54" s="6" t="s">
        <v>76</v>
      </c>
      <c r="AK54" s="6" t="s">
        <v>76</v>
      </c>
      <c r="AL54" s="6" t="s">
        <v>76</v>
      </c>
      <c r="AM54" s="6" t="s">
        <v>76</v>
      </c>
      <c r="AN54">
        <v>540.20857142857142</v>
      </c>
      <c r="AO54">
        <v>482.95</v>
      </c>
      <c r="AP54">
        <v>608.65</v>
      </c>
      <c r="AQ54">
        <v>125.69999999999999</v>
      </c>
      <c r="AR54" s="7">
        <f t="shared" si="3"/>
        <v>3</v>
      </c>
      <c r="AS54" s="7">
        <v>1</v>
      </c>
      <c r="AT54">
        <v>0.23268790361394803</v>
      </c>
      <c r="AU54">
        <v>14</v>
      </c>
      <c r="AV54">
        <f t="shared" si="4"/>
        <v>2</v>
      </c>
      <c r="AW54">
        <v>6</v>
      </c>
      <c r="AZ54">
        <v>0</v>
      </c>
      <c r="BA54">
        <v>66.841428571428537</v>
      </c>
      <c r="BB54">
        <v>22</v>
      </c>
      <c r="BC54">
        <v>-32.208571428571418</v>
      </c>
      <c r="BD54">
        <v>46.059999999999945</v>
      </c>
      <c r="BE54">
        <v>19.438095238095229</v>
      </c>
      <c r="BF54">
        <v>62.340000000000032</v>
      </c>
      <c r="BG54">
        <v>18.587428571428632</v>
      </c>
      <c r="BH54">
        <v>0</v>
      </c>
      <c r="BI54">
        <v>68.44142857142856</v>
      </c>
      <c r="BN54">
        <v>16.050000000000011</v>
      </c>
      <c r="BO54">
        <v>-51.225238095238069</v>
      </c>
      <c r="BP54" s="6">
        <f t="shared" si="10"/>
        <v>4.8932926829268329E-2</v>
      </c>
      <c r="BQ54" s="6">
        <f t="shared" si="5"/>
        <v>548.89199999999994</v>
      </c>
      <c r="BR54">
        <v>32.599999999999994</v>
      </c>
      <c r="BS54" s="6">
        <f t="shared" si="6"/>
        <v>5.9392375913658785E-2</v>
      </c>
      <c r="BT54" s="6">
        <f>BQ54-AN54</f>
        <v>8.6834285714285215</v>
      </c>
      <c r="BU54" s="6">
        <f>BT54/AN54</f>
        <v>1.6074214721298032E-2</v>
      </c>
      <c r="BV54" s="6">
        <f t="shared" si="7"/>
        <v>5.9392375913658785E-2</v>
      </c>
    </row>
    <row r="55" spans="1:74">
      <c r="A55" s="8" t="s">
        <v>156</v>
      </c>
      <c r="B55" s="9" t="s">
        <v>163</v>
      </c>
      <c r="C55" s="8" t="s">
        <v>164</v>
      </c>
      <c r="D55" s="8" t="s">
        <v>165</v>
      </c>
      <c r="E55" s="6">
        <v>1799</v>
      </c>
      <c r="F55" s="10" t="s">
        <v>76</v>
      </c>
      <c r="G55" s="10" t="s">
        <v>76</v>
      </c>
      <c r="H55" s="10" t="s">
        <v>76</v>
      </c>
      <c r="I55" s="10" t="s">
        <v>76</v>
      </c>
      <c r="J55" s="6" t="s">
        <v>76</v>
      </c>
      <c r="K55" s="11" t="s">
        <v>76</v>
      </c>
      <c r="L55" s="10" t="s">
        <v>76</v>
      </c>
      <c r="M55" s="6" t="s">
        <v>76</v>
      </c>
      <c r="N55" s="6" t="s">
        <v>76</v>
      </c>
      <c r="O55" s="6" t="s">
        <v>76</v>
      </c>
      <c r="P55" s="6" t="s">
        <v>76</v>
      </c>
      <c r="Q55" s="6" t="s">
        <v>76</v>
      </c>
      <c r="R55" s="6" t="s">
        <v>76</v>
      </c>
      <c r="S55" s="6">
        <v>1794</v>
      </c>
      <c r="T55" s="12">
        <v>1719</v>
      </c>
      <c r="U55" s="10" t="s">
        <v>76</v>
      </c>
      <c r="V55" s="10" t="s">
        <v>76</v>
      </c>
      <c r="W55" s="10" t="s">
        <v>76</v>
      </c>
      <c r="X55" s="10" t="s">
        <v>76</v>
      </c>
      <c r="Y55" s="10" t="s">
        <v>76</v>
      </c>
      <c r="Z55" s="10" t="s">
        <v>76</v>
      </c>
      <c r="AA55" s="10" t="s">
        <v>76</v>
      </c>
      <c r="AB55" s="10" t="s">
        <v>76</v>
      </c>
      <c r="AC55" s="10" t="s">
        <v>76</v>
      </c>
      <c r="AD55" s="6" t="s">
        <v>76</v>
      </c>
      <c r="AE55" s="10" t="s">
        <v>76</v>
      </c>
      <c r="AF55" s="10" t="s">
        <v>76</v>
      </c>
      <c r="AG55" s="12">
        <v>1849</v>
      </c>
      <c r="AH55" s="12">
        <v>1719</v>
      </c>
      <c r="AI55" s="6" t="s">
        <v>76</v>
      </c>
      <c r="AJ55" s="6" t="s">
        <v>76</v>
      </c>
      <c r="AK55" s="6" t="s">
        <v>76</v>
      </c>
      <c r="AL55" s="6" t="s">
        <v>76</v>
      </c>
      <c r="AM55" s="6" t="s">
        <v>76</v>
      </c>
      <c r="AN55">
        <v>1776</v>
      </c>
      <c r="AO55">
        <v>1719</v>
      </c>
      <c r="AP55">
        <v>1849</v>
      </c>
      <c r="AQ55">
        <v>130</v>
      </c>
      <c r="AR55" s="7">
        <f t="shared" si="3"/>
        <v>3</v>
      </c>
      <c r="AS55" s="7">
        <v>1</v>
      </c>
      <c r="AT55">
        <v>7.31981981981982E-2</v>
      </c>
      <c r="AU55">
        <v>5</v>
      </c>
      <c r="AV55">
        <f t="shared" si="4"/>
        <v>1</v>
      </c>
      <c r="AW55">
        <v>6</v>
      </c>
      <c r="BB55">
        <v>75</v>
      </c>
      <c r="BC55">
        <v>-19.5</v>
      </c>
      <c r="BN55">
        <v>80</v>
      </c>
      <c r="BO55">
        <v>-17</v>
      </c>
      <c r="BP55" s="6">
        <f t="shared" si="10"/>
        <v>9.3077370564281559E-2</v>
      </c>
      <c r="BQ55" s="6">
        <f t="shared" si="5"/>
        <v>1787.3333333333333</v>
      </c>
      <c r="BR55">
        <v>75</v>
      </c>
      <c r="BS55" s="6">
        <f t="shared" si="6"/>
        <v>4.1961954494591572E-2</v>
      </c>
      <c r="BT55" s="6">
        <f>BQ55-AN55</f>
        <v>11.333333333333258</v>
      </c>
      <c r="BU55" s="6">
        <f>BT55/AN55</f>
        <v>6.381381381381339E-3</v>
      </c>
      <c r="BV55" s="6">
        <f t="shared" si="7"/>
        <v>4.1961954494591572E-2</v>
      </c>
    </row>
    <row r="56" spans="1:74">
      <c r="A56" s="8" t="s">
        <v>156</v>
      </c>
      <c r="B56" s="9" t="s">
        <v>166</v>
      </c>
      <c r="C56" s="8" t="s">
        <v>167</v>
      </c>
      <c r="D56" s="8" t="s">
        <v>168</v>
      </c>
      <c r="E56" s="6">
        <v>499</v>
      </c>
      <c r="F56" s="10" t="s">
        <v>76</v>
      </c>
      <c r="G56" s="10" t="s">
        <v>76</v>
      </c>
      <c r="H56" s="10" t="s">
        <v>76</v>
      </c>
      <c r="I56" s="10" t="s">
        <v>76</v>
      </c>
      <c r="J56" s="6">
        <v>399</v>
      </c>
      <c r="K56" s="11" t="s">
        <v>76</v>
      </c>
      <c r="L56" s="10" t="s">
        <v>76</v>
      </c>
      <c r="M56" s="6" t="s">
        <v>76</v>
      </c>
      <c r="N56" s="6" t="s">
        <v>76</v>
      </c>
      <c r="O56" s="6" t="s">
        <v>76</v>
      </c>
      <c r="P56" s="6" t="s">
        <v>76</v>
      </c>
      <c r="Q56" s="6" t="s">
        <v>76</v>
      </c>
      <c r="R56" s="6" t="s">
        <v>76</v>
      </c>
      <c r="S56" s="6" t="s">
        <v>76</v>
      </c>
      <c r="T56" s="12">
        <v>499</v>
      </c>
      <c r="U56" s="12">
        <v>499.99</v>
      </c>
      <c r="V56" s="12">
        <v>498.99</v>
      </c>
      <c r="W56" s="12">
        <v>498.99</v>
      </c>
      <c r="X56" s="10" t="s">
        <v>76</v>
      </c>
      <c r="Y56" s="10" t="s">
        <v>76</v>
      </c>
      <c r="Z56" s="10" t="s">
        <v>76</v>
      </c>
      <c r="AA56" s="10" t="s">
        <v>76</v>
      </c>
      <c r="AB56" s="10" t="s">
        <v>76</v>
      </c>
      <c r="AC56" s="10" t="s">
        <v>76</v>
      </c>
      <c r="AD56" s="6" t="s">
        <v>76</v>
      </c>
      <c r="AE56" s="10" t="s">
        <v>76</v>
      </c>
      <c r="AF56" s="10" t="s">
        <v>76</v>
      </c>
      <c r="AG56" s="10" t="s">
        <v>76</v>
      </c>
      <c r="AH56" s="10" t="s">
        <v>76</v>
      </c>
      <c r="AI56" s="6" t="s">
        <v>76</v>
      </c>
      <c r="AJ56" s="6" t="s">
        <v>76</v>
      </c>
      <c r="AK56" s="6" t="s">
        <v>76</v>
      </c>
      <c r="AL56" s="6" t="s">
        <v>76</v>
      </c>
      <c r="AM56" s="6" t="s">
        <v>76</v>
      </c>
      <c r="AN56">
        <v>482.49500000000006</v>
      </c>
      <c r="AO56">
        <v>399</v>
      </c>
      <c r="AP56">
        <v>499.99</v>
      </c>
      <c r="AQ56">
        <v>100.99000000000001</v>
      </c>
      <c r="AR56" s="7">
        <f t="shared" si="3"/>
        <v>3</v>
      </c>
      <c r="AS56" s="7">
        <v>1</v>
      </c>
      <c r="AT56">
        <v>0.20930786847532099</v>
      </c>
      <c r="AU56">
        <v>6</v>
      </c>
      <c r="AV56">
        <f t="shared" si="4"/>
        <v>1</v>
      </c>
      <c r="AW56">
        <v>6</v>
      </c>
      <c r="AX56">
        <v>0</v>
      </c>
      <c r="AY56">
        <v>-83.495000000000061</v>
      </c>
      <c r="BB56">
        <v>0</v>
      </c>
      <c r="BC56">
        <v>16.504999999999939</v>
      </c>
      <c r="BD56">
        <v>1</v>
      </c>
      <c r="BE56">
        <v>16.828333333333262</v>
      </c>
      <c r="BN56">
        <v>0</v>
      </c>
      <c r="BO56">
        <v>16.504999999999939</v>
      </c>
      <c r="BP56" s="6"/>
      <c r="BQ56" s="6">
        <f t="shared" si="5"/>
        <v>499.24250000000001</v>
      </c>
      <c r="BR56">
        <v>0.5</v>
      </c>
      <c r="BS56" s="6">
        <f t="shared" si="6"/>
        <v>1.0015172987075419E-3</v>
      </c>
      <c r="BT56" s="6">
        <f>BQ56-AN56</f>
        <v>16.747499999999945</v>
      </c>
      <c r="BU56" s="6">
        <f>BT56/AN56</f>
        <v>3.4710204250821136E-2</v>
      </c>
      <c r="BV56" s="6">
        <f t="shared" si="7"/>
        <v>1.0015172987075419E-3</v>
      </c>
    </row>
    <row r="57" spans="1:74">
      <c r="A57" s="8" t="s">
        <v>156</v>
      </c>
      <c r="B57" s="9" t="s">
        <v>169</v>
      </c>
      <c r="C57" s="8" t="s">
        <v>170</v>
      </c>
      <c r="D57" s="8" t="s">
        <v>168</v>
      </c>
      <c r="E57" s="6">
        <v>1590</v>
      </c>
      <c r="F57" s="10" t="s">
        <v>76</v>
      </c>
      <c r="G57" s="10" t="s">
        <v>76</v>
      </c>
      <c r="H57" s="10" t="s">
        <v>76</v>
      </c>
      <c r="I57" s="10" t="s">
        <v>76</v>
      </c>
      <c r="J57" s="6" t="s">
        <v>76</v>
      </c>
      <c r="K57" s="11" t="s">
        <v>76</v>
      </c>
      <c r="L57" s="6">
        <v>1488.99</v>
      </c>
      <c r="M57" s="6" t="s">
        <v>76</v>
      </c>
      <c r="N57" s="6" t="s">
        <v>76</v>
      </c>
      <c r="O57" s="6" t="s">
        <v>76</v>
      </c>
      <c r="P57" s="6" t="s">
        <v>76</v>
      </c>
      <c r="Q57" s="6" t="s">
        <v>76</v>
      </c>
      <c r="R57" s="6" t="s">
        <v>76</v>
      </c>
      <c r="S57" s="6" t="s">
        <v>76</v>
      </c>
      <c r="T57" s="12">
        <v>1498</v>
      </c>
      <c r="U57" s="12">
        <v>1659</v>
      </c>
      <c r="V57" s="12">
        <v>1585.98</v>
      </c>
      <c r="W57" s="12">
        <v>1558.89</v>
      </c>
      <c r="X57" s="10" t="s">
        <v>76</v>
      </c>
      <c r="Y57" s="10" t="s">
        <v>76</v>
      </c>
      <c r="Z57" s="10" t="s">
        <v>76</v>
      </c>
      <c r="AA57" s="10" t="s">
        <v>76</v>
      </c>
      <c r="AB57" s="10" t="s">
        <v>76</v>
      </c>
      <c r="AC57" s="10" t="s">
        <v>76</v>
      </c>
      <c r="AD57" s="6" t="s">
        <v>76</v>
      </c>
      <c r="AE57" s="10" t="s">
        <v>76</v>
      </c>
      <c r="AF57" s="10" t="s">
        <v>76</v>
      </c>
      <c r="AG57" s="12">
        <v>1799</v>
      </c>
      <c r="AH57" s="12">
        <v>1579</v>
      </c>
      <c r="AI57" s="6" t="s">
        <v>76</v>
      </c>
      <c r="AJ57" s="6" t="s">
        <v>76</v>
      </c>
      <c r="AK57" s="6" t="s">
        <v>76</v>
      </c>
      <c r="AL57" s="6" t="s">
        <v>76</v>
      </c>
      <c r="AM57" s="6" t="s">
        <v>76</v>
      </c>
      <c r="AN57">
        <v>1594.8574999999998</v>
      </c>
      <c r="AO57">
        <v>1488.99</v>
      </c>
      <c r="AP57">
        <v>1799</v>
      </c>
      <c r="AQ57">
        <v>310.01</v>
      </c>
      <c r="AR57" s="7">
        <f t="shared" si="3"/>
        <v>3</v>
      </c>
      <c r="AS57" s="7">
        <v>1</v>
      </c>
      <c r="AT57">
        <v>0.19438100269146305</v>
      </c>
      <c r="AU57">
        <v>8</v>
      </c>
      <c r="AV57">
        <f t="shared" si="4"/>
        <v>2</v>
      </c>
      <c r="AW57">
        <v>6</v>
      </c>
      <c r="BB57">
        <v>0</v>
      </c>
      <c r="BC57">
        <v>-96.857499999999845</v>
      </c>
      <c r="BD57">
        <v>100.1099999999999</v>
      </c>
      <c r="BE57">
        <v>6.4325000000001182</v>
      </c>
      <c r="BN57">
        <v>101.00999999999999</v>
      </c>
      <c r="BO57">
        <v>-42.194166666666661</v>
      </c>
      <c r="BP57" s="6">
        <f>BN57/AVERAGE(F57,G57,H57,I57,L57,P57,AC57,AD57,AE57,AH57,)</f>
        <v>9.8771508381709186E-2</v>
      </c>
      <c r="BQ57" s="6">
        <f t="shared" si="5"/>
        <v>1620.174</v>
      </c>
      <c r="BR57">
        <v>50.05499999999995</v>
      </c>
      <c r="BS57" s="6">
        <f t="shared" si="6"/>
        <v>3.089482981457544E-2</v>
      </c>
      <c r="BT57" s="6">
        <f>BQ57-AN57</f>
        <v>25.316500000000133</v>
      </c>
      <c r="BU57" s="6">
        <f>BT57/AN57</f>
        <v>1.5873831988124417E-2</v>
      </c>
      <c r="BV57" s="6">
        <f t="shared" si="7"/>
        <v>3.089482981457544E-2</v>
      </c>
    </row>
    <row r="58" spans="1:74">
      <c r="A58" s="8" t="s">
        <v>156</v>
      </c>
      <c r="B58" s="9" t="s">
        <v>171</v>
      </c>
      <c r="C58" s="8" t="s">
        <v>172</v>
      </c>
      <c r="D58" s="8" t="s">
        <v>168</v>
      </c>
      <c r="E58" s="6" t="s">
        <v>76</v>
      </c>
      <c r="F58" s="10" t="s">
        <v>76</v>
      </c>
      <c r="G58" s="10" t="s">
        <v>76</v>
      </c>
      <c r="H58" s="10" t="s">
        <v>76</v>
      </c>
      <c r="I58" s="10" t="s">
        <v>76</v>
      </c>
      <c r="J58" s="6" t="s">
        <v>76</v>
      </c>
      <c r="K58" s="11" t="s">
        <v>76</v>
      </c>
      <c r="L58" s="10" t="s">
        <v>76</v>
      </c>
      <c r="M58" s="6" t="s">
        <v>76</v>
      </c>
      <c r="N58" s="6" t="s">
        <v>76</v>
      </c>
      <c r="O58" s="6" t="s">
        <v>76</v>
      </c>
      <c r="P58" s="6" t="s">
        <v>76</v>
      </c>
      <c r="Q58" s="6" t="s">
        <v>76</v>
      </c>
      <c r="R58" s="6" t="s">
        <v>76</v>
      </c>
      <c r="S58" s="6" t="s">
        <v>76</v>
      </c>
      <c r="T58" s="10" t="s">
        <v>76</v>
      </c>
      <c r="U58" s="10" t="s">
        <v>76</v>
      </c>
      <c r="V58" s="10" t="s">
        <v>76</v>
      </c>
      <c r="W58" s="10" t="s">
        <v>76</v>
      </c>
      <c r="X58" s="10" t="s">
        <v>76</v>
      </c>
      <c r="Y58" s="10" t="s">
        <v>76</v>
      </c>
      <c r="Z58" s="10" t="s">
        <v>76</v>
      </c>
      <c r="AA58" s="10" t="s">
        <v>76</v>
      </c>
      <c r="AB58" s="10" t="s">
        <v>76</v>
      </c>
      <c r="AC58" s="10" t="s">
        <v>76</v>
      </c>
      <c r="AD58" s="6" t="s">
        <v>76</v>
      </c>
      <c r="AE58" s="10" t="s">
        <v>76</v>
      </c>
      <c r="AF58" s="10" t="s">
        <v>76</v>
      </c>
      <c r="AG58" s="10" t="s">
        <v>76</v>
      </c>
      <c r="AH58" s="10" t="s">
        <v>76</v>
      </c>
      <c r="AI58" s="6" t="s">
        <v>76</v>
      </c>
      <c r="AJ58" s="6" t="s">
        <v>76</v>
      </c>
      <c r="AK58" s="6" t="s">
        <v>76</v>
      </c>
      <c r="AL58" s="6" t="s">
        <v>76</v>
      </c>
      <c r="AM58" s="6" t="s">
        <v>76</v>
      </c>
      <c r="AO58">
        <v>0</v>
      </c>
      <c r="AP58">
        <v>0</v>
      </c>
      <c r="AQ58">
        <v>0</v>
      </c>
      <c r="AR58" s="7" t="str">
        <f t="shared" si="3"/>
        <v>1</v>
      </c>
      <c r="AS58" s="7">
        <v>1</v>
      </c>
      <c r="AT58">
        <v>0</v>
      </c>
      <c r="AU58">
        <v>0</v>
      </c>
      <c r="AV58">
        <f t="shared" si="4"/>
        <v>1</v>
      </c>
      <c r="AW58">
        <v>6</v>
      </c>
      <c r="BP58" s="6"/>
      <c r="BQ58" s="6"/>
      <c r="BS58" s="6"/>
      <c r="BT58" s="6"/>
      <c r="BU58" s="6"/>
      <c r="BV58" s="6"/>
    </row>
    <row r="59" spans="1:74">
      <c r="A59" s="8" t="s">
        <v>156</v>
      </c>
      <c r="B59" s="9" t="s">
        <v>173</v>
      </c>
      <c r="C59" s="8" t="s">
        <v>174</v>
      </c>
      <c r="D59" s="8" t="s">
        <v>168</v>
      </c>
      <c r="E59" s="6">
        <v>859</v>
      </c>
      <c r="F59" s="10" t="s">
        <v>76</v>
      </c>
      <c r="G59" s="10" t="s">
        <v>76</v>
      </c>
      <c r="H59" s="10" t="s">
        <v>76</v>
      </c>
      <c r="I59" s="10" t="s">
        <v>76</v>
      </c>
      <c r="J59" s="6">
        <v>869.99</v>
      </c>
      <c r="K59" s="11">
        <v>869.99</v>
      </c>
      <c r="L59" s="10" t="s">
        <v>76</v>
      </c>
      <c r="M59" s="6" t="s">
        <v>76</v>
      </c>
      <c r="N59" s="6" t="s">
        <v>76</v>
      </c>
      <c r="O59" s="6" t="s">
        <v>76</v>
      </c>
      <c r="P59" s="6" t="s">
        <v>76</v>
      </c>
      <c r="Q59" s="6" t="s">
        <v>76</v>
      </c>
      <c r="R59" s="6" t="s">
        <v>76</v>
      </c>
      <c r="S59" s="6" t="s">
        <v>76</v>
      </c>
      <c r="T59" s="10" t="s">
        <v>76</v>
      </c>
      <c r="U59" s="12">
        <v>859.99</v>
      </c>
      <c r="V59" s="12">
        <v>859.99</v>
      </c>
      <c r="W59" s="10">
        <v>859.99</v>
      </c>
      <c r="X59" s="10" t="s">
        <v>76</v>
      </c>
      <c r="Y59" s="10" t="s">
        <v>76</v>
      </c>
      <c r="Z59" s="10" t="s">
        <v>76</v>
      </c>
      <c r="AA59" s="10" t="s">
        <v>76</v>
      </c>
      <c r="AB59" s="10" t="s">
        <v>76</v>
      </c>
      <c r="AC59" s="10" t="s">
        <v>76</v>
      </c>
      <c r="AD59" s="6" t="s">
        <v>76</v>
      </c>
      <c r="AE59" s="10" t="s">
        <v>76</v>
      </c>
      <c r="AF59" s="10" t="s">
        <v>76</v>
      </c>
      <c r="AG59" s="10" t="s">
        <v>76</v>
      </c>
      <c r="AH59" s="12">
        <v>899</v>
      </c>
      <c r="AI59" s="6" t="s">
        <v>76</v>
      </c>
      <c r="AJ59" s="6" t="s">
        <v>76</v>
      </c>
      <c r="AK59" s="6" t="s">
        <v>76</v>
      </c>
      <c r="AL59" s="6" t="s">
        <v>76</v>
      </c>
      <c r="AM59" s="6" t="s">
        <v>76</v>
      </c>
      <c r="AN59">
        <v>868.27857142857135</v>
      </c>
      <c r="AO59">
        <v>859</v>
      </c>
      <c r="AP59">
        <v>899</v>
      </c>
      <c r="AQ59">
        <v>40</v>
      </c>
      <c r="AR59" s="7">
        <f t="shared" si="3"/>
        <v>3</v>
      </c>
      <c r="AS59" s="7">
        <v>1</v>
      </c>
      <c r="AT59">
        <v>4.6068164430441191E-2</v>
      </c>
      <c r="AU59">
        <v>7</v>
      </c>
      <c r="AV59">
        <f t="shared" si="4"/>
        <v>1</v>
      </c>
      <c r="AW59">
        <v>6</v>
      </c>
      <c r="AX59">
        <v>0</v>
      </c>
      <c r="AY59">
        <v>1.7114285714286552</v>
      </c>
      <c r="BD59">
        <v>0</v>
      </c>
      <c r="BE59">
        <v>-8.2885714285712311</v>
      </c>
      <c r="BN59">
        <v>40</v>
      </c>
      <c r="BO59">
        <v>10.721428571428646</v>
      </c>
      <c r="BP59" s="6">
        <f>BN59/AVERAGE(F59,G59,H59,I59,L59,P59,AC59,AD59,AE59,AH59,)</f>
        <v>8.8987764182424919E-2</v>
      </c>
      <c r="BQ59" s="6">
        <f t="shared" si="5"/>
        <v>859.99000000000012</v>
      </c>
      <c r="BR59">
        <v>0</v>
      </c>
      <c r="BS59" s="6">
        <f t="shared" si="6"/>
        <v>0</v>
      </c>
      <c r="BT59" s="6">
        <f t="shared" ref="BT59:BT122" si="11">BQ59-AN59</f>
        <v>-8.2885714285712311</v>
      </c>
      <c r="BU59" s="6">
        <f t="shared" ref="BU59:BU122" si="12">BT59/AN59</f>
        <v>-9.5459817866219068E-3</v>
      </c>
      <c r="BV59" s="6">
        <f t="shared" si="7"/>
        <v>0</v>
      </c>
    </row>
    <row r="60" spans="1:74">
      <c r="A60" s="8" t="s">
        <v>156</v>
      </c>
      <c r="B60" s="9" t="s">
        <v>175</v>
      </c>
      <c r="C60" s="8" t="s">
        <v>176</v>
      </c>
      <c r="D60" s="8" t="s">
        <v>168</v>
      </c>
      <c r="E60" s="6">
        <v>1589</v>
      </c>
      <c r="F60" s="10" t="s">
        <v>76</v>
      </c>
      <c r="G60" s="10" t="s">
        <v>76</v>
      </c>
      <c r="H60" s="10" t="s">
        <v>76</v>
      </c>
      <c r="I60" s="10" t="s">
        <v>76</v>
      </c>
      <c r="J60" s="6" t="s">
        <v>76</v>
      </c>
      <c r="K60" s="11" t="s">
        <v>76</v>
      </c>
      <c r="L60" s="6">
        <v>1589</v>
      </c>
      <c r="M60" s="6">
        <v>1589</v>
      </c>
      <c r="N60" s="6" t="s">
        <v>76</v>
      </c>
      <c r="O60" s="6" t="s">
        <v>76</v>
      </c>
      <c r="P60" s="6" t="s">
        <v>76</v>
      </c>
      <c r="Q60" s="6" t="s">
        <v>76</v>
      </c>
      <c r="R60" s="6" t="s">
        <v>76</v>
      </c>
      <c r="S60" s="6" t="s">
        <v>76</v>
      </c>
      <c r="T60" s="12">
        <v>1714.58</v>
      </c>
      <c r="U60" s="12">
        <v>1785</v>
      </c>
      <c r="V60" s="10" t="s">
        <v>76</v>
      </c>
      <c r="W60" s="10" t="s">
        <v>76</v>
      </c>
      <c r="X60" s="12">
        <v>1752.43</v>
      </c>
      <c r="Y60" s="12">
        <v>1752.46</v>
      </c>
      <c r="Z60" s="12">
        <v>1752.48</v>
      </c>
      <c r="AA60" s="12">
        <v>1752.44</v>
      </c>
      <c r="AB60" s="12">
        <v>1941.39</v>
      </c>
      <c r="AC60" s="10" t="s">
        <v>76</v>
      </c>
      <c r="AD60" s="6" t="s">
        <v>76</v>
      </c>
      <c r="AE60" s="12">
        <v>1760.89</v>
      </c>
      <c r="AF60" s="10" t="s">
        <v>76</v>
      </c>
      <c r="AG60" s="10" t="s">
        <v>76</v>
      </c>
      <c r="AH60" s="12">
        <v>1589</v>
      </c>
      <c r="AI60" s="6" t="s">
        <v>76</v>
      </c>
      <c r="AJ60" s="6" t="s">
        <v>76</v>
      </c>
      <c r="AK60" s="6" t="s">
        <v>76</v>
      </c>
      <c r="AL60" s="6" t="s">
        <v>76</v>
      </c>
      <c r="AM60" s="6" t="s">
        <v>76</v>
      </c>
      <c r="AN60">
        <v>1713.9725000000001</v>
      </c>
      <c r="AO60">
        <v>1589</v>
      </c>
      <c r="AP60">
        <v>1941.39</v>
      </c>
      <c r="AQ60">
        <v>352.3900000000001</v>
      </c>
      <c r="AR60" s="7">
        <f t="shared" si="3"/>
        <v>3</v>
      </c>
      <c r="AS60" s="7">
        <v>1</v>
      </c>
      <c r="AT60">
        <v>0.20559839787394493</v>
      </c>
      <c r="AU60">
        <v>12</v>
      </c>
      <c r="AV60">
        <f t="shared" si="4"/>
        <v>2</v>
      </c>
      <c r="AW60">
        <v>6</v>
      </c>
      <c r="AZ60">
        <v>0</v>
      </c>
      <c r="BA60">
        <v>-124.97250000000008</v>
      </c>
      <c r="BB60">
        <v>0</v>
      </c>
      <c r="BC60">
        <v>0.60749999999984539</v>
      </c>
      <c r="BD60">
        <v>0</v>
      </c>
      <c r="BE60">
        <v>71.027499999999918</v>
      </c>
      <c r="BF60">
        <v>188.96000000000004</v>
      </c>
      <c r="BG60">
        <v>76.267500000000155</v>
      </c>
      <c r="BH60">
        <v>0</v>
      </c>
      <c r="BI60">
        <v>137.16750000000002</v>
      </c>
      <c r="BN60">
        <v>171.8900000000001</v>
      </c>
      <c r="BO60">
        <v>-82</v>
      </c>
      <c r="BP60" s="6">
        <f>BN60/AVERAGE(F60,G60,H60,I60,L60,P60,AC60,AD60,AE60,AH60,)</f>
        <v>0.1392134669935958</v>
      </c>
      <c r="BQ60" s="6">
        <f t="shared" si="5"/>
        <v>1778.6828571428573</v>
      </c>
      <c r="BR60">
        <v>47.240000000000009</v>
      </c>
      <c r="BS60" s="6">
        <f t="shared" si="6"/>
        <v>2.6558978634270307E-2</v>
      </c>
      <c r="BT60" s="6">
        <f t="shared" si="11"/>
        <v>64.71035714285722</v>
      </c>
      <c r="BU60" s="6">
        <f t="shared" si="12"/>
        <v>3.7754606414547032E-2</v>
      </c>
      <c r="BV60" s="6">
        <f t="shared" si="7"/>
        <v>2.6558978634270307E-2</v>
      </c>
    </row>
    <row r="61" spans="1:74">
      <c r="A61" s="8" t="s">
        <v>156</v>
      </c>
      <c r="B61" s="9" t="s">
        <v>177</v>
      </c>
      <c r="C61" s="8" t="s">
        <v>178</v>
      </c>
      <c r="D61" s="8" t="s">
        <v>168</v>
      </c>
      <c r="E61" s="6">
        <v>781.45</v>
      </c>
      <c r="F61" s="10" t="s">
        <v>76</v>
      </c>
      <c r="G61" s="10" t="s">
        <v>76</v>
      </c>
      <c r="H61" s="10" t="s">
        <v>76</v>
      </c>
      <c r="I61" s="10" t="s">
        <v>76</v>
      </c>
      <c r="J61" s="6" t="s">
        <v>76</v>
      </c>
      <c r="K61" s="11" t="s">
        <v>76</v>
      </c>
      <c r="L61" s="10" t="s">
        <v>76</v>
      </c>
      <c r="M61" s="6" t="s">
        <v>76</v>
      </c>
      <c r="N61" s="6" t="s">
        <v>76</v>
      </c>
      <c r="O61" s="6" t="s">
        <v>76</v>
      </c>
      <c r="P61" s="6" t="s">
        <v>76</v>
      </c>
      <c r="Q61" s="6" t="s">
        <v>76</v>
      </c>
      <c r="R61" s="6" t="s">
        <v>76</v>
      </c>
      <c r="S61" s="6" t="s">
        <v>76</v>
      </c>
      <c r="T61" s="10" t="s">
        <v>76</v>
      </c>
      <c r="U61" s="10" t="s">
        <v>76</v>
      </c>
      <c r="V61" s="10" t="s">
        <v>76</v>
      </c>
      <c r="W61" s="10" t="s">
        <v>76</v>
      </c>
      <c r="X61" s="12">
        <v>781.4</v>
      </c>
      <c r="Y61" s="12">
        <v>781.43</v>
      </c>
      <c r="Z61" s="12">
        <v>781.44</v>
      </c>
      <c r="AA61" s="12">
        <v>781.41</v>
      </c>
      <c r="AB61" s="12">
        <v>852.92</v>
      </c>
      <c r="AC61" s="10" t="s">
        <v>76</v>
      </c>
      <c r="AD61" s="6" t="s">
        <v>76</v>
      </c>
      <c r="AE61" s="10" t="s">
        <v>76</v>
      </c>
      <c r="AF61" s="10" t="s">
        <v>76</v>
      </c>
      <c r="AG61" s="10" t="s">
        <v>76</v>
      </c>
      <c r="AH61" s="10" t="s">
        <v>76</v>
      </c>
      <c r="AI61" s="6" t="s">
        <v>76</v>
      </c>
      <c r="AJ61" s="6" t="s">
        <v>76</v>
      </c>
      <c r="AK61" s="6" t="s">
        <v>76</v>
      </c>
      <c r="AL61" s="6" t="s">
        <v>76</v>
      </c>
      <c r="AM61" s="6" t="s">
        <v>76</v>
      </c>
      <c r="AN61">
        <v>793.34166666666658</v>
      </c>
      <c r="AO61">
        <v>781.4</v>
      </c>
      <c r="AP61">
        <v>852.92</v>
      </c>
      <c r="AQ61">
        <v>71.519999999999982</v>
      </c>
      <c r="AR61" s="7">
        <f t="shared" si="3"/>
        <v>3</v>
      </c>
      <c r="AS61" s="7">
        <v>1</v>
      </c>
      <c r="AT61">
        <v>9.015031354712659E-2</v>
      </c>
      <c r="AU61">
        <v>6</v>
      </c>
      <c r="AV61">
        <f t="shared" si="4"/>
        <v>1</v>
      </c>
      <c r="AW61">
        <v>6</v>
      </c>
      <c r="BF61">
        <v>71.519999999999982</v>
      </c>
      <c r="BG61">
        <v>2.378333333333444</v>
      </c>
      <c r="BH61">
        <v>0</v>
      </c>
      <c r="BI61">
        <v>59.578333333333376</v>
      </c>
      <c r="BN61">
        <v>0</v>
      </c>
      <c r="BO61">
        <v>-11.891666666666538</v>
      </c>
      <c r="BP61" s="6"/>
      <c r="BQ61" s="6">
        <f t="shared" si="5"/>
        <v>795.72</v>
      </c>
      <c r="BR61">
        <v>35.759999999999991</v>
      </c>
      <c r="BS61" s="6">
        <f t="shared" si="6"/>
        <v>4.4940431307495088E-2</v>
      </c>
      <c r="BT61" s="6">
        <f t="shared" si="11"/>
        <v>2.378333333333444</v>
      </c>
      <c r="BU61" s="6">
        <f t="shared" si="12"/>
        <v>2.9978676694573936E-3</v>
      </c>
      <c r="BV61" s="6">
        <f t="shared" si="7"/>
        <v>4.4940431307495088E-2</v>
      </c>
    </row>
    <row r="62" spans="1:74">
      <c r="A62" s="14" t="s">
        <v>179</v>
      </c>
      <c r="B62" s="14" t="s">
        <v>180</v>
      </c>
      <c r="D62" s="14" t="s">
        <v>120</v>
      </c>
      <c r="E62" s="15">
        <v>12.99</v>
      </c>
      <c r="F62" s="10" t="s">
        <v>76</v>
      </c>
      <c r="G62" s="10" t="s">
        <v>76</v>
      </c>
      <c r="H62" s="10" t="s">
        <v>76</v>
      </c>
      <c r="I62" s="10" t="s">
        <v>76</v>
      </c>
      <c r="J62" s="15">
        <v>12.99</v>
      </c>
      <c r="K62" s="15">
        <v>12.99</v>
      </c>
      <c r="L62" s="10" t="s">
        <v>76</v>
      </c>
      <c r="M62" s="12" t="s">
        <v>76</v>
      </c>
      <c r="N62" s="6" t="s">
        <v>76</v>
      </c>
      <c r="O62" s="6" t="s">
        <v>76</v>
      </c>
      <c r="P62" s="6" t="s">
        <v>76</v>
      </c>
      <c r="Q62" s="6" t="s">
        <v>76</v>
      </c>
      <c r="R62" s="6" t="s">
        <v>76</v>
      </c>
      <c r="S62" s="6" t="s">
        <v>76</v>
      </c>
      <c r="T62" s="10" t="s">
        <v>76</v>
      </c>
      <c r="U62" s="16" t="s">
        <v>76</v>
      </c>
      <c r="V62" s="10" t="s">
        <v>76</v>
      </c>
      <c r="W62" s="10" t="s">
        <v>76</v>
      </c>
      <c r="X62" s="10" t="s">
        <v>76</v>
      </c>
      <c r="Y62" s="10" t="s">
        <v>76</v>
      </c>
      <c r="Z62" s="10" t="s">
        <v>76</v>
      </c>
      <c r="AA62" s="10" t="s">
        <v>76</v>
      </c>
      <c r="AB62" s="10" t="s">
        <v>76</v>
      </c>
      <c r="AC62" s="10" t="s">
        <v>76</v>
      </c>
      <c r="AD62" s="10" t="s">
        <v>76</v>
      </c>
      <c r="AE62" s="10" t="s">
        <v>76</v>
      </c>
      <c r="AF62" s="12" t="s">
        <v>76</v>
      </c>
      <c r="AG62" s="15">
        <v>14.99</v>
      </c>
      <c r="AH62" s="10" t="s">
        <v>76</v>
      </c>
      <c r="AI62" s="6" t="s">
        <v>76</v>
      </c>
      <c r="AJ62" s="15">
        <v>14.99</v>
      </c>
      <c r="AK62" s="16" t="s">
        <v>76</v>
      </c>
      <c r="AL62" s="15">
        <v>13.99</v>
      </c>
      <c r="AM62" s="15">
        <v>14.99</v>
      </c>
      <c r="AN62">
        <v>13.989999999999998</v>
      </c>
      <c r="AO62">
        <v>12.99</v>
      </c>
      <c r="AP62">
        <v>14.99</v>
      </c>
      <c r="AQ62">
        <v>2</v>
      </c>
      <c r="AR62" s="7" t="str">
        <f t="shared" si="3"/>
        <v>1</v>
      </c>
      <c r="AS62" s="7">
        <v>2</v>
      </c>
      <c r="AT62">
        <v>0.14295925661186562</v>
      </c>
      <c r="AU62">
        <v>7</v>
      </c>
      <c r="AV62">
        <f t="shared" si="4"/>
        <v>1</v>
      </c>
      <c r="AW62">
        <v>7</v>
      </c>
      <c r="AX62">
        <v>0</v>
      </c>
      <c r="AY62">
        <v>-0.99999999999999822</v>
      </c>
      <c r="BJ62">
        <v>0</v>
      </c>
      <c r="BK62">
        <v>1.0000000000000018</v>
      </c>
      <c r="BL62">
        <v>1</v>
      </c>
      <c r="BM62">
        <v>0.50000000000000178</v>
      </c>
      <c r="BN62">
        <v>0</v>
      </c>
      <c r="BO62">
        <v>-0.99999999999999822</v>
      </c>
      <c r="BP62" s="6"/>
      <c r="BQ62" s="6">
        <f t="shared" si="5"/>
        <v>14.74</v>
      </c>
      <c r="BR62">
        <v>0.5</v>
      </c>
      <c r="BS62" s="6">
        <f t="shared" si="6"/>
        <v>3.3921302578018994E-2</v>
      </c>
      <c r="BT62" s="6">
        <f t="shared" si="11"/>
        <v>0.75000000000000178</v>
      </c>
      <c r="BU62" s="6">
        <f t="shared" si="12"/>
        <v>5.3609721229449743E-2</v>
      </c>
      <c r="BV62" s="6">
        <f t="shared" si="7"/>
        <v>3.3921302578018994E-2</v>
      </c>
    </row>
    <row r="63" spans="1:74">
      <c r="A63" s="14" t="s">
        <v>179</v>
      </c>
      <c r="B63" s="14" t="s">
        <v>181</v>
      </c>
      <c r="D63" s="14" t="s">
        <v>120</v>
      </c>
      <c r="E63" s="15">
        <v>6.99</v>
      </c>
      <c r="F63" s="10" t="s">
        <v>76</v>
      </c>
      <c r="G63" s="10" t="s">
        <v>76</v>
      </c>
      <c r="H63" s="10" t="s">
        <v>76</v>
      </c>
      <c r="I63" s="10" t="s">
        <v>76</v>
      </c>
      <c r="J63" s="15">
        <v>6.99</v>
      </c>
      <c r="K63" s="15">
        <v>6.99</v>
      </c>
      <c r="L63" s="10" t="s">
        <v>76</v>
      </c>
      <c r="M63" s="12" t="s">
        <v>76</v>
      </c>
      <c r="N63" s="6" t="s">
        <v>76</v>
      </c>
      <c r="O63" s="6" t="s">
        <v>76</v>
      </c>
      <c r="P63" s="6" t="s">
        <v>76</v>
      </c>
      <c r="Q63" s="6" t="s">
        <v>76</v>
      </c>
      <c r="R63" s="6" t="s">
        <v>76</v>
      </c>
      <c r="S63" s="6" t="s">
        <v>76</v>
      </c>
      <c r="T63" s="10" t="s">
        <v>76</v>
      </c>
      <c r="U63" s="12" t="s">
        <v>76</v>
      </c>
      <c r="V63" s="10" t="s">
        <v>76</v>
      </c>
      <c r="W63" s="10" t="s">
        <v>76</v>
      </c>
      <c r="X63" s="10" t="s">
        <v>76</v>
      </c>
      <c r="Y63" s="10" t="s">
        <v>76</v>
      </c>
      <c r="Z63" s="10" t="s">
        <v>76</v>
      </c>
      <c r="AA63" s="10" t="s">
        <v>76</v>
      </c>
      <c r="AB63" s="10" t="s">
        <v>76</v>
      </c>
      <c r="AC63" s="10" t="s">
        <v>76</v>
      </c>
      <c r="AD63" s="10" t="s">
        <v>76</v>
      </c>
      <c r="AE63" s="10" t="s">
        <v>76</v>
      </c>
      <c r="AF63" s="12" t="s">
        <v>76</v>
      </c>
      <c r="AG63" s="12" t="s">
        <v>76</v>
      </c>
      <c r="AH63" s="10" t="s">
        <v>76</v>
      </c>
      <c r="AI63" s="15">
        <v>7.99</v>
      </c>
      <c r="AJ63" s="15">
        <v>9.99</v>
      </c>
      <c r="AK63" s="15">
        <v>6.99</v>
      </c>
      <c r="AL63" s="15">
        <v>7.59</v>
      </c>
      <c r="AM63" s="15">
        <v>9.99</v>
      </c>
      <c r="AN63">
        <v>7.94</v>
      </c>
      <c r="AO63">
        <v>6.99</v>
      </c>
      <c r="AP63">
        <v>9.99</v>
      </c>
      <c r="AQ63">
        <v>3</v>
      </c>
      <c r="AR63" s="7" t="str">
        <f t="shared" si="3"/>
        <v>1</v>
      </c>
      <c r="AS63" s="7">
        <v>2</v>
      </c>
      <c r="AT63">
        <v>0.37783375314861462</v>
      </c>
      <c r="AU63">
        <v>8</v>
      </c>
      <c r="AV63">
        <f t="shared" si="4"/>
        <v>2</v>
      </c>
      <c r="AW63">
        <v>7</v>
      </c>
      <c r="AX63">
        <v>0</v>
      </c>
      <c r="AY63">
        <v>-0.95000000000000018</v>
      </c>
      <c r="BJ63">
        <v>3</v>
      </c>
      <c r="BK63">
        <v>0.38333333333333197</v>
      </c>
      <c r="BL63">
        <v>2.4000000000000004</v>
      </c>
      <c r="BM63">
        <v>0.84999999999999876</v>
      </c>
      <c r="BN63">
        <v>0</v>
      </c>
      <c r="BO63">
        <v>-0.95000000000000018</v>
      </c>
      <c r="BP63" s="6"/>
      <c r="BQ63" s="6">
        <f t="shared" si="5"/>
        <v>8.5100000000000016</v>
      </c>
      <c r="BR63">
        <v>2.7</v>
      </c>
      <c r="BS63" s="6">
        <f t="shared" si="6"/>
        <v>0.31727379553466506</v>
      </c>
      <c r="BT63" s="6">
        <f t="shared" si="11"/>
        <v>0.57000000000000117</v>
      </c>
      <c r="BU63" s="6">
        <f t="shared" si="12"/>
        <v>7.1788413098236914E-2</v>
      </c>
      <c r="BV63" s="6">
        <f t="shared" si="7"/>
        <v>0.31727379553466506</v>
      </c>
    </row>
    <row r="64" spans="1:74">
      <c r="A64" s="14" t="s">
        <v>179</v>
      </c>
      <c r="B64" s="14" t="s">
        <v>182</v>
      </c>
      <c r="D64" s="14" t="s">
        <v>183</v>
      </c>
      <c r="E64" s="15">
        <v>1.99</v>
      </c>
      <c r="F64" s="10" t="s">
        <v>76</v>
      </c>
      <c r="G64" s="10" t="s">
        <v>76</v>
      </c>
      <c r="H64" s="10" t="s">
        <v>76</v>
      </c>
      <c r="I64" s="10" t="s">
        <v>76</v>
      </c>
      <c r="J64" s="15">
        <v>12.99</v>
      </c>
      <c r="K64" s="15">
        <v>12.99</v>
      </c>
      <c r="L64" s="10" t="s">
        <v>76</v>
      </c>
      <c r="M64" s="15">
        <v>21.99</v>
      </c>
      <c r="N64" s="6" t="s">
        <v>76</v>
      </c>
      <c r="O64" s="6" t="s">
        <v>76</v>
      </c>
      <c r="P64" s="6" t="s">
        <v>76</v>
      </c>
      <c r="Q64" s="6" t="s">
        <v>76</v>
      </c>
      <c r="R64" s="6" t="s">
        <v>76</v>
      </c>
      <c r="S64" s="6" t="s">
        <v>76</v>
      </c>
      <c r="T64" s="10" t="s">
        <v>76</v>
      </c>
      <c r="U64" s="12" t="s">
        <v>76</v>
      </c>
      <c r="V64" s="10" t="s">
        <v>76</v>
      </c>
      <c r="W64" s="10" t="s">
        <v>76</v>
      </c>
      <c r="X64" s="10" t="s">
        <v>76</v>
      </c>
      <c r="Y64" s="10" t="s">
        <v>76</v>
      </c>
      <c r="Z64" s="10" t="s">
        <v>76</v>
      </c>
      <c r="AA64" s="10" t="s">
        <v>76</v>
      </c>
      <c r="AB64" s="10" t="s">
        <v>76</v>
      </c>
      <c r="AC64" s="10" t="s">
        <v>76</v>
      </c>
      <c r="AD64" s="10" t="s">
        <v>76</v>
      </c>
      <c r="AE64" s="10" t="s">
        <v>76</v>
      </c>
      <c r="AF64" s="15">
        <v>12.99</v>
      </c>
      <c r="AG64" s="15">
        <v>13.99</v>
      </c>
      <c r="AH64" s="10" t="s">
        <v>76</v>
      </c>
      <c r="AI64" s="15">
        <v>14.99</v>
      </c>
      <c r="AJ64" s="15">
        <v>16.989999999999998</v>
      </c>
      <c r="AK64" s="15">
        <v>14.99</v>
      </c>
      <c r="AL64" s="15">
        <v>14.99</v>
      </c>
      <c r="AM64" s="15">
        <v>14.99</v>
      </c>
      <c r="AN64">
        <v>13.989999999999998</v>
      </c>
      <c r="AO64">
        <v>1.99</v>
      </c>
      <c r="AP64">
        <v>21.99</v>
      </c>
      <c r="AQ64">
        <v>20</v>
      </c>
      <c r="AR64" s="7" t="str">
        <f t="shared" si="3"/>
        <v>1</v>
      </c>
      <c r="AS64" s="7">
        <v>2</v>
      </c>
      <c r="AT64">
        <v>1.4295925661186564</v>
      </c>
      <c r="AU64">
        <v>11</v>
      </c>
      <c r="AV64">
        <f t="shared" si="4"/>
        <v>2</v>
      </c>
      <c r="AW64">
        <v>7</v>
      </c>
      <c r="AX64">
        <v>0</v>
      </c>
      <c r="AY64">
        <v>-0.99999999999999822</v>
      </c>
      <c r="AZ64">
        <v>0</v>
      </c>
      <c r="BA64">
        <v>8</v>
      </c>
      <c r="BH64">
        <v>1</v>
      </c>
      <c r="BI64">
        <v>-0.99999999999999822</v>
      </c>
      <c r="BJ64">
        <v>1.9999999999999982</v>
      </c>
      <c r="BK64">
        <v>1.6666666666666679</v>
      </c>
      <c r="BL64">
        <v>0</v>
      </c>
      <c r="BM64">
        <v>1.0000000000000018</v>
      </c>
      <c r="BN64">
        <v>0</v>
      </c>
      <c r="BO64">
        <v>-11.999999999999998</v>
      </c>
      <c r="BP64" s="6"/>
      <c r="BQ64" s="6">
        <f t="shared" si="5"/>
        <v>14.847142857142854</v>
      </c>
      <c r="BR64">
        <v>0.99999999999999944</v>
      </c>
      <c r="BS64" s="6">
        <f t="shared" si="6"/>
        <v>6.7353026075242933E-2</v>
      </c>
      <c r="BT64" s="6">
        <f t="shared" si="11"/>
        <v>0.85714285714285587</v>
      </c>
      <c r="BU64" s="6">
        <f t="shared" si="12"/>
        <v>6.1268252833656611E-2</v>
      </c>
      <c r="BV64" s="6">
        <f t="shared" si="7"/>
        <v>6.7353026075242933E-2</v>
      </c>
    </row>
    <row r="65" spans="1:74">
      <c r="A65" s="14" t="s">
        <v>179</v>
      </c>
      <c r="B65" s="14" t="s">
        <v>184</v>
      </c>
      <c r="D65" s="14" t="s">
        <v>183</v>
      </c>
      <c r="E65" s="15">
        <v>7.99</v>
      </c>
      <c r="F65" s="10" t="s">
        <v>76</v>
      </c>
      <c r="G65" s="10" t="s">
        <v>76</v>
      </c>
      <c r="H65" s="10" t="s">
        <v>76</v>
      </c>
      <c r="I65" s="10" t="s">
        <v>76</v>
      </c>
      <c r="J65" s="15">
        <v>7.99</v>
      </c>
      <c r="K65" s="15">
        <v>7.99</v>
      </c>
      <c r="L65" s="10" t="s">
        <v>76</v>
      </c>
      <c r="M65" s="15">
        <v>8.49</v>
      </c>
      <c r="N65" s="6" t="s">
        <v>76</v>
      </c>
      <c r="O65" s="6" t="s">
        <v>76</v>
      </c>
      <c r="P65" s="6" t="s">
        <v>76</v>
      </c>
      <c r="Q65" s="6" t="s">
        <v>76</v>
      </c>
      <c r="R65" s="6" t="s">
        <v>76</v>
      </c>
      <c r="S65" s="6" t="s">
        <v>76</v>
      </c>
      <c r="T65" s="10" t="s">
        <v>76</v>
      </c>
      <c r="U65" s="12" t="s">
        <v>76</v>
      </c>
      <c r="V65" s="10" t="s">
        <v>76</v>
      </c>
      <c r="W65" s="10" t="s">
        <v>76</v>
      </c>
      <c r="X65" s="10" t="s">
        <v>76</v>
      </c>
      <c r="Y65" s="10" t="s">
        <v>76</v>
      </c>
      <c r="Z65" s="10" t="s">
        <v>76</v>
      </c>
      <c r="AA65" s="10" t="s">
        <v>76</v>
      </c>
      <c r="AB65" s="10" t="s">
        <v>76</v>
      </c>
      <c r="AC65" s="10" t="s">
        <v>76</v>
      </c>
      <c r="AD65" s="10" t="s">
        <v>76</v>
      </c>
      <c r="AE65" s="10" t="s">
        <v>76</v>
      </c>
      <c r="AF65" s="15">
        <v>8.99</v>
      </c>
      <c r="AG65" s="15">
        <v>8.99</v>
      </c>
      <c r="AH65" s="10" t="s">
        <v>76</v>
      </c>
      <c r="AI65" s="15">
        <v>9.99</v>
      </c>
      <c r="AJ65" s="15">
        <v>10.49</v>
      </c>
      <c r="AK65" s="15">
        <v>9.99</v>
      </c>
      <c r="AL65" s="15">
        <v>8.39</v>
      </c>
      <c r="AM65" s="16" t="s">
        <v>76</v>
      </c>
      <c r="AN65">
        <v>8.93</v>
      </c>
      <c r="AO65">
        <v>7.99</v>
      </c>
      <c r="AP65">
        <v>10.49</v>
      </c>
      <c r="AQ65">
        <v>2.5</v>
      </c>
      <c r="AR65" s="7" t="str">
        <f t="shared" si="3"/>
        <v>1</v>
      </c>
      <c r="AS65" s="7">
        <v>2</v>
      </c>
      <c r="AT65">
        <v>0.27995520716685329</v>
      </c>
      <c r="AU65">
        <v>10</v>
      </c>
      <c r="AV65">
        <f t="shared" si="4"/>
        <v>2</v>
      </c>
      <c r="AW65">
        <v>7</v>
      </c>
      <c r="AX65">
        <v>0</v>
      </c>
      <c r="AY65">
        <v>-0.9399999999999995</v>
      </c>
      <c r="AZ65">
        <v>0</v>
      </c>
      <c r="BA65">
        <v>-0.4399999999999995</v>
      </c>
      <c r="BH65">
        <v>0</v>
      </c>
      <c r="BI65">
        <v>6.0000000000000497E-2</v>
      </c>
      <c r="BJ65">
        <v>0.5</v>
      </c>
      <c r="BK65">
        <v>1.2266666666666666</v>
      </c>
      <c r="BL65">
        <v>0</v>
      </c>
      <c r="BM65">
        <v>-0.53999999999999915</v>
      </c>
      <c r="BN65">
        <v>0</v>
      </c>
      <c r="BO65">
        <v>-0.9399999999999995</v>
      </c>
      <c r="BP65" s="6"/>
      <c r="BQ65" s="6">
        <f t="shared" si="5"/>
        <v>9.4733333333333345</v>
      </c>
      <c r="BR65">
        <v>0.16666666666666666</v>
      </c>
      <c r="BS65" s="6">
        <f t="shared" si="6"/>
        <v>1.7593244194229411E-2</v>
      </c>
      <c r="BT65" s="6">
        <f t="shared" si="11"/>
        <v>0.54333333333333478</v>
      </c>
      <c r="BU65" s="6">
        <f t="shared" si="12"/>
        <v>6.0843598357596285E-2</v>
      </c>
      <c r="BV65" s="6">
        <f t="shared" si="7"/>
        <v>1.7593244194229411E-2</v>
      </c>
    </row>
    <row r="66" spans="1:74">
      <c r="A66" s="14" t="s">
        <v>179</v>
      </c>
      <c r="B66" s="14" t="s">
        <v>185</v>
      </c>
      <c r="D66" s="14" t="s">
        <v>183</v>
      </c>
      <c r="E66" s="15">
        <v>4.97</v>
      </c>
      <c r="F66" s="10" t="s">
        <v>76</v>
      </c>
      <c r="G66" s="10" t="s">
        <v>76</v>
      </c>
      <c r="H66" s="10" t="s">
        <v>76</v>
      </c>
      <c r="I66" s="10" t="s">
        <v>76</v>
      </c>
      <c r="J66" s="15">
        <v>6.99</v>
      </c>
      <c r="K66" s="15">
        <v>6.99</v>
      </c>
      <c r="L66" s="10" t="s">
        <v>76</v>
      </c>
      <c r="M66" s="12" t="s">
        <v>76</v>
      </c>
      <c r="N66" s="6" t="s">
        <v>76</v>
      </c>
      <c r="O66" s="6" t="s">
        <v>76</v>
      </c>
      <c r="P66" s="6" t="s">
        <v>76</v>
      </c>
      <c r="Q66" s="6" t="s">
        <v>76</v>
      </c>
      <c r="R66" s="6" t="s">
        <v>76</v>
      </c>
      <c r="S66" s="6" t="s">
        <v>76</v>
      </c>
      <c r="T66" s="10" t="s">
        <v>76</v>
      </c>
      <c r="U66" s="12" t="s">
        <v>76</v>
      </c>
      <c r="V66" s="10" t="s">
        <v>76</v>
      </c>
      <c r="W66" s="10" t="s">
        <v>76</v>
      </c>
      <c r="X66" s="10" t="s">
        <v>76</v>
      </c>
      <c r="Y66" s="10" t="s">
        <v>76</v>
      </c>
      <c r="Z66" s="10" t="s">
        <v>76</v>
      </c>
      <c r="AA66" s="10" t="s">
        <v>76</v>
      </c>
      <c r="AB66" s="10" t="s">
        <v>76</v>
      </c>
      <c r="AC66" s="10" t="s">
        <v>76</v>
      </c>
      <c r="AD66" s="10" t="s">
        <v>76</v>
      </c>
      <c r="AE66" s="10" t="s">
        <v>76</v>
      </c>
      <c r="AF66" s="12" t="s">
        <v>76</v>
      </c>
      <c r="AG66" s="15">
        <v>8.99</v>
      </c>
      <c r="AH66" s="10" t="s">
        <v>76</v>
      </c>
      <c r="AI66" s="15">
        <v>9.99</v>
      </c>
      <c r="AJ66" s="15">
        <v>10.99</v>
      </c>
      <c r="AK66" s="15">
        <v>9.99</v>
      </c>
      <c r="AL66" s="15">
        <v>7.49</v>
      </c>
      <c r="AM66" s="15">
        <v>7.99</v>
      </c>
      <c r="AN66">
        <v>8.2655555555555562</v>
      </c>
      <c r="AO66">
        <v>4.97</v>
      </c>
      <c r="AP66">
        <v>10.99</v>
      </c>
      <c r="AQ66">
        <v>6.0200000000000005</v>
      </c>
      <c r="AR66" s="7" t="str">
        <f t="shared" si="3"/>
        <v>1</v>
      </c>
      <c r="AS66" s="7">
        <v>2</v>
      </c>
      <c r="AT66">
        <v>0.72832369942196529</v>
      </c>
      <c r="AU66">
        <v>9</v>
      </c>
      <c r="AV66">
        <f t="shared" si="4"/>
        <v>2</v>
      </c>
      <c r="AW66">
        <v>7</v>
      </c>
      <c r="AX66">
        <v>0</v>
      </c>
      <c r="AY66">
        <v>-1.275555555555556</v>
      </c>
      <c r="BJ66">
        <v>1</v>
      </c>
      <c r="BK66">
        <v>2.0577777777777762</v>
      </c>
      <c r="BL66">
        <v>0.5</v>
      </c>
      <c r="BM66">
        <v>-0.525555555555556</v>
      </c>
      <c r="BN66">
        <v>0</v>
      </c>
      <c r="BO66">
        <v>-3.2955555555555565</v>
      </c>
      <c r="BP66" s="6"/>
      <c r="BQ66" s="6">
        <f t="shared" si="5"/>
        <v>9.24</v>
      </c>
      <c r="BR66">
        <v>0.75</v>
      </c>
      <c r="BS66" s="6">
        <f t="shared" si="6"/>
        <v>8.1168831168831168E-2</v>
      </c>
      <c r="BT66" s="6">
        <f t="shared" si="11"/>
        <v>0.974444444444444</v>
      </c>
      <c r="BU66" s="6">
        <f t="shared" si="12"/>
        <v>0.11789218981045833</v>
      </c>
      <c r="BV66" s="6">
        <f t="shared" si="7"/>
        <v>8.1168831168831168E-2</v>
      </c>
    </row>
    <row r="67" spans="1:74">
      <c r="A67" s="14" t="s">
        <v>179</v>
      </c>
      <c r="B67" s="14" t="s">
        <v>186</v>
      </c>
      <c r="D67" s="14" t="s">
        <v>183</v>
      </c>
      <c r="E67" s="15">
        <v>7.99</v>
      </c>
      <c r="F67" s="10" t="s">
        <v>76</v>
      </c>
      <c r="G67" s="10" t="s">
        <v>76</v>
      </c>
      <c r="H67" s="10" t="s">
        <v>76</v>
      </c>
      <c r="I67" s="10" t="s">
        <v>76</v>
      </c>
      <c r="J67" s="15">
        <v>7.99</v>
      </c>
      <c r="K67" s="15">
        <v>7.99</v>
      </c>
      <c r="L67" s="10" t="s">
        <v>76</v>
      </c>
      <c r="M67" s="12" t="s">
        <v>76</v>
      </c>
      <c r="N67" s="6" t="s">
        <v>76</v>
      </c>
      <c r="O67" s="6" t="s">
        <v>76</v>
      </c>
      <c r="P67" s="6" t="s">
        <v>76</v>
      </c>
      <c r="Q67" s="6" t="s">
        <v>76</v>
      </c>
      <c r="R67" s="6" t="s">
        <v>76</v>
      </c>
      <c r="S67" s="6" t="s">
        <v>76</v>
      </c>
      <c r="T67" s="10" t="s">
        <v>76</v>
      </c>
      <c r="U67" s="15">
        <v>8.99</v>
      </c>
      <c r="V67" s="10" t="s">
        <v>76</v>
      </c>
      <c r="W67" s="10" t="s">
        <v>76</v>
      </c>
      <c r="X67" s="10" t="s">
        <v>76</v>
      </c>
      <c r="Y67" s="10" t="s">
        <v>76</v>
      </c>
      <c r="Z67" s="10" t="s">
        <v>76</v>
      </c>
      <c r="AA67" s="10" t="s">
        <v>76</v>
      </c>
      <c r="AB67" s="10" t="s">
        <v>76</v>
      </c>
      <c r="AC67" s="10" t="s">
        <v>76</v>
      </c>
      <c r="AD67" s="10" t="s">
        <v>76</v>
      </c>
      <c r="AE67" s="10" t="s">
        <v>76</v>
      </c>
      <c r="AF67" s="15">
        <v>8.99</v>
      </c>
      <c r="AG67" s="15">
        <v>8.99</v>
      </c>
      <c r="AH67" s="10" t="s">
        <v>76</v>
      </c>
      <c r="AI67" s="15">
        <v>9.99</v>
      </c>
      <c r="AJ67" s="15">
        <v>11.49</v>
      </c>
      <c r="AK67" s="15">
        <v>8.99</v>
      </c>
      <c r="AL67" s="15">
        <v>8.39</v>
      </c>
      <c r="AM67" s="15">
        <v>8.6199999999999992</v>
      </c>
      <c r="AN67">
        <v>8.9472727272727273</v>
      </c>
      <c r="AO67">
        <v>7.99</v>
      </c>
      <c r="AP67">
        <v>11.49</v>
      </c>
      <c r="AQ67">
        <v>3.5</v>
      </c>
      <c r="AR67" s="7" t="str">
        <f t="shared" ref="AR67:AR130" si="13">IF(AN67&lt;30, "1", IF(AN67&lt;300,"2",3))</f>
        <v>1</v>
      </c>
      <c r="AS67" s="7">
        <v>2</v>
      </c>
      <c r="AT67">
        <v>0.39118065433854909</v>
      </c>
      <c r="AU67">
        <v>11</v>
      </c>
      <c r="AV67">
        <f t="shared" ref="AV67:AV130" si="14">IF(AU67&lt;8,1,IF(AU67&lt;15,2,3))</f>
        <v>2</v>
      </c>
      <c r="AW67">
        <v>7</v>
      </c>
      <c r="AX67">
        <v>0</v>
      </c>
      <c r="AY67">
        <v>-0.95727272727272705</v>
      </c>
      <c r="BD67">
        <v>0</v>
      </c>
      <c r="BE67">
        <v>4.2727272727272947E-2</v>
      </c>
      <c r="BH67">
        <v>0</v>
      </c>
      <c r="BI67">
        <v>4.2727272727272947E-2</v>
      </c>
      <c r="BJ67">
        <v>2.5</v>
      </c>
      <c r="BK67">
        <v>1.209393939393939</v>
      </c>
      <c r="BL67">
        <v>0.22999999999999865</v>
      </c>
      <c r="BM67">
        <v>-0.44227272727272826</v>
      </c>
      <c r="BN67">
        <v>0</v>
      </c>
      <c r="BO67">
        <v>-0.95727272727272705</v>
      </c>
      <c r="BP67" s="6"/>
      <c r="BQ67" s="6">
        <f t="shared" ref="BQ67:BQ130" si="15">AVERAGE(S67,T67,U67,V67,W67,X67,Y67,Z67,AA67,AB67,AF67,AG67,AI67,AJ67,AK67,AL67,AM67)</f>
        <v>9.3062500000000021</v>
      </c>
      <c r="BR67">
        <v>0.68249999999999966</v>
      </c>
      <c r="BS67" s="6">
        <f t="shared" ref="BS67:BS130" si="16">BR67/BQ67</f>
        <v>7.3337810611148371E-2</v>
      </c>
      <c r="BT67" s="6">
        <f t="shared" si="11"/>
        <v>0.35897727272727487</v>
      </c>
      <c r="BU67" s="6">
        <f t="shared" si="12"/>
        <v>4.0121418410892333E-2</v>
      </c>
      <c r="BV67" s="6">
        <f t="shared" ref="BV67:BV130" si="17">BR67/BQ67</f>
        <v>7.3337810611148371E-2</v>
      </c>
    </row>
    <row r="68" spans="1:74">
      <c r="A68" s="14" t="s">
        <v>179</v>
      </c>
      <c r="B68" s="14" t="s">
        <v>187</v>
      </c>
      <c r="D68" s="14" t="s">
        <v>183</v>
      </c>
      <c r="E68" s="15">
        <v>5</v>
      </c>
      <c r="F68" s="10" t="s">
        <v>76</v>
      </c>
      <c r="G68" s="10" t="s">
        <v>76</v>
      </c>
      <c r="H68" s="10" t="s">
        <v>76</v>
      </c>
      <c r="I68" s="10" t="s">
        <v>76</v>
      </c>
      <c r="J68" s="15">
        <v>7.99</v>
      </c>
      <c r="K68" s="15">
        <v>7.99</v>
      </c>
      <c r="L68" s="10" t="s">
        <v>76</v>
      </c>
      <c r="M68" s="15">
        <v>11.99</v>
      </c>
      <c r="N68" s="6" t="s">
        <v>76</v>
      </c>
      <c r="O68" s="6" t="s">
        <v>76</v>
      </c>
      <c r="P68" s="6" t="s">
        <v>76</v>
      </c>
      <c r="Q68" s="6" t="s">
        <v>76</v>
      </c>
      <c r="R68" s="6" t="s">
        <v>76</v>
      </c>
      <c r="S68" s="6" t="s">
        <v>76</v>
      </c>
      <c r="T68" s="10" t="s">
        <v>76</v>
      </c>
      <c r="U68" s="15">
        <v>9.99</v>
      </c>
      <c r="V68" s="10" t="s">
        <v>76</v>
      </c>
      <c r="W68" s="10" t="s">
        <v>76</v>
      </c>
      <c r="X68" s="10" t="s">
        <v>76</v>
      </c>
      <c r="Y68" s="10" t="s">
        <v>76</v>
      </c>
      <c r="Z68" s="10" t="s">
        <v>76</v>
      </c>
      <c r="AA68" s="10" t="s">
        <v>76</v>
      </c>
      <c r="AB68" s="10" t="s">
        <v>76</v>
      </c>
      <c r="AC68" s="10" t="s">
        <v>76</v>
      </c>
      <c r="AD68" s="10" t="s">
        <v>76</v>
      </c>
      <c r="AE68" s="10" t="s">
        <v>76</v>
      </c>
      <c r="AF68" s="15">
        <v>7.99</v>
      </c>
      <c r="AG68" s="15">
        <v>7.99</v>
      </c>
      <c r="AH68" s="10" t="s">
        <v>76</v>
      </c>
      <c r="AI68" s="15">
        <v>7.99</v>
      </c>
      <c r="AJ68" s="15">
        <v>9.49</v>
      </c>
      <c r="AK68" s="15">
        <v>7.99</v>
      </c>
      <c r="AL68" s="15">
        <v>6.79</v>
      </c>
      <c r="AM68" s="15">
        <v>7.99</v>
      </c>
      <c r="AN68">
        <v>8.2658333333333331</v>
      </c>
      <c r="AO68">
        <v>5</v>
      </c>
      <c r="AP68">
        <v>11.99</v>
      </c>
      <c r="AQ68">
        <v>6.99</v>
      </c>
      <c r="AR68" s="7" t="str">
        <f t="shared" si="13"/>
        <v>1</v>
      </c>
      <c r="AS68" s="7">
        <v>2</v>
      </c>
      <c r="AT68">
        <v>0.84564976308095574</v>
      </c>
      <c r="AU68">
        <v>12</v>
      </c>
      <c r="AV68">
        <f t="shared" si="14"/>
        <v>2</v>
      </c>
      <c r="AW68">
        <v>7</v>
      </c>
      <c r="AX68">
        <v>0</v>
      </c>
      <c r="AY68">
        <v>-0.27583333333333293</v>
      </c>
      <c r="AZ68">
        <v>0</v>
      </c>
      <c r="BA68">
        <v>3.7241666666666671</v>
      </c>
      <c r="BD68">
        <v>0</v>
      </c>
      <c r="BE68">
        <v>1.7241666666666671</v>
      </c>
      <c r="BH68">
        <v>0</v>
      </c>
      <c r="BI68">
        <v>-0.27583333333333293</v>
      </c>
      <c r="BJ68">
        <v>1.5</v>
      </c>
      <c r="BK68">
        <v>0.22416666666666707</v>
      </c>
      <c r="BL68">
        <v>1.2000000000000002</v>
      </c>
      <c r="BM68">
        <v>-0.87583333333333258</v>
      </c>
      <c r="BN68">
        <v>0</v>
      </c>
      <c r="BO68">
        <v>-3.2658333333333331</v>
      </c>
      <c r="BP68" s="6"/>
      <c r="BQ68" s="6">
        <f t="shared" si="15"/>
        <v>8.2774999999999999</v>
      </c>
      <c r="BR68">
        <v>0.67500000000000004</v>
      </c>
      <c r="BS68" s="6">
        <f t="shared" si="16"/>
        <v>8.1546360616128064E-2</v>
      </c>
      <c r="BT68" s="6">
        <f t="shared" si="11"/>
        <v>1.1666666666666714E-2</v>
      </c>
      <c r="BU68" s="6">
        <f t="shared" si="12"/>
        <v>1.4114326040931603E-3</v>
      </c>
      <c r="BV68" s="6">
        <f t="shared" si="17"/>
        <v>8.1546360616128064E-2</v>
      </c>
    </row>
    <row r="69" spans="1:74">
      <c r="A69" s="14" t="s">
        <v>179</v>
      </c>
      <c r="B69" s="14" t="s">
        <v>188</v>
      </c>
      <c r="D69" s="14" t="s">
        <v>189</v>
      </c>
      <c r="E69" s="15">
        <v>14.99</v>
      </c>
      <c r="F69" s="10" t="s">
        <v>76</v>
      </c>
      <c r="G69" s="10" t="s">
        <v>76</v>
      </c>
      <c r="H69" s="10" t="s">
        <v>76</v>
      </c>
      <c r="I69" s="10" t="s">
        <v>76</v>
      </c>
      <c r="J69" s="15">
        <v>14.99</v>
      </c>
      <c r="K69" s="15">
        <v>12.99</v>
      </c>
      <c r="L69" s="10" t="s">
        <v>76</v>
      </c>
      <c r="M69" s="15">
        <v>21.99</v>
      </c>
      <c r="N69" s="6" t="s">
        <v>76</v>
      </c>
      <c r="O69" s="6" t="s">
        <v>76</v>
      </c>
      <c r="P69" s="6" t="s">
        <v>76</v>
      </c>
      <c r="Q69" s="6" t="s">
        <v>76</v>
      </c>
      <c r="R69" s="6" t="s">
        <v>76</v>
      </c>
      <c r="S69" s="6" t="s">
        <v>76</v>
      </c>
      <c r="T69" s="10" t="s">
        <v>76</v>
      </c>
      <c r="U69" s="12" t="s">
        <v>76</v>
      </c>
      <c r="V69" s="10" t="s">
        <v>76</v>
      </c>
      <c r="W69" s="10" t="s">
        <v>76</v>
      </c>
      <c r="X69" s="10" t="s">
        <v>76</v>
      </c>
      <c r="Y69" s="10" t="s">
        <v>76</v>
      </c>
      <c r="Z69" s="10" t="s">
        <v>76</v>
      </c>
      <c r="AA69" s="10" t="s">
        <v>76</v>
      </c>
      <c r="AB69" s="10" t="s">
        <v>76</v>
      </c>
      <c r="AC69" s="10" t="s">
        <v>76</v>
      </c>
      <c r="AD69" s="10" t="s">
        <v>76</v>
      </c>
      <c r="AE69" s="10" t="s">
        <v>76</v>
      </c>
      <c r="AF69" s="12" t="s">
        <v>76</v>
      </c>
      <c r="AG69" s="15">
        <v>15.99</v>
      </c>
      <c r="AH69" s="10" t="s">
        <v>76</v>
      </c>
      <c r="AI69" s="15">
        <v>17.989999999999998</v>
      </c>
      <c r="AJ69" s="15">
        <v>16.989999999999998</v>
      </c>
      <c r="AK69" s="15">
        <v>15.99</v>
      </c>
      <c r="AL69" s="15">
        <v>16.190000000000001</v>
      </c>
      <c r="AM69" s="15">
        <v>14.99</v>
      </c>
      <c r="AN69">
        <v>16.309999999999999</v>
      </c>
      <c r="AO69">
        <v>12.99</v>
      </c>
      <c r="AP69">
        <v>21.99</v>
      </c>
      <c r="AQ69">
        <v>8.9999999999999982</v>
      </c>
      <c r="AR69" s="7" t="str">
        <f t="shared" si="13"/>
        <v>1</v>
      </c>
      <c r="AS69" s="7">
        <v>2</v>
      </c>
      <c r="AT69">
        <v>0.551808706315144</v>
      </c>
      <c r="AU69">
        <v>10</v>
      </c>
      <c r="AV69">
        <f t="shared" si="14"/>
        <v>2</v>
      </c>
      <c r="AW69">
        <v>7</v>
      </c>
      <c r="AX69">
        <v>2</v>
      </c>
      <c r="AY69">
        <v>-2.3199999999999985</v>
      </c>
      <c r="AZ69">
        <v>0</v>
      </c>
      <c r="BA69">
        <v>5.68</v>
      </c>
      <c r="BJ69">
        <v>1.9999999999999982</v>
      </c>
      <c r="BK69">
        <v>0.67999999999999972</v>
      </c>
      <c r="BL69">
        <v>1.2000000000000011</v>
      </c>
      <c r="BM69">
        <v>-0.71999999999999886</v>
      </c>
      <c r="BN69">
        <v>0</v>
      </c>
      <c r="BO69">
        <v>-1.3199999999999985</v>
      </c>
      <c r="BP69" s="6"/>
      <c r="BQ69" s="6">
        <f t="shared" si="15"/>
        <v>16.356666666666666</v>
      </c>
      <c r="BR69">
        <v>1.5999999999999996</v>
      </c>
      <c r="BS69" s="6">
        <f t="shared" si="16"/>
        <v>9.7819441614020772E-2</v>
      </c>
      <c r="BT69" s="6">
        <f t="shared" si="11"/>
        <v>4.6666666666666856E-2</v>
      </c>
      <c r="BU69" s="6">
        <f t="shared" si="12"/>
        <v>2.8612303290414995E-3</v>
      </c>
      <c r="BV69" s="6">
        <f t="shared" si="17"/>
        <v>9.7819441614020772E-2</v>
      </c>
    </row>
    <row r="70" spans="1:74">
      <c r="A70" s="14" t="s">
        <v>179</v>
      </c>
      <c r="B70" s="14" t="s">
        <v>190</v>
      </c>
      <c r="D70" s="14" t="s">
        <v>189</v>
      </c>
      <c r="E70" s="15">
        <v>16.989999999999998</v>
      </c>
      <c r="F70" s="10" t="s">
        <v>76</v>
      </c>
      <c r="G70" s="10" t="s">
        <v>76</v>
      </c>
      <c r="H70" s="10" t="s">
        <v>76</v>
      </c>
      <c r="I70" s="10" t="s">
        <v>76</v>
      </c>
      <c r="J70" s="15">
        <v>13.99</v>
      </c>
      <c r="K70" s="15">
        <v>13.99</v>
      </c>
      <c r="L70" s="10" t="s">
        <v>76</v>
      </c>
      <c r="M70" s="12" t="s">
        <v>76</v>
      </c>
      <c r="N70" s="6" t="s">
        <v>76</v>
      </c>
      <c r="O70" s="6" t="s">
        <v>76</v>
      </c>
      <c r="P70" s="6" t="s">
        <v>76</v>
      </c>
      <c r="Q70" s="6" t="s">
        <v>76</v>
      </c>
      <c r="R70" s="6" t="s">
        <v>76</v>
      </c>
      <c r="S70" s="6" t="s">
        <v>76</v>
      </c>
      <c r="T70" s="10" t="s">
        <v>76</v>
      </c>
      <c r="U70" s="15">
        <v>16.989999999999998</v>
      </c>
      <c r="V70" s="10" t="s">
        <v>76</v>
      </c>
      <c r="W70" s="10" t="s">
        <v>76</v>
      </c>
      <c r="X70" s="10" t="s">
        <v>76</v>
      </c>
      <c r="Y70" s="10" t="s">
        <v>76</v>
      </c>
      <c r="Z70" s="10" t="s">
        <v>76</v>
      </c>
      <c r="AA70" s="10" t="s">
        <v>76</v>
      </c>
      <c r="AB70" s="10" t="s">
        <v>76</v>
      </c>
      <c r="AC70" s="10" t="s">
        <v>76</v>
      </c>
      <c r="AD70" s="10" t="s">
        <v>76</v>
      </c>
      <c r="AE70" s="10" t="s">
        <v>76</v>
      </c>
      <c r="AF70" s="15">
        <v>13.99</v>
      </c>
      <c r="AG70" s="12" t="s">
        <v>76</v>
      </c>
      <c r="AH70" s="10" t="s">
        <v>76</v>
      </c>
      <c r="AI70" s="15">
        <v>16.989999999999998</v>
      </c>
      <c r="AJ70" s="15">
        <v>15.99</v>
      </c>
      <c r="AK70" s="15">
        <v>16.989999999999998</v>
      </c>
      <c r="AL70" s="15">
        <v>14.99</v>
      </c>
      <c r="AM70" s="15">
        <v>14.23</v>
      </c>
      <c r="AN70">
        <v>15.513999999999996</v>
      </c>
      <c r="AO70">
        <v>13.99</v>
      </c>
      <c r="AP70">
        <v>16.989999999999998</v>
      </c>
      <c r="AQ70">
        <v>2.9999999999999982</v>
      </c>
      <c r="AR70" s="7" t="str">
        <f t="shared" si="13"/>
        <v>1</v>
      </c>
      <c r="AS70" s="7">
        <v>2</v>
      </c>
      <c r="AT70">
        <v>0.19337372695629748</v>
      </c>
      <c r="AU70">
        <v>10</v>
      </c>
      <c r="AV70">
        <f t="shared" si="14"/>
        <v>2</v>
      </c>
      <c r="AW70">
        <v>7</v>
      </c>
      <c r="AX70">
        <v>0</v>
      </c>
      <c r="AY70">
        <v>-1.5239999999999956</v>
      </c>
      <c r="BD70">
        <v>0</v>
      </c>
      <c r="BE70">
        <v>1.4760000000000026</v>
      </c>
      <c r="BH70">
        <v>0</v>
      </c>
      <c r="BI70">
        <v>-1.5239999999999956</v>
      </c>
      <c r="BJ70">
        <v>0.99999999999999822</v>
      </c>
      <c r="BK70">
        <v>1.1426666666666705</v>
      </c>
      <c r="BL70">
        <v>0.75999999999999979</v>
      </c>
      <c r="BM70">
        <v>-0.90399999999999636</v>
      </c>
      <c r="BN70">
        <v>0</v>
      </c>
      <c r="BO70">
        <v>1.4760000000000026</v>
      </c>
      <c r="BP70" s="6"/>
      <c r="BQ70" s="6">
        <f t="shared" si="15"/>
        <v>15.738571428571429</v>
      </c>
      <c r="BR70">
        <v>0.4399999999999995</v>
      </c>
      <c r="BS70" s="6">
        <f t="shared" si="16"/>
        <v>2.7956794045565912E-2</v>
      </c>
      <c r="BT70" s="6">
        <f t="shared" si="11"/>
        <v>0.22457142857143353</v>
      </c>
      <c r="BU70" s="6">
        <f t="shared" si="12"/>
        <v>1.4475404703586025E-2</v>
      </c>
      <c r="BV70" s="6">
        <f t="shared" si="17"/>
        <v>2.7956794045565912E-2</v>
      </c>
    </row>
    <row r="71" spans="1:74">
      <c r="A71" s="14" t="s">
        <v>179</v>
      </c>
      <c r="B71" s="14" t="s">
        <v>191</v>
      </c>
      <c r="D71" s="14" t="s">
        <v>189</v>
      </c>
      <c r="E71" s="15">
        <v>6.99</v>
      </c>
      <c r="F71" s="10" t="s">
        <v>76</v>
      </c>
      <c r="G71" s="10" t="s">
        <v>76</v>
      </c>
      <c r="H71" s="10" t="s">
        <v>76</v>
      </c>
      <c r="I71" s="10" t="s">
        <v>76</v>
      </c>
      <c r="J71" s="15">
        <v>6.99</v>
      </c>
      <c r="K71" s="15">
        <v>6.99</v>
      </c>
      <c r="L71" s="10" t="s">
        <v>76</v>
      </c>
      <c r="M71" s="15">
        <v>13.99</v>
      </c>
      <c r="N71" s="6" t="s">
        <v>76</v>
      </c>
      <c r="O71" s="6" t="s">
        <v>76</v>
      </c>
      <c r="P71" s="6" t="s">
        <v>76</v>
      </c>
      <c r="Q71" s="6" t="s">
        <v>76</v>
      </c>
      <c r="R71" s="6" t="s">
        <v>76</v>
      </c>
      <c r="S71" s="6" t="s">
        <v>76</v>
      </c>
      <c r="T71" s="10" t="s">
        <v>76</v>
      </c>
      <c r="U71" s="15">
        <v>10.99</v>
      </c>
      <c r="V71" s="10" t="s">
        <v>76</v>
      </c>
      <c r="W71" s="10" t="s">
        <v>76</v>
      </c>
      <c r="X71" s="10" t="s">
        <v>76</v>
      </c>
      <c r="Y71" s="10" t="s">
        <v>76</v>
      </c>
      <c r="Z71" s="10" t="s">
        <v>76</v>
      </c>
      <c r="AA71" s="10" t="s">
        <v>76</v>
      </c>
      <c r="AB71" s="10" t="s">
        <v>76</v>
      </c>
      <c r="AC71" s="10" t="s">
        <v>76</v>
      </c>
      <c r="AD71" s="10" t="s">
        <v>76</v>
      </c>
      <c r="AE71" s="10" t="s">
        <v>76</v>
      </c>
      <c r="AF71" s="15">
        <v>7.99</v>
      </c>
      <c r="AG71" s="15">
        <v>8.99</v>
      </c>
      <c r="AH71" s="10" t="s">
        <v>76</v>
      </c>
      <c r="AI71" s="15">
        <v>9.99</v>
      </c>
      <c r="AJ71" s="15">
        <v>10.99</v>
      </c>
      <c r="AK71" s="15">
        <v>8.99</v>
      </c>
      <c r="AL71" s="15">
        <v>8.39</v>
      </c>
      <c r="AM71" s="15">
        <v>9.99</v>
      </c>
      <c r="AN71">
        <v>9.2733333333333317</v>
      </c>
      <c r="AO71">
        <v>6.99</v>
      </c>
      <c r="AP71">
        <v>13.99</v>
      </c>
      <c r="AQ71">
        <v>7</v>
      </c>
      <c r="AR71" s="7" t="str">
        <f t="shared" si="13"/>
        <v>1</v>
      </c>
      <c r="AS71" s="7">
        <v>2</v>
      </c>
      <c r="AT71">
        <v>0.75485262401150266</v>
      </c>
      <c r="AU71">
        <v>12</v>
      </c>
      <c r="AV71">
        <f t="shared" si="14"/>
        <v>2</v>
      </c>
      <c r="AW71">
        <v>7</v>
      </c>
      <c r="AX71">
        <v>0</v>
      </c>
      <c r="AY71">
        <v>-2.2833333333333314</v>
      </c>
      <c r="AZ71">
        <v>0</v>
      </c>
      <c r="BA71">
        <v>4.7166666666666686</v>
      </c>
      <c r="BD71">
        <v>0</v>
      </c>
      <c r="BE71">
        <v>1.7166666666666686</v>
      </c>
      <c r="BH71">
        <v>1</v>
      </c>
      <c r="BI71">
        <v>-1.2833333333333314</v>
      </c>
      <c r="BJ71">
        <v>2</v>
      </c>
      <c r="BK71">
        <v>0.71666666666666856</v>
      </c>
      <c r="BL71">
        <v>1.5999999999999996</v>
      </c>
      <c r="BM71">
        <v>-8.3333333333330373E-2</v>
      </c>
      <c r="BN71">
        <v>0</v>
      </c>
      <c r="BO71">
        <v>-2.2833333333333314</v>
      </c>
      <c r="BP71" s="6"/>
      <c r="BQ71" s="6">
        <f t="shared" si="15"/>
        <v>9.5400000000000009</v>
      </c>
      <c r="BR71">
        <v>1.1499999999999999</v>
      </c>
      <c r="BS71" s="6">
        <f t="shared" si="16"/>
        <v>0.12054507337526203</v>
      </c>
      <c r="BT71" s="6">
        <f t="shared" si="11"/>
        <v>0.26666666666666927</v>
      </c>
      <c r="BU71" s="6">
        <f t="shared" si="12"/>
        <v>2.8756290438533717E-2</v>
      </c>
      <c r="BV71" s="6">
        <f t="shared" si="17"/>
        <v>0.12054507337526203</v>
      </c>
    </row>
    <row r="72" spans="1:74">
      <c r="A72" s="14" t="s">
        <v>179</v>
      </c>
      <c r="B72" s="14" t="s">
        <v>192</v>
      </c>
      <c r="D72" s="14" t="s">
        <v>189</v>
      </c>
      <c r="E72" s="15">
        <v>7.97</v>
      </c>
      <c r="F72" s="10" t="s">
        <v>76</v>
      </c>
      <c r="G72" s="10" t="s">
        <v>76</v>
      </c>
      <c r="H72" s="10" t="s">
        <v>76</v>
      </c>
      <c r="I72" s="10" t="s">
        <v>76</v>
      </c>
      <c r="J72" s="15">
        <v>7.99</v>
      </c>
      <c r="K72" s="15">
        <v>7.99</v>
      </c>
      <c r="L72" s="10" t="s">
        <v>76</v>
      </c>
      <c r="M72" s="15">
        <v>14.99</v>
      </c>
      <c r="N72" s="6" t="s">
        <v>76</v>
      </c>
      <c r="O72" s="6" t="s">
        <v>76</v>
      </c>
      <c r="P72" s="6" t="s">
        <v>76</v>
      </c>
      <c r="Q72" s="6" t="s">
        <v>76</v>
      </c>
      <c r="R72" s="6" t="s">
        <v>76</v>
      </c>
      <c r="S72" s="6" t="s">
        <v>76</v>
      </c>
      <c r="T72" s="10" t="s">
        <v>76</v>
      </c>
      <c r="U72" s="16" t="s">
        <v>76</v>
      </c>
      <c r="V72" s="10" t="s">
        <v>76</v>
      </c>
      <c r="W72" s="10" t="s">
        <v>76</v>
      </c>
      <c r="X72" s="10" t="s">
        <v>76</v>
      </c>
      <c r="Y72" s="10" t="s">
        <v>76</v>
      </c>
      <c r="Z72" s="10" t="s">
        <v>76</v>
      </c>
      <c r="AA72" s="10" t="s">
        <v>76</v>
      </c>
      <c r="AB72" s="10" t="s">
        <v>76</v>
      </c>
      <c r="AC72" s="10" t="s">
        <v>76</v>
      </c>
      <c r="AD72" s="10" t="s">
        <v>76</v>
      </c>
      <c r="AE72" s="10" t="s">
        <v>76</v>
      </c>
      <c r="AF72" s="12" t="s">
        <v>76</v>
      </c>
      <c r="AG72" s="12" t="s">
        <v>76</v>
      </c>
      <c r="AH72" s="10" t="s">
        <v>76</v>
      </c>
      <c r="AI72" s="15">
        <v>9.99</v>
      </c>
      <c r="AJ72" s="15">
        <v>11.99</v>
      </c>
      <c r="AK72" s="15">
        <v>9.99</v>
      </c>
      <c r="AL72" s="15">
        <v>8.49</v>
      </c>
      <c r="AM72" s="15">
        <v>8.94</v>
      </c>
      <c r="AN72">
        <v>9.8155555555555551</v>
      </c>
      <c r="AO72">
        <v>7.97</v>
      </c>
      <c r="AP72">
        <v>14.99</v>
      </c>
      <c r="AQ72">
        <v>7.0200000000000005</v>
      </c>
      <c r="AR72" s="7" t="str">
        <f t="shared" si="13"/>
        <v>1</v>
      </c>
      <c r="AS72" s="7">
        <v>2</v>
      </c>
      <c r="AT72">
        <v>0.71519130631650452</v>
      </c>
      <c r="AU72">
        <v>9</v>
      </c>
      <c r="AV72">
        <f t="shared" si="14"/>
        <v>2</v>
      </c>
      <c r="AW72">
        <v>7</v>
      </c>
      <c r="AX72">
        <v>0</v>
      </c>
      <c r="AY72">
        <v>-1.8255555555555549</v>
      </c>
      <c r="AZ72">
        <v>0</v>
      </c>
      <c r="BA72">
        <v>5.1744444444444451</v>
      </c>
      <c r="BJ72">
        <v>2</v>
      </c>
      <c r="BK72">
        <v>0.84111111111111114</v>
      </c>
      <c r="BL72">
        <v>0.44999999999999929</v>
      </c>
      <c r="BM72">
        <v>-1.1005555555555553</v>
      </c>
      <c r="BN72">
        <v>0</v>
      </c>
      <c r="BO72">
        <v>-1.8455555555555554</v>
      </c>
      <c r="BP72" s="6"/>
      <c r="BQ72" s="6">
        <f t="shared" si="15"/>
        <v>9.879999999999999</v>
      </c>
      <c r="BR72">
        <v>1.2249999999999996</v>
      </c>
      <c r="BS72" s="6">
        <f t="shared" si="16"/>
        <v>0.12398785425101212</v>
      </c>
      <c r="BT72" s="6">
        <f t="shared" si="11"/>
        <v>6.444444444444386E-2</v>
      </c>
      <c r="BU72" s="6">
        <f t="shared" si="12"/>
        <v>6.5655422232283765E-3</v>
      </c>
      <c r="BV72" s="6">
        <f t="shared" si="17"/>
        <v>0.12398785425101212</v>
      </c>
    </row>
    <row r="73" spans="1:74">
      <c r="A73" s="14" t="s">
        <v>179</v>
      </c>
      <c r="B73" s="14" t="s">
        <v>193</v>
      </c>
      <c r="D73" s="14" t="s">
        <v>194</v>
      </c>
      <c r="E73" s="15">
        <v>16.39</v>
      </c>
      <c r="F73" s="10" t="s">
        <v>76</v>
      </c>
      <c r="G73" s="10" t="s">
        <v>76</v>
      </c>
      <c r="H73" s="10" t="s">
        <v>76</v>
      </c>
      <c r="I73" s="10" t="s">
        <v>76</v>
      </c>
      <c r="J73" s="15">
        <v>16.989999999999998</v>
      </c>
      <c r="K73" s="15">
        <v>16.989999999999998</v>
      </c>
      <c r="L73" s="10" t="s">
        <v>76</v>
      </c>
      <c r="M73" s="15">
        <v>22.99</v>
      </c>
      <c r="N73" s="6" t="s">
        <v>76</v>
      </c>
      <c r="O73" s="6" t="s">
        <v>76</v>
      </c>
      <c r="P73" s="6" t="s">
        <v>76</v>
      </c>
      <c r="Q73" s="6" t="s">
        <v>76</v>
      </c>
      <c r="R73" s="6" t="s">
        <v>76</v>
      </c>
      <c r="S73" s="6" t="s">
        <v>76</v>
      </c>
      <c r="T73" s="10" t="s">
        <v>76</v>
      </c>
      <c r="U73" s="16" t="s">
        <v>76</v>
      </c>
      <c r="V73" s="10" t="s">
        <v>76</v>
      </c>
      <c r="W73" s="10" t="s">
        <v>76</v>
      </c>
      <c r="X73" s="10" t="s">
        <v>76</v>
      </c>
      <c r="Y73" s="10" t="s">
        <v>76</v>
      </c>
      <c r="Z73" s="10" t="s">
        <v>76</v>
      </c>
      <c r="AA73" s="10" t="s">
        <v>76</v>
      </c>
      <c r="AB73" s="10" t="s">
        <v>76</v>
      </c>
      <c r="AC73" s="10" t="s">
        <v>76</v>
      </c>
      <c r="AD73" s="10" t="s">
        <v>76</v>
      </c>
      <c r="AE73" s="10" t="s">
        <v>76</v>
      </c>
      <c r="AF73" s="12" t="s">
        <v>76</v>
      </c>
      <c r="AG73" s="12" t="s">
        <v>76</v>
      </c>
      <c r="AH73" s="10" t="s">
        <v>76</v>
      </c>
      <c r="AI73" s="15">
        <v>19.989999999999998</v>
      </c>
      <c r="AJ73" s="15">
        <v>17.989999999999998</v>
      </c>
      <c r="AK73" s="15">
        <v>17.989999999999998</v>
      </c>
      <c r="AL73" s="15">
        <v>19.95</v>
      </c>
      <c r="AM73" s="15">
        <v>16.989999999999998</v>
      </c>
      <c r="AN73">
        <v>18.474444444444444</v>
      </c>
      <c r="AO73">
        <v>16.39</v>
      </c>
      <c r="AP73">
        <v>22.99</v>
      </c>
      <c r="AQ73">
        <v>6.5999999999999979</v>
      </c>
      <c r="AR73" s="7" t="str">
        <f t="shared" si="13"/>
        <v>1</v>
      </c>
      <c r="AS73" s="7">
        <v>2</v>
      </c>
      <c r="AT73">
        <v>0.35725025560834778</v>
      </c>
      <c r="AU73">
        <v>9</v>
      </c>
      <c r="AV73">
        <f t="shared" si="14"/>
        <v>2</v>
      </c>
      <c r="AW73">
        <v>7</v>
      </c>
      <c r="AX73">
        <v>0</v>
      </c>
      <c r="AY73">
        <v>-1.4844444444444456</v>
      </c>
      <c r="AZ73">
        <v>0</v>
      </c>
      <c r="BA73">
        <v>4.5155555555555544</v>
      </c>
      <c r="BJ73">
        <v>2</v>
      </c>
      <c r="BK73">
        <v>0.18222222222222229</v>
      </c>
      <c r="BL73">
        <v>2.9600000000000009</v>
      </c>
      <c r="BM73">
        <v>-4.4444444444451392E-3</v>
      </c>
      <c r="BN73">
        <v>0</v>
      </c>
      <c r="BO73">
        <v>-2.0844444444444434</v>
      </c>
      <c r="BP73" s="6"/>
      <c r="BQ73" s="6">
        <f t="shared" si="15"/>
        <v>18.582000000000001</v>
      </c>
      <c r="BR73">
        <v>2.4800000000000004</v>
      </c>
      <c r="BS73" s="6">
        <f t="shared" si="16"/>
        <v>0.13346249058228396</v>
      </c>
      <c r="BT73" s="6">
        <f t="shared" si="11"/>
        <v>0.10755555555555674</v>
      </c>
      <c r="BU73" s="6">
        <f t="shared" si="12"/>
        <v>5.8218560173212888E-3</v>
      </c>
      <c r="BV73" s="6">
        <f t="shared" si="17"/>
        <v>0.13346249058228396</v>
      </c>
    </row>
    <row r="74" spans="1:74">
      <c r="A74" s="14" t="s">
        <v>179</v>
      </c>
      <c r="B74" s="14" t="s">
        <v>195</v>
      </c>
      <c r="D74" s="14" t="s">
        <v>194</v>
      </c>
      <c r="E74" s="15">
        <v>5</v>
      </c>
      <c r="F74" s="10" t="s">
        <v>76</v>
      </c>
      <c r="G74" s="10" t="s">
        <v>76</v>
      </c>
      <c r="H74" s="10" t="s">
        <v>76</v>
      </c>
      <c r="I74" s="10" t="s">
        <v>76</v>
      </c>
      <c r="J74" s="15">
        <v>7.99</v>
      </c>
      <c r="K74" s="15">
        <v>7.99</v>
      </c>
      <c r="L74" s="10" t="s">
        <v>76</v>
      </c>
      <c r="M74" s="12" t="s">
        <v>76</v>
      </c>
      <c r="N74" s="6" t="s">
        <v>76</v>
      </c>
      <c r="O74" s="6" t="s">
        <v>76</v>
      </c>
      <c r="P74" s="6" t="s">
        <v>76</v>
      </c>
      <c r="Q74" s="6" t="s">
        <v>76</v>
      </c>
      <c r="R74" s="6" t="s">
        <v>76</v>
      </c>
      <c r="S74" s="6" t="s">
        <v>76</v>
      </c>
      <c r="T74" s="10" t="s">
        <v>76</v>
      </c>
      <c r="U74" s="16" t="s">
        <v>76</v>
      </c>
      <c r="V74" s="10" t="s">
        <v>76</v>
      </c>
      <c r="W74" s="10" t="s">
        <v>76</v>
      </c>
      <c r="X74" s="10" t="s">
        <v>76</v>
      </c>
      <c r="Y74" s="10" t="s">
        <v>76</v>
      </c>
      <c r="Z74" s="10" t="s">
        <v>76</v>
      </c>
      <c r="AA74" s="10" t="s">
        <v>76</v>
      </c>
      <c r="AB74" s="10" t="s">
        <v>76</v>
      </c>
      <c r="AC74" s="10" t="s">
        <v>76</v>
      </c>
      <c r="AD74" s="10" t="s">
        <v>76</v>
      </c>
      <c r="AE74" s="10" t="s">
        <v>76</v>
      </c>
      <c r="AF74" s="15">
        <v>5</v>
      </c>
      <c r="AG74" s="15">
        <v>7.99</v>
      </c>
      <c r="AH74" s="10" t="s">
        <v>76</v>
      </c>
      <c r="AI74" s="15">
        <v>9.99</v>
      </c>
      <c r="AJ74" s="15">
        <v>10.99</v>
      </c>
      <c r="AK74" s="15">
        <v>9.99</v>
      </c>
      <c r="AL74" s="15">
        <v>8.39</v>
      </c>
      <c r="AM74" s="15">
        <v>9.99</v>
      </c>
      <c r="AN74">
        <v>8.331999999999999</v>
      </c>
      <c r="AO74">
        <v>5</v>
      </c>
      <c r="AP74">
        <v>10.99</v>
      </c>
      <c r="AQ74">
        <v>5.99</v>
      </c>
      <c r="AR74" s="7" t="str">
        <f t="shared" si="13"/>
        <v>1</v>
      </c>
      <c r="AS74" s="7">
        <v>2</v>
      </c>
      <c r="AT74">
        <v>0.71891502640422478</v>
      </c>
      <c r="AU74">
        <v>10</v>
      </c>
      <c r="AV74">
        <f t="shared" si="14"/>
        <v>2</v>
      </c>
      <c r="AW74">
        <v>7</v>
      </c>
      <c r="AX74">
        <v>0</v>
      </c>
      <c r="AY74">
        <v>-0.34199999999999875</v>
      </c>
      <c r="BH74">
        <v>2.99</v>
      </c>
      <c r="BI74">
        <v>-3.331999999999999</v>
      </c>
      <c r="BJ74">
        <v>1</v>
      </c>
      <c r="BK74">
        <v>1.9913333333333334</v>
      </c>
      <c r="BL74">
        <v>1.5999999999999996</v>
      </c>
      <c r="BM74">
        <v>0.85800000000000232</v>
      </c>
      <c r="BN74">
        <v>0</v>
      </c>
      <c r="BO74">
        <v>-3.331999999999999</v>
      </c>
      <c r="BP74" s="6"/>
      <c r="BQ74" s="6">
        <f t="shared" si="15"/>
        <v>8.9057142857142857</v>
      </c>
      <c r="BR74">
        <v>1.8633333333333333</v>
      </c>
      <c r="BS74" s="6">
        <f t="shared" si="16"/>
        <v>0.20922895946957545</v>
      </c>
      <c r="BT74" s="6">
        <f t="shared" si="11"/>
        <v>0.57371428571428673</v>
      </c>
      <c r="BU74" s="6">
        <f t="shared" si="12"/>
        <v>6.885673136273246E-2</v>
      </c>
      <c r="BV74" s="6">
        <f t="shared" si="17"/>
        <v>0.20922895946957545</v>
      </c>
    </row>
    <row r="75" spans="1:74">
      <c r="A75" s="14" t="s">
        <v>179</v>
      </c>
      <c r="B75" s="14" t="s">
        <v>196</v>
      </c>
      <c r="D75" s="14" t="s">
        <v>194</v>
      </c>
      <c r="E75" s="15">
        <v>12.99</v>
      </c>
      <c r="F75" s="10" t="s">
        <v>76</v>
      </c>
      <c r="G75" s="10" t="s">
        <v>76</v>
      </c>
      <c r="H75" s="10" t="s">
        <v>76</v>
      </c>
      <c r="I75" s="10" t="s">
        <v>76</v>
      </c>
      <c r="J75" s="15">
        <v>12.99</v>
      </c>
      <c r="K75" s="15">
        <v>12.99</v>
      </c>
      <c r="L75" s="10" t="s">
        <v>76</v>
      </c>
      <c r="M75" s="15">
        <v>19.989999999999998</v>
      </c>
      <c r="N75" s="6" t="s">
        <v>76</v>
      </c>
      <c r="O75" s="6" t="s">
        <v>76</v>
      </c>
      <c r="P75" s="6" t="s">
        <v>76</v>
      </c>
      <c r="Q75" s="6" t="s">
        <v>76</v>
      </c>
      <c r="R75" s="6" t="s">
        <v>76</v>
      </c>
      <c r="S75" s="6" t="s">
        <v>76</v>
      </c>
      <c r="T75" s="10" t="s">
        <v>76</v>
      </c>
      <c r="U75" s="15">
        <v>16.989999999999998</v>
      </c>
      <c r="V75" s="10" t="s">
        <v>76</v>
      </c>
      <c r="W75" s="10" t="s">
        <v>76</v>
      </c>
      <c r="X75" s="10" t="s">
        <v>76</v>
      </c>
      <c r="Y75" s="10" t="s">
        <v>76</v>
      </c>
      <c r="Z75" s="10" t="s">
        <v>76</v>
      </c>
      <c r="AA75" s="10" t="s">
        <v>76</v>
      </c>
      <c r="AB75" s="10" t="s">
        <v>76</v>
      </c>
      <c r="AC75" s="10" t="s">
        <v>76</v>
      </c>
      <c r="AD75" s="10" t="s">
        <v>76</v>
      </c>
      <c r="AE75" s="10" t="s">
        <v>76</v>
      </c>
      <c r="AF75" s="15">
        <v>12.99</v>
      </c>
      <c r="AG75" s="15">
        <v>13.99</v>
      </c>
      <c r="AH75" s="10" t="s">
        <v>76</v>
      </c>
      <c r="AI75" s="15">
        <v>14.99</v>
      </c>
      <c r="AJ75" s="15">
        <v>15.99</v>
      </c>
      <c r="AK75" s="15">
        <v>14.99</v>
      </c>
      <c r="AL75" s="15">
        <v>13.99</v>
      </c>
      <c r="AM75" s="15">
        <v>13.9</v>
      </c>
      <c r="AN75">
        <v>14.7325</v>
      </c>
      <c r="AO75">
        <v>12.99</v>
      </c>
      <c r="AP75">
        <v>19.989999999999998</v>
      </c>
      <c r="AQ75">
        <v>6.9999999999999982</v>
      </c>
      <c r="AR75" s="7" t="str">
        <f t="shared" si="13"/>
        <v>1</v>
      </c>
      <c r="AS75" s="7">
        <v>2</v>
      </c>
      <c r="AT75">
        <v>0.47513999660614276</v>
      </c>
      <c r="AU75">
        <v>12</v>
      </c>
      <c r="AV75">
        <f t="shared" si="14"/>
        <v>2</v>
      </c>
      <c r="AW75">
        <v>7</v>
      </c>
      <c r="AX75">
        <v>0</v>
      </c>
      <c r="AY75">
        <v>-1.7424999999999997</v>
      </c>
      <c r="AZ75">
        <v>0</v>
      </c>
      <c r="BA75">
        <v>5.2574999999999985</v>
      </c>
      <c r="BH75">
        <v>1</v>
      </c>
      <c r="BI75">
        <v>-1.7424999999999997</v>
      </c>
      <c r="BJ75">
        <v>1</v>
      </c>
      <c r="BK75">
        <v>0.59083333333333243</v>
      </c>
      <c r="BL75">
        <v>8.9999999999999858E-2</v>
      </c>
      <c r="BM75">
        <v>-0.78749999999999964</v>
      </c>
      <c r="BN75">
        <v>0</v>
      </c>
      <c r="BO75">
        <v>-1.7424999999999997</v>
      </c>
      <c r="BP75" s="6"/>
      <c r="BQ75" s="6">
        <f t="shared" si="15"/>
        <v>14.72875</v>
      </c>
      <c r="BR75">
        <v>0.69666666666666666</v>
      </c>
      <c r="BS75" s="6">
        <f t="shared" si="16"/>
        <v>4.7299782172055785E-2</v>
      </c>
      <c r="BT75" s="6">
        <f t="shared" si="11"/>
        <v>-3.7500000000001421E-3</v>
      </c>
      <c r="BU75" s="6">
        <f t="shared" si="12"/>
        <v>-2.5453928389615764E-4</v>
      </c>
      <c r="BV75" s="6">
        <f t="shared" si="17"/>
        <v>4.7299782172055785E-2</v>
      </c>
    </row>
    <row r="76" spans="1:74">
      <c r="A76" s="14" t="s">
        <v>179</v>
      </c>
      <c r="B76" s="14" t="s">
        <v>197</v>
      </c>
      <c r="D76" s="14" t="s">
        <v>194</v>
      </c>
      <c r="E76" s="15">
        <v>6.99</v>
      </c>
      <c r="F76" s="10" t="s">
        <v>76</v>
      </c>
      <c r="G76" s="10" t="s">
        <v>76</v>
      </c>
      <c r="H76" s="10" t="s">
        <v>76</v>
      </c>
      <c r="I76" s="10" t="s">
        <v>76</v>
      </c>
      <c r="J76" s="15">
        <v>6.99</v>
      </c>
      <c r="K76" s="15">
        <v>6.99</v>
      </c>
      <c r="L76" s="10" t="s">
        <v>76</v>
      </c>
      <c r="M76" s="15">
        <v>14.99</v>
      </c>
      <c r="N76" s="6" t="s">
        <v>76</v>
      </c>
      <c r="O76" s="6" t="s">
        <v>76</v>
      </c>
      <c r="P76" s="6" t="s">
        <v>76</v>
      </c>
      <c r="Q76" s="6" t="s">
        <v>76</v>
      </c>
      <c r="R76" s="6" t="s">
        <v>76</v>
      </c>
      <c r="S76" s="6" t="s">
        <v>76</v>
      </c>
      <c r="T76" s="10" t="s">
        <v>76</v>
      </c>
      <c r="U76" s="15">
        <v>8.99</v>
      </c>
      <c r="V76" s="10" t="s">
        <v>76</v>
      </c>
      <c r="W76" s="10" t="s">
        <v>76</v>
      </c>
      <c r="X76" s="10" t="s">
        <v>76</v>
      </c>
      <c r="Y76" s="10" t="s">
        <v>76</v>
      </c>
      <c r="Z76" s="10" t="s">
        <v>76</v>
      </c>
      <c r="AA76" s="10" t="s">
        <v>76</v>
      </c>
      <c r="AB76" s="10" t="s">
        <v>76</v>
      </c>
      <c r="AC76" s="10" t="s">
        <v>76</v>
      </c>
      <c r="AD76" s="10" t="s">
        <v>76</v>
      </c>
      <c r="AE76" s="10" t="s">
        <v>76</v>
      </c>
      <c r="AF76" s="15">
        <v>8.99</v>
      </c>
      <c r="AG76" s="15">
        <v>9.99</v>
      </c>
      <c r="AH76" s="10" t="s">
        <v>76</v>
      </c>
      <c r="AI76" s="15">
        <v>9.99</v>
      </c>
      <c r="AJ76" s="15">
        <v>11.49</v>
      </c>
      <c r="AK76" s="15">
        <v>8.99</v>
      </c>
      <c r="AL76" s="15">
        <v>8.49</v>
      </c>
      <c r="AM76" s="15">
        <v>9.99</v>
      </c>
      <c r="AN76">
        <v>9.4066666666666645</v>
      </c>
      <c r="AO76">
        <v>6.99</v>
      </c>
      <c r="AP76">
        <v>14.99</v>
      </c>
      <c r="AQ76">
        <v>8</v>
      </c>
      <c r="AR76" s="7" t="str">
        <f t="shared" si="13"/>
        <v>1</v>
      </c>
      <c r="AS76" s="7">
        <v>2</v>
      </c>
      <c r="AT76">
        <v>0.8504606661941887</v>
      </c>
      <c r="AU76">
        <v>12</v>
      </c>
      <c r="AV76">
        <f t="shared" si="14"/>
        <v>2</v>
      </c>
      <c r="AW76">
        <v>7</v>
      </c>
      <c r="AX76">
        <v>0</v>
      </c>
      <c r="AY76">
        <v>-2.4166666666666643</v>
      </c>
      <c r="AZ76">
        <v>0</v>
      </c>
      <c r="BA76">
        <v>5.5833333333333357</v>
      </c>
      <c r="BD76">
        <v>0</v>
      </c>
      <c r="BE76">
        <v>-0.4166666666666643</v>
      </c>
      <c r="BH76">
        <v>1</v>
      </c>
      <c r="BI76">
        <v>-0.4166666666666643</v>
      </c>
      <c r="BJ76">
        <v>2.5</v>
      </c>
      <c r="BK76">
        <v>0.75000000000000178</v>
      </c>
      <c r="BL76">
        <v>1.5</v>
      </c>
      <c r="BM76">
        <v>-0.1666666666666643</v>
      </c>
      <c r="BN76">
        <v>0</v>
      </c>
      <c r="BO76">
        <v>-2.4166666666666643</v>
      </c>
      <c r="BP76" s="6"/>
      <c r="BQ76" s="6">
        <f t="shared" si="15"/>
        <v>9.6150000000000002</v>
      </c>
      <c r="BR76">
        <v>1.25</v>
      </c>
      <c r="BS76" s="6">
        <f t="shared" si="16"/>
        <v>0.13000520020800832</v>
      </c>
      <c r="BT76" s="6">
        <f t="shared" si="11"/>
        <v>0.2083333333333357</v>
      </c>
      <c r="BU76" s="6">
        <f t="shared" si="12"/>
        <v>2.2147413182140582E-2</v>
      </c>
      <c r="BV76" s="6">
        <f t="shared" si="17"/>
        <v>0.13000520020800832</v>
      </c>
    </row>
    <row r="77" spans="1:74">
      <c r="A77" s="14" t="s">
        <v>179</v>
      </c>
      <c r="B77" s="14" t="s">
        <v>198</v>
      </c>
      <c r="D77" s="14" t="s">
        <v>194</v>
      </c>
      <c r="E77" s="15">
        <v>5</v>
      </c>
      <c r="F77" s="10" t="s">
        <v>76</v>
      </c>
      <c r="G77" s="10" t="s">
        <v>76</v>
      </c>
      <c r="H77" s="10" t="s">
        <v>76</v>
      </c>
      <c r="I77" s="10" t="s">
        <v>76</v>
      </c>
      <c r="J77" s="15">
        <v>7.99</v>
      </c>
      <c r="K77" s="15">
        <v>7.99</v>
      </c>
      <c r="L77" s="10" t="s">
        <v>76</v>
      </c>
      <c r="M77" s="15">
        <v>12.99</v>
      </c>
      <c r="N77" s="6" t="s">
        <v>76</v>
      </c>
      <c r="O77" s="6" t="s">
        <v>76</v>
      </c>
      <c r="P77" s="6" t="s">
        <v>76</v>
      </c>
      <c r="Q77" s="6" t="s">
        <v>76</v>
      </c>
      <c r="R77" s="6" t="s">
        <v>76</v>
      </c>
      <c r="S77" s="6" t="s">
        <v>76</v>
      </c>
      <c r="T77" s="10" t="s">
        <v>76</v>
      </c>
      <c r="U77" s="15">
        <v>9.99</v>
      </c>
      <c r="V77" s="10" t="s">
        <v>76</v>
      </c>
      <c r="W77" s="10" t="s">
        <v>76</v>
      </c>
      <c r="X77" s="10" t="s">
        <v>76</v>
      </c>
      <c r="Y77" s="10" t="s">
        <v>76</v>
      </c>
      <c r="Z77" s="10" t="s">
        <v>76</v>
      </c>
      <c r="AA77" s="10" t="s">
        <v>76</v>
      </c>
      <c r="AB77" s="10" t="s">
        <v>76</v>
      </c>
      <c r="AC77" s="10" t="s">
        <v>76</v>
      </c>
      <c r="AD77" s="10" t="s">
        <v>76</v>
      </c>
      <c r="AE77" s="10" t="s">
        <v>76</v>
      </c>
      <c r="AF77" s="15">
        <v>6</v>
      </c>
      <c r="AG77" s="15">
        <v>7.99</v>
      </c>
      <c r="AH77" s="10" t="s">
        <v>76</v>
      </c>
      <c r="AI77" s="15">
        <v>7.99</v>
      </c>
      <c r="AJ77" s="15">
        <v>9.99</v>
      </c>
      <c r="AK77" s="15">
        <v>6.99</v>
      </c>
      <c r="AL77" s="15">
        <v>6.39</v>
      </c>
      <c r="AM77" s="15">
        <v>7.7</v>
      </c>
      <c r="AN77">
        <v>8.0841666666666665</v>
      </c>
      <c r="AO77">
        <v>5</v>
      </c>
      <c r="AP77">
        <v>12.99</v>
      </c>
      <c r="AQ77">
        <v>7.99</v>
      </c>
      <c r="AR77" s="7" t="str">
        <f t="shared" si="13"/>
        <v>1</v>
      </c>
      <c r="AS77" s="7">
        <v>2</v>
      </c>
      <c r="AT77">
        <v>0.98835171631790542</v>
      </c>
      <c r="AU77">
        <v>12</v>
      </c>
      <c r="AV77">
        <f t="shared" si="14"/>
        <v>2</v>
      </c>
      <c r="AW77">
        <v>7</v>
      </c>
      <c r="AX77">
        <v>0</v>
      </c>
      <c r="AY77">
        <v>-9.4166666666666288E-2</v>
      </c>
      <c r="AZ77">
        <v>0</v>
      </c>
      <c r="BA77">
        <v>4.9058333333333337</v>
      </c>
      <c r="BD77">
        <v>0</v>
      </c>
      <c r="BE77">
        <v>1.9058333333333337</v>
      </c>
      <c r="BH77">
        <v>1.9900000000000002</v>
      </c>
      <c r="BI77">
        <v>-2.0841666666666665</v>
      </c>
      <c r="BJ77">
        <v>3</v>
      </c>
      <c r="BK77">
        <v>0.23916666666666586</v>
      </c>
      <c r="BL77">
        <v>1.3100000000000005</v>
      </c>
      <c r="BM77">
        <v>-1.0391666666666666</v>
      </c>
      <c r="BN77">
        <v>0</v>
      </c>
      <c r="BO77">
        <v>-3.0841666666666665</v>
      </c>
      <c r="BP77" s="6"/>
      <c r="BQ77" s="6">
        <f t="shared" si="15"/>
        <v>7.8800000000000008</v>
      </c>
      <c r="BR77">
        <v>1.5750000000000002</v>
      </c>
      <c r="BS77" s="6">
        <f t="shared" si="16"/>
        <v>0.19987309644670051</v>
      </c>
      <c r="BT77" s="6">
        <f t="shared" si="11"/>
        <v>-0.20416666666666572</v>
      </c>
      <c r="BU77" s="6">
        <f t="shared" si="12"/>
        <v>-2.5255128337284698E-2</v>
      </c>
      <c r="BV77" s="6">
        <f t="shared" si="17"/>
        <v>0.19987309644670051</v>
      </c>
    </row>
    <row r="78" spans="1:74">
      <c r="A78" s="14" t="s">
        <v>179</v>
      </c>
      <c r="B78" s="14" t="s">
        <v>199</v>
      </c>
      <c r="D78" s="14" t="s">
        <v>194</v>
      </c>
      <c r="E78" s="15">
        <v>7.99</v>
      </c>
      <c r="F78" s="10" t="s">
        <v>76</v>
      </c>
      <c r="G78" s="10" t="s">
        <v>76</v>
      </c>
      <c r="H78" s="10" t="s">
        <v>76</v>
      </c>
      <c r="I78" s="10" t="s">
        <v>76</v>
      </c>
      <c r="J78" s="15">
        <v>7.99</v>
      </c>
      <c r="K78" s="15">
        <v>7.99</v>
      </c>
      <c r="L78" s="10" t="s">
        <v>76</v>
      </c>
      <c r="M78" s="15">
        <v>12.99</v>
      </c>
      <c r="N78" s="6" t="s">
        <v>76</v>
      </c>
      <c r="O78" s="6" t="s">
        <v>76</v>
      </c>
      <c r="P78" s="6" t="s">
        <v>76</v>
      </c>
      <c r="Q78" s="6" t="s">
        <v>76</v>
      </c>
      <c r="R78" s="6" t="s">
        <v>76</v>
      </c>
      <c r="S78" s="6" t="s">
        <v>76</v>
      </c>
      <c r="T78" s="10" t="s">
        <v>76</v>
      </c>
      <c r="U78" s="15">
        <v>10.99</v>
      </c>
      <c r="V78" s="10" t="s">
        <v>76</v>
      </c>
      <c r="W78" s="10" t="s">
        <v>76</v>
      </c>
      <c r="X78" s="10" t="s">
        <v>76</v>
      </c>
      <c r="Y78" s="10" t="s">
        <v>76</v>
      </c>
      <c r="Z78" s="10" t="s">
        <v>76</v>
      </c>
      <c r="AA78" s="10" t="s">
        <v>76</v>
      </c>
      <c r="AB78" s="10" t="s">
        <v>76</v>
      </c>
      <c r="AC78" s="10" t="s">
        <v>76</v>
      </c>
      <c r="AD78" s="10" t="s">
        <v>76</v>
      </c>
      <c r="AE78" s="10" t="s">
        <v>76</v>
      </c>
      <c r="AF78" s="15">
        <v>7.99</v>
      </c>
      <c r="AG78" s="15">
        <v>8.99</v>
      </c>
      <c r="AH78" s="10" t="s">
        <v>76</v>
      </c>
      <c r="AI78" s="15">
        <v>7.99</v>
      </c>
      <c r="AJ78" s="15">
        <v>9.99</v>
      </c>
      <c r="AK78" s="15">
        <v>7.99</v>
      </c>
      <c r="AL78" s="15">
        <v>8.39</v>
      </c>
      <c r="AM78" s="15">
        <v>8.65</v>
      </c>
      <c r="AN78">
        <v>8.9949999999999992</v>
      </c>
      <c r="AO78">
        <v>7.99</v>
      </c>
      <c r="AP78">
        <v>12.99</v>
      </c>
      <c r="AQ78">
        <v>5</v>
      </c>
      <c r="AR78" s="7" t="str">
        <f t="shared" si="13"/>
        <v>1</v>
      </c>
      <c r="AS78" s="7">
        <v>2</v>
      </c>
      <c r="AT78">
        <v>0.5558643690939411</v>
      </c>
      <c r="AU78">
        <v>12</v>
      </c>
      <c r="AV78">
        <f t="shared" si="14"/>
        <v>2</v>
      </c>
      <c r="AW78">
        <v>7</v>
      </c>
      <c r="AX78">
        <v>0</v>
      </c>
      <c r="AY78">
        <v>-1.004999999999999</v>
      </c>
      <c r="AZ78">
        <v>0</v>
      </c>
      <c r="BA78">
        <v>3.995000000000001</v>
      </c>
      <c r="BD78">
        <v>0</v>
      </c>
      <c r="BE78">
        <v>1.995000000000001</v>
      </c>
      <c r="BH78">
        <v>1</v>
      </c>
      <c r="BI78">
        <v>-1.004999999999999</v>
      </c>
      <c r="BJ78">
        <v>2</v>
      </c>
      <c r="BK78">
        <v>-0.33833333333333293</v>
      </c>
      <c r="BL78">
        <v>0.25999999999999979</v>
      </c>
      <c r="BM78">
        <v>-0.47499999999999964</v>
      </c>
      <c r="BN78">
        <v>0</v>
      </c>
      <c r="BO78">
        <v>-1.004999999999999</v>
      </c>
      <c r="BP78" s="6"/>
      <c r="BQ78" s="6">
        <f t="shared" si="15"/>
        <v>8.8725000000000005</v>
      </c>
      <c r="BR78">
        <v>0.81499999999999995</v>
      </c>
      <c r="BS78" s="6">
        <f t="shared" si="16"/>
        <v>9.1856861087630304E-2</v>
      </c>
      <c r="BT78" s="6">
        <f t="shared" si="11"/>
        <v>-0.12249999999999872</v>
      </c>
      <c r="BU78" s="6">
        <f t="shared" si="12"/>
        <v>-1.3618677042801416E-2</v>
      </c>
      <c r="BV78" s="6">
        <f t="shared" si="17"/>
        <v>9.1856861087630304E-2</v>
      </c>
    </row>
    <row r="79" spans="1:74">
      <c r="A79" s="14" t="s">
        <v>179</v>
      </c>
      <c r="B79" s="14" t="s">
        <v>200</v>
      </c>
      <c r="D79" s="14" t="s">
        <v>201</v>
      </c>
      <c r="E79" s="15">
        <v>9.99</v>
      </c>
      <c r="F79" s="10" t="s">
        <v>76</v>
      </c>
      <c r="G79" s="10" t="s">
        <v>76</v>
      </c>
      <c r="H79" s="10" t="s">
        <v>76</v>
      </c>
      <c r="I79" s="10" t="s">
        <v>76</v>
      </c>
      <c r="J79" s="15">
        <v>10.99</v>
      </c>
      <c r="K79" s="15">
        <v>10.99</v>
      </c>
      <c r="L79" s="10" t="s">
        <v>76</v>
      </c>
      <c r="M79" s="15">
        <v>17.989999999999998</v>
      </c>
      <c r="N79" s="6" t="s">
        <v>76</v>
      </c>
      <c r="O79" s="6" t="s">
        <v>76</v>
      </c>
      <c r="P79" s="6" t="s">
        <v>76</v>
      </c>
      <c r="Q79" s="6" t="s">
        <v>76</v>
      </c>
      <c r="R79" s="6" t="s">
        <v>76</v>
      </c>
      <c r="S79" s="6" t="s">
        <v>76</v>
      </c>
      <c r="T79" s="10" t="s">
        <v>76</v>
      </c>
      <c r="U79" s="15">
        <v>14.99</v>
      </c>
      <c r="V79" s="10" t="s">
        <v>76</v>
      </c>
      <c r="W79" s="10" t="s">
        <v>76</v>
      </c>
      <c r="X79" s="10" t="s">
        <v>76</v>
      </c>
      <c r="Y79" s="10" t="s">
        <v>76</v>
      </c>
      <c r="Z79" s="10" t="s">
        <v>76</v>
      </c>
      <c r="AA79" s="10" t="s">
        <v>76</v>
      </c>
      <c r="AB79" s="10" t="s">
        <v>76</v>
      </c>
      <c r="AC79" s="10" t="s">
        <v>76</v>
      </c>
      <c r="AD79" s="10" t="s">
        <v>76</v>
      </c>
      <c r="AE79" s="10" t="s">
        <v>76</v>
      </c>
      <c r="AF79" s="15">
        <v>10.99</v>
      </c>
      <c r="AG79" s="15">
        <v>13.99</v>
      </c>
      <c r="AH79" s="10" t="s">
        <v>76</v>
      </c>
      <c r="AI79" s="15">
        <v>9.99</v>
      </c>
      <c r="AJ79" s="15">
        <v>13.99</v>
      </c>
      <c r="AK79" s="15">
        <v>9.99</v>
      </c>
      <c r="AL79" s="15">
        <v>11.99</v>
      </c>
      <c r="AM79" s="15">
        <v>12.99</v>
      </c>
      <c r="AN79">
        <v>12.406666666666665</v>
      </c>
      <c r="AO79">
        <v>9.99</v>
      </c>
      <c r="AP79">
        <v>17.989999999999998</v>
      </c>
      <c r="AQ79">
        <v>7.9999999999999982</v>
      </c>
      <c r="AR79" s="7" t="str">
        <f t="shared" si="13"/>
        <v>1</v>
      </c>
      <c r="AS79" s="7">
        <v>2</v>
      </c>
      <c r="AT79">
        <v>0.64481461579795807</v>
      </c>
      <c r="AU79">
        <v>12</v>
      </c>
      <c r="AV79">
        <f t="shared" si="14"/>
        <v>2</v>
      </c>
      <c r="AW79">
        <v>7</v>
      </c>
      <c r="AX79">
        <v>0</v>
      </c>
      <c r="AY79">
        <v>-1.4166666666666643</v>
      </c>
      <c r="AZ79">
        <v>0</v>
      </c>
      <c r="BA79">
        <v>5.5833333333333339</v>
      </c>
      <c r="BD79">
        <v>0</v>
      </c>
      <c r="BE79">
        <v>2.5833333333333357</v>
      </c>
      <c r="BH79">
        <v>3</v>
      </c>
      <c r="BI79">
        <v>-1.4166666666666643</v>
      </c>
      <c r="BJ79">
        <v>4</v>
      </c>
      <c r="BK79">
        <v>-1.0833333333333321</v>
      </c>
      <c r="BL79">
        <v>1</v>
      </c>
      <c r="BM79">
        <v>8.3333333333335702E-2</v>
      </c>
      <c r="BN79">
        <v>0</v>
      </c>
      <c r="BO79">
        <v>-2.4166666666666643</v>
      </c>
      <c r="BP79" s="6"/>
      <c r="BQ79" s="6">
        <f t="shared" si="15"/>
        <v>12.364999999999998</v>
      </c>
      <c r="BR79">
        <v>2</v>
      </c>
      <c r="BS79" s="6">
        <f t="shared" si="16"/>
        <v>0.16174686615446829</v>
      </c>
      <c r="BT79" s="6">
        <f t="shared" si="11"/>
        <v>-4.1666666666666075E-2</v>
      </c>
      <c r="BU79" s="6">
        <f t="shared" si="12"/>
        <v>-3.3584094572809845E-3</v>
      </c>
      <c r="BV79" s="6">
        <f t="shared" si="17"/>
        <v>0.16174686615446829</v>
      </c>
    </row>
    <row r="80" spans="1:74">
      <c r="A80" s="14" t="s">
        <v>179</v>
      </c>
      <c r="B80" s="14" t="s">
        <v>202</v>
      </c>
      <c r="D80" s="14" t="s">
        <v>201</v>
      </c>
      <c r="E80" s="15">
        <v>7.99</v>
      </c>
      <c r="F80" s="10" t="s">
        <v>76</v>
      </c>
      <c r="G80" s="10" t="s">
        <v>76</v>
      </c>
      <c r="H80" s="10" t="s">
        <v>76</v>
      </c>
      <c r="I80" s="10" t="s">
        <v>76</v>
      </c>
      <c r="J80" s="15">
        <v>7.99</v>
      </c>
      <c r="K80" s="15">
        <v>7.99</v>
      </c>
      <c r="L80" s="10" t="s">
        <v>76</v>
      </c>
      <c r="M80" s="15">
        <v>15.99</v>
      </c>
      <c r="N80" s="6" t="s">
        <v>76</v>
      </c>
      <c r="O80" s="6" t="s">
        <v>76</v>
      </c>
      <c r="P80" s="6" t="s">
        <v>76</v>
      </c>
      <c r="Q80" s="6" t="s">
        <v>76</v>
      </c>
      <c r="R80" s="6" t="s">
        <v>76</v>
      </c>
      <c r="S80" s="6" t="s">
        <v>76</v>
      </c>
      <c r="T80" s="10" t="s">
        <v>76</v>
      </c>
      <c r="U80" s="15">
        <v>10.99</v>
      </c>
      <c r="V80" s="10" t="s">
        <v>76</v>
      </c>
      <c r="W80" s="10" t="s">
        <v>76</v>
      </c>
      <c r="X80" s="10" t="s">
        <v>76</v>
      </c>
      <c r="Y80" s="10" t="s">
        <v>76</v>
      </c>
      <c r="Z80" s="10" t="s">
        <v>76</v>
      </c>
      <c r="AA80" s="10" t="s">
        <v>76</v>
      </c>
      <c r="AB80" s="10" t="s">
        <v>76</v>
      </c>
      <c r="AC80" s="10" t="s">
        <v>76</v>
      </c>
      <c r="AD80" s="10" t="s">
        <v>76</v>
      </c>
      <c r="AE80" s="10" t="s">
        <v>76</v>
      </c>
      <c r="AF80" s="15">
        <v>8.99</v>
      </c>
      <c r="AG80" s="15">
        <v>8.99</v>
      </c>
      <c r="AH80" s="10" t="s">
        <v>76</v>
      </c>
      <c r="AI80" s="15">
        <v>9.99</v>
      </c>
      <c r="AJ80" s="15">
        <v>12.49</v>
      </c>
      <c r="AK80" s="15">
        <v>9.99</v>
      </c>
      <c r="AL80" s="15">
        <v>8.99</v>
      </c>
      <c r="AM80" s="15">
        <v>10.54</v>
      </c>
      <c r="AN80">
        <v>10.077499999999999</v>
      </c>
      <c r="AO80">
        <v>7.99</v>
      </c>
      <c r="AP80">
        <v>15.99</v>
      </c>
      <c r="AQ80">
        <v>8</v>
      </c>
      <c r="AR80" s="7" t="str">
        <f t="shared" si="13"/>
        <v>1</v>
      </c>
      <c r="AS80" s="7">
        <v>2</v>
      </c>
      <c r="AT80">
        <v>0.79384768047630871</v>
      </c>
      <c r="AU80">
        <v>12</v>
      </c>
      <c r="AV80">
        <f t="shared" si="14"/>
        <v>2</v>
      </c>
      <c r="AW80">
        <v>7</v>
      </c>
      <c r="AX80">
        <v>0</v>
      </c>
      <c r="AY80">
        <v>-2.0874999999999986</v>
      </c>
      <c r="AZ80">
        <v>0</v>
      </c>
      <c r="BA80">
        <v>5.9125000000000014</v>
      </c>
      <c r="BD80">
        <v>0</v>
      </c>
      <c r="BE80">
        <v>0.91250000000000142</v>
      </c>
      <c r="BH80">
        <v>0</v>
      </c>
      <c r="BI80">
        <v>-1.0874999999999986</v>
      </c>
      <c r="BJ80">
        <v>2.5</v>
      </c>
      <c r="BK80">
        <v>0.74583333333333357</v>
      </c>
      <c r="BL80">
        <v>1.5499999999999989</v>
      </c>
      <c r="BM80">
        <v>-0.31249999999999822</v>
      </c>
      <c r="BN80">
        <v>0</v>
      </c>
      <c r="BO80">
        <v>-2.0874999999999986</v>
      </c>
      <c r="BP80" s="6"/>
      <c r="BQ80" s="6">
        <f t="shared" si="15"/>
        <v>10.12125</v>
      </c>
      <c r="BR80">
        <v>1.0124999999999997</v>
      </c>
      <c r="BS80" s="6">
        <f t="shared" si="16"/>
        <v>0.10003705075954054</v>
      </c>
      <c r="BT80" s="6">
        <f t="shared" si="11"/>
        <v>4.3750000000001066E-2</v>
      </c>
      <c r="BU80" s="6">
        <f t="shared" si="12"/>
        <v>4.341354502604919E-3</v>
      </c>
      <c r="BV80" s="6">
        <f t="shared" si="17"/>
        <v>0.10003705075954054</v>
      </c>
    </row>
    <row r="81" spans="1:74">
      <c r="A81" s="14" t="s">
        <v>179</v>
      </c>
      <c r="B81" s="14" t="s">
        <v>203</v>
      </c>
      <c r="D81" s="14" t="s">
        <v>201</v>
      </c>
      <c r="E81" s="15">
        <v>12.19</v>
      </c>
      <c r="F81" s="10" t="s">
        <v>76</v>
      </c>
      <c r="G81" s="10" t="s">
        <v>76</v>
      </c>
      <c r="H81" s="10" t="s">
        <v>76</v>
      </c>
      <c r="I81" s="10" t="s">
        <v>76</v>
      </c>
      <c r="J81" s="15">
        <v>12.99</v>
      </c>
      <c r="K81" s="15">
        <v>12.99</v>
      </c>
      <c r="L81" s="10" t="s">
        <v>76</v>
      </c>
      <c r="M81" s="15">
        <v>18.989999999999998</v>
      </c>
      <c r="N81" s="6" t="s">
        <v>76</v>
      </c>
      <c r="O81" s="6" t="s">
        <v>76</v>
      </c>
      <c r="P81" s="6" t="s">
        <v>76</v>
      </c>
      <c r="Q81" s="6" t="s">
        <v>76</v>
      </c>
      <c r="R81" s="6" t="s">
        <v>76</v>
      </c>
      <c r="S81" s="6" t="s">
        <v>76</v>
      </c>
      <c r="T81" s="10" t="s">
        <v>76</v>
      </c>
      <c r="U81" s="15">
        <v>18.989999999999998</v>
      </c>
      <c r="V81" s="10" t="s">
        <v>76</v>
      </c>
      <c r="W81" s="10" t="s">
        <v>76</v>
      </c>
      <c r="X81" s="10" t="s">
        <v>76</v>
      </c>
      <c r="Y81" s="10" t="s">
        <v>76</v>
      </c>
      <c r="Z81" s="10" t="s">
        <v>76</v>
      </c>
      <c r="AA81" s="10" t="s">
        <v>76</v>
      </c>
      <c r="AB81" s="10" t="s">
        <v>76</v>
      </c>
      <c r="AC81" s="10" t="s">
        <v>76</v>
      </c>
      <c r="AD81" s="10" t="s">
        <v>76</v>
      </c>
      <c r="AE81" s="10" t="s">
        <v>76</v>
      </c>
      <c r="AF81" s="15">
        <v>12.99</v>
      </c>
      <c r="AG81" s="15">
        <v>12.99</v>
      </c>
      <c r="AH81" s="10" t="s">
        <v>76</v>
      </c>
      <c r="AI81" s="15">
        <v>15.99</v>
      </c>
      <c r="AJ81" s="15">
        <v>14.99</v>
      </c>
      <c r="AK81" s="15">
        <v>15.99</v>
      </c>
      <c r="AL81" s="15">
        <v>12.99</v>
      </c>
      <c r="AM81" s="15">
        <v>14.99</v>
      </c>
      <c r="AN81">
        <v>14.756666666666668</v>
      </c>
      <c r="AO81">
        <v>12.19</v>
      </c>
      <c r="AP81">
        <v>18.989999999999998</v>
      </c>
      <c r="AQ81">
        <v>6.7999999999999989</v>
      </c>
      <c r="AR81" s="7" t="str">
        <f t="shared" si="13"/>
        <v>1</v>
      </c>
      <c r="AS81" s="7">
        <v>2</v>
      </c>
      <c r="AT81">
        <v>0.46080867404562897</v>
      </c>
      <c r="AU81">
        <v>12</v>
      </c>
      <c r="AV81">
        <f t="shared" si="14"/>
        <v>2</v>
      </c>
      <c r="AW81">
        <v>7</v>
      </c>
      <c r="AX81">
        <v>0</v>
      </c>
      <c r="AY81">
        <v>-1.7666666666666675</v>
      </c>
      <c r="AZ81">
        <v>0</v>
      </c>
      <c r="BA81">
        <v>4.2333333333333307</v>
      </c>
      <c r="BD81">
        <v>0</v>
      </c>
      <c r="BE81">
        <v>4.2333333333333307</v>
      </c>
      <c r="BH81">
        <v>0</v>
      </c>
      <c r="BI81">
        <v>-1.7666666666666675</v>
      </c>
      <c r="BJ81">
        <v>1</v>
      </c>
      <c r="BK81">
        <v>0.89999999999999858</v>
      </c>
      <c r="BL81">
        <v>2</v>
      </c>
      <c r="BM81">
        <v>-0.7666666666666675</v>
      </c>
      <c r="BN81">
        <v>0</v>
      </c>
      <c r="BO81">
        <v>-2.5666666666666682</v>
      </c>
      <c r="BP81" s="6"/>
      <c r="BQ81" s="6">
        <f t="shared" si="15"/>
        <v>14.989999999999998</v>
      </c>
      <c r="BR81">
        <v>0.75</v>
      </c>
      <c r="BS81" s="6">
        <f t="shared" si="16"/>
        <v>5.0033355570380258E-2</v>
      </c>
      <c r="BT81" s="6">
        <f t="shared" si="11"/>
        <v>0.23333333333333073</v>
      </c>
      <c r="BU81" s="6">
        <f t="shared" si="12"/>
        <v>1.5812062344702782E-2</v>
      </c>
      <c r="BV81" s="6">
        <f t="shared" si="17"/>
        <v>5.0033355570380258E-2</v>
      </c>
    </row>
    <row r="82" spans="1:74">
      <c r="A82" s="14" t="s">
        <v>179</v>
      </c>
      <c r="B82" s="14" t="s">
        <v>204</v>
      </c>
      <c r="D82" s="14" t="s">
        <v>201</v>
      </c>
      <c r="E82" s="15">
        <v>13.99</v>
      </c>
      <c r="F82" s="10" t="s">
        <v>76</v>
      </c>
      <c r="G82" s="10" t="s">
        <v>76</v>
      </c>
      <c r="H82" s="10" t="s">
        <v>76</v>
      </c>
      <c r="I82" s="10" t="s">
        <v>76</v>
      </c>
      <c r="J82" s="15">
        <v>13.99</v>
      </c>
      <c r="K82" s="15">
        <v>13.99</v>
      </c>
      <c r="L82" s="10" t="s">
        <v>76</v>
      </c>
      <c r="M82" s="15">
        <v>19.989999999999998</v>
      </c>
      <c r="N82" s="6" t="s">
        <v>76</v>
      </c>
      <c r="O82" s="6" t="s">
        <v>76</v>
      </c>
      <c r="P82" s="6" t="s">
        <v>76</v>
      </c>
      <c r="Q82" s="6" t="s">
        <v>76</v>
      </c>
      <c r="R82" s="6" t="s">
        <v>76</v>
      </c>
      <c r="S82" s="6" t="s">
        <v>76</v>
      </c>
      <c r="T82" s="10" t="s">
        <v>76</v>
      </c>
      <c r="U82" s="15">
        <v>16.989999999999998</v>
      </c>
      <c r="V82" s="10" t="s">
        <v>76</v>
      </c>
      <c r="W82" s="10" t="s">
        <v>76</v>
      </c>
      <c r="X82" s="10" t="s">
        <v>76</v>
      </c>
      <c r="Y82" s="10" t="s">
        <v>76</v>
      </c>
      <c r="Z82" s="10" t="s">
        <v>76</v>
      </c>
      <c r="AA82" s="10" t="s">
        <v>76</v>
      </c>
      <c r="AB82" s="10" t="s">
        <v>76</v>
      </c>
      <c r="AC82" s="10" t="s">
        <v>76</v>
      </c>
      <c r="AD82" s="10" t="s">
        <v>76</v>
      </c>
      <c r="AE82" s="10" t="s">
        <v>76</v>
      </c>
      <c r="AF82" s="15">
        <v>13.99</v>
      </c>
      <c r="AG82" s="15">
        <v>15.99</v>
      </c>
      <c r="AH82" s="10" t="s">
        <v>76</v>
      </c>
      <c r="AI82" s="15">
        <v>17.989999999999998</v>
      </c>
      <c r="AJ82" s="15">
        <v>15.99</v>
      </c>
      <c r="AK82" s="15">
        <v>15.99</v>
      </c>
      <c r="AL82" s="15">
        <v>14.79</v>
      </c>
      <c r="AM82" s="15">
        <v>13.99</v>
      </c>
      <c r="AN82">
        <v>15.639999999999999</v>
      </c>
      <c r="AO82">
        <v>13.99</v>
      </c>
      <c r="AP82">
        <v>19.989999999999998</v>
      </c>
      <c r="AQ82">
        <v>5.9999999999999982</v>
      </c>
      <c r="AR82" s="7" t="str">
        <f t="shared" si="13"/>
        <v>1</v>
      </c>
      <c r="AS82" s="7">
        <v>2</v>
      </c>
      <c r="AT82">
        <v>0.38363171355498715</v>
      </c>
      <c r="AU82">
        <v>12</v>
      </c>
      <c r="AV82">
        <f t="shared" si="14"/>
        <v>2</v>
      </c>
      <c r="AW82">
        <v>7</v>
      </c>
      <c r="AX82">
        <v>0</v>
      </c>
      <c r="AY82">
        <v>-1.6499999999999986</v>
      </c>
      <c r="AZ82">
        <v>0</v>
      </c>
      <c r="BA82">
        <v>4.3499999999999996</v>
      </c>
      <c r="BD82">
        <v>0</v>
      </c>
      <c r="BE82">
        <v>1.3499999999999996</v>
      </c>
      <c r="BH82">
        <v>2</v>
      </c>
      <c r="BI82">
        <v>-1.6499999999999986</v>
      </c>
      <c r="BJ82">
        <v>1.9999999999999982</v>
      </c>
      <c r="BK82">
        <v>1.0166666666666675</v>
      </c>
      <c r="BL82">
        <v>0.79999999999999893</v>
      </c>
      <c r="BM82">
        <v>-1.2499999999999982</v>
      </c>
      <c r="BN82">
        <v>0</v>
      </c>
      <c r="BO82">
        <v>-1.6499999999999986</v>
      </c>
      <c r="BP82" s="6"/>
      <c r="BQ82" s="6">
        <f t="shared" si="15"/>
        <v>15.714999999999998</v>
      </c>
      <c r="BR82">
        <v>1.1999999999999993</v>
      </c>
      <c r="BS82" s="6">
        <f t="shared" si="16"/>
        <v>7.6360165447025105E-2</v>
      </c>
      <c r="BT82" s="6">
        <f t="shared" si="11"/>
        <v>7.4999999999999289E-2</v>
      </c>
      <c r="BU82" s="6">
        <f t="shared" si="12"/>
        <v>4.7953964194372952E-3</v>
      </c>
      <c r="BV82" s="6">
        <f t="shared" si="17"/>
        <v>7.6360165447025105E-2</v>
      </c>
    </row>
    <row r="83" spans="1:74">
      <c r="A83" s="14" t="s">
        <v>205</v>
      </c>
      <c r="B83" s="14" t="s">
        <v>206</v>
      </c>
      <c r="D83" s="14" t="s">
        <v>147</v>
      </c>
      <c r="E83" s="15">
        <v>9.99</v>
      </c>
      <c r="F83" s="10" t="s">
        <v>76</v>
      </c>
      <c r="G83" s="10" t="s">
        <v>76</v>
      </c>
      <c r="H83" s="10" t="s">
        <v>76</v>
      </c>
      <c r="I83" s="10" t="s">
        <v>76</v>
      </c>
      <c r="J83" s="15">
        <v>9.99</v>
      </c>
      <c r="K83" s="15">
        <v>9.99</v>
      </c>
      <c r="L83" s="10" t="s">
        <v>76</v>
      </c>
      <c r="M83" s="10" t="s">
        <v>76</v>
      </c>
      <c r="N83" s="10" t="s">
        <v>76</v>
      </c>
      <c r="O83" s="10" t="s">
        <v>76</v>
      </c>
      <c r="P83" s="10" t="s">
        <v>76</v>
      </c>
      <c r="Q83" s="10" t="s">
        <v>76</v>
      </c>
      <c r="R83" s="10" t="s">
        <v>76</v>
      </c>
      <c r="S83" s="10" t="s">
        <v>76</v>
      </c>
      <c r="T83" s="10" t="s">
        <v>76</v>
      </c>
      <c r="U83" s="10" t="s">
        <v>76</v>
      </c>
      <c r="V83" s="10" t="s">
        <v>76</v>
      </c>
      <c r="W83" s="10" t="s">
        <v>76</v>
      </c>
      <c r="X83" s="10" t="s">
        <v>76</v>
      </c>
      <c r="Y83" s="10" t="s">
        <v>76</v>
      </c>
      <c r="Z83" s="10" t="s">
        <v>76</v>
      </c>
      <c r="AA83" s="10" t="s">
        <v>76</v>
      </c>
      <c r="AB83" s="10" t="s">
        <v>76</v>
      </c>
      <c r="AC83" s="10" t="s">
        <v>76</v>
      </c>
      <c r="AD83" s="10" t="s">
        <v>76</v>
      </c>
      <c r="AE83" s="10" t="s">
        <v>76</v>
      </c>
      <c r="AF83" s="15">
        <v>9.99</v>
      </c>
      <c r="AG83" s="15">
        <v>11.99</v>
      </c>
      <c r="AH83" s="10" t="s">
        <v>76</v>
      </c>
      <c r="AI83" s="15">
        <v>12.99</v>
      </c>
      <c r="AJ83" s="15">
        <v>13.99</v>
      </c>
      <c r="AK83" s="15">
        <v>12.99</v>
      </c>
      <c r="AL83" s="15">
        <v>11.19</v>
      </c>
      <c r="AM83" s="15">
        <v>11.99</v>
      </c>
      <c r="AN83">
        <v>11.509999999999998</v>
      </c>
      <c r="AO83">
        <v>9.99</v>
      </c>
      <c r="AP83">
        <v>13.99</v>
      </c>
      <c r="AQ83">
        <v>4</v>
      </c>
      <c r="AR83" s="7" t="str">
        <f t="shared" si="13"/>
        <v>1</v>
      </c>
      <c r="AS83" s="7">
        <v>2</v>
      </c>
      <c r="AT83">
        <v>0.34752389226759345</v>
      </c>
      <c r="AU83">
        <v>10</v>
      </c>
      <c r="AV83">
        <f t="shared" si="14"/>
        <v>2</v>
      </c>
      <c r="AW83">
        <v>8</v>
      </c>
      <c r="AX83">
        <v>0</v>
      </c>
      <c r="AY83">
        <v>-1.5199999999999978</v>
      </c>
      <c r="BH83">
        <v>2</v>
      </c>
      <c r="BI83">
        <v>-1.5199999999999978</v>
      </c>
      <c r="BJ83">
        <v>1</v>
      </c>
      <c r="BK83">
        <v>1.8133333333333344</v>
      </c>
      <c r="BL83">
        <v>0.80000000000000071</v>
      </c>
      <c r="BM83">
        <v>8.0000000000001847E-2</v>
      </c>
      <c r="BN83">
        <v>0</v>
      </c>
      <c r="BO83">
        <v>-1.5199999999999978</v>
      </c>
      <c r="BP83" s="6"/>
      <c r="BQ83" s="6">
        <f t="shared" si="15"/>
        <v>12.161428571428571</v>
      </c>
      <c r="BR83">
        <v>1.2666666666666668</v>
      </c>
      <c r="BS83" s="6">
        <f t="shared" si="16"/>
        <v>0.10415443047887546</v>
      </c>
      <c r="BT83" s="6">
        <f t="shared" si="11"/>
        <v>0.65142857142857302</v>
      </c>
      <c r="BU83" s="6">
        <f t="shared" si="12"/>
        <v>5.6596748169293928E-2</v>
      </c>
      <c r="BV83" s="6">
        <f t="shared" si="17"/>
        <v>0.10415443047887546</v>
      </c>
    </row>
    <row r="84" spans="1:74">
      <c r="A84" s="14" t="s">
        <v>205</v>
      </c>
      <c r="B84" s="14" t="s">
        <v>207</v>
      </c>
      <c r="D84" s="14" t="s">
        <v>147</v>
      </c>
      <c r="E84" s="15">
        <v>9.99</v>
      </c>
      <c r="F84" s="10" t="s">
        <v>76</v>
      </c>
      <c r="G84" s="10" t="s">
        <v>76</v>
      </c>
      <c r="H84" s="10" t="s">
        <v>76</v>
      </c>
      <c r="I84" s="10" t="s">
        <v>76</v>
      </c>
      <c r="J84" s="15">
        <v>9.99</v>
      </c>
      <c r="K84" s="15">
        <v>9.99</v>
      </c>
      <c r="L84" s="10" t="s">
        <v>76</v>
      </c>
      <c r="M84" s="10" t="s">
        <v>76</v>
      </c>
      <c r="N84" s="10" t="s">
        <v>76</v>
      </c>
      <c r="O84" s="10" t="s">
        <v>76</v>
      </c>
      <c r="P84" s="10" t="s">
        <v>76</v>
      </c>
      <c r="Q84" s="10" t="s">
        <v>76</v>
      </c>
      <c r="R84" s="10" t="s">
        <v>76</v>
      </c>
      <c r="S84" s="10" t="s">
        <v>76</v>
      </c>
      <c r="T84" s="10" t="s">
        <v>76</v>
      </c>
      <c r="U84" s="10" t="s">
        <v>76</v>
      </c>
      <c r="V84" s="10" t="s">
        <v>76</v>
      </c>
      <c r="W84" s="10" t="s">
        <v>76</v>
      </c>
      <c r="X84" s="10" t="s">
        <v>76</v>
      </c>
      <c r="Y84" s="10" t="s">
        <v>76</v>
      </c>
      <c r="Z84" s="10" t="s">
        <v>76</v>
      </c>
      <c r="AA84" s="10" t="s">
        <v>76</v>
      </c>
      <c r="AB84" s="10" t="s">
        <v>76</v>
      </c>
      <c r="AC84" s="10" t="s">
        <v>76</v>
      </c>
      <c r="AD84" s="10" t="s">
        <v>76</v>
      </c>
      <c r="AE84" s="10" t="s">
        <v>76</v>
      </c>
      <c r="AF84" s="12" t="s">
        <v>76</v>
      </c>
      <c r="AG84" s="12" t="s">
        <v>76</v>
      </c>
      <c r="AH84" s="10" t="s">
        <v>76</v>
      </c>
      <c r="AI84" s="15">
        <v>10.99</v>
      </c>
      <c r="AJ84" s="12" t="s">
        <v>76</v>
      </c>
      <c r="AK84" s="12" t="s">
        <v>76</v>
      </c>
      <c r="AL84" s="15">
        <v>8.2899999999999991</v>
      </c>
      <c r="AM84" s="15">
        <v>11.99</v>
      </c>
      <c r="AN84">
        <v>10.206666666666667</v>
      </c>
      <c r="AO84">
        <v>8.2899999999999991</v>
      </c>
      <c r="AP84">
        <v>11.99</v>
      </c>
      <c r="AQ84">
        <v>3.7000000000000011</v>
      </c>
      <c r="AR84" s="7" t="str">
        <f t="shared" si="13"/>
        <v>1</v>
      </c>
      <c r="AS84" s="7">
        <v>2</v>
      </c>
      <c r="AT84">
        <v>0.36250816459830187</v>
      </c>
      <c r="AU84">
        <v>6</v>
      </c>
      <c r="AV84">
        <f t="shared" si="14"/>
        <v>1</v>
      </c>
      <c r="AW84">
        <v>8</v>
      </c>
      <c r="AX84">
        <v>0</v>
      </c>
      <c r="AY84">
        <v>-0.21666666666666679</v>
      </c>
      <c r="BJ84">
        <v>0</v>
      </c>
      <c r="BK84">
        <v>0.78333333333333321</v>
      </c>
      <c r="BL84">
        <v>3.7000000000000011</v>
      </c>
      <c r="BM84">
        <v>-6.666666666666643E-2</v>
      </c>
      <c r="BN84">
        <v>0</v>
      </c>
      <c r="BO84">
        <v>-0.21666666666666679</v>
      </c>
      <c r="BP84" s="6"/>
      <c r="BQ84" s="6">
        <f t="shared" si="15"/>
        <v>10.423333333333334</v>
      </c>
      <c r="BR84">
        <v>1.8500000000000005</v>
      </c>
      <c r="BS84" s="6">
        <f t="shared" si="16"/>
        <v>0.17748640869843305</v>
      </c>
      <c r="BT84" s="6">
        <f t="shared" si="11"/>
        <v>0.21666666666666679</v>
      </c>
      <c r="BU84" s="6">
        <f t="shared" si="12"/>
        <v>2.1227955584585248E-2</v>
      </c>
      <c r="BV84" s="6">
        <f t="shared" si="17"/>
        <v>0.17748640869843305</v>
      </c>
    </row>
    <row r="85" spans="1:74">
      <c r="A85" s="14" t="s">
        <v>205</v>
      </c>
      <c r="B85" s="14" t="s">
        <v>208</v>
      </c>
      <c r="D85" s="14" t="s">
        <v>147</v>
      </c>
      <c r="E85" s="15">
        <v>6.97</v>
      </c>
      <c r="F85" s="10" t="s">
        <v>76</v>
      </c>
      <c r="G85" s="10" t="s">
        <v>76</v>
      </c>
      <c r="H85" s="10" t="s">
        <v>76</v>
      </c>
      <c r="I85" s="10" t="s">
        <v>76</v>
      </c>
      <c r="J85" s="15">
        <v>6.99</v>
      </c>
      <c r="K85" s="15">
        <v>6.99</v>
      </c>
      <c r="L85" s="10" t="s">
        <v>76</v>
      </c>
      <c r="M85" s="10" t="s">
        <v>76</v>
      </c>
      <c r="N85" s="10" t="s">
        <v>76</v>
      </c>
      <c r="O85" s="10" t="s">
        <v>76</v>
      </c>
      <c r="P85" s="10" t="s">
        <v>76</v>
      </c>
      <c r="Q85" s="10" t="s">
        <v>76</v>
      </c>
      <c r="R85" s="10" t="s">
        <v>76</v>
      </c>
      <c r="S85" s="10" t="s">
        <v>76</v>
      </c>
      <c r="T85" s="10" t="s">
        <v>76</v>
      </c>
      <c r="U85" s="10" t="s">
        <v>76</v>
      </c>
      <c r="V85" s="10" t="s">
        <v>76</v>
      </c>
      <c r="W85" s="10" t="s">
        <v>76</v>
      </c>
      <c r="X85" s="10" t="s">
        <v>76</v>
      </c>
      <c r="Y85" s="10" t="s">
        <v>76</v>
      </c>
      <c r="Z85" s="10" t="s">
        <v>76</v>
      </c>
      <c r="AA85" s="10" t="s">
        <v>76</v>
      </c>
      <c r="AB85" s="10" t="s">
        <v>76</v>
      </c>
      <c r="AC85" s="10" t="s">
        <v>76</v>
      </c>
      <c r="AD85" s="10" t="s">
        <v>76</v>
      </c>
      <c r="AE85" s="10" t="s">
        <v>76</v>
      </c>
      <c r="AF85" s="15">
        <v>9.99</v>
      </c>
      <c r="AG85" s="15">
        <v>9.99</v>
      </c>
      <c r="AH85" s="10" t="s">
        <v>76</v>
      </c>
      <c r="AI85" s="15">
        <v>10.99</v>
      </c>
      <c r="AJ85" s="15">
        <v>12.99</v>
      </c>
      <c r="AK85" s="16" t="s">
        <v>76</v>
      </c>
      <c r="AL85" s="15">
        <v>10.19</v>
      </c>
      <c r="AM85" s="15">
        <v>11.99</v>
      </c>
      <c r="AN85">
        <v>9.6766666666666676</v>
      </c>
      <c r="AO85">
        <v>6.97</v>
      </c>
      <c r="AP85">
        <v>12.99</v>
      </c>
      <c r="AQ85">
        <v>6.0200000000000005</v>
      </c>
      <c r="AR85" s="7" t="str">
        <f t="shared" si="13"/>
        <v>1</v>
      </c>
      <c r="AS85" s="7">
        <v>2</v>
      </c>
      <c r="AT85">
        <v>0.62211505339304163</v>
      </c>
      <c r="AU85">
        <v>9</v>
      </c>
      <c r="AV85">
        <f t="shared" si="14"/>
        <v>2</v>
      </c>
      <c r="AW85">
        <v>8</v>
      </c>
      <c r="AX85">
        <v>0</v>
      </c>
      <c r="AY85">
        <v>-2.6866666666666674</v>
      </c>
      <c r="BH85">
        <v>0</v>
      </c>
      <c r="BI85">
        <v>0.31333333333333258</v>
      </c>
      <c r="BJ85">
        <v>2</v>
      </c>
      <c r="BK85">
        <v>2.3133333333333326</v>
      </c>
      <c r="BL85">
        <v>1.8000000000000007</v>
      </c>
      <c r="BM85">
        <v>1.4133333333333322</v>
      </c>
      <c r="BN85">
        <v>0</v>
      </c>
      <c r="BO85">
        <v>-2.7066666666666679</v>
      </c>
      <c r="BP85" s="6"/>
      <c r="BQ85" s="6">
        <f t="shared" si="15"/>
        <v>11.023333333333333</v>
      </c>
      <c r="BR85">
        <v>1.2666666666666668</v>
      </c>
      <c r="BS85" s="6">
        <f t="shared" si="16"/>
        <v>0.11490777139401272</v>
      </c>
      <c r="BT85" s="6">
        <f t="shared" si="11"/>
        <v>1.3466666666666658</v>
      </c>
      <c r="BU85" s="6">
        <f t="shared" si="12"/>
        <v>0.13916637960730269</v>
      </c>
      <c r="BV85" s="6">
        <f t="shared" si="17"/>
        <v>0.11490777139401272</v>
      </c>
    </row>
    <row r="86" spans="1:74">
      <c r="A86" s="14" t="s">
        <v>205</v>
      </c>
      <c r="B86" s="14" t="s">
        <v>209</v>
      </c>
      <c r="D86" s="14" t="s">
        <v>168</v>
      </c>
      <c r="E86" s="15">
        <v>9.99</v>
      </c>
      <c r="F86" s="10" t="s">
        <v>76</v>
      </c>
      <c r="G86" s="10" t="s">
        <v>76</v>
      </c>
      <c r="H86" s="10" t="s">
        <v>76</v>
      </c>
      <c r="I86" s="10" t="s">
        <v>76</v>
      </c>
      <c r="J86" s="15">
        <v>9.99</v>
      </c>
      <c r="K86" s="15">
        <v>9.99</v>
      </c>
      <c r="L86" s="10" t="s">
        <v>76</v>
      </c>
      <c r="M86" s="10" t="s">
        <v>76</v>
      </c>
      <c r="N86" s="10" t="s">
        <v>76</v>
      </c>
      <c r="O86" s="10" t="s">
        <v>76</v>
      </c>
      <c r="P86" s="10" t="s">
        <v>76</v>
      </c>
      <c r="Q86" s="10" t="s">
        <v>76</v>
      </c>
      <c r="R86" s="10" t="s">
        <v>76</v>
      </c>
      <c r="S86" s="10" t="s">
        <v>76</v>
      </c>
      <c r="T86" s="10" t="s">
        <v>76</v>
      </c>
      <c r="U86" s="10" t="s">
        <v>76</v>
      </c>
      <c r="V86" s="10" t="s">
        <v>76</v>
      </c>
      <c r="W86" s="10" t="s">
        <v>76</v>
      </c>
      <c r="X86" s="10" t="s">
        <v>76</v>
      </c>
      <c r="Y86" s="10" t="s">
        <v>76</v>
      </c>
      <c r="Z86" s="10" t="s">
        <v>76</v>
      </c>
      <c r="AA86" s="10" t="s">
        <v>76</v>
      </c>
      <c r="AB86" s="10" t="s">
        <v>76</v>
      </c>
      <c r="AC86" s="10" t="s">
        <v>76</v>
      </c>
      <c r="AD86" s="10" t="s">
        <v>76</v>
      </c>
      <c r="AE86" s="10" t="s">
        <v>76</v>
      </c>
      <c r="AF86" s="15">
        <v>11.99</v>
      </c>
      <c r="AG86" s="15">
        <v>11.99</v>
      </c>
      <c r="AH86" s="10" t="s">
        <v>76</v>
      </c>
      <c r="AI86" s="15">
        <v>13.99</v>
      </c>
      <c r="AJ86" s="15">
        <v>14.99</v>
      </c>
      <c r="AK86" s="16" t="s">
        <v>76</v>
      </c>
      <c r="AL86" s="15">
        <v>11.99</v>
      </c>
      <c r="AM86" s="15">
        <v>12.99</v>
      </c>
      <c r="AN86">
        <v>11.989999999999998</v>
      </c>
      <c r="AO86">
        <v>9.99</v>
      </c>
      <c r="AP86">
        <v>14.99</v>
      </c>
      <c r="AQ86">
        <v>5</v>
      </c>
      <c r="AR86" s="7" t="str">
        <f t="shared" si="13"/>
        <v>1</v>
      </c>
      <c r="AS86" s="7">
        <v>2</v>
      </c>
      <c r="AT86">
        <v>0.41701417848206845</v>
      </c>
      <c r="AU86">
        <v>9</v>
      </c>
      <c r="AV86">
        <f t="shared" si="14"/>
        <v>2</v>
      </c>
      <c r="AW86">
        <v>8</v>
      </c>
      <c r="AX86">
        <v>0</v>
      </c>
      <c r="AY86">
        <v>-1.9999999999999982</v>
      </c>
      <c r="BH86">
        <v>0</v>
      </c>
      <c r="BI86">
        <v>0</v>
      </c>
      <c r="BJ86">
        <v>1</v>
      </c>
      <c r="BK86">
        <v>2.5000000000000018</v>
      </c>
      <c r="BL86">
        <v>1</v>
      </c>
      <c r="BM86">
        <v>0.50000000000000178</v>
      </c>
      <c r="BN86">
        <v>0</v>
      </c>
      <c r="BO86">
        <v>-1.9999999999999982</v>
      </c>
      <c r="BP86" s="6"/>
      <c r="BQ86" s="6">
        <f t="shared" si="15"/>
        <v>12.99</v>
      </c>
      <c r="BR86">
        <v>0.66666666666666663</v>
      </c>
      <c r="BS86" s="6">
        <f t="shared" si="16"/>
        <v>5.1321529381575567E-2</v>
      </c>
      <c r="BT86" s="6">
        <f t="shared" si="11"/>
        <v>1.0000000000000018</v>
      </c>
      <c r="BU86" s="6">
        <f t="shared" si="12"/>
        <v>8.3402835696413838E-2</v>
      </c>
      <c r="BV86" s="6">
        <f t="shared" si="17"/>
        <v>5.1321529381575567E-2</v>
      </c>
    </row>
    <row r="87" spans="1:74">
      <c r="A87" s="14" t="s">
        <v>205</v>
      </c>
      <c r="B87" s="14" t="s">
        <v>210</v>
      </c>
      <c r="D87" s="14" t="s">
        <v>168</v>
      </c>
      <c r="E87" s="15">
        <v>8.0299999999999994</v>
      </c>
      <c r="F87" s="10" t="s">
        <v>76</v>
      </c>
      <c r="G87" s="10" t="s">
        <v>76</v>
      </c>
      <c r="H87" s="10" t="s">
        <v>76</v>
      </c>
      <c r="I87" s="10" t="s">
        <v>76</v>
      </c>
      <c r="J87" s="15">
        <v>7.99</v>
      </c>
      <c r="K87" s="15">
        <v>7.99</v>
      </c>
      <c r="L87" s="10" t="s">
        <v>76</v>
      </c>
      <c r="M87" s="10" t="s">
        <v>76</v>
      </c>
      <c r="N87" s="10" t="s">
        <v>76</v>
      </c>
      <c r="O87" s="10" t="s">
        <v>76</v>
      </c>
      <c r="P87" s="10" t="s">
        <v>76</v>
      </c>
      <c r="Q87" s="10" t="s">
        <v>76</v>
      </c>
      <c r="R87" s="10" t="s">
        <v>76</v>
      </c>
      <c r="S87" s="10" t="s">
        <v>76</v>
      </c>
      <c r="T87" s="10" t="s">
        <v>76</v>
      </c>
      <c r="U87" s="10" t="s">
        <v>76</v>
      </c>
      <c r="V87" s="10" t="s">
        <v>76</v>
      </c>
      <c r="W87" s="10" t="s">
        <v>76</v>
      </c>
      <c r="X87" s="10" t="s">
        <v>76</v>
      </c>
      <c r="Y87" s="10" t="s">
        <v>76</v>
      </c>
      <c r="Z87" s="10" t="s">
        <v>76</v>
      </c>
      <c r="AA87" s="10" t="s">
        <v>76</v>
      </c>
      <c r="AB87" s="10" t="s">
        <v>76</v>
      </c>
      <c r="AC87" s="10" t="s">
        <v>76</v>
      </c>
      <c r="AD87" s="10" t="s">
        <v>76</v>
      </c>
      <c r="AE87" s="10" t="s">
        <v>76</v>
      </c>
      <c r="AF87" s="12" t="s">
        <v>76</v>
      </c>
      <c r="AG87" s="12" t="s">
        <v>76</v>
      </c>
      <c r="AH87" s="10" t="s">
        <v>76</v>
      </c>
      <c r="AI87" s="15">
        <v>9.99</v>
      </c>
      <c r="AJ87" s="15">
        <v>11.99</v>
      </c>
      <c r="AK87" s="12" t="s">
        <v>76</v>
      </c>
      <c r="AL87" s="15">
        <v>9.99</v>
      </c>
      <c r="AM87" s="15">
        <v>11.99</v>
      </c>
      <c r="AN87">
        <v>9.7099999999999991</v>
      </c>
      <c r="AO87">
        <v>7.99</v>
      </c>
      <c r="AP87">
        <v>11.99</v>
      </c>
      <c r="AQ87">
        <v>4</v>
      </c>
      <c r="AR87" s="7" t="str">
        <f t="shared" si="13"/>
        <v>1</v>
      </c>
      <c r="AS87" s="7">
        <v>2</v>
      </c>
      <c r="AT87">
        <v>0.41194644696189497</v>
      </c>
      <c r="AU87">
        <v>7</v>
      </c>
      <c r="AV87">
        <f t="shared" si="14"/>
        <v>1</v>
      </c>
      <c r="AW87">
        <v>8</v>
      </c>
      <c r="AX87">
        <v>0</v>
      </c>
      <c r="AY87">
        <v>-1.7199999999999989</v>
      </c>
      <c r="BJ87">
        <v>2</v>
      </c>
      <c r="BK87">
        <v>1.2800000000000011</v>
      </c>
      <c r="BL87">
        <v>2</v>
      </c>
      <c r="BM87">
        <v>1.2800000000000011</v>
      </c>
      <c r="BN87">
        <v>0</v>
      </c>
      <c r="BO87">
        <v>-1.6799999999999997</v>
      </c>
      <c r="BP87" s="6"/>
      <c r="BQ87" s="6">
        <f t="shared" si="15"/>
        <v>10.99</v>
      </c>
      <c r="BR87">
        <v>2</v>
      </c>
      <c r="BS87" s="6">
        <f t="shared" si="16"/>
        <v>0.18198362147406733</v>
      </c>
      <c r="BT87" s="6">
        <f t="shared" si="11"/>
        <v>1.2800000000000011</v>
      </c>
      <c r="BU87" s="6">
        <f t="shared" si="12"/>
        <v>0.13182286302780652</v>
      </c>
      <c r="BV87" s="6">
        <f t="shared" si="17"/>
        <v>0.18198362147406733</v>
      </c>
    </row>
    <row r="88" spans="1:74">
      <c r="A88" s="14" t="s">
        <v>205</v>
      </c>
      <c r="B88" s="14" t="s">
        <v>211</v>
      </c>
      <c r="D88" s="14" t="s">
        <v>168</v>
      </c>
      <c r="E88" s="15">
        <v>11.99</v>
      </c>
      <c r="F88" s="10" t="s">
        <v>76</v>
      </c>
      <c r="G88" s="10" t="s">
        <v>76</v>
      </c>
      <c r="H88" s="10" t="s">
        <v>76</v>
      </c>
      <c r="I88" s="10" t="s">
        <v>76</v>
      </c>
      <c r="J88" s="15">
        <v>11.99</v>
      </c>
      <c r="K88" s="15">
        <v>11.99</v>
      </c>
      <c r="L88" s="10" t="s">
        <v>76</v>
      </c>
      <c r="M88" s="10" t="s">
        <v>76</v>
      </c>
      <c r="N88" s="10" t="s">
        <v>76</v>
      </c>
      <c r="O88" s="10" t="s">
        <v>76</v>
      </c>
      <c r="P88" s="10" t="s">
        <v>76</v>
      </c>
      <c r="Q88" s="10" t="s">
        <v>76</v>
      </c>
      <c r="R88" s="10" t="s">
        <v>76</v>
      </c>
      <c r="S88" s="10" t="s">
        <v>76</v>
      </c>
      <c r="T88" s="10" t="s">
        <v>76</v>
      </c>
      <c r="U88" s="6">
        <v>14.99</v>
      </c>
      <c r="V88" s="10" t="s">
        <v>76</v>
      </c>
      <c r="W88" s="10" t="s">
        <v>76</v>
      </c>
      <c r="X88" s="10" t="s">
        <v>76</v>
      </c>
      <c r="Y88" s="10" t="s">
        <v>76</v>
      </c>
      <c r="Z88" s="10" t="s">
        <v>76</v>
      </c>
      <c r="AA88" s="10" t="s">
        <v>76</v>
      </c>
      <c r="AB88" s="10" t="s">
        <v>76</v>
      </c>
      <c r="AC88" s="10" t="s">
        <v>76</v>
      </c>
      <c r="AD88" s="10" t="s">
        <v>76</v>
      </c>
      <c r="AE88" s="10" t="s">
        <v>76</v>
      </c>
      <c r="AF88" s="12" t="s">
        <v>76</v>
      </c>
      <c r="AG88" s="15">
        <v>14.49</v>
      </c>
      <c r="AH88" s="10" t="s">
        <v>76</v>
      </c>
      <c r="AI88" s="15">
        <v>16.989999999999998</v>
      </c>
      <c r="AJ88" s="15">
        <v>16.989999999999998</v>
      </c>
      <c r="AK88" s="16" t="s">
        <v>76</v>
      </c>
      <c r="AL88" s="15">
        <v>13.89</v>
      </c>
      <c r="AM88" s="15">
        <v>14.99</v>
      </c>
      <c r="AN88">
        <v>14.256666666666668</v>
      </c>
      <c r="AO88">
        <v>11.99</v>
      </c>
      <c r="AP88">
        <v>16.989999999999998</v>
      </c>
      <c r="AQ88">
        <v>4.9999999999999982</v>
      </c>
      <c r="AR88" s="7" t="str">
        <f t="shared" si="13"/>
        <v>1</v>
      </c>
      <c r="AS88" s="7">
        <v>2</v>
      </c>
      <c r="AT88">
        <v>0.35071311667056332</v>
      </c>
      <c r="AU88">
        <v>9</v>
      </c>
      <c r="AV88">
        <f t="shared" si="14"/>
        <v>2</v>
      </c>
      <c r="AW88">
        <v>8</v>
      </c>
      <c r="AX88">
        <v>0</v>
      </c>
      <c r="AY88">
        <v>-2.2666666666666675</v>
      </c>
      <c r="BD88">
        <v>0</v>
      </c>
      <c r="BE88">
        <v>0.7333333333333325</v>
      </c>
      <c r="BJ88">
        <v>0</v>
      </c>
      <c r="BK88">
        <v>2.7333333333333307</v>
      </c>
      <c r="BL88">
        <v>1.0999999999999996</v>
      </c>
      <c r="BM88">
        <v>0.18333333333333357</v>
      </c>
      <c r="BN88">
        <v>0</v>
      </c>
      <c r="BO88">
        <v>-2.2666666666666675</v>
      </c>
      <c r="BP88" s="6"/>
      <c r="BQ88" s="6">
        <f t="shared" si="15"/>
        <v>15.389999999999999</v>
      </c>
      <c r="BR88">
        <v>0.36666666666666653</v>
      </c>
      <c r="BS88" s="6">
        <f t="shared" si="16"/>
        <v>2.3824994585228496E-2</v>
      </c>
      <c r="BT88" s="6">
        <f t="shared" si="11"/>
        <v>1.1333333333333311</v>
      </c>
      <c r="BU88" s="6">
        <f t="shared" si="12"/>
        <v>7.949497311199423E-2</v>
      </c>
      <c r="BV88" s="6">
        <f t="shared" si="17"/>
        <v>2.3824994585228496E-2</v>
      </c>
    </row>
    <row r="89" spans="1:74">
      <c r="A89" s="14" t="s">
        <v>205</v>
      </c>
      <c r="B89" s="14" t="s">
        <v>212</v>
      </c>
      <c r="D89" s="14" t="s">
        <v>168</v>
      </c>
      <c r="E89" s="15">
        <v>19.989999999999998</v>
      </c>
      <c r="F89" s="10" t="s">
        <v>76</v>
      </c>
      <c r="G89" s="10" t="s">
        <v>76</v>
      </c>
      <c r="H89" s="10" t="s">
        <v>76</v>
      </c>
      <c r="I89" s="10" t="s">
        <v>76</v>
      </c>
      <c r="J89" s="15">
        <v>19.989999999999998</v>
      </c>
      <c r="K89" s="15">
        <v>19.989999999999998</v>
      </c>
      <c r="L89" s="10" t="s">
        <v>76</v>
      </c>
      <c r="M89" s="10" t="s">
        <v>76</v>
      </c>
      <c r="N89" s="10" t="s">
        <v>76</v>
      </c>
      <c r="O89" s="10" t="s">
        <v>76</v>
      </c>
      <c r="P89" s="10" t="s">
        <v>76</v>
      </c>
      <c r="Q89" s="10" t="s">
        <v>76</v>
      </c>
      <c r="R89" s="10" t="s">
        <v>76</v>
      </c>
      <c r="S89" s="10" t="s">
        <v>76</v>
      </c>
      <c r="T89" s="10" t="s">
        <v>76</v>
      </c>
      <c r="U89" s="10" t="s">
        <v>76</v>
      </c>
      <c r="V89" s="10" t="s">
        <v>76</v>
      </c>
      <c r="W89" s="10" t="s">
        <v>76</v>
      </c>
      <c r="X89" s="10" t="s">
        <v>76</v>
      </c>
      <c r="Y89" s="10" t="s">
        <v>76</v>
      </c>
      <c r="Z89" s="10" t="s">
        <v>76</v>
      </c>
      <c r="AA89" s="10" t="s">
        <v>76</v>
      </c>
      <c r="AB89" s="10" t="s">
        <v>76</v>
      </c>
      <c r="AC89" s="10" t="s">
        <v>76</v>
      </c>
      <c r="AD89" s="10" t="s">
        <v>76</v>
      </c>
      <c r="AE89" s="10" t="s">
        <v>76</v>
      </c>
      <c r="AF89" s="12" t="s">
        <v>76</v>
      </c>
      <c r="AG89" s="12" t="s">
        <v>76</v>
      </c>
      <c r="AH89" s="10" t="s">
        <v>76</v>
      </c>
      <c r="AI89" s="15">
        <v>27.99</v>
      </c>
      <c r="AJ89" s="15">
        <v>21.99</v>
      </c>
      <c r="AK89" s="15">
        <v>22.99</v>
      </c>
      <c r="AL89" s="15">
        <v>22.89</v>
      </c>
      <c r="AM89" s="15">
        <v>19.989999999999998</v>
      </c>
      <c r="AN89">
        <v>21.977499999999999</v>
      </c>
      <c r="AO89">
        <v>19.989999999999998</v>
      </c>
      <c r="AP89">
        <v>27.99</v>
      </c>
      <c r="AQ89">
        <v>8</v>
      </c>
      <c r="AR89" s="7" t="str">
        <f t="shared" si="13"/>
        <v>1</v>
      </c>
      <c r="AS89" s="7">
        <v>2</v>
      </c>
      <c r="AT89">
        <v>0.36400864520532367</v>
      </c>
      <c r="AU89">
        <v>8</v>
      </c>
      <c r="AV89">
        <f t="shared" si="14"/>
        <v>2</v>
      </c>
      <c r="AW89">
        <v>8</v>
      </c>
      <c r="AX89">
        <v>0</v>
      </c>
      <c r="AY89">
        <v>-1.9875000000000007</v>
      </c>
      <c r="BJ89">
        <v>6</v>
      </c>
      <c r="BK89">
        <v>2.345833333333335</v>
      </c>
      <c r="BL89">
        <v>2.9000000000000021</v>
      </c>
      <c r="BM89">
        <v>-0.53750000000000142</v>
      </c>
      <c r="BN89">
        <v>0</v>
      </c>
      <c r="BO89">
        <v>-1.9875000000000007</v>
      </c>
      <c r="BP89" s="6"/>
      <c r="BQ89" s="6">
        <f t="shared" si="15"/>
        <v>23.169999999999998</v>
      </c>
      <c r="BR89">
        <v>4.4500000000000011</v>
      </c>
      <c r="BS89" s="6">
        <f t="shared" si="16"/>
        <v>0.19205869659041871</v>
      </c>
      <c r="BT89" s="6">
        <f t="shared" si="11"/>
        <v>1.192499999999999</v>
      </c>
      <c r="BU89" s="6">
        <f t="shared" si="12"/>
        <v>5.4260038675918512E-2</v>
      </c>
      <c r="BV89" s="6">
        <f t="shared" si="17"/>
        <v>0.19205869659041871</v>
      </c>
    </row>
    <row r="90" spans="1:74">
      <c r="A90" s="14" t="s">
        <v>205</v>
      </c>
      <c r="B90" s="14" t="s">
        <v>213</v>
      </c>
      <c r="D90" s="14" t="s">
        <v>168</v>
      </c>
      <c r="E90" s="15">
        <v>8.99</v>
      </c>
      <c r="F90" s="10" t="s">
        <v>76</v>
      </c>
      <c r="G90" s="10" t="s">
        <v>76</v>
      </c>
      <c r="H90" s="10" t="s">
        <v>76</v>
      </c>
      <c r="I90" s="10" t="s">
        <v>76</v>
      </c>
      <c r="J90" s="15">
        <v>8.99</v>
      </c>
      <c r="K90" s="15">
        <v>8.99</v>
      </c>
      <c r="L90" s="10" t="s">
        <v>76</v>
      </c>
      <c r="M90" s="10" t="s">
        <v>76</v>
      </c>
      <c r="N90" s="10" t="s">
        <v>76</v>
      </c>
      <c r="O90" s="10" t="s">
        <v>76</v>
      </c>
      <c r="P90" s="10" t="s">
        <v>76</v>
      </c>
      <c r="Q90" s="10" t="s">
        <v>76</v>
      </c>
      <c r="R90" s="10" t="s">
        <v>76</v>
      </c>
      <c r="S90" s="10" t="s">
        <v>76</v>
      </c>
      <c r="T90" s="10" t="s">
        <v>76</v>
      </c>
      <c r="U90" s="10" t="s">
        <v>76</v>
      </c>
      <c r="V90" s="10" t="s">
        <v>76</v>
      </c>
      <c r="W90" s="10" t="s">
        <v>76</v>
      </c>
      <c r="X90" s="10" t="s">
        <v>76</v>
      </c>
      <c r="Y90" s="10" t="s">
        <v>76</v>
      </c>
      <c r="Z90" s="10" t="s">
        <v>76</v>
      </c>
      <c r="AA90" s="10" t="s">
        <v>76</v>
      </c>
      <c r="AB90" s="10" t="s">
        <v>76</v>
      </c>
      <c r="AC90" s="10" t="s">
        <v>76</v>
      </c>
      <c r="AD90" s="10" t="s">
        <v>76</v>
      </c>
      <c r="AE90" s="10" t="s">
        <v>76</v>
      </c>
      <c r="AF90" s="15">
        <v>9.99</v>
      </c>
      <c r="AG90" s="15">
        <v>14.99</v>
      </c>
      <c r="AH90" s="10" t="s">
        <v>76</v>
      </c>
      <c r="AI90" s="15">
        <v>13.99</v>
      </c>
      <c r="AJ90" s="15">
        <v>14.99</v>
      </c>
      <c r="AK90" s="15">
        <v>18.489999999999998</v>
      </c>
      <c r="AL90" s="15">
        <v>10.29</v>
      </c>
      <c r="AM90" s="15">
        <v>11.99</v>
      </c>
      <c r="AN90">
        <v>12.169999999999998</v>
      </c>
      <c r="AO90">
        <v>8.99</v>
      </c>
      <c r="AP90">
        <v>18.489999999999998</v>
      </c>
      <c r="AQ90">
        <v>9.4999999999999982</v>
      </c>
      <c r="AR90" s="7" t="str">
        <f t="shared" si="13"/>
        <v>1</v>
      </c>
      <c r="AS90" s="7">
        <v>2</v>
      </c>
      <c r="AT90">
        <v>0.78060805258833199</v>
      </c>
      <c r="AU90">
        <v>10</v>
      </c>
      <c r="AV90">
        <f t="shared" si="14"/>
        <v>2</v>
      </c>
      <c r="AW90">
        <v>8</v>
      </c>
      <c r="AX90">
        <v>0</v>
      </c>
      <c r="AY90">
        <v>-3.1799999999999979</v>
      </c>
      <c r="BH90">
        <v>5</v>
      </c>
      <c r="BI90">
        <v>-2.1799999999999979</v>
      </c>
      <c r="BJ90">
        <v>4.4999999999999982</v>
      </c>
      <c r="BK90">
        <v>3.6533333333333342</v>
      </c>
      <c r="BL90">
        <v>1.7000000000000011</v>
      </c>
      <c r="BM90">
        <v>-1.0299999999999976</v>
      </c>
      <c r="BN90">
        <v>0</v>
      </c>
      <c r="BO90">
        <v>-3.1799999999999979</v>
      </c>
      <c r="BP90" s="6"/>
      <c r="BQ90" s="6">
        <f t="shared" si="15"/>
        <v>13.532857142857143</v>
      </c>
      <c r="BR90">
        <v>3.7333333333333329</v>
      </c>
      <c r="BS90" s="6">
        <f t="shared" si="16"/>
        <v>0.27587177592455747</v>
      </c>
      <c r="BT90" s="6">
        <f t="shared" si="11"/>
        <v>1.3628571428571448</v>
      </c>
      <c r="BU90" s="6">
        <f t="shared" si="12"/>
        <v>0.11198497476229621</v>
      </c>
      <c r="BV90" s="6">
        <f t="shared" si="17"/>
        <v>0.27587177592455747</v>
      </c>
    </row>
    <row r="91" spans="1:74">
      <c r="A91" s="14" t="s">
        <v>205</v>
      </c>
      <c r="B91" s="14" t="s">
        <v>214</v>
      </c>
      <c r="D91" s="14" t="s">
        <v>168</v>
      </c>
      <c r="E91" s="15">
        <v>13.51</v>
      </c>
      <c r="F91" s="10" t="s">
        <v>76</v>
      </c>
      <c r="G91" s="10" t="s">
        <v>76</v>
      </c>
      <c r="H91" s="10" t="s">
        <v>76</v>
      </c>
      <c r="I91" s="10" t="s">
        <v>76</v>
      </c>
      <c r="J91" s="15">
        <v>18.989999999999998</v>
      </c>
      <c r="K91" s="15">
        <v>18.989999999999998</v>
      </c>
      <c r="L91" s="10" t="s">
        <v>76</v>
      </c>
      <c r="M91" s="10" t="s">
        <v>76</v>
      </c>
      <c r="N91" s="10" t="s">
        <v>76</v>
      </c>
      <c r="O91" s="10" t="s">
        <v>76</v>
      </c>
      <c r="P91" s="10" t="s">
        <v>76</v>
      </c>
      <c r="Q91" s="10" t="s">
        <v>76</v>
      </c>
      <c r="R91" s="10" t="s">
        <v>76</v>
      </c>
      <c r="S91" s="10" t="s">
        <v>76</v>
      </c>
      <c r="T91" s="10" t="s">
        <v>76</v>
      </c>
      <c r="U91" s="10" t="s">
        <v>76</v>
      </c>
      <c r="V91" s="10" t="s">
        <v>76</v>
      </c>
      <c r="W91" s="10" t="s">
        <v>76</v>
      </c>
      <c r="X91" s="10" t="s">
        <v>76</v>
      </c>
      <c r="Y91" s="10" t="s">
        <v>76</v>
      </c>
      <c r="Z91" s="10" t="s">
        <v>76</v>
      </c>
      <c r="AA91" s="10" t="s">
        <v>76</v>
      </c>
      <c r="AB91" s="10" t="s">
        <v>76</v>
      </c>
      <c r="AC91" s="10" t="s">
        <v>76</v>
      </c>
      <c r="AD91" s="10" t="s">
        <v>76</v>
      </c>
      <c r="AE91" s="10" t="s">
        <v>76</v>
      </c>
      <c r="AF91" s="12" t="s">
        <v>76</v>
      </c>
      <c r="AG91" s="15">
        <v>21.99</v>
      </c>
      <c r="AH91" s="10" t="s">
        <v>76</v>
      </c>
      <c r="AI91" s="15">
        <v>24.99</v>
      </c>
      <c r="AJ91" s="15">
        <v>21.99</v>
      </c>
      <c r="AK91" s="15">
        <v>26.99</v>
      </c>
      <c r="AL91" s="15">
        <v>21.49</v>
      </c>
      <c r="AM91" s="15">
        <v>22.99</v>
      </c>
      <c r="AN91">
        <v>21.325555555555557</v>
      </c>
      <c r="AO91">
        <v>13.51</v>
      </c>
      <c r="AP91">
        <v>26.99</v>
      </c>
      <c r="AQ91">
        <v>13.479999999999999</v>
      </c>
      <c r="AR91" s="7" t="str">
        <f t="shared" si="13"/>
        <v>1</v>
      </c>
      <c r="AS91" s="7">
        <v>2</v>
      </c>
      <c r="AT91">
        <v>0.63210545511384353</v>
      </c>
      <c r="AU91">
        <v>9</v>
      </c>
      <c r="AV91">
        <f t="shared" si="14"/>
        <v>2</v>
      </c>
      <c r="AW91">
        <v>8</v>
      </c>
      <c r="AX91">
        <v>0</v>
      </c>
      <c r="AY91">
        <v>-2.3355555555555583</v>
      </c>
      <c r="BJ91">
        <v>5</v>
      </c>
      <c r="BK91">
        <v>3.3311111111111096</v>
      </c>
      <c r="BL91">
        <v>1.5</v>
      </c>
      <c r="BM91">
        <v>0.91444444444444173</v>
      </c>
      <c r="BN91">
        <v>0</v>
      </c>
      <c r="BO91">
        <v>-7.8155555555555569</v>
      </c>
      <c r="BP91" s="6"/>
      <c r="BQ91" s="6">
        <f t="shared" si="15"/>
        <v>23.406666666666666</v>
      </c>
      <c r="BR91">
        <v>3.25</v>
      </c>
      <c r="BS91" s="6">
        <f t="shared" si="16"/>
        <v>0.13884933067502137</v>
      </c>
      <c r="BT91" s="6">
        <f t="shared" si="11"/>
        <v>2.0811111111111096</v>
      </c>
      <c r="BU91" s="6">
        <f t="shared" si="12"/>
        <v>9.7587662168498859E-2</v>
      </c>
      <c r="BV91" s="6">
        <f t="shared" si="17"/>
        <v>0.13884933067502137</v>
      </c>
    </row>
    <row r="92" spans="1:74">
      <c r="A92" s="14" t="s">
        <v>205</v>
      </c>
      <c r="B92" s="14" t="s">
        <v>215</v>
      </c>
      <c r="D92" s="14" t="s">
        <v>168</v>
      </c>
      <c r="E92" s="15">
        <v>7.99</v>
      </c>
      <c r="F92" s="10" t="s">
        <v>76</v>
      </c>
      <c r="G92" s="10" t="s">
        <v>76</v>
      </c>
      <c r="H92" s="10" t="s">
        <v>76</v>
      </c>
      <c r="I92" s="10" t="s">
        <v>76</v>
      </c>
      <c r="J92" s="15">
        <v>7.99</v>
      </c>
      <c r="K92" s="15">
        <v>7.99</v>
      </c>
      <c r="L92" s="10" t="s">
        <v>76</v>
      </c>
      <c r="M92" s="10" t="s">
        <v>76</v>
      </c>
      <c r="N92" s="10" t="s">
        <v>76</v>
      </c>
      <c r="O92" s="10" t="s">
        <v>76</v>
      </c>
      <c r="P92" s="10" t="s">
        <v>76</v>
      </c>
      <c r="Q92" s="10" t="s">
        <v>76</v>
      </c>
      <c r="R92" s="10" t="s">
        <v>76</v>
      </c>
      <c r="S92" s="10" t="s">
        <v>76</v>
      </c>
      <c r="T92" s="10" t="s">
        <v>76</v>
      </c>
      <c r="U92" s="10" t="s">
        <v>76</v>
      </c>
      <c r="V92" s="10" t="s">
        <v>76</v>
      </c>
      <c r="W92" s="10" t="s">
        <v>76</v>
      </c>
      <c r="X92" s="10" t="s">
        <v>76</v>
      </c>
      <c r="Y92" s="10" t="s">
        <v>76</v>
      </c>
      <c r="Z92" s="10" t="s">
        <v>76</v>
      </c>
      <c r="AA92" s="10" t="s">
        <v>76</v>
      </c>
      <c r="AB92" s="10" t="s">
        <v>76</v>
      </c>
      <c r="AC92" s="10" t="s">
        <v>76</v>
      </c>
      <c r="AD92" s="10" t="s">
        <v>76</v>
      </c>
      <c r="AE92" s="10" t="s">
        <v>76</v>
      </c>
      <c r="AF92" s="12" t="s">
        <v>76</v>
      </c>
      <c r="AG92" s="12" t="s">
        <v>76</v>
      </c>
      <c r="AH92" s="10" t="s">
        <v>76</v>
      </c>
      <c r="AI92" s="15">
        <v>10.99</v>
      </c>
      <c r="AJ92" s="15">
        <v>11.99</v>
      </c>
      <c r="AK92" s="12" t="s">
        <v>76</v>
      </c>
      <c r="AL92" s="15">
        <v>9.39</v>
      </c>
      <c r="AM92" s="15">
        <v>9.99</v>
      </c>
      <c r="AN92">
        <v>9.475714285714286</v>
      </c>
      <c r="AO92">
        <v>7.99</v>
      </c>
      <c r="AP92">
        <v>11.99</v>
      </c>
      <c r="AQ92">
        <v>4</v>
      </c>
      <c r="AR92" s="7" t="str">
        <f t="shared" si="13"/>
        <v>1</v>
      </c>
      <c r="AS92" s="7">
        <v>2</v>
      </c>
      <c r="AT92">
        <v>0.42213176541534747</v>
      </c>
      <c r="AU92">
        <v>7</v>
      </c>
      <c r="AV92">
        <f t="shared" si="14"/>
        <v>1</v>
      </c>
      <c r="AW92">
        <v>8</v>
      </c>
      <c r="AX92">
        <v>0</v>
      </c>
      <c r="AY92">
        <v>-1.4857142857142858</v>
      </c>
      <c r="BJ92">
        <v>1</v>
      </c>
      <c r="BK92">
        <v>2.0142857142857142</v>
      </c>
      <c r="BL92">
        <v>0.59999999999999964</v>
      </c>
      <c r="BM92">
        <v>0.2142857142857153</v>
      </c>
      <c r="BN92">
        <v>0</v>
      </c>
      <c r="BO92">
        <v>-1.4857142857142858</v>
      </c>
      <c r="BP92" s="6"/>
      <c r="BQ92" s="6">
        <f t="shared" si="15"/>
        <v>10.590000000000002</v>
      </c>
      <c r="BR92">
        <v>0.79999999999999982</v>
      </c>
      <c r="BS92" s="6">
        <f t="shared" si="16"/>
        <v>7.5542965061378628E-2</v>
      </c>
      <c r="BT92" s="6">
        <f t="shared" si="11"/>
        <v>1.1142857142857157</v>
      </c>
      <c r="BU92" s="6">
        <f t="shared" si="12"/>
        <v>0.11759384893713266</v>
      </c>
      <c r="BV92" s="6">
        <f t="shared" si="17"/>
        <v>7.5542965061378628E-2</v>
      </c>
    </row>
    <row r="93" spans="1:74">
      <c r="A93" s="14" t="s">
        <v>205</v>
      </c>
      <c r="B93" s="14" t="s">
        <v>216</v>
      </c>
      <c r="D93" s="14" t="s">
        <v>168</v>
      </c>
      <c r="E93" s="15">
        <v>10.99</v>
      </c>
      <c r="F93" s="10" t="s">
        <v>76</v>
      </c>
      <c r="G93" s="10" t="s">
        <v>76</v>
      </c>
      <c r="H93" s="10" t="s">
        <v>76</v>
      </c>
      <c r="I93" s="10" t="s">
        <v>76</v>
      </c>
      <c r="J93" s="15">
        <v>10.99</v>
      </c>
      <c r="K93" s="15">
        <v>10.99</v>
      </c>
      <c r="L93" s="10" t="s">
        <v>76</v>
      </c>
      <c r="M93" s="10" t="s">
        <v>76</v>
      </c>
      <c r="N93" s="10" t="s">
        <v>76</v>
      </c>
      <c r="O93" s="10" t="s">
        <v>76</v>
      </c>
      <c r="P93" s="10" t="s">
        <v>76</v>
      </c>
      <c r="Q93" s="10" t="s">
        <v>76</v>
      </c>
      <c r="R93" s="10" t="s">
        <v>76</v>
      </c>
      <c r="S93" s="10" t="s">
        <v>76</v>
      </c>
      <c r="T93" s="10" t="s">
        <v>76</v>
      </c>
      <c r="U93" s="10" t="s">
        <v>76</v>
      </c>
      <c r="V93" s="10" t="s">
        <v>76</v>
      </c>
      <c r="W93" s="10" t="s">
        <v>76</v>
      </c>
      <c r="X93" s="10" t="s">
        <v>76</v>
      </c>
      <c r="Y93" s="10" t="s">
        <v>76</v>
      </c>
      <c r="Z93" s="10" t="s">
        <v>76</v>
      </c>
      <c r="AA93" s="10" t="s">
        <v>76</v>
      </c>
      <c r="AB93" s="10" t="s">
        <v>76</v>
      </c>
      <c r="AC93" s="10" t="s">
        <v>76</v>
      </c>
      <c r="AD93" s="10" t="s">
        <v>76</v>
      </c>
      <c r="AE93" s="10" t="s">
        <v>76</v>
      </c>
      <c r="AF93" s="15">
        <v>10.99</v>
      </c>
      <c r="AG93" s="15">
        <v>11.99</v>
      </c>
      <c r="AH93" s="10" t="s">
        <v>76</v>
      </c>
      <c r="AI93" s="15">
        <v>13.99</v>
      </c>
      <c r="AJ93" s="15">
        <v>11.99</v>
      </c>
      <c r="AK93" s="16" t="s">
        <v>76</v>
      </c>
      <c r="AL93" s="15">
        <v>10.99</v>
      </c>
      <c r="AM93" s="15">
        <v>11.99</v>
      </c>
      <c r="AN93">
        <v>11.656666666666665</v>
      </c>
      <c r="AO93">
        <v>10.99</v>
      </c>
      <c r="AP93">
        <v>13.99</v>
      </c>
      <c r="AQ93">
        <v>3</v>
      </c>
      <c r="AR93" s="7" t="str">
        <f t="shared" si="13"/>
        <v>1</v>
      </c>
      <c r="AS93" s="7">
        <v>2</v>
      </c>
      <c r="AT93">
        <v>0.25736345438947672</v>
      </c>
      <c r="AU93">
        <v>9</v>
      </c>
      <c r="AV93">
        <f t="shared" si="14"/>
        <v>2</v>
      </c>
      <c r="AW93">
        <v>8</v>
      </c>
      <c r="AX93">
        <v>0</v>
      </c>
      <c r="AY93">
        <v>-0.6666666666666643</v>
      </c>
      <c r="BH93">
        <v>1</v>
      </c>
      <c r="BI93">
        <v>-0.6666666666666643</v>
      </c>
      <c r="BJ93">
        <v>2</v>
      </c>
      <c r="BK93">
        <v>1.3333333333333357</v>
      </c>
      <c r="BL93">
        <v>1</v>
      </c>
      <c r="BM93">
        <v>-0.1666666666666643</v>
      </c>
      <c r="BN93">
        <v>0</v>
      </c>
      <c r="BO93">
        <v>-0.6666666666666643</v>
      </c>
      <c r="BP93" s="6"/>
      <c r="BQ93" s="6">
        <f t="shared" si="15"/>
        <v>11.99</v>
      </c>
      <c r="BR93">
        <v>1.3333333333333333</v>
      </c>
      <c r="BS93" s="6">
        <f t="shared" si="16"/>
        <v>0.11120378092855156</v>
      </c>
      <c r="BT93" s="6">
        <f t="shared" si="11"/>
        <v>0.3333333333333357</v>
      </c>
      <c r="BU93" s="6">
        <f t="shared" si="12"/>
        <v>2.8595939376608731E-2</v>
      </c>
      <c r="BV93" s="6">
        <f t="shared" si="17"/>
        <v>0.11120378092855156</v>
      </c>
    </row>
    <row r="94" spans="1:74">
      <c r="A94" s="14" t="s">
        <v>205</v>
      </c>
      <c r="B94" s="14" t="s">
        <v>217</v>
      </c>
      <c r="D94" s="14" t="s">
        <v>168</v>
      </c>
      <c r="E94" s="15">
        <v>9.99</v>
      </c>
      <c r="F94" s="10" t="s">
        <v>76</v>
      </c>
      <c r="G94" s="10" t="s">
        <v>76</v>
      </c>
      <c r="H94" s="10" t="s">
        <v>76</v>
      </c>
      <c r="I94" s="10" t="s">
        <v>76</v>
      </c>
      <c r="J94" s="15">
        <v>9.99</v>
      </c>
      <c r="K94" s="15">
        <v>9.99</v>
      </c>
      <c r="L94" s="10" t="s">
        <v>76</v>
      </c>
      <c r="M94" s="10" t="s">
        <v>76</v>
      </c>
      <c r="N94" s="10" t="s">
        <v>76</v>
      </c>
      <c r="O94" s="10" t="s">
        <v>76</v>
      </c>
      <c r="P94" s="10" t="s">
        <v>76</v>
      </c>
      <c r="Q94" s="10" t="s">
        <v>76</v>
      </c>
      <c r="R94" s="10" t="s">
        <v>76</v>
      </c>
      <c r="S94" s="10" t="s">
        <v>76</v>
      </c>
      <c r="T94" s="10" t="s">
        <v>76</v>
      </c>
      <c r="U94" s="10" t="s">
        <v>76</v>
      </c>
      <c r="V94" s="10" t="s">
        <v>76</v>
      </c>
      <c r="W94" s="10" t="s">
        <v>76</v>
      </c>
      <c r="X94" s="10" t="s">
        <v>76</v>
      </c>
      <c r="Y94" s="10" t="s">
        <v>76</v>
      </c>
      <c r="Z94" s="10" t="s">
        <v>76</v>
      </c>
      <c r="AA94" s="10" t="s">
        <v>76</v>
      </c>
      <c r="AB94" s="10" t="s">
        <v>76</v>
      </c>
      <c r="AC94" s="10" t="s">
        <v>76</v>
      </c>
      <c r="AD94" s="10" t="s">
        <v>76</v>
      </c>
      <c r="AE94" s="10" t="s">
        <v>76</v>
      </c>
      <c r="AF94" s="15">
        <v>11.99</v>
      </c>
      <c r="AG94" s="15">
        <v>11.99</v>
      </c>
      <c r="AH94" s="10" t="s">
        <v>76</v>
      </c>
      <c r="AI94" s="15">
        <v>13.99</v>
      </c>
      <c r="AJ94" s="15">
        <v>14.99</v>
      </c>
      <c r="AK94" s="15">
        <v>22.99</v>
      </c>
      <c r="AL94" s="15">
        <v>21.99</v>
      </c>
      <c r="AM94" s="15">
        <v>21.99</v>
      </c>
      <c r="AN94">
        <v>14.989999999999998</v>
      </c>
      <c r="AO94">
        <v>9.99</v>
      </c>
      <c r="AP94">
        <v>22.99</v>
      </c>
      <c r="AQ94">
        <v>12.999999999999998</v>
      </c>
      <c r="AR94" s="7" t="str">
        <f t="shared" si="13"/>
        <v>1</v>
      </c>
      <c r="AS94" s="7">
        <v>2</v>
      </c>
      <c r="AT94">
        <v>0.86724482988659102</v>
      </c>
      <c r="AU94">
        <v>10</v>
      </c>
      <c r="AV94">
        <f t="shared" si="14"/>
        <v>2</v>
      </c>
      <c r="AW94">
        <v>8</v>
      </c>
      <c r="AX94">
        <v>0</v>
      </c>
      <c r="AY94">
        <v>-4.9999999999999982</v>
      </c>
      <c r="BH94">
        <v>0</v>
      </c>
      <c r="BI94">
        <v>-2.9999999999999982</v>
      </c>
      <c r="BJ94">
        <v>8.9999999999999982</v>
      </c>
      <c r="BK94">
        <v>2.3333333333333357</v>
      </c>
      <c r="BL94">
        <v>0</v>
      </c>
      <c r="BM94">
        <v>7</v>
      </c>
      <c r="BN94">
        <v>0</v>
      </c>
      <c r="BO94">
        <v>-4.9999999999999982</v>
      </c>
      <c r="BP94" s="6"/>
      <c r="BQ94" s="6">
        <f t="shared" si="15"/>
        <v>17.132857142857141</v>
      </c>
      <c r="BR94">
        <v>2.9999999999999996</v>
      </c>
      <c r="BS94" s="6">
        <f t="shared" si="16"/>
        <v>0.1751021429167014</v>
      </c>
      <c r="BT94" s="6">
        <f t="shared" si="11"/>
        <v>2.1428571428571423</v>
      </c>
      <c r="BU94" s="6">
        <f t="shared" si="12"/>
        <v>0.14295244448680069</v>
      </c>
      <c r="BV94" s="6">
        <f t="shared" si="17"/>
        <v>0.1751021429167014</v>
      </c>
    </row>
    <row r="95" spans="1:74">
      <c r="A95" s="14" t="s">
        <v>205</v>
      </c>
      <c r="B95" s="14" t="s">
        <v>218</v>
      </c>
      <c r="D95" s="14" t="s">
        <v>168</v>
      </c>
      <c r="E95" s="15">
        <v>8.99</v>
      </c>
      <c r="F95" s="10" t="s">
        <v>76</v>
      </c>
      <c r="G95" s="10" t="s">
        <v>76</v>
      </c>
      <c r="H95" s="10" t="s">
        <v>76</v>
      </c>
      <c r="I95" s="10" t="s">
        <v>76</v>
      </c>
      <c r="J95" s="15">
        <v>6.99</v>
      </c>
      <c r="K95" s="15">
        <v>6.99</v>
      </c>
      <c r="L95" s="10" t="s">
        <v>76</v>
      </c>
      <c r="M95" s="10" t="s">
        <v>76</v>
      </c>
      <c r="N95" s="10" t="s">
        <v>76</v>
      </c>
      <c r="O95" s="10" t="s">
        <v>76</v>
      </c>
      <c r="P95" s="10" t="s">
        <v>76</v>
      </c>
      <c r="Q95" s="10" t="s">
        <v>76</v>
      </c>
      <c r="R95" s="10" t="s">
        <v>76</v>
      </c>
      <c r="S95" s="10" t="s">
        <v>76</v>
      </c>
      <c r="T95" s="10" t="s">
        <v>76</v>
      </c>
      <c r="U95" s="10" t="s">
        <v>76</v>
      </c>
      <c r="V95" s="10" t="s">
        <v>76</v>
      </c>
      <c r="W95" s="10" t="s">
        <v>76</v>
      </c>
      <c r="X95" s="10" t="s">
        <v>76</v>
      </c>
      <c r="Y95" s="10" t="s">
        <v>76</v>
      </c>
      <c r="Z95" s="10" t="s">
        <v>76</v>
      </c>
      <c r="AA95" s="10" t="s">
        <v>76</v>
      </c>
      <c r="AB95" s="10" t="s">
        <v>76</v>
      </c>
      <c r="AC95" s="10" t="s">
        <v>76</v>
      </c>
      <c r="AD95" s="10" t="s">
        <v>76</v>
      </c>
      <c r="AE95" s="10" t="s">
        <v>76</v>
      </c>
      <c r="AF95" s="15">
        <v>7.99</v>
      </c>
      <c r="AG95" s="15">
        <v>7.99</v>
      </c>
      <c r="AH95" s="10" t="s">
        <v>76</v>
      </c>
      <c r="AI95" s="15">
        <v>9.99</v>
      </c>
      <c r="AJ95" s="15">
        <v>11.99</v>
      </c>
      <c r="AK95" s="15">
        <v>9.99</v>
      </c>
      <c r="AL95" s="15">
        <v>10.79</v>
      </c>
      <c r="AM95" s="15">
        <v>12.99</v>
      </c>
      <c r="AN95">
        <v>9.4700000000000006</v>
      </c>
      <c r="AO95">
        <v>6.99</v>
      </c>
      <c r="AP95">
        <v>12.99</v>
      </c>
      <c r="AQ95">
        <v>6</v>
      </c>
      <c r="AR95" s="7" t="str">
        <f t="shared" si="13"/>
        <v>1</v>
      </c>
      <c r="AS95" s="7">
        <v>2</v>
      </c>
      <c r="AT95">
        <v>0.6335797254487856</v>
      </c>
      <c r="AU95">
        <v>10</v>
      </c>
      <c r="AV95">
        <f t="shared" si="14"/>
        <v>2</v>
      </c>
      <c r="AW95">
        <v>8</v>
      </c>
      <c r="AX95">
        <v>0</v>
      </c>
      <c r="AY95">
        <v>-2.4800000000000004</v>
      </c>
      <c r="BH95">
        <v>0</v>
      </c>
      <c r="BI95">
        <v>-1.4800000000000004</v>
      </c>
      <c r="BJ95">
        <v>2</v>
      </c>
      <c r="BK95">
        <v>1.1866666666666656</v>
      </c>
      <c r="BL95">
        <v>2.2000000000000011</v>
      </c>
      <c r="BM95">
        <v>2.42</v>
      </c>
      <c r="BN95">
        <v>0</v>
      </c>
      <c r="BO95">
        <v>-0.48000000000000043</v>
      </c>
      <c r="BP95" s="6"/>
      <c r="BQ95" s="6">
        <f t="shared" si="15"/>
        <v>10.247142857142858</v>
      </c>
      <c r="BR95">
        <v>1.4000000000000004</v>
      </c>
      <c r="BS95" s="6">
        <f t="shared" si="16"/>
        <v>0.13662344904502999</v>
      </c>
      <c r="BT95" s="6">
        <f t="shared" si="11"/>
        <v>0.77714285714285758</v>
      </c>
      <c r="BU95" s="6">
        <f t="shared" si="12"/>
        <v>8.206365967717609E-2</v>
      </c>
      <c r="BV95" s="6">
        <f t="shared" si="17"/>
        <v>0.13662344904502999</v>
      </c>
    </row>
    <row r="96" spans="1:74">
      <c r="A96" s="14" t="s">
        <v>205</v>
      </c>
      <c r="B96" s="14" t="s">
        <v>219</v>
      </c>
      <c r="D96" s="14" t="s">
        <v>168</v>
      </c>
      <c r="E96" s="15">
        <v>11.05</v>
      </c>
      <c r="F96" s="10" t="s">
        <v>76</v>
      </c>
      <c r="G96" s="10" t="s">
        <v>76</v>
      </c>
      <c r="H96" s="10" t="s">
        <v>76</v>
      </c>
      <c r="I96" s="10" t="s">
        <v>76</v>
      </c>
      <c r="J96" s="15">
        <v>22.99</v>
      </c>
      <c r="K96" s="15">
        <v>22.99</v>
      </c>
      <c r="L96" s="10" t="s">
        <v>76</v>
      </c>
      <c r="M96" s="10" t="s">
        <v>76</v>
      </c>
      <c r="N96" s="10" t="s">
        <v>76</v>
      </c>
      <c r="O96" s="10" t="s">
        <v>76</v>
      </c>
      <c r="P96" s="10" t="s">
        <v>76</v>
      </c>
      <c r="Q96" s="10" t="s">
        <v>76</v>
      </c>
      <c r="R96" s="10" t="s">
        <v>76</v>
      </c>
      <c r="S96" s="10" t="s">
        <v>76</v>
      </c>
      <c r="T96" s="10" t="s">
        <v>76</v>
      </c>
      <c r="U96" s="10" t="s">
        <v>76</v>
      </c>
      <c r="V96" s="10" t="s">
        <v>76</v>
      </c>
      <c r="W96" s="10" t="s">
        <v>76</v>
      </c>
      <c r="X96" s="10" t="s">
        <v>76</v>
      </c>
      <c r="Y96" s="10" t="s">
        <v>76</v>
      </c>
      <c r="Z96" s="10" t="s">
        <v>76</v>
      </c>
      <c r="AA96" s="10" t="s">
        <v>76</v>
      </c>
      <c r="AB96" s="10" t="s">
        <v>76</v>
      </c>
      <c r="AC96" s="10" t="s">
        <v>76</v>
      </c>
      <c r="AD96" s="10" t="s">
        <v>76</v>
      </c>
      <c r="AE96" s="10" t="s">
        <v>76</v>
      </c>
      <c r="AF96" s="15">
        <v>23.49</v>
      </c>
      <c r="AG96" s="15">
        <v>23.49</v>
      </c>
      <c r="AH96" s="10" t="s">
        <v>76</v>
      </c>
      <c r="AI96" s="15">
        <v>27.99</v>
      </c>
      <c r="AJ96" s="15">
        <v>25.99</v>
      </c>
      <c r="AK96" s="16" t="s">
        <v>76</v>
      </c>
      <c r="AL96" s="15">
        <v>22.29</v>
      </c>
      <c r="AM96" s="15">
        <v>17.989999999999998</v>
      </c>
      <c r="AN96">
        <v>22.03</v>
      </c>
      <c r="AO96">
        <v>11.05</v>
      </c>
      <c r="AP96">
        <v>27.99</v>
      </c>
      <c r="AQ96">
        <v>16.939999999999998</v>
      </c>
      <c r="AR96" s="7" t="str">
        <f t="shared" si="13"/>
        <v>1</v>
      </c>
      <c r="AS96" s="7">
        <v>2</v>
      </c>
      <c r="AT96">
        <v>0.76895142986836118</v>
      </c>
      <c r="AU96">
        <v>9</v>
      </c>
      <c r="AV96">
        <f t="shared" si="14"/>
        <v>2</v>
      </c>
      <c r="AW96">
        <v>8</v>
      </c>
      <c r="AX96">
        <v>0</v>
      </c>
      <c r="AY96">
        <v>0.9599999999999973</v>
      </c>
      <c r="BH96">
        <v>0</v>
      </c>
      <c r="BI96">
        <v>1.4599999999999973</v>
      </c>
      <c r="BJ96">
        <v>2</v>
      </c>
      <c r="BK96">
        <v>4.9599999999999973</v>
      </c>
      <c r="BL96">
        <v>4.3000000000000007</v>
      </c>
      <c r="BM96">
        <v>-1.8900000000000006</v>
      </c>
      <c r="BN96">
        <v>0</v>
      </c>
      <c r="BO96">
        <v>-10.98</v>
      </c>
      <c r="BP96" s="6"/>
      <c r="BQ96" s="6">
        <f t="shared" si="15"/>
        <v>23.540000000000003</v>
      </c>
      <c r="BR96">
        <v>2.1</v>
      </c>
      <c r="BS96" s="6">
        <f t="shared" si="16"/>
        <v>8.9209855564995749E-2</v>
      </c>
      <c r="BT96" s="6">
        <f t="shared" si="11"/>
        <v>1.5100000000000016</v>
      </c>
      <c r="BU96" s="6">
        <f t="shared" si="12"/>
        <v>6.8542896050839838E-2</v>
      </c>
      <c r="BV96" s="6">
        <f t="shared" si="17"/>
        <v>8.9209855564995749E-2</v>
      </c>
    </row>
    <row r="97" spans="1:74">
      <c r="A97" s="14" t="s">
        <v>205</v>
      </c>
      <c r="B97" s="14" t="s">
        <v>220</v>
      </c>
      <c r="D97" s="14" t="s">
        <v>168</v>
      </c>
      <c r="E97" s="15">
        <v>9.9</v>
      </c>
      <c r="F97" s="10" t="s">
        <v>76</v>
      </c>
      <c r="G97" s="10" t="s">
        <v>76</v>
      </c>
      <c r="H97" s="10" t="s">
        <v>76</v>
      </c>
      <c r="I97" s="10" t="s">
        <v>76</v>
      </c>
      <c r="J97" s="15">
        <v>11.99</v>
      </c>
      <c r="K97" s="15">
        <v>11.99</v>
      </c>
      <c r="L97" s="10" t="s">
        <v>76</v>
      </c>
      <c r="M97" s="10" t="s">
        <v>76</v>
      </c>
      <c r="N97" s="10" t="s">
        <v>76</v>
      </c>
      <c r="O97" s="10" t="s">
        <v>76</v>
      </c>
      <c r="P97" s="10" t="s">
        <v>76</v>
      </c>
      <c r="Q97" s="10" t="s">
        <v>76</v>
      </c>
      <c r="R97" s="10" t="s">
        <v>76</v>
      </c>
      <c r="S97" s="10" t="s">
        <v>76</v>
      </c>
      <c r="T97" s="10" t="s">
        <v>76</v>
      </c>
      <c r="U97" s="10" t="s">
        <v>76</v>
      </c>
      <c r="V97" s="10" t="s">
        <v>76</v>
      </c>
      <c r="W97" s="10" t="s">
        <v>76</v>
      </c>
      <c r="X97" s="10" t="s">
        <v>76</v>
      </c>
      <c r="Y97" s="10" t="s">
        <v>76</v>
      </c>
      <c r="Z97" s="10" t="s">
        <v>76</v>
      </c>
      <c r="AA97" s="10" t="s">
        <v>76</v>
      </c>
      <c r="AB97" s="10" t="s">
        <v>76</v>
      </c>
      <c r="AC97" s="10" t="s">
        <v>76</v>
      </c>
      <c r="AD97" s="10" t="s">
        <v>76</v>
      </c>
      <c r="AE97" s="10" t="s">
        <v>76</v>
      </c>
      <c r="AF97" s="12" t="s">
        <v>76</v>
      </c>
      <c r="AG97" s="15">
        <v>14.99</v>
      </c>
      <c r="AH97" s="10" t="s">
        <v>76</v>
      </c>
      <c r="AI97" s="15">
        <v>8.99</v>
      </c>
      <c r="AJ97" s="15">
        <v>16.989999999999998</v>
      </c>
      <c r="AK97" s="15">
        <v>14.99</v>
      </c>
      <c r="AL97" s="15">
        <v>15.79</v>
      </c>
      <c r="AM97" s="15">
        <v>16.989999999999998</v>
      </c>
      <c r="AN97">
        <v>13.624444444444443</v>
      </c>
      <c r="AO97">
        <v>8.99</v>
      </c>
      <c r="AP97">
        <v>16.989999999999998</v>
      </c>
      <c r="AQ97">
        <v>7.9999999999999982</v>
      </c>
      <c r="AR97" s="7" t="str">
        <f t="shared" si="13"/>
        <v>1</v>
      </c>
      <c r="AS97" s="7">
        <v>2</v>
      </c>
      <c r="AT97">
        <v>0.58717990539879295</v>
      </c>
      <c r="AU97">
        <v>9</v>
      </c>
      <c r="AV97">
        <f t="shared" si="14"/>
        <v>2</v>
      </c>
      <c r="AW97">
        <v>8</v>
      </c>
      <c r="AX97">
        <v>0</v>
      </c>
      <c r="AY97">
        <v>-1.6344444444444424</v>
      </c>
      <c r="BJ97">
        <v>7.9999999999999982</v>
      </c>
      <c r="BK97">
        <v>3.2222222222223706E-2</v>
      </c>
      <c r="BL97">
        <v>1.1999999999999993</v>
      </c>
      <c r="BM97">
        <v>2.765555555555558</v>
      </c>
      <c r="BN97">
        <v>0</v>
      </c>
      <c r="BO97">
        <v>-3.7244444444444422</v>
      </c>
      <c r="BP97" s="6"/>
      <c r="BQ97" s="6">
        <f t="shared" si="15"/>
        <v>14.79</v>
      </c>
      <c r="BR97">
        <v>4.5999999999999988</v>
      </c>
      <c r="BS97" s="6">
        <f t="shared" si="16"/>
        <v>0.31102096010818114</v>
      </c>
      <c r="BT97" s="6">
        <f t="shared" si="11"/>
        <v>1.1655555555555566</v>
      </c>
      <c r="BU97" s="6">
        <f t="shared" si="12"/>
        <v>8.5548850106018676E-2</v>
      </c>
      <c r="BV97" s="6">
        <f t="shared" si="17"/>
        <v>0.31102096010818114</v>
      </c>
    </row>
    <row r="98" spans="1:74">
      <c r="A98" s="14" t="s">
        <v>205</v>
      </c>
      <c r="B98" s="14" t="s">
        <v>221</v>
      </c>
      <c r="D98" s="14" t="s">
        <v>168</v>
      </c>
      <c r="E98" s="15">
        <v>6.29</v>
      </c>
      <c r="F98" s="10" t="s">
        <v>76</v>
      </c>
      <c r="G98" s="10" t="s">
        <v>76</v>
      </c>
      <c r="H98" s="10" t="s">
        <v>76</v>
      </c>
      <c r="I98" s="10" t="s">
        <v>76</v>
      </c>
      <c r="J98" s="15">
        <v>15.99</v>
      </c>
      <c r="K98" s="15">
        <v>15.99</v>
      </c>
      <c r="L98" s="10" t="s">
        <v>76</v>
      </c>
      <c r="M98" s="10" t="s">
        <v>76</v>
      </c>
      <c r="N98" s="10" t="s">
        <v>76</v>
      </c>
      <c r="O98" s="10" t="s">
        <v>76</v>
      </c>
      <c r="P98" s="10" t="s">
        <v>76</v>
      </c>
      <c r="Q98" s="10" t="s">
        <v>76</v>
      </c>
      <c r="R98" s="10" t="s">
        <v>76</v>
      </c>
      <c r="S98" s="10" t="s">
        <v>76</v>
      </c>
      <c r="T98" s="10" t="s">
        <v>76</v>
      </c>
      <c r="U98" s="10" t="s">
        <v>76</v>
      </c>
      <c r="V98" s="10" t="s">
        <v>76</v>
      </c>
      <c r="W98" s="10" t="s">
        <v>76</v>
      </c>
      <c r="X98" s="10" t="s">
        <v>76</v>
      </c>
      <c r="Y98" s="10" t="s">
        <v>76</v>
      </c>
      <c r="Z98" s="10" t="s">
        <v>76</v>
      </c>
      <c r="AA98" s="10" t="s">
        <v>76</v>
      </c>
      <c r="AB98" s="10" t="s">
        <v>76</v>
      </c>
      <c r="AC98" s="10" t="s">
        <v>76</v>
      </c>
      <c r="AD98" s="10" t="s">
        <v>76</v>
      </c>
      <c r="AE98" s="10" t="s">
        <v>76</v>
      </c>
      <c r="AF98" s="15">
        <v>19.989999999999998</v>
      </c>
      <c r="AG98" s="15">
        <v>19.989999999999998</v>
      </c>
      <c r="AH98" s="10" t="s">
        <v>76</v>
      </c>
      <c r="AI98" s="15">
        <v>22.99</v>
      </c>
      <c r="AJ98" s="15">
        <v>20.99</v>
      </c>
      <c r="AK98" s="16" t="s">
        <v>76</v>
      </c>
      <c r="AL98" s="15">
        <v>18.09</v>
      </c>
      <c r="AM98" s="15">
        <v>18.989999999999998</v>
      </c>
      <c r="AN98">
        <v>17.701111111111111</v>
      </c>
      <c r="AO98">
        <v>6.29</v>
      </c>
      <c r="AP98">
        <v>22.99</v>
      </c>
      <c r="AQ98">
        <v>16.7</v>
      </c>
      <c r="AR98" s="7" t="str">
        <f t="shared" si="13"/>
        <v>1</v>
      </c>
      <c r="AS98" s="7">
        <v>2</v>
      </c>
      <c r="AT98">
        <v>0.94344360052727383</v>
      </c>
      <c r="AU98">
        <v>9</v>
      </c>
      <c r="AV98">
        <f t="shared" si="14"/>
        <v>2</v>
      </c>
      <c r="AW98">
        <v>8</v>
      </c>
      <c r="AX98">
        <v>0</v>
      </c>
      <c r="AY98">
        <v>-1.7111111111111104</v>
      </c>
      <c r="BH98">
        <v>0</v>
      </c>
      <c r="BI98">
        <v>2.2888888888888879</v>
      </c>
      <c r="BJ98">
        <v>2</v>
      </c>
      <c r="BK98">
        <v>4.2888888888888879</v>
      </c>
      <c r="BL98">
        <v>0.89999999999999858</v>
      </c>
      <c r="BM98">
        <v>0.83888888888888857</v>
      </c>
      <c r="BN98">
        <v>0</v>
      </c>
      <c r="BO98">
        <v>-11.411111111111111</v>
      </c>
      <c r="BP98" s="6"/>
      <c r="BQ98" s="6">
        <f t="shared" si="15"/>
        <v>20.173333333333332</v>
      </c>
      <c r="BR98">
        <v>0.96666666666666623</v>
      </c>
      <c r="BS98" s="6">
        <f t="shared" si="16"/>
        <v>4.7918043621943143E-2</v>
      </c>
      <c r="BT98" s="6">
        <f t="shared" si="11"/>
        <v>2.4722222222222214</v>
      </c>
      <c r="BU98" s="6">
        <f t="shared" si="12"/>
        <v>0.13966480446927371</v>
      </c>
      <c r="BV98" s="6">
        <f t="shared" si="17"/>
        <v>4.7918043621943143E-2</v>
      </c>
    </row>
    <row r="99" spans="1:74">
      <c r="A99" s="14" t="s">
        <v>205</v>
      </c>
      <c r="B99" s="14" t="s">
        <v>222</v>
      </c>
      <c r="D99" s="14" t="s">
        <v>168</v>
      </c>
      <c r="E99" s="15">
        <v>6.95</v>
      </c>
      <c r="F99" s="10" t="s">
        <v>76</v>
      </c>
      <c r="G99" s="10" t="s">
        <v>76</v>
      </c>
      <c r="H99" s="10" t="s">
        <v>76</v>
      </c>
      <c r="I99" s="10" t="s">
        <v>76</v>
      </c>
      <c r="J99" s="15">
        <v>11.99</v>
      </c>
      <c r="K99" s="15">
        <v>11.99</v>
      </c>
      <c r="L99" s="10" t="s">
        <v>76</v>
      </c>
      <c r="M99" s="10" t="s">
        <v>76</v>
      </c>
      <c r="N99" s="10" t="s">
        <v>76</v>
      </c>
      <c r="O99" s="10" t="s">
        <v>76</v>
      </c>
      <c r="P99" s="10" t="s">
        <v>76</v>
      </c>
      <c r="Q99" s="10" t="s">
        <v>76</v>
      </c>
      <c r="R99" s="10" t="s">
        <v>76</v>
      </c>
      <c r="S99" s="10" t="s">
        <v>76</v>
      </c>
      <c r="T99" s="10" t="s">
        <v>76</v>
      </c>
      <c r="U99" s="10" t="s">
        <v>76</v>
      </c>
      <c r="V99" s="10" t="s">
        <v>76</v>
      </c>
      <c r="W99" s="10" t="s">
        <v>76</v>
      </c>
      <c r="X99" s="10" t="s">
        <v>76</v>
      </c>
      <c r="Y99" s="10" t="s">
        <v>76</v>
      </c>
      <c r="Z99" s="10" t="s">
        <v>76</v>
      </c>
      <c r="AA99" s="10" t="s">
        <v>76</v>
      </c>
      <c r="AB99" s="10" t="s">
        <v>76</v>
      </c>
      <c r="AC99" s="10" t="s">
        <v>76</v>
      </c>
      <c r="AD99" s="10" t="s">
        <v>76</v>
      </c>
      <c r="AE99" s="10" t="s">
        <v>76</v>
      </c>
      <c r="AF99" s="12" t="s">
        <v>76</v>
      </c>
      <c r="AG99" s="15">
        <v>11.49</v>
      </c>
      <c r="AH99" s="10" t="s">
        <v>76</v>
      </c>
      <c r="AI99" s="15">
        <v>11.99</v>
      </c>
      <c r="AJ99" s="15">
        <v>12.99</v>
      </c>
      <c r="AK99" s="15">
        <v>21.99</v>
      </c>
      <c r="AL99" s="15">
        <v>23.99</v>
      </c>
      <c r="AM99" s="15">
        <v>18.989999999999998</v>
      </c>
      <c r="AN99">
        <v>14.707777777777778</v>
      </c>
      <c r="AO99">
        <v>6.95</v>
      </c>
      <c r="AP99">
        <v>23.99</v>
      </c>
      <c r="AQ99">
        <v>17.04</v>
      </c>
      <c r="AR99" s="7" t="str">
        <f t="shared" si="13"/>
        <v>1</v>
      </c>
      <c r="AS99" s="7">
        <v>2</v>
      </c>
      <c r="AT99">
        <v>1.158570673113243</v>
      </c>
      <c r="AU99">
        <v>9</v>
      </c>
      <c r="AV99">
        <f t="shared" si="14"/>
        <v>2</v>
      </c>
      <c r="AW99">
        <v>8</v>
      </c>
      <c r="AX99">
        <v>0</v>
      </c>
      <c r="AY99">
        <v>-2.7177777777777781</v>
      </c>
      <c r="BJ99">
        <v>9.9999999999999982</v>
      </c>
      <c r="BK99">
        <v>0.948888888888888</v>
      </c>
      <c r="BL99">
        <v>5</v>
      </c>
      <c r="BM99">
        <v>6.7822222222222202</v>
      </c>
      <c r="BN99">
        <v>0</v>
      </c>
      <c r="BO99">
        <v>-7.7577777777777781</v>
      </c>
      <c r="BP99" s="6"/>
      <c r="BQ99" s="6">
        <f t="shared" si="15"/>
        <v>16.906666666666663</v>
      </c>
      <c r="BR99">
        <v>7.4999999999999991</v>
      </c>
      <c r="BS99" s="6">
        <f t="shared" si="16"/>
        <v>0.44361198738170354</v>
      </c>
      <c r="BT99" s="6">
        <f t="shared" si="11"/>
        <v>2.1988888888888845</v>
      </c>
      <c r="BU99" s="6">
        <f t="shared" si="12"/>
        <v>0.1495051748885696</v>
      </c>
      <c r="BV99" s="6">
        <f t="shared" si="17"/>
        <v>0.44361198738170354</v>
      </c>
    </row>
    <row r="100" spans="1:74">
      <c r="A100" s="14" t="s">
        <v>205</v>
      </c>
      <c r="B100" s="14" t="s">
        <v>223</v>
      </c>
      <c r="D100" s="14" t="s">
        <v>168</v>
      </c>
      <c r="E100" s="15">
        <v>9.34</v>
      </c>
      <c r="F100" s="10" t="s">
        <v>76</v>
      </c>
      <c r="G100" s="10" t="s">
        <v>76</v>
      </c>
      <c r="H100" s="10" t="s">
        <v>76</v>
      </c>
      <c r="I100" s="10" t="s">
        <v>76</v>
      </c>
      <c r="J100" s="15">
        <v>9.99</v>
      </c>
      <c r="K100" s="15">
        <v>9.99</v>
      </c>
      <c r="L100" s="10" t="s">
        <v>76</v>
      </c>
      <c r="M100" s="10" t="s">
        <v>76</v>
      </c>
      <c r="N100" s="10" t="s">
        <v>76</v>
      </c>
      <c r="O100" s="10" t="s">
        <v>76</v>
      </c>
      <c r="P100" s="10" t="s">
        <v>76</v>
      </c>
      <c r="Q100" s="10" t="s">
        <v>76</v>
      </c>
      <c r="R100" s="10" t="s">
        <v>76</v>
      </c>
      <c r="S100" s="10" t="s">
        <v>76</v>
      </c>
      <c r="T100" s="10" t="s">
        <v>76</v>
      </c>
      <c r="U100" s="10" t="s">
        <v>76</v>
      </c>
      <c r="V100" s="10" t="s">
        <v>76</v>
      </c>
      <c r="W100" s="10" t="s">
        <v>76</v>
      </c>
      <c r="X100" s="10" t="s">
        <v>76</v>
      </c>
      <c r="Y100" s="10" t="s">
        <v>76</v>
      </c>
      <c r="Z100" s="10" t="s">
        <v>76</v>
      </c>
      <c r="AA100" s="10" t="s">
        <v>76</v>
      </c>
      <c r="AB100" s="10" t="s">
        <v>76</v>
      </c>
      <c r="AC100" s="10" t="s">
        <v>76</v>
      </c>
      <c r="AD100" s="10" t="s">
        <v>76</v>
      </c>
      <c r="AE100" s="10" t="s">
        <v>76</v>
      </c>
      <c r="AF100" s="15">
        <v>11.49</v>
      </c>
      <c r="AG100" s="15">
        <v>11.49</v>
      </c>
      <c r="AH100" s="10" t="s">
        <v>76</v>
      </c>
      <c r="AI100" s="15">
        <v>11.99</v>
      </c>
      <c r="AJ100" s="15">
        <v>12.99</v>
      </c>
      <c r="AK100" s="15">
        <v>9.99</v>
      </c>
      <c r="AL100" s="15">
        <v>9.39</v>
      </c>
      <c r="AM100" s="15">
        <v>9.99</v>
      </c>
      <c r="AN100">
        <v>10.664999999999999</v>
      </c>
      <c r="AO100">
        <v>9.34</v>
      </c>
      <c r="AP100">
        <v>12.99</v>
      </c>
      <c r="AQ100">
        <v>3.6500000000000004</v>
      </c>
      <c r="AR100" s="7" t="str">
        <f t="shared" si="13"/>
        <v>1</v>
      </c>
      <c r="AS100" s="7">
        <v>2</v>
      </c>
      <c r="AT100">
        <v>0.34224097515236762</v>
      </c>
      <c r="AU100">
        <v>10</v>
      </c>
      <c r="AV100">
        <f t="shared" si="14"/>
        <v>2</v>
      </c>
      <c r="AW100">
        <v>8</v>
      </c>
      <c r="AX100">
        <v>0</v>
      </c>
      <c r="AY100">
        <v>-0.67499999999999893</v>
      </c>
      <c r="BH100">
        <v>0</v>
      </c>
      <c r="BI100">
        <v>0.82500000000000107</v>
      </c>
      <c r="BJ100">
        <v>3</v>
      </c>
      <c r="BK100">
        <v>0.99166666666666714</v>
      </c>
      <c r="BL100">
        <v>0.59999999999999964</v>
      </c>
      <c r="BM100">
        <v>-0.97499999999999787</v>
      </c>
      <c r="BN100">
        <v>0</v>
      </c>
      <c r="BO100">
        <v>-1.3249999999999993</v>
      </c>
      <c r="BP100" s="6"/>
      <c r="BQ100" s="6">
        <f t="shared" si="15"/>
        <v>11.047142857142857</v>
      </c>
      <c r="BR100">
        <v>1.2</v>
      </c>
      <c r="BS100" s="6">
        <f t="shared" si="16"/>
        <v>0.10862537178326652</v>
      </c>
      <c r="BT100" s="6">
        <f t="shared" si="11"/>
        <v>0.38214285714285801</v>
      </c>
      <c r="BU100" s="6">
        <f t="shared" si="12"/>
        <v>3.5831491527694145E-2</v>
      </c>
      <c r="BV100" s="6">
        <f t="shared" si="17"/>
        <v>0.10862537178326652</v>
      </c>
    </row>
    <row r="101" spans="1:74">
      <c r="A101" s="14" t="s">
        <v>205</v>
      </c>
      <c r="B101" s="14" t="s">
        <v>224</v>
      </c>
      <c r="D101" s="14" t="s">
        <v>168</v>
      </c>
      <c r="E101" s="15">
        <v>16.190000000000001</v>
      </c>
      <c r="F101" s="10" t="s">
        <v>76</v>
      </c>
      <c r="G101" s="10" t="s">
        <v>76</v>
      </c>
      <c r="H101" s="10" t="s">
        <v>76</v>
      </c>
      <c r="I101" s="10" t="s">
        <v>76</v>
      </c>
      <c r="J101" s="15">
        <v>16.989999999999998</v>
      </c>
      <c r="K101" s="15">
        <v>16.989999999999998</v>
      </c>
      <c r="L101" s="10" t="s">
        <v>76</v>
      </c>
      <c r="M101" s="10" t="s">
        <v>76</v>
      </c>
      <c r="N101" s="10" t="s">
        <v>76</v>
      </c>
      <c r="O101" s="10" t="s">
        <v>76</v>
      </c>
      <c r="P101" s="10" t="s">
        <v>76</v>
      </c>
      <c r="Q101" s="10" t="s">
        <v>76</v>
      </c>
      <c r="R101" s="10" t="s">
        <v>76</v>
      </c>
      <c r="S101" s="10" t="s">
        <v>76</v>
      </c>
      <c r="T101" s="10" t="s">
        <v>76</v>
      </c>
      <c r="U101" s="10" t="s">
        <v>76</v>
      </c>
      <c r="V101" s="10" t="s">
        <v>76</v>
      </c>
      <c r="W101" s="10" t="s">
        <v>76</v>
      </c>
      <c r="X101" s="10" t="s">
        <v>76</v>
      </c>
      <c r="Y101" s="10" t="s">
        <v>76</v>
      </c>
      <c r="Z101" s="10" t="s">
        <v>76</v>
      </c>
      <c r="AA101" s="10" t="s">
        <v>76</v>
      </c>
      <c r="AB101" s="10" t="s">
        <v>76</v>
      </c>
      <c r="AC101" s="10" t="s">
        <v>76</v>
      </c>
      <c r="AD101" s="10" t="s">
        <v>76</v>
      </c>
      <c r="AE101" s="10" t="s">
        <v>76</v>
      </c>
      <c r="AF101" s="12" t="s">
        <v>76</v>
      </c>
      <c r="AG101" s="15">
        <v>16.489999999999998</v>
      </c>
      <c r="AH101" s="10" t="s">
        <v>76</v>
      </c>
      <c r="AI101" s="15">
        <v>18.989999999999998</v>
      </c>
      <c r="AJ101" s="15">
        <v>17.989999999999998</v>
      </c>
      <c r="AK101" s="16" t="s">
        <v>76</v>
      </c>
      <c r="AL101" s="15">
        <v>16.190000000000001</v>
      </c>
      <c r="AM101" s="15">
        <v>16.989999999999998</v>
      </c>
      <c r="AN101">
        <v>17.102499999999999</v>
      </c>
      <c r="AO101">
        <v>16.190000000000001</v>
      </c>
      <c r="AP101">
        <v>18.989999999999998</v>
      </c>
      <c r="AQ101">
        <v>2.7999999999999972</v>
      </c>
      <c r="AR101" s="7" t="str">
        <f t="shared" si="13"/>
        <v>1</v>
      </c>
      <c r="AS101" s="7">
        <v>2</v>
      </c>
      <c r="AT101">
        <v>0.16371875456804544</v>
      </c>
      <c r="AU101">
        <v>8</v>
      </c>
      <c r="AV101">
        <f t="shared" si="14"/>
        <v>2</v>
      </c>
      <c r="AW101">
        <v>8</v>
      </c>
      <c r="AX101">
        <v>0</v>
      </c>
      <c r="AY101">
        <v>-0.11250000000000071</v>
      </c>
      <c r="BJ101">
        <v>1</v>
      </c>
      <c r="BK101">
        <v>1.3874999999999993</v>
      </c>
      <c r="BL101">
        <v>0.79999999999999716</v>
      </c>
      <c r="BM101">
        <v>-0.51249999999999929</v>
      </c>
      <c r="BN101">
        <v>0</v>
      </c>
      <c r="BO101">
        <v>-0.91249999999999787</v>
      </c>
      <c r="BP101" s="6"/>
      <c r="BQ101" s="6">
        <f t="shared" si="15"/>
        <v>17.329999999999998</v>
      </c>
      <c r="BR101">
        <v>0.89999999999999858</v>
      </c>
      <c r="BS101" s="6">
        <f t="shared" si="16"/>
        <v>5.1933064050778917E-2</v>
      </c>
      <c r="BT101" s="6">
        <f t="shared" si="11"/>
        <v>0.22749999999999915</v>
      </c>
      <c r="BU101" s="6">
        <f t="shared" si="12"/>
        <v>1.3302148808653656E-2</v>
      </c>
      <c r="BV101" s="6">
        <f t="shared" si="17"/>
        <v>5.1933064050778917E-2</v>
      </c>
    </row>
    <row r="102" spans="1:74">
      <c r="A102" s="14" t="s">
        <v>205</v>
      </c>
      <c r="B102" s="14" t="s">
        <v>225</v>
      </c>
      <c r="D102" s="14" t="s">
        <v>168</v>
      </c>
      <c r="E102" s="15">
        <v>20.99</v>
      </c>
      <c r="F102" s="10" t="s">
        <v>76</v>
      </c>
      <c r="G102" s="10" t="s">
        <v>76</v>
      </c>
      <c r="H102" s="10" t="s">
        <v>76</v>
      </c>
      <c r="I102" s="10" t="s">
        <v>76</v>
      </c>
      <c r="J102" s="15">
        <v>21.99</v>
      </c>
      <c r="K102" s="15">
        <v>21.99</v>
      </c>
      <c r="L102" s="10" t="s">
        <v>76</v>
      </c>
      <c r="M102" s="10" t="s">
        <v>76</v>
      </c>
      <c r="N102" s="10" t="s">
        <v>76</v>
      </c>
      <c r="O102" s="10" t="s">
        <v>76</v>
      </c>
      <c r="P102" s="10" t="s">
        <v>76</v>
      </c>
      <c r="Q102" s="10" t="s">
        <v>76</v>
      </c>
      <c r="R102" s="10" t="s">
        <v>76</v>
      </c>
      <c r="S102" s="10" t="s">
        <v>76</v>
      </c>
      <c r="T102" s="10" t="s">
        <v>76</v>
      </c>
      <c r="U102" s="10" t="s">
        <v>76</v>
      </c>
      <c r="V102" s="10" t="s">
        <v>76</v>
      </c>
      <c r="W102" s="10" t="s">
        <v>76</v>
      </c>
      <c r="X102" s="10" t="s">
        <v>76</v>
      </c>
      <c r="Y102" s="10" t="s">
        <v>76</v>
      </c>
      <c r="Z102" s="10" t="s">
        <v>76</v>
      </c>
      <c r="AA102" s="10" t="s">
        <v>76</v>
      </c>
      <c r="AB102" s="10" t="s">
        <v>76</v>
      </c>
      <c r="AC102" s="10" t="s">
        <v>76</v>
      </c>
      <c r="AD102" s="10" t="s">
        <v>76</v>
      </c>
      <c r="AE102" s="10" t="s">
        <v>76</v>
      </c>
      <c r="AF102" s="15" t="s">
        <v>76</v>
      </c>
      <c r="AG102" s="15">
        <v>26.49</v>
      </c>
      <c r="AH102" s="10" t="s">
        <v>76</v>
      </c>
      <c r="AI102" s="12" t="s">
        <v>76</v>
      </c>
      <c r="AJ102" s="15">
        <v>25.99</v>
      </c>
      <c r="AK102" s="15">
        <v>29.99</v>
      </c>
      <c r="AL102" s="15">
        <v>23.39</v>
      </c>
      <c r="AM102" s="15">
        <v>23.99</v>
      </c>
      <c r="AN102">
        <v>24.352499999999999</v>
      </c>
      <c r="AO102">
        <v>20.99</v>
      </c>
      <c r="AP102">
        <v>29.99</v>
      </c>
      <c r="AQ102">
        <v>9</v>
      </c>
      <c r="AR102" s="7" t="str">
        <f t="shared" si="13"/>
        <v>1</v>
      </c>
      <c r="AS102" s="7">
        <v>2</v>
      </c>
      <c r="AT102">
        <v>0.36957191253464738</v>
      </c>
      <c r="AU102">
        <v>8</v>
      </c>
      <c r="AV102">
        <f t="shared" si="14"/>
        <v>2</v>
      </c>
      <c r="AW102">
        <v>8</v>
      </c>
      <c r="AX102">
        <v>0</v>
      </c>
      <c r="AY102">
        <v>-2.3625000000000007</v>
      </c>
      <c r="BJ102">
        <v>4</v>
      </c>
      <c r="BK102">
        <v>3.6374999999999993</v>
      </c>
      <c r="BL102">
        <v>0.59999999999999787</v>
      </c>
      <c r="BM102">
        <v>-0.66250000000000142</v>
      </c>
      <c r="BN102">
        <v>0</v>
      </c>
      <c r="BO102">
        <v>-3.3625000000000007</v>
      </c>
      <c r="BP102" s="6"/>
      <c r="BQ102" s="6">
        <f t="shared" si="15"/>
        <v>25.97</v>
      </c>
      <c r="BR102">
        <v>2.2999999999999989</v>
      </c>
      <c r="BS102" s="6">
        <f t="shared" si="16"/>
        <v>8.8563727377743512E-2</v>
      </c>
      <c r="BT102" s="6">
        <f t="shared" si="11"/>
        <v>1.6174999999999997</v>
      </c>
      <c r="BU102" s="6">
        <f t="shared" si="12"/>
        <v>6.642028539164356E-2</v>
      </c>
      <c r="BV102" s="6">
        <f t="shared" si="17"/>
        <v>8.8563727377743512E-2</v>
      </c>
    </row>
    <row r="103" spans="1:74">
      <c r="A103" s="14" t="s">
        <v>205</v>
      </c>
      <c r="B103" s="14" t="s">
        <v>226</v>
      </c>
      <c r="D103" s="14" t="s">
        <v>168</v>
      </c>
      <c r="E103" s="15">
        <v>8.99</v>
      </c>
      <c r="F103" s="10" t="s">
        <v>76</v>
      </c>
      <c r="G103" s="10" t="s">
        <v>76</v>
      </c>
      <c r="H103" s="10" t="s">
        <v>76</v>
      </c>
      <c r="I103" s="10" t="s">
        <v>76</v>
      </c>
      <c r="J103" s="15">
        <v>5.99</v>
      </c>
      <c r="K103" s="15">
        <v>7.99</v>
      </c>
      <c r="L103" s="10" t="s">
        <v>76</v>
      </c>
      <c r="M103" s="10" t="s">
        <v>76</v>
      </c>
      <c r="N103" s="10" t="s">
        <v>76</v>
      </c>
      <c r="O103" s="10" t="s">
        <v>76</v>
      </c>
      <c r="P103" s="10" t="s">
        <v>76</v>
      </c>
      <c r="Q103" s="10" t="s">
        <v>76</v>
      </c>
      <c r="R103" s="10" t="s">
        <v>76</v>
      </c>
      <c r="S103" s="10" t="s">
        <v>76</v>
      </c>
      <c r="T103" s="10" t="s">
        <v>76</v>
      </c>
      <c r="U103" s="10" t="s">
        <v>76</v>
      </c>
      <c r="V103" s="10" t="s">
        <v>76</v>
      </c>
      <c r="W103" s="10" t="s">
        <v>76</v>
      </c>
      <c r="X103" s="10" t="s">
        <v>76</v>
      </c>
      <c r="Y103" s="10" t="s">
        <v>76</v>
      </c>
      <c r="Z103" s="10" t="s">
        <v>76</v>
      </c>
      <c r="AA103" s="10" t="s">
        <v>76</v>
      </c>
      <c r="AB103" s="10" t="s">
        <v>76</v>
      </c>
      <c r="AC103" s="10" t="s">
        <v>76</v>
      </c>
      <c r="AD103" s="10" t="s">
        <v>76</v>
      </c>
      <c r="AE103" s="10" t="s">
        <v>76</v>
      </c>
      <c r="AF103" s="15">
        <v>6.49</v>
      </c>
      <c r="AG103" s="15">
        <v>6.49</v>
      </c>
      <c r="AH103" s="10" t="s">
        <v>76</v>
      </c>
      <c r="AI103" s="15">
        <v>7.99</v>
      </c>
      <c r="AJ103" s="15">
        <v>10.99</v>
      </c>
      <c r="AK103" s="15">
        <v>19.989999999999998</v>
      </c>
      <c r="AL103" s="15">
        <v>7.59</v>
      </c>
      <c r="AM103" s="15">
        <v>7.99</v>
      </c>
      <c r="AN103">
        <v>9.0500000000000007</v>
      </c>
      <c r="AO103">
        <v>5.99</v>
      </c>
      <c r="AP103">
        <v>19.989999999999998</v>
      </c>
      <c r="AQ103">
        <v>13.999999999999998</v>
      </c>
      <c r="AR103" s="7" t="str">
        <f t="shared" si="13"/>
        <v>1</v>
      </c>
      <c r="AS103" s="7">
        <v>2</v>
      </c>
      <c r="AT103">
        <v>1.5469613259668504</v>
      </c>
      <c r="AU103">
        <v>10</v>
      </c>
      <c r="AV103">
        <f t="shared" si="14"/>
        <v>2</v>
      </c>
      <c r="AW103">
        <v>8</v>
      </c>
      <c r="AX103">
        <v>2</v>
      </c>
      <c r="AY103">
        <v>-2.0600000000000005</v>
      </c>
      <c r="BH103">
        <v>0</v>
      </c>
      <c r="BI103">
        <v>-2.5600000000000005</v>
      </c>
      <c r="BJ103">
        <v>11.999999999999998</v>
      </c>
      <c r="BK103">
        <v>3.9399999999999995</v>
      </c>
      <c r="BL103">
        <v>0.40000000000000036</v>
      </c>
      <c r="BM103">
        <v>-1.2600000000000007</v>
      </c>
      <c r="BN103">
        <v>0</v>
      </c>
      <c r="BO103">
        <v>-6.0000000000000497E-2</v>
      </c>
      <c r="BP103" s="6"/>
      <c r="BQ103" s="6">
        <f t="shared" si="15"/>
        <v>9.6471428571428568</v>
      </c>
      <c r="BR103">
        <v>4.1333333333333329</v>
      </c>
      <c r="BS103" s="6">
        <f t="shared" si="16"/>
        <v>0.42845155239646571</v>
      </c>
      <c r="BT103" s="6">
        <f t="shared" si="11"/>
        <v>0.59714285714285609</v>
      </c>
      <c r="BU103" s="6">
        <f t="shared" si="12"/>
        <v>6.5982636148381887E-2</v>
      </c>
      <c r="BV103" s="6">
        <f t="shared" si="17"/>
        <v>0.42845155239646571</v>
      </c>
    </row>
    <row r="104" spans="1:74">
      <c r="A104" s="14" t="s">
        <v>205</v>
      </c>
      <c r="B104" s="14" t="s">
        <v>227</v>
      </c>
      <c r="D104" s="14" t="s">
        <v>168</v>
      </c>
      <c r="E104" s="15">
        <v>11.99</v>
      </c>
      <c r="F104" s="10" t="s">
        <v>76</v>
      </c>
      <c r="G104" s="10" t="s">
        <v>76</v>
      </c>
      <c r="H104" s="10" t="s">
        <v>76</v>
      </c>
      <c r="I104" s="10" t="s">
        <v>76</v>
      </c>
      <c r="J104" s="15">
        <v>11.99</v>
      </c>
      <c r="K104" s="15">
        <v>11.99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 t="s">
        <v>76</v>
      </c>
      <c r="Q104" s="10" t="s">
        <v>76</v>
      </c>
      <c r="R104" s="10" t="s">
        <v>76</v>
      </c>
      <c r="S104" s="10" t="s">
        <v>76</v>
      </c>
      <c r="T104" s="10" t="s">
        <v>76</v>
      </c>
      <c r="U104" s="10" t="s">
        <v>76</v>
      </c>
      <c r="V104" s="10" t="s">
        <v>76</v>
      </c>
      <c r="W104" s="10" t="s">
        <v>76</v>
      </c>
      <c r="X104" s="10" t="s">
        <v>76</v>
      </c>
      <c r="Y104" s="10" t="s">
        <v>76</v>
      </c>
      <c r="Z104" s="10" t="s">
        <v>76</v>
      </c>
      <c r="AA104" s="10" t="s">
        <v>76</v>
      </c>
      <c r="AB104" s="10" t="s">
        <v>76</v>
      </c>
      <c r="AC104" s="10" t="s">
        <v>76</v>
      </c>
      <c r="AD104" s="10" t="s">
        <v>76</v>
      </c>
      <c r="AE104" s="10" t="s">
        <v>76</v>
      </c>
      <c r="AF104" s="15">
        <v>14.99</v>
      </c>
      <c r="AG104" s="15">
        <v>14.99</v>
      </c>
      <c r="AH104" s="10" t="s">
        <v>76</v>
      </c>
      <c r="AI104" s="15">
        <v>16.989999999999998</v>
      </c>
      <c r="AJ104" s="15">
        <v>16.989999999999998</v>
      </c>
      <c r="AK104" s="16" t="s">
        <v>76</v>
      </c>
      <c r="AL104" s="15">
        <v>14.29</v>
      </c>
      <c r="AM104" s="15">
        <v>14.99</v>
      </c>
      <c r="AN104">
        <v>14.356666666666667</v>
      </c>
      <c r="AO104">
        <v>11.99</v>
      </c>
      <c r="AP104">
        <v>16.989999999999998</v>
      </c>
      <c r="AQ104">
        <v>4.9999999999999982</v>
      </c>
      <c r="AR104" s="7" t="str">
        <f t="shared" si="13"/>
        <v>1</v>
      </c>
      <c r="AS104" s="7">
        <v>2</v>
      </c>
      <c r="AT104">
        <v>0.34827025771999059</v>
      </c>
      <c r="AU104">
        <v>9</v>
      </c>
      <c r="AV104">
        <f t="shared" si="14"/>
        <v>2</v>
      </c>
      <c r="AW104">
        <v>8</v>
      </c>
      <c r="AX104">
        <v>0</v>
      </c>
      <c r="AY104">
        <v>-2.3666666666666671</v>
      </c>
      <c r="BH104">
        <v>0</v>
      </c>
      <c r="BI104">
        <v>0.63333333333333286</v>
      </c>
      <c r="BJ104">
        <v>0</v>
      </c>
      <c r="BK104">
        <v>2.6333333333333311</v>
      </c>
      <c r="BL104">
        <v>0.70000000000000107</v>
      </c>
      <c r="BM104">
        <v>0.28333333333333321</v>
      </c>
      <c r="BN104">
        <v>0</v>
      </c>
      <c r="BO104">
        <v>-2.3666666666666671</v>
      </c>
      <c r="BP104" s="6"/>
      <c r="BQ104" s="6">
        <f t="shared" si="15"/>
        <v>15.54</v>
      </c>
      <c r="BR104">
        <v>0.2333333333333337</v>
      </c>
      <c r="BS104" s="6">
        <f t="shared" si="16"/>
        <v>1.5015015015015039E-2</v>
      </c>
      <c r="BT104" s="6">
        <f t="shared" si="11"/>
        <v>1.1833333333333318</v>
      </c>
      <c r="BU104" s="6">
        <f t="shared" si="12"/>
        <v>8.2423960993731019E-2</v>
      </c>
      <c r="BV104" s="6">
        <f t="shared" si="17"/>
        <v>1.5015015015015039E-2</v>
      </c>
    </row>
    <row r="105" spans="1:74">
      <c r="A105" s="14" t="s">
        <v>205</v>
      </c>
      <c r="B105" s="14" t="s">
        <v>228</v>
      </c>
      <c r="D105" s="14" t="s">
        <v>168</v>
      </c>
      <c r="E105" s="15">
        <v>15.99</v>
      </c>
      <c r="F105" s="10" t="s">
        <v>76</v>
      </c>
      <c r="G105" s="10" t="s">
        <v>76</v>
      </c>
      <c r="H105" s="10" t="s">
        <v>76</v>
      </c>
      <c r="I105" s="10" t="s">
        <v>76</v>
      </c>
      <c r="J105" s="15">
        <v>7.99</v>
      </c>
      <c r="K105" s="15">
        <v>7.99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 t="s">
        <v>76</v>
      </c>
      <c r="Q105" s="10" t="s">
        <v>76</v>
      </c>
      <c r="R105" s="10" t="s">
        <v>76</v>
      </c>
      <c r="S105" s="10" t="s">
        <v>76</v>
      </c>
      <c r="T105" s="10" t="s">
        <v>76</v>
      </c>
      <c r="U105" s="10" t="s">
        <v>76</v>
      </c>
      <c r="V105" s="10" t="s">
        <v>76</v>
      </c>
      <c r="W105" s="10" t="s">
        <v>76</v>
      </c>
      <c r="X105" s="10" t="s">
        <v>76</v>
      </c>
      <c r="Y105" s="10" t="s">
        <v>76</v>
      </c>
      <c r="Z105" s="10" t="s">
        <v>76</v>
      </c>
      <c r="AA105" s="10" t="s">
        <v>76</v>
      </c>
      <c r="AB105" s="10" t="s">
        <v>76</v>
      </c>
      <c r="AC105" s="10" t="s">
        <v>76</v>
      </c>
      <c r="AD105" s="10" t="s">
        <v>76</v>
      </c>
      <c r="AE105" s="10" t="s">
        <v>76</v>
      </c>
      <c r="AF105" s="12" t="s">
        <v>76</v>
      </c>
      <c r="AG105" s="15">
        <v>9.99</v>
      </c>
      <c r="AH105" s="10" t="s">
        <v>76</v>
      </c>
      <c r="AI105" s="15">
        <v>10.99</v>
      </c>
      <c r="AJ105" s="15">
        <v>11.99</v>
      </c>
      <c r="AK105" s="16" t="s">
        <v>76</v>
      </c>
      <c r="AL105" s="15">
        <v>8.49</v>
      </c>
      <c r="AM105" s="15">
        <v>8.99</v>
      </c>
      <c r="AN105">
        <v>10.302499999999998</v>
      </c>
      <c r="AO105">
        <v>7.99</v>
      </c>
      <c r="AP105">
        <v>15.99</v>
      </c>
      <c r="AQ105">
        <v>8</v>
      </c>
      <c r="AR105" s="7" t="str">
        <f t="shared" si="13"/>
        <v>1</v>
      </c>
      <c r="AS105" s="7">
        <v>2</v>
      </c>
      <c r="AT105">
        <v>0.77651055569036653</v>
      </c>
      <c r="AU105">
        <v>8</v>
      </c>
      <c r="AV105">
        <f t="shared" si="14"/>
        <v>2</v>
      </c>
      <c r="AW105">
        <v>8</v>
      </c>
      <c r="AX105">
        <v>0</v>
      </c>
      <c r="AY105">
        <v>-2.3124999999999982</v>
      </c>
      <c r="BJ105">
        <v>1</v>
      </c>
      <c r="BK105">
        <v>1.1875000000000018</v>
      </c>
      <c r="BL105">
        <v>0.5</v>
      </c>
      <c r="BM105">
        <v>-1.5624999999999982</v>
      </c>
      <c r="BN105">
        <v>0</v>
      </c>
      <c r="BO105">
        <v>5.6875000000000018</v>
      </c>
      <c r="BP105" s="6"/>
      <c r="BQ105" s="6">
        <f t="shared" si="15"/>
        <v>10.09</v>
      </c>
      <c r="BR105">
        <v>0.75</v>
      </c>
      <c r="BS105" s="6">
        <f t="shared" si="16"/>
        <v>7.4331020812685833E-2</v>
      </c>
      <c r="BT105" s="6">
        <f t="shared" si="11"/>
        <v>-0.21249999999999858</v>
      </c>
      <c r="BU105" s="6">
        <f t="shared" si="12"/>
        <v>-2.0626061635525224E-2</v>
      </c>
      <c r="BV105" s="6">
        <f t="shared" si="17"/>
        <v>7.4331020812685833E-2</v>
      </c>
    </row>
    <row r="106" spans="1:74">
      <c r="A106" s="14" t="s">
        <v>205</v>
      </c>
      <c r="B106" s="14" t="s">
        <v>229</v>
      </c>
      <c r="D106" s="14" t="s">
        <v>168</v>
      </c>
      <c r="E106" s="15">
        <v>15.99</v>
      </c>
      <c r="F106" s="10" t="s">
        <v>76</v>
      </c>
      <c r="G106" s="10" t="s">
        <v>76</v>
      </c>
      <c r="H106" s="10" t="s">
        <v>76</v>
      </c>
      <c r="I106" s="10" t="s">
        <v>76</v>
      </c>
      <c r="J106" s="15">
        <v>15.99</v>
      </c>
      <c r="K106" s="15">
        <v>15.99</v>
      </c>
      <c r="L106" s="10" t="s">
        <v>76</v>
      </c>
      <c r="M106" s="10" t="s">
        <v>76</v>
      </c>
      <c r="N106" s="10" t="s">
        <v>76</v>
      </c>
      <c r="O106" s="10" t="s">
        <v>76</v>
      </c>
      <c r="P106" s="10" t="s">
        <v>76</v>
      </c>
      <c r="Q106" s="10" t="s">
        <v>76</v>
      </c>
      <c r="R106" s="10" t="s">
        <v>76</v>
      </c>
      <c r="S106" s="10" t="s">
        <v>76</v>
      </c>
      <c r="T106" s="10" t="s">
        <v>76</v>
      </c>
      <c r="U106" s="10" t="s">
        <v>76</v>
      </c>
      <c r="V106" s="10" t="s">
        <v>76</v>
      </c>
      <c r="W106" s="10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 t="s">
        <v>76</v>
      </c>
      <c r="AC106" s="10" t="s">
        <v>76</v>
      </c>
      <c r="AD106" s="10" t="s">
        <v>76</v>
      </c>
      <c r="AE106" s="10" t="s">
        <v>76</v>
      </c>
      <c r="AF106" s="15">
        <v>20.49</v>
      </c>
      <c r="AG106" s="15">
        <v>20.49</v>
      </c>
      <c r="AH106" s="10" t="s">
        <v>76</v>
      </c>
      <c r="AI106" s="12" t="s">
        <v>76</v>
      </c>
      <c r="AJ106" s="15">
        <v>21.99</v>
      </c>
      <c r="AK106" s="12" t="s">
        <v>76</v>
      </c>
      <c r="AL106" s="15">
        <v>19.989999999999998</v>
      </c>
      <c r="AM106" s="15">
        <v>22.99</v>
      </c>
      <c r="AN106">
        <v>19.239999999999998</v>
      </c>
      <c r="AO106">
        <v>15.99</v>
      </c>
      <c r="AP106">
        <v>22.99</v>
      </c>
      <c r="AQ106">
        <v>6.9999999999999982</v>
      </c>
      <c r="AR106" s="7" t="str">
        <f t="shared" si="13"/>
        <v>1</v>
      </c>
      <c r="AS106" s="7">
        <v>2</v>
      </c>
      <c r="AT106">
        <v>0.36382536382536379</v>
      </c>
      <c r="AU106">
        <v>8</v>
      </c>
      <c r="AV106">
        <f t="shared" si="14"/>
        <v>2</v>
      </c>
      <c r="AW106">
        <v>8</v>
      </c>
      <c r="AX106">
        <v>0</v>
      </c>
      <c r="AY106">
        <v>-3.2499999999999982</v>
      </c>
      <c r="BH106">
        <v>0</v>
      </c>
      <c r="BI106">
        <v>1.25</v>
      </c>
      <c r="BJ106">
        <v>0</v>
      </c>
      <c r="BK106">
        <v>2.75</v>
      </c>
      <c r="BL106">
        <v>3</v>
      </c>
      <c r="BM106">
        <v>2.25</v>
      </c>
      <c r="BN106">
        <v>0</v>
      </c>
      <c r="BO106">
        <v>-3.2499999999999982</v>
      </c>
      <c r="BP106" s="6"/>
      <c r="BQ106" s="6">
        <f t="shared" si="15"/>
        <v>21.189999999999998</v>
      </c>
      <c r="BR106">
        <v>1</v>
      </c>
      <c r="BS106" s="6">
        <f t="shared" si="16"/>
        <v>4.7192071731949038E-2</v>
      </c>
      <c r="BT106" s="6">
        <f t="shared" si="11"/>
        <v>1.9499999999999993</v>
      </c>
      <c r="BU106" s="6">
        <f t="shared" si="12"/>
        <v>0.10135135135135133</v>
      </c>
      <c r="BV106" s="6">
        <f t="shared" si="17"/>
        <v>4.7192071731949038E-2</v>
      </c>
    </row>
    <row r="107" spans="1:74">
      <c r="A107" s="14" t="s">
        <v>205</v>
      </c>
      <c r="B107" s="14" t="s">
        <v>230</v>
      </c>
      <c r="D107" s="14" t="s">
        <v>168</v>
      </c>
      <c r="E107" s="15">
        <v>9.99</v>
      </c>
      <c r="F107" s="10" t="s">
        <v>76</v>
      </c>
      <c r="G107" s="10" t="s">
        <v>76</v>
      </c>
      <c r="H107" s="10" t="s">
        <v>76</v>
      </c>
      <c r="I107" s="10" t="s">
        <v>76</v>
      </c>
      <c r="J107" s="15">
        <v>9.99</v>
      </c>
      <c r="K107" s="15">
        <v>9.99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 t="s">
        <v>76</v>
      </c>
      <c r="Q107" s="10" t="s">
        <v>76</v>
      </c>
      <c r="R107" s="10" t="s">
        <v>76</v>
      </c>
      <c r="S107" s="10" t="s">
        <v>76</v>
      </c>
      <c r="T107" s="10" t="s">
        <v>76</v>
      </c>
      <c r="U107" s="10" t="s">
        <v>76</v>
      </c>
      <c r="V107" s="10" t="s">
        <v>76</v>
      </c>
      <c r="W107" s="10" t="s">
        <v>76</v>
      </c>
      <c r="X107" s="10" t="s">
        <v>76</v>
      </c>
      <c r="Y107" s="10" t="s">
        <v>76</v>
      </c>
      <c r="Z107" s="10" t="s">
        <v>76</v>
      </c>
      <c r="AA107" s="10" t="s">
        <v>76</v>
      </c>
      <c r="AB107" s="10" t="s">
        <v>76</v>
      </c>
      <c r="AC107" s="10" t="s">
        <v>76</v>
      </c>
      <c r="AD107" s="10" t="s">
        <v>76</v>
      </c>
      <c r="AE107" s="10" t="s">
        <v>76</v>
      </c>
      <c r="AF107" s="15">
        <v>11.49</v>
      </c>
      <c r="AG107" s="15">
        <v>11.49</v>
      </c>
      <c r="AH107" s="10" t="s">
        <v>76</v>
      </c>
      <c r="AI107" s="15">
        <v>11.99</v>
      </c>
      <c r="AJ107" s="15">
        <v>12.99</v>
      </c>
      <c r="AK107" s="15">
        <v>10.99</v>
      </c>
      <c r="AL107" s="15">
        <v>10.19</v>
      </c>
      <c r="AM107" s="15">
        <v>11.99</v>
      </c>
      <c r="AN107">
        <v>11.109999999999998</v>
      </c>
      <c r="AO107">
        <v>9.99</v>
      </c>
      <c r="AP107">
        <v>12.99</v>
      </c>
      <c r="AQ107">
        <v>3</v>
      </c>
      <c r="AR107" s="7" t="str">
        <f t="shared" si="13"/>
        <v>1</v>
      </c>
      <c r="AS107" s="7">
        <v>2</v>
      </c>
      <c r="AT107">
        <v>0.27002700270027008</v>
      </c>
      <c r="AU107">
        <v>10</v>
      </c>
      <c r="AV107">
        <f t="shared" si="14"/>
        <v>2</v>
      </c>
      <c r="AW107">
        <v>8</v>
      </c>
      <c r="AX107">
        <v>0</v>
      </c>
      <c r="AY107">
        <v>-1.1199999999999974</v>
      </c>
      <c r="BH107">
        <v>0</v>
      </c>
      <c r="BI107">
        <v>0.38000000000000256</v>
      </c>
      <c r="BJ107">
        <v>2</v>
      </c>
      <c r="BK107">
        <v>0.88000000000000256</v>
      </c>
      <c r="BL107">
        <v>1.8000000000000007</v>
      </c>
      <c r="BM107">
        <v>-1.9999999999997797E-2</v>
      </c>
      <c r="BN107">
        <v>0</v>
      </c>
      <c r="BO107">
        <v>-1.1199999999999974</v>
      </c>
      <c r="BP107" s="6"/>
      <c r="BQ107" s="6">
        <f t="shared" si="15"/>
        <v>11.59</v>
      </c>
      <c r="BR107">
        <v>1.2666666666666668</v>
      </c>
      <c r="BS107" s="6">
        <f t="shared" si="16"/>
        <v>0.10928961748633881</v>
      </c>
      <c r="BT107" s="6">
        <f t="shared" si="11"/>
        <v>0.4800000000000022</v>
      </c>
      <c r="BU107" s="6">
        <f t="shared" si="12"/>
        <v>4.3204320432043412E-2</v>
      </c>
      <c r="BV107" s="6">
        <f t="shared" si="17"/>
        <v>0.10928961748633881</v>
      </c>
    </row>
    <row r="108" spans="1:74">
      <c r="A108" s="14" t="s">
        <v>205</v>
      </c>
      <c r="B108" s="14" t="s">
        <v>231</v>
      </c>
      <c r="D108" s="14" t="s">
        <v>168</v>
      </c>
      <c r="E108" s="15">
        <v>17.989999999999998</v>
      </c>
      <c r="F108" s="10" t="s">
        <v>76</v>
      </c>
      <c r="G108" s="10" t="s">
        <v>76</v>
      </c>
      <c r="H108" s="10" t="s">
        <v>76</v>
      </c>
      <c r="I108" s="10" t="s">
        <v>76</v>
      </c>
      <c r="J108" s="15">
        <v>17.989999999999998</v>
      </c>
      <c r="K108" s="15">
        <v>17.989999999999998</v>
      </c>
      <c r="L108" s="10" t="s">
        <v>76</v>
      </c>
      <c r="M108" s="10" t="s">
        <v>76</v>
      </c>
      <c r="N108" s="10" t="s">
        <v>76</v>
      </c>
      <c r="O108" s="10" t="s">
        <v>76</v>
      </c>
      <c r="P108" s="10" t="s">
        <v>76</v>
      </c>
      <c r="Q108" s="10" t="s">
        <v>76</v>
      </c>
      <c r="R108" s="10" t="s">
        <v>76</v>
      </c>
      <c r="S108" s="10" t="s">
        <v>76</v>
      </c>
      <c r="T108" s="10" t="s">
        <v>76</v>
      </c>
      <c r="U108" s="10" t="s">
        <v>76</v>
      </c>
      <c r="V108" s="10" t="s">
        <v>76</v>
      </c>
      <c r="W108" s="10" t="s">
        <v>76</v>
      </c>
      <c r="X108" s="10" t="s">
        <v>76</v>
      </c>
      <c r="Y108" s="10" t="s">
        <v>76</v>
      </c>
      <c r="Z108" s="10" t="s">
        <v>76</v>
      </c>
      <c r="AA108" s="10" t="s">
        <v>76</v>
      </c>
      <c r="AB108" s="10" t="s">
        <v>76</v>
      </c>
      <c r="AC108" s="10" t="s">
        <v>76</v>
      </c>
      <c r="AD108" s="10" t="s">
        <v>76</v>
      </c>
      <c r="AE108" s="10" t="s">
        <v>76</v>
      </c>
      <c r="AF108" s="12" t="s">
        <v>76</v>
      </c>
      <c r="AG108" s="15">
        <v>18.989999999999998</v>
      </c>
      <c r="AH108" s="10" t="s">
        <v>76</v>
      </c>
      <c r="AI108" s="15">
        <v>19.989999999999998</v>
      </c>
      <c r="AJ108" s="15">
        <v>21.99</v>
      </c>
      <c r="AK108" s="15">
        <v>19.989999999999998</v>
      </c>
      <c r="AL108" s="15">
        <v>20.39</v>
      </c>
      <c r="AM108" s="15">
        <v>18.399999999999999</v>
      </c>
      <c r="AN108">
        <v>19.302222222222223</v>
      </c>
      <c r="AO108">
        <v>17.989999999999998</v>
      </c>
      <c r="AP108">
        <v>21.99</v>
      </c>
      <c r="AQ108">
        <v>4</v>
      </c>
      <c r="AR108" s="7" t="str">
        <f t="shared" si="13"/>
        <v>1</v>
      </c>
      <c r="AS108" s="7">
        <v>2</v>
      </c>
      <c r="AT108">
        <v>0.20723002532811419</v>
      </c>
      <c r="AU108">
        <v>9</v>
      </c>
      <c r="AV108">
        <f t="shared" si="14"/>
        <v>2</v>
      </c>
      <c r="AW108">
        <v>8</v>
      </c>
      <c r="AX108">
        <v>0</v>
      </c>
      <c r="AY108">
        <v>-1.3122222222222248</v>
      </c>
      <c r="BJ108">
        <v>2</v>
      </c>
      <c r="BK108">
        <v>1.354444444444443</v>
      </c>
      <c r="BL108">
        <v>1.990000000000002</v>
      </c>
      <c r="BM108">
        <v>9.2777777777776294E-2</v>
      </c>
      <c r="BN108">
        <v>0</v>
      </c>
      <c r="BO108">
        <v>-1.3122222222222248</v>
      </c>
      <c r="BP108" s="6"/>
      <c r="BQ108" s="6">
        <f t="shared" si="15"/>
        <v>19.958333333333332</v>
      </c>
      <c r="BR108">
        <v>1.995000000000001</v>
      </c>
      <c r="BS108" s="6">
        <f t="shared" si="16"/>
        <v>9.9958246346555382E-2</v>
      </c>
      <c r="BT108" s="6">
        <f t="shared" si="11"/>
        <v>0.65611111111110887</v>
      </c>
      <c r="BU108" s="6">
        <f t="shared" si="12"/>
        <v>3.3991480543403056E-2</v>
      </c>
      <c r="BV108" s="6">
        <f t="shared" si="17"/>
        <v>9.9958246346555382E-2</v>
      </c>
    </row>
    <row r="109" spans="1:74">
      <c r="A109" s="14" t="s">
        <v>205</v>
      </c>
      <c r="B109" s="14" t="s">
        <v>232</v>
      </c>
      <c r="D109" s="14" t="s">
        <v>168</v>
      </c>
      <c r="E109" s="15">
        <v>6.99</v>
      </c>
      <c r="F109" s="10" t="s">
        <v>76</v>
      </c>
      <c r="G109" s="10" t="s">
        <v>76</v>
      </c>
      <c r="H109" s="10" t="s">
        <v>76</v>
      </c>
      <c r="I109" s="10" t="s">
        <v>76</v>
      </c>
      <c r="J109" s="15">
        <v>6.99</v>
      </c>
      <c r="K109" s="15">
        <v>6.99</v>
      </c>
      <c r="L109" s="10" t="s">
        <v>76</v>
      </c>
      <c r="M109" s="10" t="s">
        <v>76</v>
      </c>
      <c r="N109" s="10" t="s">
        <v>76</v>
      </c>
      <c r="O109" s="10" t="s">
        <v>76</v>
      </c>
      <c r="P109" s="10" t="s">
        <v>76</v>
      </c>
      <c r="Q109" s="10" t="s">
        <v>76</v>
      </c>
      <c r="R109" s="10" t="s">
        <v>76</v>
      </c>
      <c r="S109" s="10" t="s">
        <v>76</v>
      </c>
      <c r="T109" s="10" t="s">
        <v>76</v>
      </c>
      <c r="U109" s="10" t="s">
        <v>76</v>
      </c>
      <c r="V109" s="10" t="s">
        <v>76</v>
      </c>
      <c r="W109" s="10" t="s">
        <v>76</v>
      </c>
      <c r="X109" s="10" t="s">
        <v>76</v>
      </c>
      <c r="Y109" s="10" t="s">
        <v>76</v>
      </c>
      <c r="Z109" s="10" t="s">
        <v>76</v>
      </c>
      <c r="AA109" s="10" t="s">
        <v>76</v>
      </c>
      <c r="AB109" s="10" t="s">
        <v>76</v>
      </c>
      <c r="AC109" s="10" t="s">
        <v>76</v>
      </c>
      <c r="AD109" s="10" t="s">
        <v>76</v>
      </c>
      <c r="AE109" s="10" t="s">
        <v>76</v>
      </c>
      <c r="AF109" s="15">
        <v>6.99</v>
      </c>
      <c r="AG109" s="15">
        <v>9.49</v>
      </c>
      <c r="AH109" s="10" t="s">
        <v>76</v>
      </c>
      <c r="AI109" s="15">
        <v>9.99</v>
      </c>
      <c r="AJ109" s="15">
        <v>13.49</v>
      </c>
      <c r="AK109" s="15">
        <v>9.99</v>
      </c>
      <c r="AL109" s="15">
        <v>11.99</v>
      </c>
      <c r="AM109" s="15">
        <v>11.99</v>
      </c>
      <c r="AN109">
        <v>9.4899999999999984</v>
      </c>
      <c r="AO109">
        <v>6.99</v>
      </c>
      <c r="AP109">
        <v>13.49</v>
      </c>
      <c r="AQ109">
        <v>6.5</v>
      </c>
      <c r="AR109" s="7" t="str">
        <f t="shared" si="13"/>
        <v>1</v>
      </c>
      <c r="AS109" s="7">
        <v>2</v>
      </c>
      <c r="AT109">
        <v>0.68493150684931514</v>
      </c>
      <c r="AU109">
        <v>10</v>
      </c>
      <c r="AV109">
        <f t="shared" si="14"/>
        <v>2</v>
      </c>
      <c r="AW109">
        <v>8</v>
      </c>
      <c r="AX109">
        <v>0</v>
      </c>
      <c r="AY109">
        <v>-2.4999999999999982</v>
      </c>
      <c r="BH109">
        <v>2.5</v>
      </c>
      <c r="BI109">
        <v>-2.4999999999999982</v>
      </c>
      <c r="BJ109">
        <v>3.5</v>
      </c>
      <c r="BK109">
        <v>1.6666666666666679</v>
      </c>
      <c r="BL109">
        <v>0</v>
      </c>
      <c r="BM109">
        <v>2.5000000000000018</v>
      </c>
      <c r="BN109">
        <v>0</v>
      </c>
      <c r="BO109">
        <v>-2.4999999999999982</v>
      </c>
      <c r="BP109" s="6"/>
      <c r="BQ109" s="6">
        <f t="shared" si="15"/>
        <v>10.561428571428573</v>
      </c>
      <c r="BR109">
        <v>2</v>
      </c>
      <c r="BS109" s="6">
        <f t="shared" si="16"/>
        <v>0.18936832138509396</v>
      </c>
      <c r="BT109" s="6">
        <f t="shared" si="11"/>
        <v>1.0714285714285747</v>
      </c>
      <c r="BU109" s="6">
        <f t="shared" si="12"/>
        <v>0.11290079783230504</v>
      </c>
      <c r="BV109" s="6">
        <f t="shared" si="17"/>
        <v>0.18936832138509396</v>
      </c>
    </row>
    <row r="110" spans="1:74">
      <c r="A110" s="14" t="s">
        <v>205</v>
      </c>
      <c r="B110" s="14" t="s">
        <v>233</v>
      </c>
      <c r="D110" s="14" t="s">
        <v>168</v>
      </c>
      <c r="E110" s="15">
        <v>14.99</v>
      </c>
      <c r="F110" s="10" t="s">
        <v>76</v>
      </c>
      <c r="G110" s="10" t="s">
        <v>76</v>
      </c>
      <c r="H110" s="10" t="s">
        <v>76</v>
      </c>
      <c r="I110" s="10" t="s">
        <v>76</v>
      </c>
      <c r="J110" s="15">
        <v>14.99</v>
      </c>
      <c r="K110" s="15">
        <v>14.99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 t="s">
        <v>76</v>
      </c>
      <c r="Q110" s="10" t="s">
        <v>76</v>
      </c>
      <c r="R110" s="10" t="s">
        <v>76</v>
      </c>
      <c r="S110" s="10" t="s">
        <v>76</v>
      </c>
      <c r="T110" s="10" t="s">
        <v>76</v>
      </c>
      <c r="U110" s="10" t="s">
        <v>76</v>
      </c>
      <c r="V110" s="10" t="s">
        <v>76</v>
      </c>
      <c r="W110" s="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 t="s">
        <v>76</v>
      </c>
      <c r="AC110" s="10" t="s">
        <v>76</v>
      </c>
      <c r="AD110" s="10" t="s">
        <v>76</v>
      </c>
      <c r="AE110" s="10" t="s">
        <v>76</v>
      </c>
      <c r="AF110" s="15">
        <v>17.989999999999998</v>
      </c>
      <c r="AG110" s="12" t="s">
        <v>76</v>
      </c>
      <c r="AH110" s="10" t="s">
        <v>76</v>
      </c>
      <c r="AI110" s="15">
        <v>20.99</v>
      </c>
      <c r="AJ110" s="15">
        <v>18.989999999999998</v>
      </c>
      <c r="AK110" s="15">
        <v>20.99</v>
      </c>
      <c r="AL110" s="15">
        <v>19.190000000000001</v>
      </c>
      <c r="AM110" s="15">
        <v>17.989999999999998</v>
      </c>
      <c r="AN110">
        <v>17.90111111111111</v>
      </c>
      <c r="AO110">
        <v>14.99</v>
      </c>
      <c r="AP110">
        <v>20.99</v>
      </c>
      <c r="AQ110">
        <v>5.9999999999999982</v>
      </c>
      <c r="AR110" s="7" t="str">
        <f t="shared" si="13"/>
        <v>1</v>
      </c>
      <c r="AS110" s="7">
        <v>2</v>
      </c>
      <c r="AT110">
        <v>0.3351747253429333</v>
      </c>
      <c r="AU110">
        <v>9</v>
      </c>
      <c r="AV110">
        <f t="shared" si="14"/>
        <v>2</v>
      </c>
      <c r="AW110">
        <v>8</v>
      </c>
      <c r="AX110">
        <v>0</v>
      </c>
      <c r="AY110">
        <v>-2.9111111111111097</v>
      </c>
      <c r="BH110">
        <v>0</v>
      </c>
      <c r="BI110">
        <v>8.8888888888888573E-2</v>
      </c>
      <c r="BJ110">
        <v>2</v>
      </c>
      <c r="BK110">
        <v>2.4222222222222243</v>
      </c>
      <c r="BL110">
        <v>1.2000000000000028</v>
      </c>
      <c r="BM110">
        <v>0.68888888888888999</v>
      </c>
      <c r="BN110">
        <v>0</v>
      </c>
      <c r="BO110">
        <v>-2.9111111111111097</v>
      </c>
      <c r="BP110" s="6"/>
      <c r="BQ110" s="6">
        <f t="shared" si="15"/>
        <v>19.356666666666666</v>
      </c>
      <c r="BR110">
        <v>1.0666666666666675</v>
      </c>
      <c r="BS110" s="6">
        <f t="shared" si="16"/>
        <v>5.5105906664370638E-2</v>
      </c>
      <c r="BT110" s="6">
        <f t="shared" si="11"/>
        <v>1.4555555555555557</v>
      </c>
      <c r="BU110" s="6">
        <f t="shared" si="12"/>
        <v>8.1310905592452382E-2</v>
      </c>
      <c r="BV110" s="6">
        <f t="shared" si="17"/>
        <v>5.5105906664370638E-2</v>
      </c>
    </row>
    <row r="111" spans="1:74">
      <c r="A111" s="14" t="s">
        <v>205</v>
      </c>
      <c r="B111" s="14" t="s">
        <v>234</v>
      </c>
      <c r="D111" s="14" t="s">
        <v>168</v>
      </c>
      <c r="E111" s="15">
        <v>17.600000000000001</v>
      </c>
      <c r="F111" s="10" t="s">
        <v>76</v>
      </c>
      <c r="G111" s="10" t="s">
        <v>76</v>
      </c>
      <c r="H111" s="10" t="s">
        <v>76</v>
      </c>
      <c r="I111" s="10" t="s">
        <v>76</v>
      </c>
      <c r="J111" s="15">
        <v>17.989999999999998</v>
      </c>
      <c r="K111" s="15">
        <v>17.989999999999998</v>
      </c>
      <c r="L111" s="10" t="s">
        <v>76</v>
      </c>
      <c r="M111" s="10" t="s">
        <v>76</v>
      </c>
      <c r="N111" s="10" t="s">
        <v>76</v>
      </c>
      <c r="O111" s="10" t="s">
        <v>76</v>
      </c>
      <c r="P111" s="10" t="s">
        <v>76</v>
      </c>
      <c r="Q111" s="10" t="s">
        <v>76</v>
      </c>
      <c r="R111" s="10" t="s">
        <v>76</v>
      </c>
      <c r="S111" s="10" t="s">
        <v>76</v>
      </c>
      <c r="T111" s="10" t="s">
        <v>76</v>
      </c>
      <c r="U111" s="10" t="s">
        <v>76</v>
      </c>
      <c r="V111" s="10" t="s">
        <v>76</v>
      </c>
      <c r="W111" s="10" t="s">
        <v>76</v>
      </c>
      <c r="X111" s="10" t="s">
        <v>76</v>
      </c>
      <c r="Y111" s="10" t="s">
        <v>76</v>
      </c>
      <c r="Z111" s="10" t="s">
        <v>76</v>
      </c>
      <c r="AA111" s="10" t="s">
        <v>76</v>
      </c>
      <c r="AB111" s="10" t="s">
        <v>76</v>
      </c>
      <c r="AC111" s="10" t="s">
        <v>76</v>
      </c>
      <c r="AD111" s="10" t="s">
        <v>76</v>
      </c>
      <c r="AE111" s="10" t="s">
        <v>76</v>
      </c>
      <c r="AF111" s="15">
        <v>17.989999999999998</v>
      </c>
      <c r="AG111" s="15">
        <v>19.989999999999998</v>
      </c>
      <c r="AH111" s="10" t="s">
        <v>76</v>
      </c>
      <c r="AI111" s="15">
        <v>15.99</v>
      </c>
      <c r="AJ111" s="15">
        <v>19.989999999999998</v>
      </c>
      <c r="AK111" s="15">
        <v>15.99</v>
      </c>
      <c r="AL111" s="15">
        <v>18.690000000000001</v>
      </c>
      <c r="AM111" s="15">
        <v>17.989999999999998</v>
      </c>
      <c r="AN111">
        <v>18.020999999999997</v>
      </c>
      <c r="AO111">
        <v>15.99</v>
      </c>
      <c r="AP111">
        <v>19.989999999999998</v>
      </c>
      <c r="AQ111">
        <v>3.9999999999999982</v>
      </c>
      <c r="AR111" s="7" t="str">
        <f t="shared" si="13"/>
        <v>1</v>
      </c>
      <c r="AS111" s="7">
        <v>2</v>
      </c>
      <c r="AT111">
        <v>0.22196326507962927</v>
      </c>
      <c r="AU111">
        <v>10</v>
      </c>
      <c r="AV111">
        <f t="shared" si="14"/>
        <v>2</v>
      </c>
      <c r="AW111">
        <v>8</v>
      </c>
      <c r="AX111">
        <v>0</v>
      </c>
      <c r="AY111">
        <v>-3.0999999999998806E-2</v>
      </c>
      <c r="BH111">
        <v>2</v>
      </c>
      <c r="BI111">
        <v>-3.0999999999998806E-2</v>
      </c>
      <c r="BJ111">
        <v>3.9999999999999982</v>
      </c>
      <c r="BK111">
        <v>-0.6976666666666631</v>
      </c>
      <c r="BL111">
        <v>0.70000000000000284</v>
      </c>
      <c r="BM111">
        <v>0.31900000000000261</v>
      </c>
      <c r="BN111">
        <v>0</v>
      </c>
      <c r="BO111">
        <v>-0.42099999999999582</v>
      </c>
      <c r="BP111" s="6"/>
      <c r="BQ111" s="6">
        <f t="shared" si="15"/>
        <v>18.089999999999996</v>
      </c>
      <c r="BR111">
        <v>2.2333333333333338</v>
      </c>
      <c r="BS111" s="6">
        <f t="shared" si="16"/>
        <v>0.12345679012345684</v>
      </c>
      <c r="BT111" s="6">
        <f t="shared" si="11"/>
        <v>6.8999999999999062E-2</v>
      </c>
      <c r="BU111" s="6">
        <f t="shared" si="12"/>
        <v>3.8288663226235544E-3</v>
      </c>
      <c r="BV111" s="6">
        <f t="shared" si="17"/>
        <v>0.12345679012345684</v>
      </c>
    </row>
    <row r="112" spans="1:74">
      <c r="A112" s="14" t="s">
        <v>205</v>
      </c>
      <c r="B112" s="14" t="s">
        <v>235</v>
      </c>
      <c r="D112" s="14" t="s">
        <v>168</v>
      </c>
      <c r="E112" s="15">
        <v>7.99</v>
      </c>
      <c r="F112" s="10" t="s">
        <v>76</v>
      </c>
      <c r="G112" s="10" t="s">
        <v>76</v>
      </c>
      <c r="H112" s="10" t="s">
        <v>76</v>
      </c>
      <c r="I112" s="10" t="s">
        <v>76</v>
      </c>
      <c r="J112" s="15">
        <v>16.989999999999998</v>
      </c>
      <c r="K112" s="15">
        <v>16.989999999999998</v>
      </c>
      <c r="L112" s="10" t="s">
        <v>76</v>
      </c>
      <c r="M112" s="10" t="s">
        <v>76</v>
      </c>
      <c r="N112" s="10" t="s">
        <v>76</v>
      </c>
      <c r="O112" s="10" t="s">
        <v>76</v>
      </c>
      <c r="P112" s="10" t="s">
        <v>76</v>
      </c>
      <c r="Q112" s="10" t="s">
        <v>76</v>
      </c>
      <c r="R112" s="10" t="s">
        <v>76</v>
      </c>
      <c r="S112" s="10" t="s">
        <v>76</v>
      </c>
      <c r="T112" s="10" t="s">
        <v>76</v>
      </c>
      <c r="U112" s="10" t="s">
        <v>76</v>
      </c>
      <c r="V112" s="10" t="s">
        <v>76</v>
      </c>
      <c r="W112" s="10" t="s">
        <v>76</v>
      </c>
      <c r="X112" s="10" t="s">
        <v>76</v>
      </c>
      <c r="Y112" s="10" t="s">
        <v>76</v>
      </c>
      <c r="Z112" s="10" t="s">
        <v>76</v>
      </c>
      <c r="AA112" s="10" t="s">
        <v>76</v>
      </c>
      <c r="AB112" s="10" t="s">
        <v>76</v>
      </c>
      <c r="AC112" s="10" t="s">
        <v>76</v>
      </c>
      <c r="AD112" s="10" t="s">
        <v>76</v>
      </c>
      <c r="AE112" s="10" t="s">
        <v>76</v>
      </c>
      <c r="AF112" s="15">
        <v>20.99</v>
      </c>
      <c r="AG112" s="15">
        <v>20.99</v>
      </c>
      <c r="AH112" s="10" t="s">
        <v>76</v>
      </c>
      <c r="AI112" s="15">
        <v>9.99</v>
      </c>
      <c r="AJ112" s="15">
        <v>11.99</v>
      </c>
      <c r="AK112" s="15">
        <v>9.99</v>
      </c>
      <c r="AL112" s="15">
        <v>21.09</v>
      </c>
      <c r="AM112" s="15">
        <v>21.99</v>
      </c>
      <c r="AN112">
        <v>15.899999999999997</v>
      </c>
      <c r="AO112">
        <v>7.99</v>
      </c>
      <c r="AP112">
        <v>21.99</v>
      </c>
      <c r="AQ112">
        <v>13.999999999999998</v>
      </c>
      <c r="AR112" s="7" t="str">
        <f t="shared" si="13"/>
        <v>1</v>
      </c>
      <c r="AS112" s="7">
        <v>2</v>
      </c>
      <c r="AT112">
        <v>0.88050314465408808</v>
      </c>
      <c r="AU112">
        <v>10</v>
      </c>
      <c r="AV112">
        <f t="shared" si="14"/>
        <v>2</v>
      </c>
      <c r="AW112">
        <v>8</v>
      </c>
      <c r="AX112">
        <v>0</v>
      </c>
      <c r="AY112">
        <v>1.0900000000000016</v>
      </c>
      <c r="BH112">
        <v>0</v>
      </c>
      <c r="BI112">
        <v>5.0900000000000016</v>
      </c>
      <c r="BJ112">
        <v>2</v>
      </c>
      <c r="BK112">
        <v>-5.2433333333333305</v>
      </c>
      <c r="BL112">
        <v>0.89999999999999858</v>
      </c>
      <c r="BM112">
        <v>5.6400000000000023</v>
      </c>
      <c r="BN112">
        <v>0</v>
      </c>
      <c r="BO112">
        <v>-7.9099999999999966</v>
      </c>
      <c r="BP112" s="6"/>
      <c r="BQ112" s="6">
        <f t="shared" si="15"/>
        <v>16.71857142857143</v>
      </c>
      <c r="BR112">
        <v>0.96666666666666623</v>
      </c>
      <c r="BS112" s="6">
        <f t="shared" si="16"/>
        <v>5.7819932211113929E-2</v>
      </c>
      <c r="BT112" s="6">
        <f t="shared" si="11"/>
        <v>0.81857142857143295</v>
      </c>
      <c r="BU112" s="6">
        <f t="shared" si="12"/>
        <v>5.1482479784366861E-2</v>
      </c>
      <c r="BV112" s="6">
        <f t="shared" si="17"/>
        <v>5.7819932211113929E-2</v>
      </c>
    </row>
    <row r="113" spans="1:74">
      <c r="A113" s="14" t="s">
        <v>236</v>
      </c>
      <c r="B113" t="s">
        <v>237</v>
      </c>
      <c r="D113" s="5">
        <v>43829</v>
      </c>
      <c r="E113" s="6">
        <v>136.9</v>
      </c>
      <c r="F113" s="6" t="s">
        <v>76</v>
      </c>
      <c r="G113" s="6" t="s">
        <v>76</v>
      </c>
      <c r="H113" s="6" t="s">
        <v>76</v>
      </c>
      <c r="I113" s="6" t="s">
        <v>76</v>
      </c>
      <c r="J113" s="6">
        <v>161.99</v>
      </c>
      <c r="K113" s="6">
        <v>161.99</v>
      </c>
      <c r="L113" s="6" t="s">
        <v>76</v>
      </c>
      <c r="M113" s="6" t="s">
        <v>76</v>
      </c>
      <c r="N113" s="6" t="s">
        <v>76</v>
      </c>
      <c r="O113" s="6" t="s">
        <v>76</v>
      </c>
      <c r="P113" s="6" t="s">
        <v>76</v>
      </c>
      <c r="Q113" s="6" t="s">
        <v>76</v>
      </c>
      <c r="R113" s="6" t="s">
        <v>76</v>
      </c>
      <c r="S113" s="6" t="s">
        <v>76</v>
      </c>
      <c r="T113" s="6">
        <v>147.9</v>
      </c>
      <c r="U113" s="6" t="s">
        <v>76</v>
      </c>
      <c r="V113" s="6" t="s">
        <v>76</v>
      </c>
      <c r="W113" s="6" t="s">
        <v>76</v>
      </c>
      <c r="X113" s="6" t="s">
        <v>76</v>
      </c>
      <c r="Y113" s="6" t="s">
        <v>76</v>
      </c>
      <c r="Z113" s="6" t="s">
        <v>76</v>
      </c>
      <c r="AA113" s="6" t="s">
        <v>76</v>
      </c>
      <c r="AB113" s="6" t="s">
        <v>76</v>
      </c>
      <c r="AC113" s="6" t="s">
        <v>76</v>
      </c>
      <c r="AD113" s="6" t="s">
        <v>76</v>
      </c>
      <c r="AE113" s="6">
        <v>147.69999999999999</v>
      </c>
      <c r="AF113" s="6" t="s">
        <v>76</v>
      </c>
      <c r="AG113" s="6" t="s">
        <v>76</v>
      </c>
      <c r="AH113" s="6" t="s">
        <v>76</v>
      </c>
      <c r="AI113" s="6" t="s">
        <v>76</v>
      </c>
      <c r="AJ113" s="6">
        <v>146.99</v>
      </c>
      <c r="AK113" s="6" t="s">
        <v>76</v>
      </c>
      <c r="AL113" s="6" t="s">
        <v>76</v>
      </c>
      <c r="AM113" s="6" t="s">
        <v>76</v>
      </c>
      <c r="AN113">
        <v>150.57833333333335</v>
      </c>
      <c r="AO113">
        <v>136.9</v>
      </c>
      <c r="AP113">
        <v>161.99</v>
      </c>
      <c r="AQ113">
        <v>25.090000000000003</v>
      </c>
      <c r="AR113" s="7" t="str">
        <f t="shared" si="13"/>
        <v>2</v>
      </c>
      <c r="AS113" s="7">
        <v>3</v>
      </c>
      <c r="AT113">
        <v>0.16662423766146081</v>
      </c>
      <c r="AU113">
        <v>6</v>
      </c>
      <c r="AV113">
        <f t="shared" si="14"/>
        <v>1</v>
      </c>
      <c r="AW113">
        <v>9</v>
      </c>
      <c r="AX113">
        <v>0</v>
      </c>
      <c r="AY113">
        <v>11.411666666666662</v>
      </c>
      <c r="BB113">
        <v>0</v>
      </c>
      <c r="BC113">
        <v>-2.6783333333333417</v>
      </c>
      <c r="BH113">
        <v>0</v>
      </c>
      <c r="BI113">
        <v>-2.8783333333333587</v>
      </c>
      <c r="BJ113">
        <v>0</v>
      </c>
      <c r="BK113">
        <v>-3.5883333333333383</v>
      </c>
      <c r="BN113">
        <v>10.799999999999983</v>
      </c>
      <c r="BO113">
        <v>-8.278333333333336</v>
      </c>
      <c r="BP113" s="6">
        <f>BN113/AVERAGE(F113,G113,H113,I113,L113,P113,AC113,AD113,AE113,AH113,)</f>
        <v>0.14624238320920763</v>
      </c>
      <c r="BQ113" s="6">
        <f t="shared" si="15"/>
        <v>147.44499999999999</v>
      </c>
      <c r="BR113">
        <v>0</v>
      </c>
      <c r="BS113" s="6">
        <f t="shared" si="16"/>
        <v>0</v>
      </c>
      <c r="BT113" s="6">
        <f t="shared" si="11"/>
        <v>-3.1333333333333542</v>
      </c>
      <c r="BU113" s="6">
        <f t="shared" si="12"/>
        <v>-2.0808659944436588E-2</v>
      </c>
      <c r="BV113" s="6">
        <f t="shared" si="17"/>
        <v>0</v>
      </c>
    </row>
    <row r="114" spans="1:74">
      <c r="A114" s="14" t="s">
        <v>236</v>
      </c>
      <c r="B114" t="s">
        <v>238</v>
      </c>
      <c r="D114" s="5">
        <v>43824</v>
      </c>
      <c r="E114" s="6">
        <v>157.68</v>
      </c>
      <c r="F114" s="6" t="s">
        <v>76</v>
      </c>
      <c r="G114" s="6" t="s">
        <v>76</v>
      </c>
      <c r="H114" s="6" t="s">
        <v>76</v>
      </c>
      <c r="I114" s="6" t="s">
        <v>76</v>
      </c>
      <c r="J114" s="6" t="s">
        <v>76</v>
      </c>
      <c r="K114" s="6" t="s">
        <v>76</v>
      </c>
      <c r="L114" s="6" t="s">
        <v>76</v>
      </c>
      <c r="M114" s="6" t="s">
        <v>76</v>
      </c>
      <c r="N114" s="6" t="s">
        <v>76</v>
      </c>
      <c r="O114" s="6" t="s">
        <v>76</v>
      </c>
      <c r="P114" s="6" t="s">
        <v>76</v>
      </c>
      <c r="Q114" s="6" t="s">
        <v>76</v>
      </c>
      <c r="R114" s="6" t="s">
        <v>76</v>
      </c>
      <c r="S114" s="6">
        <v>159.9</v>
      </c>
      <c r="T114" s="6" t="s">
        <v>76</v>
      </c>
      <c r="U114" s="6" t="s">
        <v>76</v>
      </c>
      <c r="V114" s="6">
        <v>280.13</v>
      </c>
      <c r="W114" s="6" t="s">
        <v>76</v>
      </c>
      <c r="X114" s="6" t="s">
        <v>76</v>
      </c>
      <c r="Y114" s="6" t="s">
        <v>76</v>
      </c>
      <c r="Z114" s="6" t="s">
        <v>76</v>
      </c>
      <c r="AA114" s="6" t="s">
        <v>76</v>
      </c>
      <c r="AB114" s="6" t="s">
        <v>76</v>
      </c>
      <c r="AC114" s="6" t="s">
        <v>76</v>
      </c>
      <c r="AD114" s="6" t="s">
        <v>76</v>
      </c>
      <c r="AE114" s="6">
        <v>178.13</v>
      </c>
      <c r="AF114" s="6" t="s">
        <v>76</v>
      </c>
      <c r="AG114" s="6">
        <v>199.99</v>
      </c>
      <c r="AH114" s="6">
        <v>139.9</v>
      </c>
      <c r="AI114" s="6" t="s">
        <v>76</v>
      </c>
      <c r="AJ114" s="6" t="s">
        <v>76</v>
      </c>
      <c r="AK114" s="6" t="s">
        <v>76</v>
      </c>
      <c r="AL114" s="6" t="s">
        <v>76</v>
      </c>
      <c r="AM114" s="6" t="s">
        <v>76</v>
      </c>
      <c r="AN114">
        <v>185.95500000000001</v>
      </c>
      <c r="AO114">
        <v>139.9</v>
      </c>
      <c r="AP114">
        <v>280.13</v>
      </c>
      <c r="AQ114">
        <v>140.22999999999999</v>
      </c>
      <c r="AR114" s="7" t="str">
        <f t="shared" si="13"/>
        <v>2</v>
      </c>
      <c r="AS114" s="7">
        <v>3</v>
      </c>
      <c r="AT114">
        <v>0.75410717646742476</v>
      </c>
      <c r="AU114">
        <v>6</v>
      </c>
      <c r="AV114">
        <f t="shared" si="14"/>
        <v>1</v>
      </c>
      <c r="AW114">
        <v>9</v>
      </c>
      <c r="BB114">
        <v>0</v>
      </c>
      <c r="BC114">
        <v>-26.055000000000007</v>
      </c>
      <c r="BD114">
        <v>0</v>
      </c>
      <c r="BE114">
        <v>94.174999999999983</v>
      </c>
      <c r="BH114">
        <v>0</v>
      </c>
      <c r="BI114">
        <v>-7.8250000000000171</v>
      </c>
      <c r="BN114">
        <v>38.22999999999999</v>
      </c>
      <c r="BO114">
        <v>-27.384999999999991</v>
      </c>
      <c r="BP114" s="6">
        <f>BN114/AVERAGE(F114,G114,H114,I114,L114,P114,AC114,AD114,AE114,AH114,)</f>
        <v>0.36062635600415049</v>
      </c>
      <c r="BQ114" s="6">
        <f t="shared" si="15"/>
        <v>213.34</v>
      </c>
      <c r="BR114">
        <v>0</v>
      </c>
      <c r="BS114" s="6">
        <f t="shared" si="16"/>
        <v>0</v>
      </c>
      <c r="BT114" s="6">
        <f t="shared" si="11"/>
        <v>27.384999999999991</v>
      </c>
      <c r="BU114" s="6">
        <f t="shared" si="12"/>
        <v>0.1472668118630851</v>
      </c>
      <c r="BV114" s="6">
        <f t="shared" si="17"/>
        <v>0</v>
      </c>
    </row>
    <row r="115" spans="1:74">
      <c r="A115" s="14" t="s">
        <v>236</v>
      </c>
      <c r="B115" t="s">
        <v>239</v>
      </c>
      <c r="D115" s="5">
        <v>43824</v>
      </c>
      <c r="E115" s="6">
        <v>64.5</v>
      </c>
      <c r="F115" s="6" t="s">
        <v>76</v>
      </c>
      <c r="G115" s="6" t="s">
        <v>76</v>
      </c>
      <c r="H115" s="6" t="s">
        <v>76</v>
      </c>
      <c r="I115" s="6" t="s">
        <v>76</v>
      </c>
      <c r="J115" s="6">
        <v>71.989999999999995</v>
      </c>
      <c r="K115" s="6">
        <v>71.989999999999995</v>
      </c>
      <c r="L115" s="6" t="s">
        <v>76</v>
      </c>
      <c r="M115" s="6" t="s">
        <v>76</v>
      </c>
      <c r="N115" s="6" t="s">
        <v>76</v>
      </c>
      <c r="O115" s="6" t="s">
        <v>76</v>
      </c>
      <c r="P115" s="6" t="s">
        <v>76</v>
      </c>
      <c r="Q115" s="6" t="s">
        <v>76</v>
      </c>
      <c r="R115" s="6" t="s">
        <v>76</v>
      </c>
      <c r="S115" s="6">
        <v>64.900000000000006</v>
      </c>
      <c r="T115" s="6" t="s">
        <v>76</v>
      </c>
      <c r="U115" s="6" t="s">
        <v>76</v>
      </c>
      <c r="V115" s="6" t="s">
        <v>76</v>
      </c>
      <c r="W115" s="6" t="s">
        <v>76</v>
      </c>
      <c r="X115" s="6" t="s">
        <v>76</v>
      </c>
      <c r="Y115" s="6" t="s">
        <v>76</v>
      </c>
      <c r="Z115" s="6" t="s">
        <v>76</v>
      </c>
      <c r="AA115" s="6" t="s">
        <v>76</v>
      </c>
      <c r="AB115" s="6" t="s">
        <v>76</v>
      </c>
      <c r="AC115" s="6" t="s">
        <v>76</v>
      </c>
      <c r="AD115" s="6" t="s">
        <v>76</v>
      </c>
      <c r="AE115" s="6">
        <v>70.89</v>
      </c>
      <c r="AF115" s="6" t="s">
        <v>76</v>
      </c>
      <c r="AG115" s="6" t="s">
        <v>76</v>
      </c>
      <c r="AH115" s="6" t="s">
        <v>76</v>
      </c>
      <c r="AI115" s="6" t="s">
        <v>76</v>
      </c>
      <c r="AJ115" s="6" t="s">
        <v>76</v>
      </c>
      <c r="AK115" s="6" t="s">
        <v>76</v>
      </c>
      <c r="AL115" s="6" t="s">
        <v>76</v>
      </c>
      <c r="AM115" s="6" t="s">
        <v>76</v>
      </c>
      <c r="AN115">
        <v>68.853999999999999</v>
      </c>
      <c r="AO115">
        <v>64.5</v>
      </c>
      <c r="AP115">
        <v>71.989999999999995</v>
      </c>
      <c r="AQ115">
        <v>7.4899999999999949</v>
      </c>
      <c r="AR115" s="7" t="str">
        <f t="shared" si="13"/>
        <v>2</v>
      </c>
      <c r="AS115" s="7">
        <v>3</v>
      </c>
      <c r="AT115">
        <v>0.10878089871321921</v>
      </c>
      <c r="AU115">
        <v>5</v>
      </c>
      <c r="AV115">
        <f t="shared" si="14"/>
        <v>1</v>
      </c>
      <c r="AW115">
        <v>9</v>
      </c>
      <c r="AX115">
        <v>0</v>
      </c>
      <c r="AY115">
        <v>3.1359999999999957</v>
      </c>
      <c r="BB115">
        <v>0</v>
      </c>
      <c r="BC115">
        <v>-3.9539999999999935</v>
      </c>
      <c r="BH115">
        <v>0</v>
      </c>
      <c r="BI115">
        <v>2.0360000000000014</v>
      </c>
      <c r="BN115">
        <v>6.3900000000000006</v>
      </c>
      <c r="BO115">
        <v>-1.159000000000006</v>
      </c>
      <c r="BP115" s="6">
        <f>BN115/AVERAGE(F115,G115,H115,I115,L115,P115,AC115,AD115,AE115,AH115,)</f>
        <v>0.18027930596699113</v>
      </c>
      <c r="BQ115" s="6">
        <f t="shared" si="15"/>
        <v>64.900000000000006</v>
      </c>
      <c r="BR115">
        <v>0</v>
      </c>
      <c r="BS115" s="6">
        <f t="shared" si="16"/>
        <v>0</v>
      </c>
      <c r="BT115" s="6">
        <f t="shared" si="11"/>
        <v>-3.9539999999999935</v>
      </c>
      <c r="BU115" s="6">
        <f t="shared" si="12"/>
        <v>-5.742585761175812E-2</v>
      </c>
      <c r="BV115" s="6">
        <f t="shared" si="17"/>
        <v>0</v>
      </c>
    </row>
    <row r="116" spans="1:74">
      <c r="A116" s="14" t="s">
        <v>236</v>
      </c>
      <c r="B116" t="s">
        <v>240</v>
      </c>
      <c r="D116" s="5">
        <v>43826</v>
      </c>
      <c r="E116" s="6">
        <v>88</v>
      </c>
      <c r="F116" s="6" t="s">
        <v>76</v>
      </c>
      <c r="G116" s="6" t="s">
        <v>76</v>
      </c>
      <c r="H116" s="6" t="s">
        <v>76</v>
      </c>
      <c r="I116" s="6" t="s">
        <v>76</v>
      </c>
      <c r="J116" s="6">
        <v>97.99</v>
      </c>
      <c r="K116" s="6">
        <v>97.99</v>
      </c>
      <c r="L116" s="6" t="s">
        <v>76</v>
      </c>
      <c r="M116" s="6" t="s">
        <v>76</v>
      </c>
      <c r="N116" s="6" t="s">
        <v>76</v>
      </c>
      <c r="O116" s="6" t="s">
        <v>76</v>
      </c>
      <c r="P116" s="6" t="s">
        <v>76</v>
      </c>
      <c r="Q116" s="6" t="s">
        <v>76</v>
      </c>
      <c r="R116" s="6" t="s">
        <v>76</v>
      </c>
      <c r="S116" s="6">
        <v>97.9</v>
      </c>
      <c r="T116" s="6">
        <v>97.99</v>
      </c>
      <c r="U116" s="6" t="s">
        <v>76</v>
      </c>
      <c r="V116" s="6" t="s">
        <v>76</v>
      </c>
      <c r="W116" s="6" t="s">
        <v>76</v>
      </c>
      <c r="X116" s="6" t="s">
        <v>76</v>
      </c>
      <c r="Y116" s="6" t="s">
        <v>76</v>
      </c>
      <c r="Z116" s="6" t="s">
        <v>76</v>
      </c>
      <c r="AA116" s="6" t="s">
        <v>76</v>
      </c>
      <c r="AB116" s="6" t="s">
        <v>76</v>
      </c>
      <c r="AC116" s="6" t="s">
        <v>76</v>
      </c>
      <c r="AD116" s="6" t="s">
        <v>76</v>
      </c>
      <c r="AE116" s="6" t="s">
        <v>76</v>
      </c>
      <c r="AF116" s="6" t="s">
        <v>76</v>
      </c>
      <c r="AG116" s="6" t="s">
        <v>76</v>
      </c>
      <c r="AH116" s="6" t="s">
        <v>76</v>
      </c>
      <c r="AI116" s="6" t="s">
        <v>76</v>
      </c>
      <c r="AJ116" s="6" t="s">
        <v>76</v>
      </c>
      <c r="AK116" s="6" t="s">
        <v>76</v>
      </c>
      <c r="AL116" s="6" t="s">
        <v>76</v>
      </c>
      <c r="AM116" s="6" t="s">
        <v>76</v>
      </c>
      <c r="AN116">
        <v>95.974000000000004</v>
      </c>
      <c r="AO116">
        <v>88</v>
      </c>
      <c r="AP116">
        <v>97.99</v>
      </c>
      <c r="AQ116">
        <v>9.9899999999999949</v>
      </c>
      <c r="AR116" s="7" t="str">
        <f t="shared" si="13"/>
        <v>2</v>
      </c>
      <c r="AS116" s="7">
        <v>3</v>
      </c>
      <c r="AT116">
        <v>0.10409069122887443</v>
      </c>
      <c r="AU116">
        <v>5</v>
      </c>
      <c r="AV116">
        <f t="shared" si="14"/>
        <v>1</v>
      </c>
      <c r="AW116">
        <v>9</v>
      </c>
      <c r="AX116">
        <v>0</v>
      </c>
      <c r="AY116">
        <v>2.0159999999999911</v>
      </c>
      <c r="BB116">
        <v>8.99999999999892E-2</v>
      </c>
      <c r="BC116">
        <v>1.9709999999999894</v>
      </c>
      <c r="BN116">
        <v>0</v>
      </c>
      <c r="BO116">
        <v>-7.9740000000000038</v>
      </c>
      <c r="BP116" s="6"/>
      <c r="BQ116" s="6">
        <f t="shared" si="15"/>
        <v>97.944999999999993</v>
      </c>
      <c r="BR116">
        <v>8.99999999999892E-2</v>
      </c>
      <c r="BS116" s="6">
        <f t="shared" si="16"/>
        <v>9.1888304660767985E-4</v>
      </c>
      <c r="BT116" s="6">
        <f t="shared" si="11"/>
        <v>1.9709999999999894</v>
      </c>
      <c r="BU116" s="6">
        <f t="shared" si="12"/>
        <v>2.0536812053264315E-2</v>
      </c>
      <c r="BV116" s="6">
        <f t="shared" si="17"/>
        <v>9.1888304660767985E-4</v>
      </c>
    </row>
    <row r="117" spans="1:74">
      <c r="A117" s="14" t="s">
        <v>236</v>
      </c>
      <c r="B117" t="s">
        <v>241</v>
      </c>
      <c r="D117" s="5">
        <v>43826</v>
      </c>
      <c r="E117" s="6">
        <v>46.4</v>
      </c>
      <c r="F117" s="6" t="s">
        <v>76</v>
      </c>
      <c r="G117" s="6" t="s">
        <v>76</v>
      </c>
      <c r="H117" s="6" t="s">
        <v>76</v>
      </c>
      <c r="I117" s="6" t="s">
        <v>76</v>
      </c>
      <c r="J117" s="6">
        <v>47.99</v>
      </c>
      <c r="K117" s="6">
        <v>47.99</v>
      </c>
      <c r="L117" s="6" t="s">
        <v>76</v>
      </c>
      <c r="M117" s="6">
        <v>48.99</v>
      </c>
      <c r="N117" s="6">
        <v>48.99</v>
      </c>
      <c r="O117" s="6" t="s">
        <v>76</v>
      </c>
      <c r="P117" s="6">
        <v>48.99</v>
      </c>
      <c r="Q117" s="6" t="s">
        <v>76</v>
      </c>
      <c r="R117" s="6" t="s">
        <v>76</v>
      </c>
      <c r="S117" s="6">
        <v>44.9</v>
      </c>
      <c r="T117" s="6">
        <v>44.9</v>
      </c>
      <c r="U117" s="6">
        <v>49.99</v>
      </c>
      <c r="V117" s="6">
        <v>46.4</v>
      </c>
      <c r="W117" s="6">
        <v>45.64</v>
      </c>
      <c r="X117" s="6" t="s">
        <v>76</v>
      </c>
      <c r="Y117" s="6" t="s">
        <v>76</v>
      </c>
      <c r="Z117" s="6" t="s">
        <v>76</v>
      </c>
      <c r="AA117" s="6" t="s">
        <v>76</v>
      </c>
      <c r="AB117" s="6" t="s">
        <v>76</v>
      </c>
      <c r="AC117" s="6" t="s">
        <v>76</v>
      </c>
      <c r="AD117" s="6" t="s">
        <v>76</v>
      </c>
      <c r="AE117" s="6" t="s">
        <v>76</v>
      </c>
      <c r="AF117" s="6" t="s">
        <v>76</v>
      </c>
      <c r="AG117" s="6" t="s">
        <v>76</v>
      </c>
      <c r="AH117" s="6">
        <v>109.9</v>
      </c>
      <c r="AI117" s="6" t="s">
        <v>76</v>
      </c>
      <c r="AJ117" s="6">
        <v>124.99</v>
      </c>
      <c r="AK117" s="6" t="s">
        <v>76</v>
      </c>
      <c r="AL117" s="6">
        <v>49.99</v>
      </c>
      <c r="AM117" s="6" t="s">
        <v>76</v>
      </c>
      <c r="AN117">
        <v>57.575714285714284</v>
      </c>
      <c r="AO117">
        <v>44.9</v>
      </c>
      <c r="AP117">
        <v>124.99</v>
      </c>
      <c r="AQ117">
        <v>80.09</v>
      </c>
      <c r="AR117" s="7" t="str">
        <f t="shared" si="13"/>
        <v>2</v>
      </c>
      <c r="AS117" s="7">
        <v>3</v>
      </c>
      <c r="AT117">
        <v>1.3910378879984122</v>
      </c>
      <c r="AU117">
        <v>14</v>
      </c>
      <c r="AV117">
        <f t="shared" si="14"/>
        <v>2</v>
      </c>
      <c r="AW117">
        <v>9</v>
      </c>
      <c r="AX117">
        <v>0</v>
      </c>
      <c r="AY117">
        <v>-9.5857142857142819</v>
      </c>
      <c r="AZ117">
        <v>0</v>
      </c>
      <c r="BA117">
        <v>-8.5857142857142819</v>
      </c>
      <c r="BB117">
        <v>0</v>
      </c>
      <c r="BC117">
        <v>-12.675714285714285</v>
      </c>
      <c r="BD117">
        <v>4.3500000000000014</v>
      </c>
      <c r="BE117">
        <v>-10.23238095238095</v>
      </c>
      <c r="BJ117">
        <v>0</v>
      </c>
      <c r="BK117">
        <v>67.414285714285711</v>
      </c>
      <c r="BL117">
        <v>0</v>
      </c>
      <c r="BM117">
        <v>-7.5857142857142819</v>
      </c>
      <c r="BN117">
        <v>63.500000000000007</v>
      </c>
      <c r="BO117">
        <v>10.854285714285723</v>
      </c>
      <c r="BP117" s="6">
        <f t="shared" ref="BP117:BP122" si="18">BN117/AVERAGE(F117,G117,H117,I117,L117,P117,AC117,AD117,AE117,AH117,)</f>
        <v>1.1989426647366102</v>
      </c>
      <c r="BQ117" s="6">
        <f t="shared" si="15"/>
        <v>58.115714285714283</v>
      </c>
      <c r="BR117">
        <v>1.0875000000000004</v>
      </c>
      <c r="BS117" s="6">
        <f t="shared" si="16"/>
        <v>1.8712666846931007E-2</v>
      </c>
      <c r="BT117" s="6">
        <f t="shared" si="11"/>
        <v>0.53999999999999915</v>
      </c>
      <c r="BU117" s="6">
        <f t="shared" si="12"/>
        <v>9.3789544202664676E-3</v>
      </c>
      <c r="BV117" s="6">
        <f t="shared" si="17"/>
        <v>1.8712666846931007E-2</v>
      </c>
    </row>
    <row r="118" spans="1:74">
      <c r="A118" s="14" t="s">
        <v>236</v>
      </c>
      <c r="B118" t="s">
        <v>242</v>
      </c>
      <c r="D118" s="5">
        <v>43826</v>
      </c>
      <c r="E118" s="6">
        <v>108.99</v>
      </c>
      <c r="F118" s="6" t="s">
        <v>76</v>
      </c>
      <c r="G118" s="6" t="s">
        <v>76</v>
      </c>
      <c r="H118" s="6" t="s">
        <v>76</v>
      </c>
      <c r="I118" s="6" t="s">
        <v>76</v>
      </c>
      <c r="J118" s="6">
        <v>108.99</v>
      </c>
      <c r="K118" s="6">
        <v>108.99</v>
      </c>
      <c r="L118" s="6" t="s">
        <v>76</v>
      </c>
      <c r="M118" s="6">
        <v>114.99</v>
      </c>
      <c r="N118" s="6">
        <v>114.99</v>
      </c>
      <c r="O118" s="6">
        <v>114.99</v>
      </c>
      <c r="P118" s="6">
        <v>114.99</v>
      </c>
      <c r="Q118" s="6">
        <v>114.99</v>
      </c>
      <c r="R118" s="6" t="s">
        <v>76</v>
      </c>
      <c r="S118" s="6">
        <v>113.9</v>
      </c>
      <c r="T118" s="6">
        <v>122.24</v>
      </c>
      <c r="U118" s="6" t="s">
        <v>76</v>
      </c>
      <c r="V118" s="6" t="s">
        <v>76</v>
      </c>
      <c r="W118" s="6" t="s">
        <v>76</v>
      </c>
      <c r="X118" s="6" t="s">
        <v>76</v>
      </c>
      <c r="Y118" s="6" t="s">
        <v>76</v>
      </c>
      <c r="Z118" s="6" t="s">
        <v>76</v>
      </c>
      <c r="AA118" s="6" t="s">
        <v>76</v>
      </c>
      <c r="AB118" s="6" t="s">
        <v>76</v>
      </c>
      <c r="AC118" s="6" t="s">
        <v>76</v>
      </c>
      <c r="AD118" s="6" t="s">
        <v>76</v>
      </c>
      <c r="AE118" s="6" t="s">
        <v>76</v>
      </c>
      <c r="AF118" s="6" t="s">
        <v>76</v>
      </c>
      <c r="AG118" s="6" t="s">
        <v>76</v>
      </c>
      <c r="AH118" s="6" t="s">
        <v>76</v>
      </c>
      <c r="AI118" s="6" t="s">
        <v>76</v>
      </c>
      <c r="AJ118" s="6" t="s">
        <v>76</v>
      </c>
      <c r="AK118" s="6" t="s">
        <v>76</v>
      </c>
      <c r="AL118" s="6" t="s">
        <v>76</v>
      </c>
      <c r="AM118" s="6" t="s">
        <v>76</v>
      </c>
      <c r="AN118">
        <v>113.806</v>
      </c>
      <c r="AO118">
        <v>108.99</v>
      </c>
      <c r="AP118">
        <v>122.24</v>
      </c>
      <c r="AQ118">
        <v>13.25</v>
      </c>
      <c r="AR118" s="7" t="str">
        <f t="shared" si="13"/>
        <v>2</v>
      </c>
      <c r="AS118" s="7">
        <v>3</v>
      </c>
      <c r="AT118">
        <v>0.11642619897017732</v>
      </c>
      <c r="AU118">
        <v>10</v>
      </c>
      <c r="AV118">
        <f t="shared" si="14"/>
        <v>2</v>
      </c>
      <c r="AW118">
        <v>9</v>
      </c>
      <c r="AX118">
        <v>0</v>
      </c>
      <c r="AY118">
        <v>-4.8160000000000025</v>
      </c>
      <c r="AZ118">
        <v>0</v>
      </c>
      <c r="BA118">
        <v>1.1839999999999975</v>
      </c>
      <c r="BB118">
        <v>8.3399999999999892</v>
      </c>
      <c r="BC118">
        <v>4.2639999999999958</v>
      </c>
      <c r="BN118">
        <v>6</v>
      </c>
      <c r="BO118">
        <v>-1.8160000000000025</v>
      </c>
      <c r="BP118" s="6">
        <f t="shared" si="18"/>
        <v>0.10435690060005218</v>
      </c>
      <c r="BQ118" s="6">
        <f t="shared" si="15"/>
        <v>118.07</v>
      </c>
      <c r="BR118">
        <v>8.3399999999999892</v>
      </c>
      <c r="BS118" s="6">
        <f t="shared" si="16"/>
        <v>7.0636063352248576E-2</v>
      </c>
      <c r="BT118" s="6">
        <f t="shared" si="11"/>
        <v>4.2639999999999958</v>
      </c>
      <c r="BU118" s="6">
        <f t="shared" si="12"/>
        <v>3.7467268861044199E-2</v>
      </c>
      <c r="BV118" s="6">
        <f t="shared" si="17"/>
        <v>7.0636063352248576E-2</v>
      </c>
    </row>
    <row r="119" spans="1:74">
      <c r="A119" s="14" t="s">
        <v>236</v>
      </c>
      <c r="B119" t="s">
        <v>243</v>
      </c>
      <c r="D119" s="5">
        <v>43826</v>
      </c>
      <c r="E119" s="6">
        <v>139.52000000000001</v>
      </c>
      <c r="F119" s="6" t="s">
        <v>76</v>
      </c>
      <c r="G119" s="6" t="s">
        <v>76</v>
      </c>
      <c r="H119" s="6" t="s">
        <v>76</v>
      </c>
      <c r="I119" s="6" t="s">
        <v>76</v>
      </c>
      <c r="J119" s="6">
        <v>173.99</v>
      </c>
      <c r="K119" s="6">
        <v>173.99</v>
      </c>
      <c r="L119" s="6" t="s">
        <v>76</v>
      </c>
      <c r="M119" s="6">
        <v>179.99</v>
      </c>
      <c r="N119" s="6">
        <v>179.99</v>
      </c>
      <c r="O119" s="6">
        <v>179.99</v>
      </c>
      <c r="P119" s="6">
        <v>179.99</v>
      </c>
      <c r="Q119" s="6">
        <v>179.99</v>
      </c>
      <c r="R119" s="6" t="s">
        <v>76</v>
      </c>
      <c r="S119" s="6" t="s">
        <v>76</v>
      </c>
      <c r="T119" s="6" t="s">
        <v>76</v>
      </c>
      <c r="U119" s="6" t="s">
        <v>76</v>
      </c>
      <c r="V119" s="6">
        <v>149.99</v>
      </c>
      <c r="W119" s="6">
        <v>149.99</v>
      </c>
      <c r="X119" s="6" t="s">
        <v>76</v>
      </c>
      <c r="Y119" s="6" t="s">
        <v>76</v>
      </c>
      <c r="Z119" s="6" t="s">
        <v>76</v>
      </c>
      <c r="AA119" s="6" t="s">
        <v>76</v>
      </c>
      <c r="AB119" s="6" t="s">
        <v>76</v>
      </c>
      <c r="AC119" s="6" t="s">
        <v>76</v>
      </c>
      <c r="AD119" s="6" t="s">
        <v>76</v>
      </c>
      <c r="AE119" s="6" t="s">
        <v>76</v>
      </c>
      <c r="AF119" s="6" t="s">
        <v>76</v>
      </c>
      <c r="AG119" s="6" t="s">
        <v>76</v>
      </c>
      <c r="AH119" s="6" t="s">
        <v>76</v>
      </c>
      <c r="AI119" s="6" t="s">
        <v>76</v>
      </c>
      <c r="AJ119" s="6" t="s">
        <v>76</v>
      </c>
      <c r="AK119" s="6" t="s">
        <v>76</v>
      </c>
      <c r="AL119" s="6" t="s">
        <v>76</v>
      </c>
      <c r="AM119" s="6" t="s">
        <v>76</v>
      </c>
      <c r="AN119">
        <v>168.74299999999999</v>
      </c>
      <c r="AO119">
        <v>139.52000000000001</v>
      </c>
      <c r="AP119">
        <v>179.99</v>
      </c>
      <c r="AQ119">
        <v>40.47</v>
      </c>
      <c r="AR119" s="7" t="str">
        <f t="shared" si="13"/>
        <v>2</v>
      </c>
      <c r="AS119" s="7">
        <v>3</v>
      </c>
      <c r="AT119">
        <v>0.23983217081597458</v>
      </c>
      <c r="AU119">
        <v>10</v>
      </c>
      <c r="AV119">
        <f t="shared" si="14"/>
        <v>2</v>
      </c>
      <c r="AW119">
        <v>9</v>
      </c>
      <c r="AX119">
        <v>0</v>
      </c>
      <c r="AY119">
        <v>5.2470000000000141</v>
      </c>
      <c r="AZ119">
        <v>0</v>
      </c>
      <c r="BA119">
        <v>11.247000000000014</v>
      </c>
      <c r="BD119">
        <v>0</v>
      </c>
      <c r="BE119">
        <v>-18.752999999999986</v>
      </c>
      <c r="BN119">
        <v>40.47</v>
      </c>
      <c r="BO119">
        <v>-8.9879999999999995</v>
      </c>
      <c r="BP119" s="6">
        <f t="shared" si="18"/>
        <v>0.44969164953608531</v>
      </c>
      <c r="BQ119" s="6">
        <f t="shared" si="15"/>
        <v>149.99</v>
      </c>
      <c r="BR119">
        <v>0</v>
      </c>
      <c r="BS119" s="6">
        <f t="shared" si="16"/>
        <v>0</v>
      </c>
      <c r="BT119" s="6">
        <f t="shared" si="11"/>
        <v>-18.752999999999986</v>
      </c>
      <c r="BU119" s="6">
        <f t="shared" si="12"/>
        <v>-0.1111334988710642</v>
      </c>
      <c r="BV119" s="6">
        <f t="shared" si="17"/>
        <v>0</v>
      </c>
    </row>
    <row r="120" spans="1:74">
      <c r="A120" s="14" t="s">
        <v>236</v>
      </c>
      <c r="B120" t="s">
        <v>244</v>
      </c>
      <c r="D120" s="5">
        <v>43826</v>
      </c>
      <c r="E120" s="6">
        <v>41.99</v>
      </c>
      <c r="F120" s="6" t="s">
        <v>76</v>
      </c>
      <c r="G120" s="6" t="s">
        <v>76</v>
      </c>
      <c r="H120" s="6" t="s">
        <v>76</v>
      </c>
      <c r="I120" s="6" t="s">
        <v>76</v>
      </c>
      <c r="J120" s="6">
        <v>48.99</v>
      </c>
      <c r="K120" s="6">
        <v>48.99</v>
      </c>
      <c r="L120" s="6" t="s">
        <v>76</v>
      </c>
      <c r="M120" s="6">
        <v>49.99</v>
      </c>
      <c r="N120" s="6">
        <v>49.99</v>
      </c>
      <c r="O120" s="6">
        <v>49.99</v>
      </c>
      <c r="P120" s="6">
        <v>49.99</v>
      </c>
      <c r="Q120" s="6">
        <v>49.99</v>
      </c>
      <c r="R120" s="6">
        <v>59.99</v>
      </c>
      <c r="S120" s="6" t="s">
        <v>76</v>
      </c>
      <c r="T120" s="6" t="s">
        <v>76</v>
      </c>
      <c r="U120" s="6" t="s">
        <v>76</v>
      </c>
      <c r="V120" s="6" t="s">
        <v>76</v>
      </c>
      <c r="W120" s="6" t="s">
        <v>76</v>
      </c>
      <c r="X120" s="6" t="s">
        <v>76</v>
      </c>
      <c r="Y120" s="6" t="s">
        <v>76</v>
      </c>
      <c r="Z120" s="6" t="s">
        <v>76</v>
      </c>
      <c r="AA120" s="6" t="s">
        <v>76</v>
      </c>
      <c r="AB120" s="6" t="s">
        <v>76</v>
      </c>
      <c r="AC120" s="6" t="s">
        <v>76</v>
      </c>
      <c r="AD120" s="6" t="s">
        <v>76</v>
      </c>
      <c r="AE120" s="6" t="s">
        <v>76</v>
      </c>
      <c r="AF120" s="6" t="s">
        <v>76</v>
      </c>
      <c r="AG120" s="6">
        <v>49.99</v>
      </c>
      <c r="AH120" s="6">
        <v>39.99</v>
      </c>
      <c r="AI120" s="6" t="s">
        <v>76</v>
      </c>
      <c r="AJ120" s="6">
        <v>57.99</v>
      </c>
      <c r="AK120" s="6" t="s">
        <v>76</v>
      </c>
      <c r="AL120" s="6" t="s">
        <v>76</v>
      </c>
      <c r="AM120" s="6" t="s">
        <v>76</v>
      </c>
      <c r="AN120">
        <v>49.823333333333331</v>
      </c>
      <c r="AO120">
        <v>39.99</v>
      </c>
      <c r="AP120">
        <v>59.99</v>
      </c>
      <c r="AQ120">
        <v>20</v>
      </c>
      <c r="AR120" s="7" t="str">
        <f t="shared" si="13"/>
        <v>2</v>
      </c>
      <c r="AS120" s="7">
        <v>3</v>
      </c>
      <c r="AT120">
        <v>0.4014183448183582</v>
      </c>
      <c r="AU120">
        <v>12</v>
      </c>
      <c r="AV120">
        <f t="shared" si="14"/>
        <v>2</v>
      </c>
      <c r="AW120">
        <v>9</v>
      </c>
      <c r="AX120">
        <v>0</v>
      </c>
      <c r="AY120">
        <v>-0.8333333333333286</v>
      </c>
      <c r="AZ120">
        <v>0</v>
      </c>
      <c r="BA120">
        <v>0.1666666666666714</v>
      </c>
      <c r="BJ120">
        <v>0</v>
      </c>
      <c r="BK120">
        <v>8.1666666666666714</v>
      </c>
      <c r="BN120">
        <v>20</v>
      </c>
      <c r="BO120">
        <v>-1.8333333333333286</v>
      </c>
      <c r="BP120" s="6">
        <f t="shared" si="18"/>
        <v>0.66681484774394306</v>
      </c>
      <c r="BQ120" s="6">
        <f t="shared" si="15"/>
        <v>53.99</v>
      </c>
      <c r="BR120">
        <v>0</v>
      </c>
      <c r="BS120" s="6">
        <f t="shared" si="16"/>
        <v>0</v>
      </c>
      <c r="BT120" s="6">
        <f t="shared" si="11"/>
        <v>4.1666666666666714</v>
      </c>
      <c r="BU120" s="6">
        <f t="shared" si="12"/>
        <v>8.3628821837158057E-2</v>
      </c>
      <c r="BV120" s="6">
        <f t="shared" si="17"/>
        <v>0</v>
      </c>
    </row>
    <row r="121" spans="1:74">
      <c r="A121" s="14" t="s">
        <v>236</v>
      </c>
      <c r="B121" t="s">
        <v>245</v>
      </c>
      <c r="D121" s="5">
        <v>43829</v>
      </c>
      <c r="E121" s="6">
        <v>89.9</v>
      </c>
      <c r="F121" s="6" t="s">
        <v>76</v>
      </c>
      <c r="G121" s="6" t="s">
        <v>76</v>
      </c>
      <c r="H121" s="6" t="s">
        <v>76</v>
      </c>
      <c r="I121" s="6" t="s">
        <v>76</v>
      </c>
      <c r="J121" s="6" t="s">
        <v>76</v>
      </c>
      <c r="K121" s="6" t="s">
        <v>76</v>
      </c>
      <c r="L121" s="6" t="s">
        <v>76</v>
      </c>
      <c r="M121" s="6" t="s">
        <v>76</v>
      </c>
      <c r="N121" s="6" t="s">
        <v>76</v>
      </c>
      <c r="O121" s="6" t="s">
        <v>76</v>
      </c>
      <c r="P121" s="6" t="s">
        <v>76</v>
      </c>
      <c r="Q121" s="6" t="s">
        <v>76</v>
      </c>
      <c r="R121" s="6">
        <v>99.9</v>
      </c>
      <c r="S121" s="6" t="s">
        <v>76</v>
      </c>
      <c r="T121" s="6">
        <v>95.17</v>
      </c>
      <c r="U121" s="6" t="s">
        <v>76</v>
      </c>
      <c r="V121" s="6" t="s">
        <v>76</v>
      </c>
      <c r="W121" s="6" t="s">
        <v>76</v>
      </c>
      <c r="X121" s="6" t="s">
        <v>76</v>
      </c>
      <c r="Y121" s="6" t="s">
        <v>76</v>
      </c>
      <c r="Z121" s="6" t="s">
        <v>76</v>
      </c>
      <c r="AA121" s="6" t="s">
        <v>76</v>
      </c>
      <c r="AB121" s="6" t="s">
        <v>76</v>
      </c>
      <c r="AC121" s="6" t="s">
        <v>76</v>
      </c>
      <c r="AD121" s="6" t="s">
        <v>76</v>
      </c>
      <c r="AE121" s="6" t="s">
        <v>76</v>
      </c>
      <c r="AF121" s="6" t="s">
        <v>76</v>
      </c>
      <c r="AG121" s="6" t="s">
        <v>76</v>
      </c>
      <c r="AH121" s="6">
        <v>84.9</v>
      </c>
      <c r="AI121" s="6" t="s">
        <v>76</v>
      </c>
      <c r="AJ121" s="6" t="s">
        <v>76</v>
      </c>
      <c r="AK121" s="6" t="s">
        <v>76</v>
      </c>
      <c r="AL121" s="6" t="s">
        <v>76</v>
      </c>
      <c r="AM121" s="6" t="s">
        <v>76</v>
      </c>
      <c r="AN121">
        <v>92.467500000000001</v>
      </c>
      <c r="AO121">
        <v>84.9</v>
      </c>
      <c r="AP121">
        <v>99.9</v>
      </c>
      <c r="AQ121">
        <v>15</v>
      </c>
      <c r="AR121" s="7" t="str">
        <f t="shared" si="13"/>
        <v>2</v>
      </c>
      <c r="AS121" s="7">
        <v>3</v>
      </c>
      <c r="AT121">
        <v>0.16221915808256954</v>
      </c>
      <c r="AU121">
        <v>4</v>
      </c>
      <c r="AV121">
        <f t="shared" si="14"/>
        <v>1</v>
      </c>
      <c r="AW121">
        <v>9</v>
      </c>
      <c r="BB121">
        <v>0</v>
      </c>
      <c r="BC121">
        <v>2.7025000000000006</v>
      </c>
      <c r="BN121">
        <v>15</v>
      </c>
      <c r="BO121">
        <v>-0.90083333333332405</v>
      </c>
      <c r="BP121" s="6">
        <f t="shared" si="18"/>
        <v>0.35335689045936391</v>
      </c>
      <c r="BQ121" s="6">
        <f t="shared" si="15"/>
        <v>95.17</v>
      </c>
      <c r="BR121">
        <v>0</v>
      </c>
      <c r="BS121" s="6">
        <f t="shared" si="16"/>
        <v>0</v>
      </c>
      <c r="BT121" s="6">
        <f t="shared" si="11"/>
        <v>2.7025000000000006</v>
      </c>
      <c r="BU121" s="6">
        <f t="shared" si="12"/>
        <v>2.9226484981209621E-2</v>
      </c>
      <c r="BV121" s="6">
        <f t="shared" si="17"/>
        <v>0</v>
      </c>
    </row>
    <row r="122" spans="1:74">
      <c r="A122" s="14" t="s">
        <v>236</v>
      </c>
      <c r="B122" t="s">
        <v>246</v>
      </c>
      <c r="D122" s="5">
        <v>43829</v>
      </c>
      <c r="E122" s="6">
        <v>89.98</v>
      </c>
      <c r="F122" s="6" t="s">
        <v>76</v>
      </c>
      <c r="G122" s="6" t="s">
        <v>76</v>
      </c>
      <c r="H122" s="6" t="s">
        <v>76</v>
      </c>
      <c r="I122" s="6" t="s">
        <v>76</v>
      </c>
      <c r="J122" s="6">
        <v>89.99</v>
      </c>
      <c r="K122" s="6">
        <v>89.99</v>
      </c>
      <c r="L122" s="6" t="s">
        <v>76</v>
      </c>
      <c r="M122" s="6">
        <v>99.99</v>
      </c>
      <c r="N122" s="6">
        <v>99.99</v>
      </c>
      <c r="O122" s="6" t="s">
        <v>76</v>
      </c>
      <c r="P122" s="6">
        <v>99.99</v>
      </c>
      <c r="Q122" s="6" t="s">
        <v>76</v>
      </c>
      <c r="R122" s="6" t="s">
        <v>76</v>
      </c>
      <c r="S122" s="6">
        <v>86.9</v>
      </c>
      <c r="T122" s="6">
        <v>85.99</v>
      </c>
      <c r="U122" s="6" t="s">
        <v>76</v>
      </c>
      <c r="V122" s="6" t="s">
        <v>76</v>
      </c>
      <c r="W122" s="6" t="s">
        <v>76</v>
      </c>
      <c r="X122" s="6" t="s">
        <v>76</v>
      </c>
      <c r="Y122" s="6" t="s">
        <v>76</v>
      </c>
      <c r="Z122" s="6" t="s">
        <v>76</v>
      </c>
      <c r="AA122" s="6" t="s">
        <v>76</v>
      </c>
      <c r="AB122" s="6" t="s">
        <v>76</v>
      </c>
      <c r="AC122" s="6" t="s">
        <v>76</v>
      </c>
      <c r="AD122" s="6" t="s">
        <v>76</v>
      </c>
      <c r="AE122" s="6" t="s">
        <v>76</v>
      </c>
      <c r="AF122" s="6" t="s">
        <v>76</v>
      </c>
      <c r="AG122" s="6">
        <v>112.99</v>
      </c>
      <c r="AH122" s="6" t="s">
        <v>76</v>
      </c>
      <c r="AI122" s="6" t="s">
        <v>76</v>
      </c>
      <c r="AJ122" s="6">
        <v>108.99</v>
      </c>
      <c r="AK122" s="6" t="s">
        <v>76</v>
      </c>
      <c r="AL122" s="6" t="s">
        <v>76</v>
      </c>
      <c r="AM122" s="6" t="s">
        <v>76</v>
      </c>
      <c r="AN122">
        <v>96.47999999999999</v>
      </c>
      <c r="AO122">
        <v>85.99</v>
      </c>
      <c r="AP122">
        <v>112.99</v>
      </c>
      <c r="AQ122">
        <v>27</v>
      </c>
      <c r="AR122" s="7" t="str">
        <f t="shared" si="13"/>
        <v>2</v>
      </c>
      <c r="AS122" s="7">
        <v>3</v>
      </c>
      <c r="AT122">
        <v>0.27985074626865675</v>
      </c>
      <c r="AU122">
        <v>10</v>
      </c>
      <c r="AV122">
        <f t="shared" si="14"/>
        <v>2</v>
      </c>
      <c r="AW122">
        <v>9</v>
      </c>
      <c r="AX122">
        <v>0</v>
      </c>
      <c r="AY122">
        <v>-6.4899999999999949</v>
      </c>
      <c r="AZ122">
        <v>0</v>
      </c>
      <c r="BA122">
        <v>3.5100000000000051</v>
      </c>
      <c r="BB122">
        <v>0.9100000000000108</v>
      </c>
      <c r="BC122">
        <v>-10.034999999999997</v>
      </c>
      <c r="BJ122">
        <v>0</v>
      </c>
      <c r="BK122">
        <v>12.510000000000005</v>
      </c>
      <c r="BN122">
        <v>10.009999999999991</v>
      </c>
      <c r="BO122">
        <v>-1.4949999999999903</v>
      </c>
      <c r="BP122" s="6">
        <f t="shared" si="18"/>
        <v>0.20022002200220004</v>
      </c>
      <c r="BQ122" s="6">
        <f t="shared" si="15"/>
        <v>98.717500000000001</v>
      </c>
      <c r="BR122">
        <v>0.4550000000000054</v>
      </c>
      <c r="BS122" s="6">
        <f t="shared" si="16"/>
        <v>4.6091118595994168E-3</v>
      </c>
      <c r="BT122" s="6">
        <f t="shared" si="11"/>
        <v>2.2375000000000114</v>
      </c>
      <c r="BU122" s="6">
        <f t="shared" si="12"/>
        <v>2.3191334991708248E-2</v>
      </c>
      <c r="BV122" s="6">
        <f t="shared" si="17"/>
        <v>4.6091118595994168E-3</v>
      </c>
    </row>
    <row r="123" spans="1:74">
      <c r="A123" s="14" t="s">
        <v>247</v>
      </c>
      <c r="B123" t="s">
        <v>248</v>
      </c>
      <c r="D123" s="5">
        <v>43825</v>
      </c>
      <c r="E123" s="6">
        <v>119</v>
      </c>
      <c r="F123" s="6" t="s">
        <v>76</v>
      </c>
      <c r="G123" s="6" t="s">
        <v>76</v>
      </c>
      <c r="H123" s="6" t="s">
        <v>76</v>
      </c>
      <c r="I123" s="6" t="s">
        <v>76</v>
      </c>
      <c r="J123" s="6" t="s">
        <v>76</v>
      </c>
      <c r="K123" s="6" t="s">
        <v>76</v>
      </c>
      <c r="L123" s="6" t="s">
        <v>76</v>
      </c>
      <c r="M123" s="6" t="s">
        <v>76</v>
      </c>
      <c r="N123" s="6" t="s">
        <v>76</v>
      </c>
      <c r="O123" s="6" t="s">
        <v>76</v>
      </c>
      <c r="P123" s="6" t="s">
        <v>76</v>
      </c>
      <c r="Q123" s="6" t="s">
        <v>76</v>
      </c>
      <c r="R123" s="6" t="s">
        <v>76</v>
      </c>
      <c r="S123" s="6" t="s">
        <v>76</v>
      </c>
      <c r="T123" s="6" t="s">
        <v>76</v>
      </c>
      <c r="U123" s="6" t="s">
        <v>76</v>
      </c>
      <c r="V123" s="6" t="s">
        <v>76</v>
      </c>
      <c r="W123" s="6" t="s">
        <v>76</v>
      </c>
      <c r="X123" s="6" t="s">
        <v>76</v>
      </c>
      <c r="Y123" s="6" t="s">
        <v>76</v>
      </c>
      <c r="Z123" s="6" t="s">
        <v>76</v>
      </c>
      <c r="AA123" s="6" t="s">
        <v>76</v>
      </c>
      <c r="AB123" s="6" t="s">
        <v>76</v>
      </c>
      <c r="AC123" s="6" t="s">
        <v>76</v>
      </c>
      <c r="AD123" s="6" t="s">
        <v>76</v>
      </c>
      <c r="AE123" s="6" t="s">
        <v>76</v>
      </c>
      <c r="AF123" s="6" t="s">
        <v>76</v>
      </c>
      <c r="AG123" s="6" t="s">
        <v>76</v>
      </c>
      <c r="AH123" s="6" t="s">
        <v>76</v>
      </c>
      <c r="AI123" s="6" t="s">
        <v>76</v>
      </c>
      <c r="AJ123" s="6" t="s">
        <v>76</v>
      </c>
      <c r="AK123" s="6" t="s">
        <v>76</v>
      </c>
      <c r="AL123" s="6" t="s">
        <v>76</v>
      </c>
      <c r="AM123" s="6" t="s">
        <v>76</v>
      </c>
      <c r="AN123">
        <v>119</v>
      </c>
      <c r="AO123">
        <v>119</v>
      </c>
      <c r="AP123">
        <v>119</v>
      </c>
      <c r="AQ123">
        <v>0</v>
      </c>
      <c r="AR123" s="7" t="str">
        <f t="shared" si="13"/>
        <v>2</v>
      </c>
      <c r="AS123" s="7">
        <v>3</v>
      </c>
      <c r="AT123">
        <v>0</v>
      </c>
      <c r="AU123">
        <v>1</v>
      </c>
      <c r="AV123">
        <f t="shared" si="14"/>
        <v>1</v>
      </c>
      <c r="AW123">
        <v>10</v>
      </c>
      <c r="BN123">
        <v>0</v>
      </c>
      <c r="BO123">
        <v>0</v>
      </c>
      <c r="BP123" s="6"/>
      <c r="BQ123" s="6"/>
      <c r="BS123" s="6"/>
      <c r="BT123" s="6"/>
      <c r="BU123" s="6"/>
      <c r="BV123" s="6"/>
    </row>
    <row r="124" spans="1:74">
      <c r="A124" s="14" t="s">
        <v>247</v>
      </c>
      <c r="B124" t="s">
        <v>249</v>
      </c>
      <c r="D124" s="5">
        <v>43825</v>
      </c>
      <c r="E124" s="6">
        <v>154.6</v>
      </c>
      <c r="F124" s="6" t="s">
        <v>76</v>
      </c>
      <c r="G124" s="6" t="s">
        <v>76</v>
      </c>
      <c r="H124" s="6" t="s">
        <v>76</v>
      </c>
      <c r="I124" s="6" t="s">
        <v>76</v>
      </c>
      <c r="J124" s="6" t="s">
        <v>76</v>
      </c>
      <c r="K124" s="6" t="s">
        <v>76</v>
      </c>
      <c r="L124" s="6" t="s">
        <v>76</v>
      </c>
      <c r="M124" s="6">
        <v>159.99</v>
      </c>
      <c r="N124" s="6">
        <v>159.99</v>
      </c>
      <c r="O124" s="6">
        <v>159.99</v>
      </c>
      <c r="P124" s="6">
        <v>149.99</v>
      </c>
      <c r="Q124" s="6">
        <v>159.99</v>
      </c>
      <c r="R124" s="6" t="s">
        <v>76</v>
      </c>
      <c r="S124" s="6" t="s">
        <v>76</v>
      </c>
      <c r="T124" s="6">
        <v>129.99</v>
      </c>
      <c r="U124" s="6" t="s">
        <v>76</v>
      </c>
      <c r="V124" s="6">
        <v>125.93</v>
      </c>
      <c r="W124" s="6">
        <v>123.89</v>
      </c>
      <c r="X124" s="6" t="s">
        <v>76</v>
      </c>
      <c r="Y124" s="6" t="s">
        <v>76</v>
      </c>
      <c r="Z124" s="6" t="s">
        <v>76</v>
      </c>
      <c r="AA124" s="6" t="s">
        <v>76</v>
      </c>
      <c r="AB124" s="6" t="s">
        <v>76</v>
      </c>
      <c r="AC124" s="6" t="s">
        <v>76</v>
      </c>
      <c r="AD124" s="6" t="s">
        <v>76</v>
      </c>
      <c r="AE124" s="6">
        <v>150.13</v>
      </c>
      <c r="AF124" s="6" t="s">
        <v>76</v>
      </c>
      <c r="AG124" s="6" t="s">
        <v>76</v>
      </c>
      <c r="AH124" s="6">
        <v>124.9</v>
      </c>
      <c r="AI124" s="6" t="s">
        <v>76</v>
      </c>
      <c r="AJ124" s="6" t="s">
        <v>76</v>
      </c>
      <c r="AK124" s="6" t="s">
        <v>76</v>
      </c>
      <c r="AL124" s="6">
        <v>139.99</v>
      </c>
      <c r="AM124" s="6">
        <v>181.59</v>
      </c>
      <c r="AN124">
        <v>147.76692307692309</v>
      </c>
      <c r="AO124">
        <v>123.89</v>
      </c>
      <c r="AP124">
        <v>181.59</v>
      </c>
      <c r="AQ124">
        <v>57.7</v>
      </c>
      <c r="AR124" s="7" t="str">
        <f t="shared" si="13"/>
        <v>2</v>
      </c>
      <c r="AS124" s="7">
        <v>3</v>
      </c>
      <c r="AT124">
        <v>0.39047980967948481</v>
      </c>
      <c r="AU124">
        <v>13</v>
      </c>
      <c r="AV124">
        <f t="shared" si="14"/>
        <v>2</v>
      </c>
      <c r="AW124">
        <v>10</v>
      </c>
      <c r="AZ124">
        <v>0</v>
      </c>
      <c r="BA124">
        <v>12.223076923076917</v>
      </c>
      <c r="BB124">
        <v>0</v>
      </c>
      <c r="BC124">
        <v>-17.776923076923083</v>
      </c>
      <c r="BD124">
        <v>2.0400000000000063</v>
      </c>
      <c r="BE124">
        <v>-22.856923076923096</v>
      </c>
      <c r="BH124">
        <v>0</v>
      </c>
      <c r="BI124">
        <v>2.3630769230769033</v>
      </c>
      <c r="BL124">
        <v>41.599999999999994</v>
      </c>
      <c r="BM124">
        <v>13.023076923076928</v>
      </c>
      <c r="BN124">
        <v>29.699999999999989</v>
      </c>
      <c r="BO124">
        <v>-2.861923076923091</v>
      </c>
      <c r="BP124" s="6">
        <f>BN124/AVERAGE(F124,G124,H124,I124,L124,P124,AC124,AD124,AE124,AH124,)</f>
        <v>0.27951625805844421</v>
      </c>
      <c r="BQ124" s="6">
        <f t="shared" si="15"/>
        <v>140.27799999999999</v>
      </c>
      <c r="BR124">
        <v>10.91</v>
      </c>
      <c r="BS124" s="6">
        <f t="shared" si="16"/>
        <v>7.7774134219193325E-2</v>
      </c>
      <c r="BT124" s="6">
        <f>BQ124-AN124</f>
        <v>-7.4889230769231006</v>
      </c>
      <c r="BU124" s="6">
        <f>BT124/AN124</f>
        <v>-5.0680645715445997E-2</v>
      </c>
      <c r="BV124" s="6">
        <f t="shared" si="17"/>
        <v>7.7774134219193325E-2</v>
      </c>
    </row>
    <row r="125" spans="1:74">
      <c r="A125" s="14" t="s">
        <v>247</v>
      </c>
      <c r="B125" t="s">
        <v>250</v>
      </c>
      <c r="D125" s="5">
        <v>43825</v>
      </c>
      <c r="E125" s="6">
        <v>8.99</v>
      </c>
      <c r="F125" s="6" t="s">
        <v>76</v>
      </c>
      <c r="G125" s="6" t="s">
        <v>76</v>
      </c>
      <c r="H125" s="6" t="s">
        <v>76</v>
      </c>
      <c r="I125" s="6" t="s">
        <v>76</v>
      </c>
      <c r="J125" s="6" t="s">
        <v>76</v>
      </c>
      <c r="K125" s="6" t="s">
        <v>76</v>
      </c>
      <c r="L125" s="6" t="s">
        <v>76</v>
      </c>
      <c r="M125" s="6" t="s">
        <v>76</v>
      </c>
      <c r="N125" s="6" t="s">
        <v>76</v>
      </c>
      <c r="O125" s="6" t="s">
        <v>76</v>
      </c>
      <c r="P125" s="6" t="s">
        <v>76</v>
      </c>
      <c r="Q125" s="6" t="s">
        <v>76</v>
      </c>
      <c r="R125" s="6" t="s">
        <v>76</v>
      </c>
      <c r="S125" s="6" t="s">
        <v>76</v>
      </c>
      <c r="T125" s="6" t="s">
        <v>76</v>
      </c>
      <c r="U125" s="6" t="s">
        <v>76</v>
      </c>
      <c r="V125" s="6" t="s">
        <v>76</v>
      </c>
      <c r="W125" s="6" t="s">
        <v>76</v>
      </c>
      <c r="X125" s="6" t="s">
        <v>76</v>
      </c>
      <c r="Y125" s="6" t="s">
        <v>76</v>
      </c>
      <c r="Z125" s="6" t="s">
        <v>76</v>
      </c>
      <c r="AA125" s="6" t="s">
        <v>76</v>
      </c>
      <c r="AB125" s="6" t="s">
        <v>76</v>
      </c>
      <c r="AC125" s="6" t="s">
        <v>76</v>
      </c>
      <c r="AD125" s="6" t="s">
        <v>76</v>
      </c>
      <c r="AE125" s="6" t="s">
        <v>76</v>
      </c>
      <c r="AF125" s="6" t="s">
        <v>76</v>
      </c>
      <c r="AG125" s="6" t="s">
        <v>76</v>
      </c>
      <c r="AH125" s="6" t="s">
        <v>76</v>
      </c>
      <c r="AI125" s="6" t="s">
        <v>76</v>
      </c>
      <c r="AJ125" s="6" t="s">
        <v>76</v>
      </c>
      <c r="AK125" s="6" t="s">
        <v>76</v>
      </c>
      <c r="AL125" s="6" t="s">
        <v>76</v>
      </c>
      <c r="AM125" s="6" t="s">
        <v>76</v>
      </c>
      <c r="AN125">
        <v>8.99</v>
      </c>
      <c r="AO125">
        <v>8.99</v>
      </c>
      <c r="AP125">
        <v>8.99</v>
      </c>
      <c r="AQ125">
        <v>0</v>
      </c>
      <c r="AR125" s="7" t="str">
        <f t="shared" si="13"/>
        <v>1</v>
      </c>
      <c r="AS125" s="7">
        <v>3</v>
      </c>
      <c r="AT125">
        <v>0</v>
      </c>
      <c r="AU125">
        <v>1</v>
      </c>
      <c r="AV125">
        <f t="shared" si="14"/>
        <v>1</v>
      </c>
      <c r="AW125">
        <v>10</v>
      </c>
      <c r="BN125">
        <v>0</v>
      </c>
      <c r="BO125">
        <v>0</v>
      </c>
      <c r="BP125" s="6"/>
      <c r="BQ125" s="6"/>
      <c r="BS125" s="6"/>
      <c r="BT125" s="6"/>
      <c r="BU125" s="6"/>
      <c r="BV125" s="6"/>
    </row>
    <row r="126" spans="1:74" ht="16.5">
      <c r="A126" s="14" t="s">
        <v>247</v>
      </c>
      <c r="B126" t="s">
        <v>251</v>
      </c>
      <c r="C126" s="17"/>
      <c r="D126" s="5">
        <v>43825</v>
      </c>
      <c r="E126" s="6">
        <v>18.940000000000001</v>
      </c>
      <c r="F126" s="6" t="s">
        <v>76</v>
      </c>
      <c r="G126" s="6" t="s">
        <v>76</v>
      </c>
      <c r="H126" s="6" t="s">
        <v>76</v>
      </c>
      <c r="I126" s="6" t="s">
        <v>76</v>
      </c>
      <c r="J126" s="6" t="s">
        <v>76</v>
      </c>
      <c r="K126" s="6" t="s">
        <v>76</v>
      </c>
      <c r="L126" s="6" t="s">
        <v>76</v>
      </c>
      <c r="M126" s="6">
        <v>26.99</v>
      </c>
      <c r="N126" s="6">
        <v>26.99</v>
      </c>
      <c r="O126" s="6">
        <v>26.99</v>
      </c>
      <c r="P126" s="6">
        <v>26.99</v>
      </c>
      <c r="Q126" s="6" t="s">
        <v>76</v>
      </c>
      <c r="R126" s="6" t="s">
        <v>76</v>
      </c>
      <c r="S126" s="6" t="s">
        <v>76</v>
      </c>
      <c r="T126" s="6" t="s">
        <v>76</v>
      </c>
      <c r="U126" s="6" t="s">
        <v>76</v>
      </c>
      <c r="V126" s="6" t="s">
        <v>76</v>
      </c>
      <c r="W126" s="6" t="s">
        <v>76</v>
      </c>
      <c r="X126" s="6" t="s">
        <v>76</v>
      </c>
      <c r="Y126" s="6" t="s">
        <v>76</v>
      </c>
      <c r="Z126" s="6" t="s">
        <v>76</v>
      </c>
      <c r="AA126" s="6" t="s">
        <v>76</v>
      </c>
      <c r="AB126" s="6" t="s">
        <v>76</v>
      </c>
      <c r="AC126" s="6" t="s">
        <v>76</v>
      </c>
      <c r="AD126" s="6" t="s">
        <v>76</v>
      </c>
      <c r="AE126" s="6" t="s">
        <v>76</v>
      </c>
      <c r="AF126" s="6" t="s">
        <v>76</v>
      </c>
      <c r="AG126" s="6" t="s">
        <v>76</v>
      </c>
      <c r="AH126" s="6">
        <v>21.99</v>
      </c>
      <c r="AI126" s="6" t="s">
        <v>76</v>
      </c>
      <c r="AJ126" s="6" t="s">
        <v>76</v>
      </c>
      <c r="AK126" s="6" t="s">
        <v>76</v>
      </c>
      <c r="AL126" s="6" t="s">
        <v>76</v>
      </c>
      <c r="AM126" s="6" t="s">
        <v>76</v>
      </c>
      <c r="AN126">
        <v>24.814999999999998</v>
      </c>
      <c r="AO126">
        <v>18.940000000000001</v>
      </c>
      <c r="AP126">
        <v>26.99</v>
      </c>
      <c r="AQ126">
        <v>8.0499999999999972</v>
      </c>
      <c r="AR126" s="7" t="str">
        <f t="shared" si="13"/>
        <v>1</v>
      </c>
      <c r="AS126" s="7">
        <v>3</v>
      </c>
      <c r="AT126">
        <v>0.32440056417489416</v>
      </c>
      <c r="AU126">
        <v>6</v>
      </c>
      <c r="AV126">
        <f t="shared" si="14"/>
        <v>1</v>
      </c>
      <c r="AW126">
        <v>10</v>
      </c>
      <c r="AZ126">
        <v>0</v>
      </c>
      <c r="BA126">
        <v>2.1750000000000007</v>
      </c>
      <c r="BN126">
        <v>8.0499999999999972</v>
      </c>
      <c r="BO126">
        <v>-2.1749999999999972</v>
      </c>
      <c r="BP126" s="6">
        <f t="shared" ref="BP126:BP137" si="19">BN126/AVERAGE(F126,G126,H126,I126,L126,P126,AC126,AD126,AE126,AH126,)</f>
        <v>0.49305839118007339</v>
      </c>
      <c r="BQ126" s="6"/>
      <c r="BS126" s="6"/>
      <c r="BT126" s="6"/>
      <c r="BU126" s="6"/>
      <c r="BV126" s="6"/>
    </row>
    <row r="127" spans="1:74">
      <c r="A127" s="14" t="s">
        <v>247</v>
      </c>
      <c r="B127" t="s">
        <v>252</v>
      </c>
      <c r="C127">
        <v>4002051693602</v>
      </c>
      <c r="D127" s="5">
        <v>43825</v>
      </c>
      <c r="E127" s="6">
        <v>26.68</v>
      </c>
      <c r="F127" s="6" t="s">
        <v>76</v>
      </c>
      <c r="G127" s="6" t="s">
        <v>76</v>
      </c>
      <c r="H127" s="6" t="s">
        <v>76</v>
      </c>
      <c r="I127" s="6" t="s">
        <v>76</v>
      </c>
      <c r="J127" s="6">
        <v>19.989999999999998</v>
      </c>
      <c r="K127" s="6" t="s">
        <v>76</v>
      </c>
      <c r="L127" s="6" t="s">
        <v>76</v>
      </c>
      <c r="M127" s="6" t="s">
        <v>76</v>
      </c>
      <c r="N127" s="6" t="s">
        <v>76</v>
      </c>
      <c r="O127" s="6" t="s">
        <v>76</v>
      </c>
      <c r="P127" s="6" t="s">
        <v>76</v>
      </c>
      <c r="Q127" s="6" t="s">
        <v>76</v>
      </c>
      <c r="R127" s="6">
        <v>24.99</v>
      </c>
      <c r="S127" s="6" t="s">
        <v>76</v>
      </c>
      <c r="T127" s="6" t="s">
        <v>76</v>
      </c>
      <c r="U127" s="6" t="s">
        <v>76</v>
      </c>
      <c r="V127" s="6">
        <v>20.48</v>
      </c>
      <c r="W127" s="6">
        <v>19.89</v>
      </c>
      <c r="X127" s="6" t="s">
        <v>76</v>
      </c>
      <c r="Y127" s="6" t="s">
        <v>76</v>
      </c>
      <c r="Z127" s="6" t="s">
        <v>76</v>
      </c>
      <c r="AA127" s="6" t="s">
        <v>76</v>
      </c>
      <c r="AB127" s="6" t="s">
        <v>76</v>
      </c>
      <c r="AC127" s="6" t="s">
        <v>76</v>
      </c>
      <c r="AD127" s="6" t="s">
        <v>76</v>
      </c>
      <c r="AE127" s="6" t="s">
        <v>76</v>
      </c>
      <c r="AF127" s="6" t="s">
        <v>76</v>
      </c>
      <c r="AG127" s="6" t="s">
        <v>76</v>
      </c>
      <c r="AH127" s="6">
        <v>20.99</v>
      </c>
      <c r="AI127" s="6">
        <v>34.99</v>
      </c>
      <c r="AJ127" s="6">
        <v>26.95</v>
      </c>
      <c r="AK127" s="6">
        <v>34.99</v>
      </c>
      <c r="AL127" s="6">
        <v>21.99</v>
      </c>
      <c r="AM127" s="6">
        <v>29.99</v>
      </c>
      <c r="AN127">
        <v>25.63</v>
      </c>
      <c r="AO127">
        <v>19.89</v>
      </c>
      <c r="AP127">
        <v>34.99</v>
      </c>
      <c r="AQ127">
        <v>15.100000000000001</v>
      </c>
      <c r="AR127" s="7" t="str">
        <f t="shared" si="13"/>
        <v>1</v>
      </c>
      <c r="AS127" s="7">
        <v>3</v>
      </c>
      <c r="AT127">
        <v>0.58915333593445185</v>
      </c>
      <c r="AU127">
        <v>11</v>
      </c>
      <c r="AV127">
        <f t="shared" si="14"/>
        <v>2</v>
      </c>
      <c r="AW127">
        <v>10</v>
      </c>
      <c r="AX127">
        <v>0</v>
      </c>
      <c r="AY127">
        <v>-5.6400000000000006</v>
      </c>
      <c r="BD127">
        <v>0.58999999999999986</v>
      </c>
      <c r="BE127">
        <v>-5.4449999999999967</v>
      </c>
      <c r="BJ127">
        <v>8.0400000000000027</v>
      </c>
      <c r="BK127">
        <v>6.6800000000000033</v>
      </c>
      <c r="BL127">
        <v>8</v>
      </c>
      <c r="BM127">
        <v>0.35999999999999943</v>
      </c>
      <c r="BN127">
        <v>5.6900000000000013</v>
      </c>
      <c r="BO127">
        <v>-1.4100000000000001</v>
      </c>
      <c r="BP127" s="6">
        <f t="shared" si="19"/>
        <v>0.54216293473082433</v>
      </c>
      <c r="BQ127" s="6">
        <f t="shared" si="15"/>
        <v>27.040000000000003</v>
      </c>
      <c r="BR127">
        <v>5.5433333333333339</v>
      </c>
      <c r="BS127" s="6">
        <f t="shared" si="16"/>
        <v>0.20500493096646943</v>
      </c>
      <c r="BT127" s="6">
        <f t="shared" ref="BT127:BT132" si="20">BQ127-AN127</f>
        <v>1.4100000000000037</v>
      </c>
      <c r="BU127" s="6">
        <f t="shared" ref="BU127:BU132" si="21">BT127/AN127</f>
        <v>5.501365587202512E-2</v>
      </c>
      <c r="BV127" s="6">
        <f t="shared" si="17"/>
        <v>0.20500493096646943</v>
      </c>
    </row>
    <row r="128" spans="1:74">
      <c r="A128" s="14" t="s">
        <v>247</v>
      </c>
      <c r="B128" t="s">
        <v>253</v>
      </c>
      <c r="D128" s="5">
        <v>43825</v>
      </c>
      <c r="E128" s="6">
        <v>9.99</v>
      </c>
      <c r="F128" s="6" t="s">
        <v>76</v>
      </c>
      <c r="G128" s="6" t="s">
        <v>76</v>
      </c>
      <c r="H128" s="6" t="s">
        <v>76</v>
      </c>
      <c r="I128" s="6" t="s">
        <v>76</v>
      </c>
      <c r="J128" s="6" t="s">
        <v>76</v>
      </c>
      <c r="K128" s="6" t="s">
        <v>76</v>
      </c>
      <c r="L128" s="6" t="s">
        <v>76</v>
      </c>
      <c r="M128" s="6" t="s">
        <v>76</v>
      </c>
      <c r="N128" s="6" t="s">
        <v>76</v>
      </c>
      <c r="O128" s="6" t="s">
        <v>76</v>
      </c>
      <c r="P128" s="6" t="s">
        <v>76</v>
      </c>
      <c r="Q128" s="6" t="s">
        <v>76</v>
      </c>
      <c r="R128" s="6">
        <v>13.99</v>
      </c>
      <c r="S128" s="6" t="s">
        <v>76</v>
      </c>
      <c r="T128" s="6" t="s">
        <v>76</v>
      </c>
      <c r="U128" s="6" t="s">
        <v>76</v>
      </c>
      <c r="V128" s="6">
        <v>11.49</v>
      </c>
      <c r="W128" s="6">
        <v>11.49</v>
      </c>
      <c r="X128" s="6" t="s">
        <v>76</v>
      </c>
      <c r="Y128" s="6" t="s">
        <v>76</v>
      </c>
      <c r="Z128" s="6" t="s">
        <v>76</v>
      </c>
      <c r="AA128" s="6" t="s">
        <v>76</v>
      </c>
      <c r="AB128" s="6" t="s">
        <v>76</v>
      </c>
      <c r="AC128" s="6" t="s">
        <v>76</v>
      </c>
      <c r="AD128" s="6" t="s">
        <v>76</v>
      </c>
      <c r="AE128" s="6">
        <v>15.31</v>
      </c>
      <c r="AF128" s="6" t="s">
        <v>76</v>
      </c>
      <c r="AG128" s="6" t="s">
        <v>76</v>
      </c>
      <c r="AH128" s="6">
        <v>11.49</v>
      </c>
      <c r="AI128" s="6">
        <v>24.99</v>
      </c>
      <c r="AJ128" s="6">
        <v>17.95</v>
      </c>
      <c r="AK128" s="6">
        <v>24.99</v>
      </c>
      <c r="AL128" s="6">
        <v>16.989999999999998</v>
      </c>
      <c r="AM128" s="6">
        <v>15.92</v>
      </c>
      <c r="AN128">
        <v>15.872727272727273</v>
      </c>
      <c r="AO128">
        <v>9.99</v>
      </c>
      <c r="AP128">
        <v>24.99</v>
      </c>
      <c r="AQ128">
        <v>14.999999999999998</v>
      </c>
      <c r="AR128" s="7" t="str">
        <f t="shared" si="13"/>
        <v>1</v>
      </c>
      <c r="AS128" s="7">
        <v>3</v>
      </c>
      <c r="AT128">
        <v>0.94501718213058405</v>
      </c>
      <c r="AU128">
        <v>11</v>
      </c>
      <c r="AV128">
        <f t="shared" si="14"/>
        <v>2</v>
      </c>
      <c r="AW128">
        <v>10</v>
      </c>
      <c r="BD128">
        <v>0</v>
      </c>
      <c r="BE128">
        <v>-4.3827272727272728</v>
      </c>
      <c r="BH128">
        <v>0</v>
      </c>
      <c r="BI128">
        <v>-0.56272727272727252</v>
      </c>
      <c r="BJ128">
        <v>7.0399999999999991</v>
      </c>
      <c r="BK128">
        <v>6.7706060606060579</v>
      </c>
      <c r="BL128">
        <v>1.0699999999999985</v>
      </c>
      <c r="BM128">
        <v>0.58227272727272528</v>
      </c>
      <c r="BN128">
        <v>5.32</v>
      </c>
      <c r="BO128">
        <v>-3.1777272727272727</v>
      </c>
      <c r="BP128" s="6">
        <f t="shared" si="19"/>
        <v>0.59552238805970148</v>
      </c>
      <c r="BQ128" s="6">
        <f t="shared" si="15"/>
        <v>17.688571428571429</v>
      </c>
      <c r="BR128">
        <v>2.0274999999999994</v>
      </c>
      <c r="BS128" s="6">
        <f t="shared" si="16"/>
        <v>0.11462203198190919</v>
      </c>
      <c r="BT128" s="6">
        <f t="shared" si="20"/>
        <v>1.8158441558441556</v>
      </c>
      <c r="BU128" s="6">
        <f t="shared" si="21"/>
        <v>0.11440026182294222</v>
      </c>
      <c r="BV128" s="6">
        <f t="shared" si="17"/>
        <v>0.11462203198190919</v>
      </c>
    </row>
    <row r="129" spans="1:74">
      <c r="A129" s="14" t="s">
        <v>247</v>
      </c>
      <c r="B129" t="s">
        <v>254</v>
      </c>
      <c r="D129" s="5">
        <v>43825</v>
      </c>
      <c r="E129" s="6">
        <v>13.32</v>
      </c>
      <c r="F129" s="6" t="s">
        <v>76</v>
      </c>
      <c r="G129" s="6" t="s">
        <v>76</v>
      </c>
      <c r="H129" s="6" t="s">
        <v>76</v>
      </c>
      <c r="I129" s="6" t="s">
        <v>76</v>
      </c>
      <c r="J129" s="6" t="s">
        <v>76</v>
      </c>
      <c r="K129" s="6" t="s">
        <v>76</v>
      </c>
      <c r="L129" s="6" t="s">
        <v>76</v>
      </c>
      <c r="M129" s="6">
        <v>19.989999999999998</v>
      </c>
      <c r="N129" s="6">
        <v>19.989999999999998</v>
      </c>
      <c r="O129" s="6">
        <v>19.989999999999998</v>
      </c>
      <c r="P129" s="6">
        <v>19.989999999999998</v>
      </c>
      <c r="Q129" s="6">
        <v>19.989999999999998</v>
      </c>
      <c r="R129" s="6">
        <v>23.99</v>
      </c>
      <c r="S129" s="6" t="s">
        <v>76</v>
      </c>
      <c r="T129" s="6" t="s">
        <v>76</v>
      </c>
      <c r="U129" s="6">
        <v>24.99</v>
      </c>
      <c r="V129" s="6">
        <v>14.5</v>
      </c>
      <c r="W129" s="6">
        <v>13.99</v>
      </c>
      <c r="X129" s="6" t="s">
        <v>76</v>
      </c>
      <c r="Y129" s="6" t="s">
        <v>76</v>
      </c>
      <c r="Z129" s="6" t="s">
        <v>76</v>
      </c>
      <c r="AA129" s="6" t="s">
        <v>76</v>
      </c>
      <c r="AB129" s="6" t="s">
        <v>76</v>
      </c>
      <c r="AC129" s="6" t="s">
        <v>76</v>
      </c>
      <c r="AD129" s="6" t="s">
        <v>76</v>
      </c>
      <c r="AE129" s="6">
        <v>17.09</v>
      </c>
      <c r="AF129" s="6" t="s">
        <v>76</v>
      </c>
      <c r="AG129" s="6" t="s">
        <v>76</v>
      </c>
      <c r="AH129" s="6">
        <v>13.99</v>
      </c>
      <c r="AI129" s="6">
        <v>24.99</v>
      </c>
      <c r="AJ129" s="6">
        <v>22.95</v>
      </c>
      <c r="AK129" s="6"/>
      <c r="AL129" s="6">
        <v>15.09</v>
      </c>
      <c r="AM129" s="6">
        <v>15.57</v>
      </c>
      <c r="AN129">
        <v>18.776250000000001</v>
      </c>
      <c r="AO129">
        <v>13.32</v>
      </c>
      <c r="AP129">
        <v>24.99</v>
      </c>
      <c r="AQ129">
        <v>11.669999999999998</v>
      </c>
      <c r="AR129" s="7" t="str">
        <f t="shared" si="13"/>
        <v>1</v>
      </c>
      <c r="AS129" s="7">
        <v>3</v>
      </c>
      <c r="AT129">
        <v>0.62152985819852191</v>
      </c>
      <c r="AU129">
        <v>16</v>
      </c>
      <c r="AV129">
        <f t="shared" si="14"/>
        <v>3</v>
      </c>
      <c r="AW129">
        <v>10</v>
      </c>
      <c r="AZ129">
        <v>0</v>
      </c>
      <c r="BA129">
        <v>1.2137499999999974</v>
      </c>
      <c r="BD129">
        <v>10.999999999999998</v>
      </c>
      <c r="BE129">
        <v>-0.94958333333333655</v>
      </c>
      <c r="BH129">
        <v>0</v>
      </c>
      <c r="BI129">
        <v>-1.6862500000000011</v>
      </c>
      <c r="BJ129">
        <v>2.0399999999999991</v>
      </c>
      <c r="BK129">
        <v>5.1937499999999979</v>
      </c>
      <c r="BL129">
        <v>0.48000000000000043</v>
      </c>
      <c r="BM129">
        <v>-3.4462500000000009</v>
      </c>
      <c r="BN129">
        <v>10.669999999999998</v>
      </c>
      <c r="BO129">
        <v>-1.1002500000000026</v>
      </c>
      <c r="BP129" s="6">
        <f t="shared" si="19"/>
        <v>0.83571568435480703</v>
      </c>
      <c r="BQ129" s="6">
        <f t="shared" si="15"/>
        <v>18.868571428571432</v>
      </c>
      <c r="BR129">
        <v>3.3799999999999994</v>
      </c>
      <c r="BS129" s="6">
        <f t="shared" si="16"/>
        <v>0.17913385826771647</v>
      </c>
      <c r="BT129" s="6">
        <f t="shared" si="20"/>
        <v>9.2321428571430886E-2</v>
      </c>
      <c r="BU129" s="6">
        <f t="shared" si="21"/>
        <v>4.9169258276509356E-3</v>
      </c>
      <c r="BV129" s="6">
        <f t="shared" si="17"/>
        <v>0.17913385826771647</v>
      </c>
    </row>
    <row r="130" spans="1:74">
      <c r="A130" s="14" t="s">
        <v>247</v>
      </c>
      <c r="B130" t="s">
        <v>255</v>
      </c>
      <c r="D130" s="5">
        <v>43825</v>
      </c>
      <c r="E130" s="6">
        <v>29.99</v>
      </c>
      <c r="F130" s="6" t="s">
        <v>76</v>
      </c>
      <c r="G130" s="6" t="s">
        <v>76</v>
      </c>
      <c r="H130" s="6" t="s">
        <v>76</v>
      </c>
      <c r="I130" s="6" t="s">
        <v>76</v>
      </c>
      <c r="J130" s="6">
        <v>29.99</v>
      </c>
      <c r="K130" s="6">
        <v>29.99</v>
      </c>
      <c r="L130" s="6" t="s">
        <v>76</v>
      </c>
      <c r="M130" s="6">
        <v>44.99</v>
      </c>
      <c r="N130" s="6">
        <v>44.99</v>
      </c>
      <c r="O130" s="6">
        <v>44.99</v>
      </c>
      <c r="P130" s="6">
        <v>39.99</v>
      </c>
      <c r="Q130" s="6"/>
      <c r="R130" s="6">
        <v>44.99</v>
      </c>
      <c r="S130" s="6" t="s">
        <v>76</v>
      </c>
      <c r="T130" s="6" t="s">
        <v>76</v>
      </c>
      <c r="U130" s="6"/>
      <c r="V130" s="6">
        <v>28.99</v>
      </c>
      <c r="W130" s="6">
        <v>28.99</v>
      </c>
      <c r="X130" s="6" t="s">
        <v>76</v>
      </c>
      <c r="Y130" s="6" t="s">
        <v>76</v>
      </c>
      <c r="Z130" s="6" t="s">
        <v>76</v>
      </c>
      <c r="AA130" s="6" t="s">
        <v>76</v>
      </c>
      <c r="AB130" s="6" t="s">
        <v>76</v>
      </c>
      <c r="AC130" s="6" t="s">
        <v>76</v>
      </c>
      <c r="AD130" s="6" t="s">
        <v>76</v>
      </c>
      <c r="AE130" s="6">
        <v>40.090000000000003</v>
      </c>
      <c r="AF130" s="6" t="s">
        <v>76</v>
      </c>
      <c r="AG130" s="6" t="s">
        <v>76</v>
      </c>
      <c r="AH130" s="6" t="s">
        <v>76</v>
      </c>
      <c r="AI130" s="6">
        <v>47.99</v>
      </c>
      <c r="AJ130" s="6">
        <v>44.95</v>
      </c>
      <c r="AK130" s="6">
        <v>47.99</v>
      </c>
      <c r="AL130" s="6">
        <v>44.99</v>
      </c>
      <c r="AM130" s="6">
        <v>44.99</v>
      </c>
      <c r="AN130">
        <v>39.931249999999999</v>
      </c>
      <c r="AO130">
        <v>28.99</v>
      </c>
      <c r="AP130">
        <v>47.99</v>
      </c>
      <c r="AQ130">
        <v>19.000000000000004</v>
      </c>
      <c r="AR130" s="7" t="str">
        <f t="shared" si="13"/>
        <v>2</v>
      </c>
      <c r="AS130" s="7">
        <v>3</v>
      </c>
      <c r="AT130">
        <v>0.47581781186414163</v>
      </c>
      <c r="AU130">
        <v>16</v>
      </c>
      <c r="AV130">
        <f t="shared" si="14"/>
        <v>3</v>
      </c>
      <c r="AW130">
        <v>10</v>
      </c>
      <c r="AX130">
        <v>0</v>
      </c>
      <c r="AY130">
        <v>-9.9412500000000001</v>
      </c>
      <c r="AZ130">
        <v>0</v>
      </c>
      <c r="BA130">
        <v>5.0587500000000034</v>
      </c>
      <c r="BD130">
        <v>0</v>
      </c>
      <c r="BE130">
        <v>-10.94125</v>
      </c>
      <c r="BH130">
        <v>0</v>
      </c>
      <c r="BI130">
        <v>0.15875000000000483</v>
      </c>
      <c r="BJ130">
        <v>3.0399999999999991</v>
      </c>
      <c r="BK130">
        <v>7.045416666666668</v>
      </c>
      <c r="BL130">
        <v>0</v>
      </c>
      <c r="BM130">
        <v>5.0587500000000034</v>
      </c>
      <c r="BN130">
        <v>15.000000000000004</v>
      </c>
      <c r="BO130">
        <v>-1.166249999999998</v>
      </c>
      <c r="BP130" s="6">
        <f t="shared" si="19"/>
        <v>0.56193806193806195</v>
      </c>
      <c r="BQ130" s="6">
        <f t="shared" si="15"/>
        <v>41.27</v>
      </c>
      <c r="BR130">
        <v>0.75999999999999979</v>
      </c>
      <c r="BS130" s="6">
        <f t="shared" si="16"/>
        <v>1.8415313787254656E-2</v>
      </c>
      <c r="BT130" s="6">
        <f t="shared" si="20"/>
        <v>1.3387500000000045</v>
      </c>
      <c r="BU130" s="6">
        <f t="shared" si="21"/>
        <v>3.3526373454374821E-2</v>
      </c>
      <c r="BV130" s="6">
        <f t="shared" si="17"/>
        <v>1.8415313787254656E-2</v>
      </c>
    </row>
    <row r="131" spans="1:74">
      <c r="A131" s="14" t="s">
        <v>247</v>
      </c>
      <c r="B131" t="s">
        <v>256</v>
      </c>
      <c r="D131" s="5">
        <v>43825</v>
      </c>
      <c r="E131" s="6">
        <v>78</v>
      </c>
      <c r="F131" s="6" t="s">
        <v>76</v>
      </c>
      <c r="G131" s="6" t="s">
        <v>76</v>
      </c>
      <c r="H131" s="6" t="s">
        <v>76</v>
      </c>
      <c r="I131" s="6" t="s">
        <v>76</v>
      </c>
      <c r="J131" s="6" t="s">
        <v>76</v>
      </c>
      <c r="K131" s="6" t="s">
        <v>76</v>
      </c>
      <c r="L131" s="6" t="s">
        <v>76</v>
      </c>
      <c r="M131" s="6">
        <v>69.989999999999995</v>
      </c>
      <c r="N131" s="6"/>
      <c r="O131" s="6">
        <v>69.989999999999995</v>
      </c>
      <c r="P131" s="6">
        <v>69.989999999999995</v>
      </c>
      <c r="Q131" s="6">
        <v>69.989999999999995</v>
      </c>
      <c r="R131" s="6">
        <v>67.989999999999995</v>
      </c>
      <c r="S131" s="6">
        <v>74.900000000000006</v>
      </c>
      <c r="T131" s="6">
        <v>69.989999999999995</v>
      </c>
      <c r="U131" s="6"/>
      <c r="V131" s="6" t="s">
        <v>76</v>
      </c>
      <c r="W131" s="6" t="s">
        <v>76</v>
      </c>
      <c r="X131" s="6" t="s">
        <v>76</v>
      </c>
      <c r="Y131" s="6" t="s">
        <v>76</v>
      </c>
      <c r="Z131" s="6" t="s">
        <v>76</v>
      </c>
      <c r="AA131" s="6" t="s">
        <v>76</v>
      </c>
      <c r="AB131" s="6" t="s">
        <v>76</v>
      </c>
      <c r="AC131" s="6">
        <v>91.2</v>
      </c>
      <c r="AD131" s="6" t="s">
        <v>76</v>
      </c>
      <c r="AE131" s="6" t="s">
        <v>76</v>
      </c>
      <c r="AF131" s="6" t="s">
        <v>76</v>
      </c>
      <c r="AG131" s="6" t="s">
        <v>76</v>
      </c>
      <c r="AH131" s="6">
        <v>62.9</v>
      </c>
      <c r="AI131" s="6">
        <v>89.99</v>
      </c>
      <c r="AJ131" s="6">
        <v>76.989999999999995</v>
      </c>
      <c r="AK131" s="6">
        <v>89.99</v>
      </c>
      <c r="AL131" s="6">
        <v>68.989999999999995</v>
      </c>
      <c r="AM131" s="6">
        <v>89.99</v>
      </c>
      <c r="AN131">
        <v>76.059333333333342</v>
      </c>
      <c r="AO131">
        <v>62.9</v>
      </c>
      <c r="AP131">
        <v>91.2</v>
      </c>
      <c r="AQ131">
        <v>28.300000000000004</v>
      </c>
      <c r="AR131" s="7" t="str">
        <f t="shared" ref="AR131:AR164" si="22">IF(AN131&lt;30, "1", IF(AN131&lt;300,"2",3))</f>
        <v>2</v>
      </c>
      <c r="AS131" s="7">
        <v>3</v>
      </c>
      <c r="AT131">
        <v>0.37207793915276671</v>
      </c>
      <c r="AU131">
        <v>15</v>
      </c>
      <c r="AV131">
        <f t="shared" ref="AV131:AV164" si="23">IF(AU131&lt;8,1,IF(AU131&lt;15,2,3))</f>
        <v>3</v>
      </c>
      <c r="AW131">
        <v>10</v>
      </c>
      <c r="AZ131">
        <v>0</v>
      </c>
      <c r="BA131">
        <v>-6.069333333333347</v>
      </c>
      <c r="BB131">
        <v>4.9100000000000108</v>
      </c>
      <c r="BC131">
        <v>-3.6143333333333487</v>
      </c>
      <c r="BH131">
        <v>0</v>
      </c>
      <c r="BI131">
        <v>15.140666666666661</v>
      </c>
      <c r="BJ131">
        <v>13</v>
      </c>
      <c r="BK131">
        <v>9.5973333333333102</v>
      </c>
      <c r="BL131">
        <v>21</v>
      </c>
      <c r="BM131">
        <v>3.430666666666653</v>
      </c>
      <c r="BN131">
        <v>28.300000000000004</v>
      </c>
      <c r="BO131">
        <v>-2.0433333333333508</v>
      </c>
      <c r="BP131" s="6">
        <f t="shared" si="19"/>
        <v>0.50515417912445904</v>
      </c>
      <c r="BQ131" s="6">
        <f t="shared" ref="BQ131:BQ164" si="24">AVERAGE(S131,T131,U131,V131,W131,X131,Y131,Z131,AA131,AB131,AF131,AG131,AI131,AJ131,AK131,AL131,AM131)</f>
        <v>80.12</v>
      </c>
      <c r="BR131">
        <v>9.7275000000000027</v>
      </c>
      <c r="BS131" s="6">
        <f t="shared" ref="BS131:BS164" si="25">BR131/BQ131</f>
        <v>0.12141163255117327</v>
      </c>
      <c r="BT131" s="6">
        <f t="shared" si="20"/>
        <v>4.0606666666666626</v>
      </c>
      <c r="BU131" s="6">
        <f t="shared" si="21"/>
        <v>5.3388144343451106E-2</v>
      </c>
      <c r="BV131" s="6">
        <f t="shared" ref="BV131:BV164" si="26">BR131/BQ131</f>
        <v>0.12141163255117327</v>
      </c>
    </row>
    <row r="132" spans="1:74">
      <c r="A132" s="14" t="s">
        <v>247</v>
      </c>
      <c r="B132" t="s">
        <v>257</v>
      </c>
      <c r="C132" t="s">
        <v>258</v>
      </c>
      <c r="D132" s="5">
        <v>43825</v>
      </c>
      <c r="E132" s="6">
        <v>31.29</v>
      </c>
      <c r="F132" s="6" t="s">
        <v>76</v>
      </c>
      <c r="G132" s="6" t="s">
        <v>76</v>
      </c>
      <c r="H132" s="6" t="s">
        <v>76</v>
      </c>
      <c r="I132" s="6" t="s">
        <v>76</v>
      </c>
      <c r="J132" s="6" t="s">
        <v>76</v>
      </c>
      <c r="K132" s="6" t="s">
        <v>76</v>
      </c>
      <c r="L132" s="6" t="s">
        <v>76</v>
      </c>
      <c r="M132" s="6">
        <v>49.99</v>
      </c>
      <c r="N132" s="6">
        <v>49.99</v>
      </c>
      <c r="O132" s="6">
        <v>49.99</v>
      </c>
      <c r="P132" s="6">
        <v>49.99</v>
      </c>
      <c r="Q132" s="6">
        <v>49.99</v>
      </c>
      <c r="R132" s="6" t="s">
        <v>76</v>
      </c>
      <c r="S132" s="6" t="s">
        <v>76</v>
      </c>
      <c r="T132" s="6" t="s">
        <v>76</v>
      </c>
      <c r="U132" s="6" t="s">
        <v>76</v>
      </c>
      <c r="V132" s="6">
        <v>39.869999999999997</v>
      </c>
      <c r="W132" s="6">
        <v>39.869999999999997</v>
      </c>
      <c r="X132" s="6" t="s">
        <v>76</v>
      </c>
      <c r="Y132" s="6" t="s">
        <v>76</v>
      </c>
      <c r="Z132" s="6" t="s">
        <v>76</v>
      </c>
      <c r="AA132" s="6" t="s">
        <v>76</v>
      </c>
      <c r="AB132" s="6" t="s">
        <v>76</v>
      </c>
      <c r="AC132" s="6" t="s">
        <v>76</v>
      </c>
      <c r="AD132" s="6" t="s">
        <v>76</v>
      </c>
      <c r="AE132" s="6" t="s">
        <v>76</v>
      </c>
      <c r="AF132" s="6" t="s">
        <v>76</v>
      </c>
      <c r="AG132" s="6" t="s">
        <v>76</v>
      </c>
      <c r="AH132" s="6">
        <v>35.99</v>
      </c>
      <c r="AI132" s="6">
        <v>43.99</v>
      </c>
      <c r="AJ132" s="6">
        <v>43.95</v>
      </c>
      <c r="AK132" s="6">
        <v>43.99</v>
      </c>
      <c r="AL132" s="6">
        <v>42.99</v>
      </c>
      <c r="AM132" s="6">
        <v>41.16</v>
      </c>
      <c r="AN132">
        <v>43.789285714285711</v>
      </c>
      <c r="AO132">
        <v>31.29</v>
      </c>
      <c r="AP132">
        <v>49.99</v>
      </c>
      <c r="AQ132">
        <v>18.700000000000003</v>
      </c>
      <c r="AR132" s="7" t="str">
        <f t="shared" si="22"/>
        <v>2</v>
      </c>
      <c r="AS132" s="7">
        <v>3</v>
      </c>
      <c r="AT132">
        <v>0.42704510235706722</v>
      </c>
      <c r="AU132">
        <v>14</v>
      </c>
      <c r="AV132">
        <f t="shared" si="23"/>
        <v>2</v>
      </c>
      <c r="AW132">
        <v>10</v>
      </c>
      <c r="AZ132">
        <v>0</v>
      </c>
      <c r="BA132">
        <v>6.200714285714291</v>
      </c>
      <c r="BD132">
        <v>0</v>
      </c>
      <c r="BE132">
        <v>-3.9192857142857136</v>
      </c>
      <c r="BJ132">
        <v>3.9999999999999147E-2</v>
      </c>
      <c r="BK132">
        <v>0.18738095238095553</v>
      </c>
      <c r="BL132">
        <v>1.8300000000000054</v>
      </c>
      <c r="BM132">
        <v>-1.7142857142857082</v>
      </c>
      <c r="BN132">
        <v>18.700000000000003</v>
      </c>
      <c r="BO132">
        <v>-4.6992857142857076</v>
      </c>
      <c r="BP132" s="6">
        <f t="shared" si="19"/>
        <v>0.65247732030704819</v>
      </c>
      <c r="BQ132" s="6">
        <f t="shared" si="24"/>
        <v>42.260000000000005</v>
      </c>
      <c r="BR132">
        <v>0.62333333333333485</v>
      </c>
      <c r="BS132" s="6">
        <f t="shared" si="25"/>
        <v>1.4749960561602811E-2</v>
      </c>
      <c r="BT132" s="6">
        <f t="shared" si="20"/>
        <v>-1.5292857142857059</v>
      </c>
      <c r="BU132" s="6">
        <f t="shared" si="21"/>
        <v>-3.4923741946007475E-2</v>
      </c>
      <c r="BV132" s="6">
        <f t="shared" si="26"/>
        <v>1.4749960561602811E-2</v>
      </c>
    </row>
    <row r="133" spans="1:74">
      <c r="A133" s="14" t="s">
        <v>247</v>
      </c>
      <c r="B133" t="s">
        <v>259</v>
      </c>
      <c r="D133" s="5">
        <v>43825</v>
      </c>
      <c r="E133" s="6">
        <v>19.989999999999998</v>
      </c>
      <c r="F133" s="6" t="s">
        <v>76</v>
      </c>
      <c r="G133" s="6" t="s">
        <v>76</v>
      </c>
      <c r="H133" s="6" t="s">
        <v>76</v>
      </c>
      <c r="I133" s="6" t="s">
        <v>76</v>
      </c>
      <c r="J133" s="6" t="s">
        <v>76</v>
      </c>
      <c r="K133" s="6" t="s">
        <v>76</v>
      </c>
      <c r="L133" s="6" t="s">
        <v>76</v>
      </c>
      <c r="M133" s="6" t="s">
        <v>76</v>
      </c>
      <c r="N133" s="6" t="s">
        <v>76</v>
      </c>
      <c r="O133" s="6" t="s">
        <v>76</v>
      </c>
      <c r="P133" s="6">
        <v>12.99</v>
      </c>
      <c r="Q133" s="6">
        <v>19.989999999999998</v>
      </c>
      <c r="R133" s="6" t="s">
        <v>76</v>
      </c>
      <c r="S133" s="6" t="s">
        <v>76</v>
      </c>
      <c r="T133" s="6" t="s">
        <v>76</v>
      </c>
      <c r="U133" s="6" t="s">
        <v>76</v>
      </c>
      <c r="V133" s="6" t="s">
        <v>76</v>
      </c>
      <c r="W133" s="6" t="s">
        <v>76</v>
      </c>
      <c r="X133" s="6" t="s">
        <v>76</v>
      </c>
      <c r="Y133" s="6" t="s">
        <v>76</v>
      </c>
      <c r="Z133" s="6" t="s">
        <v>76</v>
      </c>
      <c r="AA133" s="6" t="s">
        <v>76</v>
      </c>
      <c r="AB133" s="6" t="s">
        <v>76</v>
      </c>
      <c r="AC133" s="6" t="s">
        <v>76</v>
      </c>
      <c r="AD133" s="6" t="s">
        <v>76</v>
      </c>
      <c r="AE133" s="6" t="s">
        <v>76</v>
      </c>
      <c r="AF133" s="6" t="s">
        <v>76</v>
      </c>
      <c r="AG133" s="6" t="s">
        <v>76</v>
      </c>
      <c r="AH133" s="6">
        <v>15.99</v>
      </c>
      <c r="AI133" s="6" t="s">
        <v>76</v>
      </c>
      <c r="AJ133" s="6"/>
      <c r="AK133" s="6" t="s">
        <v>76</v>
      </c>
      <c r="AL133" s="6" t="s">
        <v>76</v>
      </c>
      <c r="AM133" s="6" t="s">
        <v>76</v>
      </c>
      <c r="AN133">
        <v>17.239999999999998</v>
      </c>
      <c r="AO133">
        <v>12.99</v>
      </c>
      <c r="AP133">
        <v>19.989999999999998</v>
      </c>
      <c r="AQ133">
        <v>6.9999999999999982</v>
      </c>
      <c r="AR133" s="7" t="str">
        <f t="shared" si="22"/>
        <v>1</v>
      </c>
      <c r="AS133" s="7">
        <v>3</v>
      </c>
      <c r="AT133">
        <v>0.4060324825986078</v>
      </c>
      <c r="AU133">
        <v>4</v>
      </c>
      <c r="AV133">
        <f t="shared" si="23"/>
        <v>1</v>
      </c>
      <c r="AW133">
        <v>10</v>
      </c>
      <c r="AZ133">
        <v>0</v>
      </c>
      <c r="BA133">
        <v>2.75</v>
      </c>
      <c r="BN133">
        <v>6.9999999999999982</v>
      </c>
      <c r="BO133">
        <v>-0.9166666666666643</v>
      </c>
      <c r="BP133" s="6">
        <f t="shared" si="19"/>
        <v>0.72463768115942007</v>
      </c>
      <c r="BQ133" s="6"/>
      <c r="BS133" s="6"/>
      <c r="BT133" s="6"/>
      <c r="BU133" s="6"/>
      <c r="BV133" s="6"/>
    </row>
    <row r="134" spans="1:74">
      <c r="A134" s="14" t="s">
        <v>247</v>
      </c>
      <c r="B134" t="s">
        <v>260</v>
      </c>
      <c r="D134" s="5">
        <v>43825</v>
      </c>
      <c r="E134" s="6">
        <v>34.99</v>
      </c>
      <c r="F134" s="6" t="s">
        <v>76</v>
      </c>
      <c r="G134" s="6" t="s">
        <v>76</v>
      </c>
      <c r="H134" s="6" t="s">
        <v>76</v>
      </c>
      <c r="I134" s="6" t="s">
        <v>76</v>
      </c>
      <c r="J134" s="6">
        <v>34.99</v>
      </c>
      <c r="K134" s="6">
        <v>34.99</v>
      </c>
      <c r="L134" s="6" t="s">
        <v>76</v>
      </c>
      <c r="M134" s="6">
        <v>44.99</v>
      </c>
      <c r="N134" s="6">
        <v>44.99</v>
      </c>
      <c r="O134" s="6">
        <v>44.99</v>
      </c>
      <c r="P134" s="6">
        <v>59.99</v>
      </c>
      <c r="Q134" s="6">
        <v>44.99</v>
      </c>
      <c r="R134" s="6" t="s">
        <v>76</v>
      </c>
      <c r="S134" s="6">
        <v>34.99</v>
      </c>
      <c r="T134" s="6">
        <v>47.9</v>
      </c>
      <c r="U134" s="6">
        <v>60</v>
      </c>
      <c r="V134" s="6">
        <v>60.63</v>
      </c>
      <c r="W134" s="6">
        <v>60</v>
      </c>
      <c r="X134" s="6" t="s">
        <v>76</v>
      </c>
      <c r="Y134" s="6" t="s">
        <v>76</v>
      </c>
      <c r="Z134" s="6" t="s">
        <v>76</v>
      </c>
      <c r="AA134" s="6" t="s">
        <v>76</v>
      </c>
      <c r="AB134" s="6" t="s">
        <v>76</v>
      </c>
      <c r="AC134" s="6">
        <v>65.900000000000006</v>
      </c>
      <c r="AD134" s="6" t="s">
        <v>76</v>
      </c>
      <c r="AE134" s="6" t="s">
        <v>76</v>
      </c>
      <c r="AF134" s="6" t="s">
        <v>76</v>
      </c>
      <c r="AG134" s="6">
        <v>47.99</v>
      </c>
      <c r="AH134" s="6">
        <v>44.99</v>
      </c>
      <c r="AI134" s="6" t="s">
        <v>76</v>
      </c>
      <c r="AJ134" s="6">
        <v>47.99</v>
      </c>
      <c r="AK134" s="6" t="s">
        <v>76</v>
      </c>
      <c r="AL134" s="6" t="s">
        <v>76</v>
      </c>
      <c r="AM134" s="6" t="s">
        <v>76</v>
      </c>
      <c r="AN134">
        <v>47.959411764705884</v>
      </c>
      <c r="AO134">
        <v>34.99</v>
      </c>
      <c r="AP134">
        <v>65.900000000000006</v>
      </c>
      <c r="AQ134">
        <v>30.910000000000004</v>
      </c>
      <c r="AR134" s="7" t="str">
        <f t="shared" si="22"/>
        <v>2</v>
      </c>
      <c r="AS134" s="7">
        <v>3</v>
      </c>
      <c r="AT134">
        <v>0.64450331775643621</v>
      </c>
      <c r="AU134">
        <v>17</v>
      </c>
      <c r="AV134">
        <f t="shared" si="23"/>
        <v>3</v>
      </c>
      <c r="AW134">
        <v>10</v>
      </c>
      <c r="AX134">
        <v>0</v>
      </c>
      <c r="AY134">
        <v>-12.969411764705882</v>
      </c>
      <c r="AZ134">
        <v>0</v>
      </c>
      <c r="BA134">
        <v>-2.9694117647058818</v>
      </c>
      <c r="BB134">
        <v>12.909999999999997</v>
      </c>
      <c r="BC134">
        <v>-6.5144117647058835</v>
      </c>
      <c r="BD134">
        <v>0.63000000000000256</v>
      </c>
      <c r="BE134">
        <v>12.250588235294117</v>
      </c>
      <c r="BH134">
        <v>0</v>
      </c>
      <c r="BI134">
        <v>17.940588235294122</v>
      </c>
      <c r="BJ134">
        <v>0</v>
      </c>
      <c r="BK134">
        <v>3.0588235294118249E-2</v>
      </c>
      <c r="BN134">
        <v>30.910000000000004</v>
      </c>
      <c r="BO134">
        <v>3.5080882352941174</v>
      </c>
      <c r="BP134" s="6">
        <f t="shared" si="19"/>
        <v>0.72354868913857673</v>
      </c>
      <c r="BQ134" s="6">
        <f t="shared" si="24"/>
        <v>51.357142857142854</v>
      </c>
      <c r="BR134">
        <v>3.3849999999999998</v>
      </c>
      <c r="BS134" s="6">
        <f t="shared" si="25"/>
        <v>6.5910987482614744E-2</v>
      </c>
      <c r="BT134" s="6">
        <f t="shared" ref="BT134:BT145" si="27">BQ134-AN134</f>
        <v>3.3977310924369704</v>
      </c>
      <c r="BU134" s="6">
        <f t="shared" ref="BU134:BU145" si="28">BT134/AN134</f>
        <v>7.0845970945319567E-2</v>
      </c>
      <c r="BV134" s="6">
        <f t="shared" si="26"/>
        <v>6.5910987482614744E-2</v>
      </c>
    </row>
    <row r="135" spans="1:74">
      <c r="A135" t="s">
        <v>261</v>
      </c>
      <c r="B135" t="s">
        <v>262</v>
      </c>
      <c r="C135" s="18" t="s">
        <v>263</v>
      </c>
      <c r="D135" s="5">
        <v>43831</v>
      </c>
      <c r="E135" s="6">
        <v>568</v>
      </c>
      <c r="F135" s="6" t="s">
        <v>76</v>
      </c>
      <c r="G135" s="6" t="s">
        <v>76</v>
      </c>
      <c r="H135" s="6" t="s">
        <v>76</v>
      </c>
      <c r="I135" s="6" t="s">
        <v>76</v>
      </c>
      <c r="J135" s="6">
        <v>579.99</v>
      </c>
      <c r="K135" s="6">
        <v>579.99</v>
      </c>
      <c r="L135" s="6" t="s">
        <v>76</v>
      </c>
      <c r="M135" s="6">
        <v>555</v>
      </c>
      <c r="N135" s="6">
        <v>555</v>
      </c>
      <c r="O135" s="6">
        <v>555</v>
      </c>
      <c r="P135" s="6">
        <v>599</v>
      </c>
      <c r="Q135" s="6">
        <v>599</v>
      </c>
      <c r="R135" s="6">
        <v>699</v>
      </c>
      <c r="S135" s="6" t="s">
        <v>76</v>
      </c>
      <c r="T135" s="6">
        <v>579</v>
      </c>
      <c r="U135" s="6">
        <v>876.68</v>
      </c>
      <c r="V135" s="6" t="s">
        <v>76</v>
      </c>
      <c r="W135" s="6" t="s">
        <v>76</v>
      </c>
      <c r="X135" s="6" t="s">
        <v>76</v>
      </c>
      <c r="Y135" s="6" t="s">
        <v>76</v>
      </c>
      <c r="Z135" s="6" t="s">
        <v>76</v>
      </c>
      <c r="AA135" s="6" t="s">
        <v>76</v>
      </c>
      <c r="AB135" s="6" t="s">
        <v>76</v>
      </c>
      <c r="AC135" s="6" t="s">
        <v>76</v>
      </c>
      <c r="AD135" s="6" t="s">
        <v>76</v>
      </c>
      <c r="AE135" s="6" t="s">
        <v>76</v>
      </c>
      <c r="AF135" s="6" t="s">
        <v>76</v>
      </c>
      <c r="AG135" s="6">
        <v>782</v>
      </c>
      <c r="AH135" s="6">
        <v>539</v>
      </c>
      <c r="AI135" s="6" t="s">
        <v>76</v>
      </c>
      <c r="AJ135" s="6" t="s">
        <v>76</v>
      </c>
      <c r="AK135" s="6" t="s">
        <v>76</v>
      </c>
      <c r="AL135" s="6" t="s">
        <v>76</v>
      </c>
      <c r="AM135" s="6" t="s">
        <v>76</v>
      </c>
      <c r="AN135">
        <v>620.51230769230767</v>
      </c>
      <c r="AO135">
        <v>539</v>
      </c>
      <c r="AP135">
        <v>876.68</v>
      </c>
      <c r="AQ135">
        <v>337.67999999999995</v>
      </c>
      <c r="AR135" s="7">
        <f t="shared" si="22"/>
        <v>3</v>
      </c>
      <c r="AS135" s="7">
        <v>3</v>
      </c>
      <c r="AT135">
        <v>0.54419549107065368</v>
      </c>
      <c r="AU135">
        <v>13</v>
      </c>
      <c r="AV135">
        <f t="shared" si="23"/>
        <v>2</v>
      </c>
      <c r="AW135">
        <v>11</v>
      </c>
      <c r="AX135">
        <v>0</v>
      </c>
      <c r="AY135">
        <v>-40.522307692307663</v>
      </c>
      <c r="AZ135">
        <v>44</v>
      </c>
      <c r="BA135">
        <v>-54.512307692307672</v>
      </c>
      <c r="BB135">
        <v>0</v>
      </c>
      <c r="BC135">
        <v>-41.512307692307672</v>
      </c>
      <c r="BD135">
        <v>0</v>
      </c>
      <c r="BE135">
        <v>256.16769230769228</v>
      </c>
      <c r="BN135">
        <v>160</v>
      </c>
      <c r="BO135">
        <v>-19.262307692307672</v>
      </c>
      <c r="BP135" s="6">
        <f t="shared" si="19"/>
        <v>0.421792618629174</v>
      </c>
      <c r="BQ135" s="6">
        <f t="shared" si="24"/>
        <v>745.89333333333332</v>
      </c>
      <c r="BR135">
        <v>0</v>
      </c>
      <c r="BS135" s="6">
        <f t="shared" si="25"/>
        <v>0</v>
      </c>
      <c r="BT135" s="6">
        <f t="shared" si="27"/>
        <v>125.38102564102564</v>
      </c>
      <c r="BU135" s="6">
        <f t="shared" si="28"/>
        <v>0.20206049757065916</v>
      </c>
      <c r="BV135" s="6">
        <f t="shared" si="26"/>
        <v>0</v>
      </c>
    </row>
    <row r="136" spans="1:74">
      <c r="A136" t="s">
        <v>261</v>
      </c>
      <c r="B136" t="s">
        <v>264</v>
      </c>
      <c r="C136" s="18" t="s">
        <v>265</v>
      </c>
      <c r="D136" s="5">
        <v>43831</v>
      </c>
      <c r="E136" s="6" t="s">
        <v>266</v>
      </c>
      <c r="F136" s="6" t="s">
        <v>76</v>
      </c>
      <c r="G136" s="6" t="s">
        <v>76</v>
      </c>
      <c r="H136" s="6" t="s">
        <v>76</v>
      </c>
      <c r="I136" s="6" t="s">
        <v>76</v>
      </c>
      <c r="J136" s="6">
        <v>399.99</v>
      </c>
      <c r="K136" s="6">
        <v>399.99</v>
      </c>
      <c r="L136" s="6" t="s">
        <v>76</v>
      </c>
      <c r="M136" s="6">
        <v>409.99</v>
      </c>
      <c r="N136" s="6">
        <v>409.99</v>
      </c>
      <c r="O136" s="6" t="s">
        <v>76</v>
      </c>
      <c r="P136" s="6">
        <v>409</v>
      </c>
      <c r="Q136" s="6">
        <v>409</v>
      </c>
      <c r="R136" s="6">
        <v>449</v>
      </c>
      <c r="S136" s="6" t="s">
        <v>76</v>
      </c>
      <c r="T136" s="6">
        <v>379.99</v>
      </c>
      <c r="U136" s="6" t="s">
        <v>76</v>
      </c>
      <c r="V136" s="6" t="s">
        <v>76</v>
      </c>
      <c r="W136" s="6" t="s">
        <v>76</v>
      </c>
      <c r="X136" s="6" t="s">
        <v>76</v>
      </c>
      <c r="Y136" s="6" t="s">
        <v>76</v>
      </c>
      <c r="Z136" s="6" t="s">
        <v>76</v>
      </c>
      <c r="AA136" s="6" t="s">
        <v>76</v>
      </c>
      <c r="AB136" s="6" t="s">
        <v>76</v>
      </c>
      <c r="AC136" s="6" t="s">
        <v>76</v>
      </c>
      <c r="AD136" s="6" t="s">
        <v>76</v>
      </c>
      <c r="AE136" s="6" t="s">
        <v>76</v>
      </c>
      <c r="AF136" s="6">
        <v>479</v>
      </c>
      <c r="AG136" s="6">
        <v>444</v>
      </c>
      <c r="AH136" s="6">
        <v>389</v>
      </c>
      <c r="AI136" s="6" t="s">
        <v>76</v>
      </c>
      <c r="AJ136" s="6" t="s">
        <v>76</v>
      </c>
      <c r="AK136" s="6" t="s">
        <v>76</v>
      </c>
      <c r="AL136" s="6" t="s">
        <v>76</v>
      </c>
      <c r="AM136" s="6" t="s">
        <v>76</v>
      </c>
      <c r="AN136">
        <v>416.2681818181818</v>
      </c>
      <c r="AO136">
        <v>379.99</v>
      </c>
      <c r="AP136">
        <v>479</v>
      </c>
      <c r="AQ136">
        <v>99.009999999999991</v>
      </c>
      <c r="AR136" s="7">
        <f t="shared" si="22"/>
        <v>3</v>
      </c>
      <c r="AS136" s="7">
        <v>3</v>
      </c>
      <c r="AT136">
        <v>0.23785147249915373</v>
      </c>
      <c r="AU136">
        <v>11</v>
      </c>
      <c r="AV136">
        <f t="shared" si="23"/>
        <v>2</v>
      </c>
      <c r="AW136">
        <v>11</v>
      </c>
      <c r="AX136">
        <v>0</v>
      </c>
      <c r="AY136">
        <v>-16.278181818181793</v>
      </c>
      <c r="AZ136">
        <v>0.99000000000000909</v>
      </c>
      <c r="BA136">
        <v>-6.6081818181817766</v>
      </c>
      <c r="BB136">
        <v>0</v>
      </c>
      <c r="BC136">
        <v>-36.278181818181793</v>
      </c>
      <c r="BH136">
        <v>35</v>
      </c>
      <c r="BI136">
        <v>62.731818181818198</v>
      </c>
      <c r="BN136">
        <v>60</v>
      </c>
      <c r="BO136">
        <v>-0.60151515151511603</v>
      </c>
      <c r="BP136" s="6">
        <f t="shared" si="19"/>
        <v>0.22556390977443608</v>
      </c>
      <c r="BQ136" s="6">
        <f t="shared" si="24"/>
        <v>434.33</v>
      </c>
      <c r="BR136">
        <v>17.5</v>
      </c>
      <c r="BS136" s="6">
        <f t="shared" si="25"/>
        <v>4.0291943913614077E-2</v>
      </c>
      <c r="BT136" s="6">
        <f t="shared" si="27"/>
        <v>18.061818181818182</v>
      </c>
      <c r="BU136" s="6">
        <f t="shared" si="28"/>
        <v>4.3389860120770049E-2</v>
      </c>
      <c r="BV136" s="6">
        <f t="shared" si="26"/>
        <v>4.0291943913614077E-2</v>
      </c>
    </row>
    <row r="137" spans="1:74">
      <c r="A137" t="s">
        <v>261</v>
      </c>
      <c r="B137" t="s">
        <v>267</v>
      </c>
      <c r="C137" s="18" t="s">
        <v>268</v>
      </c>
      <c r="D137" s="5">
        <v>43831</v>
      </c>
      <c r="E137" s="6" t="s">
        <v>269</v>
      </c>
      <c r="F137" s="19">
        <v>319</v>
      </c>
      <c r="G137" s="6" t="s">
        <v>76</v>
      </c>
      <c r="H137" s="6" t="s">
        <v>76</v>
      </c>
      <c r="I137" s="6" t="s">
        <v>76</v>
      </c>
      <c r="J137" s="6">
        <v>399</v>
      </c>
      <c r="K137" s="6">
        <v>379</v>
      </c>
      <c r="L137" s="6" t="s">
        <v>76</v>
      </c>
      <c r="M137" s="6" t="s">
        <v>76</v>
      </c>
      <c r="N137" s="6" t="s">
        <v>76</v>
      </c>
      <c r="O137" s="6" t="s">
        <v>76</v>
      </c>
      <c r="P137" s="6" t="s">
        <v>76</v>
      </c>
      <c r="Q137" s="6" t="s">
        <v>76</v>
      </c>
      <c r="R137" s="6">
        <v>379</v>
      </c>
      <c r="S137" s="6" t="s">
        <v>76</v>
      </c>
      <c r="T137" s="6">
        <v>570</v>
      </c>
      <c r="U137" s="6" t="s">
        <v>76</v>
      </c>
      <c r="V137" s="6" t="s">
        <v>76</v>
      </c>
      <c r="W137" s="6" t="s">
        <v>76</v>
      </c>
      <c r="X137" s="6" t="s">
        <v>76</v>
      </c>
      <c r="Y137" s="6" t="s">
        <v>76</v>
      </c>
      <c r="Z137" s="6" t="s">
        <v>76</v>
      </c>
      <c r="AA137" s="6" t="s">
        <v>76</v>
      </c>
      <c r="AB137" s="6" t="s">
        <v>76</v>
      </c>
      <c r="AC137" s="6" t="s">
        <v>76</v>
      </c>
      <c r="AD137" s="6" t="s">
        <v>76</v>
      </c>
      <c r="AE137" s="6" t="s">
        <v>76</v>
      </c>
      <c r="AF137" s="6" t="s">
        <v>76</v>
      </c>
      <c r="AG137" s="6" t="s">
        <v>76</v>
      </c>
      <c r="AH137" s="6">
        <v>399</v>
      </c>
      <c r="AI137" s="6" t="s">
        <v>76</v>
      </c>
      <c r="AJ137" s="6" t="s">
        <v>76</v>
      </c>
      <c r="AK137" s="6" t="s">
        <v>76</v>
      </c>
      <c r="AL137" s="6" t="s">
        <v>76</v>
      </c>
      <c r="AM137" s="6" t="s">
        <v>76</v>
      </c>
      <c r="AN137">
        <v>407.5</v>
      </c>
      <c r="AO137">
        <v>319</v>
      </c>
      <c r="AP137">
        <v>570</v>
      </c>
      <c r="AQ137">
        <v>251</v>
      </c>
      <c r="AR137" s="7">
        <f t="shared" si="22"/>
        <v>3</v>
      </c>
      <c r="AS137" s="7">
        <v>3</v>
      </c>
      <c r="AT137">
        <v>0.61595092024539877</v>
      </c>
      <c r="AU137">
        <v>6</v>
      </c>
      <c r="AV137">
        <f t="shared" si="23"/>
        <v>1</v>
      </c>
      <c r="AW137">
        <v>11</v>
      </c>
      <c r="AX137">
        <v>20</v>
      </c>
      <c r="AY137">
        <v>-18.5</v>
      </c>
      <c r="BB137">
        <v>0</v>
      </c>
      <c r="BC137">
        <v>162.5</v>
      </c>
      <c r="BN137">
        <v>80</v>
      </c>
      <c r="BO137">
        <v>-41.833333333333314</v>
      </c>
      <c r="BP137" s="6">
        <f t="shared" si="19"/>
        <v>0.33426183844011143</v>
      </c>
      <c r="BQ137" s="6">
        <f t="shared" si="24"/>
        <v>570</v>
      </c>
      <c r="BR137">
        <v>0</v>
      </c>
      <c r="BS137" s="6">
        <f t="shared" si="25"/>
        <v>0</v>
      </c>
      <c r="BT137" s="6">
        <f t="shared" si="27"/>
        <v>162.5</v>
      </c>
      <c r="BU137" s="6">
        <f t="shared" si="28"/>
        <v>0.3987730061349693</v>
      </c>
      <c r="BV137" s="6">
        <f t="shared" si="26"/>
        <v>0</v>
      </c>
    </row>
    <row r="138" spans="1:74">
      <c r="A138" t="s">
        <v>261</v>
      </c>
      <c r="B138" t="s">
        <v>270</v>
      </c>
      <c r="C138" s="18" t="s">
        <v>271</v>
      </c>
      <c r="D138" s="5">
        <v>43831</v>
      </c>
      <c r="E138" s="6" t="s">
        <v>76</v>
      </c>
      <c r="F138" s="6" t="s">
        <v>76</v>
      </c>
      <c r="G138" s="6" t="s">
        <v>76</v>
      </c>
      <c r="H138" s="6" t="s">
        <v>76</v>
      </c>
      <c r="I138" s="6" t="s">
        <v>76</v>
      </c>
      <c r="J138" s="6">
        <v>759</v>
      </c>
      <c r="K138" s="6">
        <v>759</v>
      </c>
      <c r="L138" s="6" t="s">
        <v>76</v>
      </c>
      <c r="M138" s="6" t="s">
        <v>76</v>
      </c>
      <c r="N138" s="6" t="s">
        <v>76</v>
      </c>
      <c r="O138" s="6" t="s">
        <v>76</v>
      </c>
      <c r="P138" s="6" t="s">
        <v>76</v>
      </c>
      <c r="Q138" s="6" t="s">
        <v>76</v>
      </c>
      <c r="R138" s="6" t="s">
        <v>76</v>
      </c>
      <c r="S138" s="6" t="s">
        <v>76</v>
      </c>
      <c r="T138" s="6">
        <v>740</v>
      </c>
      <c r="U138" s="6" t="s">
        <v>76</v>
      </c>
      <c r="V138" s="6" t="s">
        <v>76</v>
      </c>
      <c r="W138" s="6" t="s">
        <v>76</v>
      </c>
      <c r="X138" s="6" t="s">
        <v>76</v>
      </c>
      <c r="Y138" s="6" t="s">
        <v>76</v>
      </c>
      <c r="Z138" s="6" t="s">
        <v>76</v>
      </c>
      <c r="AA138" s="6" t="s">
        <v>76</v>
      </c>
      <c r="AB138" s="6" t="s">
        <v>76</v>
      </c>
      <c r="AC138" s="6" t="s">
        <v>76</v>
      </c>
      <c r="AD138" s="6" t="s">
        <v>76</v>
      </c>
      <c r="AE138" s="6" t="s">
        <v>76</v>
      </c>
      <c r="AF138" s="6">
        <v>759</v>
      </c>
      <c r="AG138" s="6">
        <v>699</v>
      </c>
      <c r="AH138" s="6" t="s">
        <v>76</v>
      </c>
      <c r="AI138" s="6" t="s">
        <v>76</v>
      </c>
      <c r="AJ138" s="6" t="s">
        <v>76</v>
      </c>
      <c r="AK138" s="6" t="s">
        <v>76</v>
      </c>
      <c r="AL138" s="6" t="s">
        <v>76</v>
      </c>
      <c r="AM138" s="6" t="s">
        <v>76</v>
      </c>
      <c r="AN138">
        <v>743.2</v>
      </c>
      <c r="AO138">
        <v>699</v>
      </c>
      <c r="AP138">
        <v>759</v>
      </c>
      <c r="AQ138">
        <v>60</v>
      </c>
      <c r="AR138" s="7">
        <f t="shared" si="22"/>
        <v>3</v>
      </c>
      <c r="AS138" s="7">
        <v>3</v>
      </c>
      <c r="AT138">
        <v>8.0731969860064576E-2</v>
      </c>
      <c r="AU138">
        <v>5</v>
      </c>
      <c r="AV138">
        <f t="shared" si="23"/>
        <v>1</v>
      </c>
      <c r="AW138">
        <v>11</v>
      </c>
      <c r="AX138">
        <v>0</v>
      </c>
      <c r="AY138">
        <v>15.799999999999955</v>
      </c>
      <c r="BB138">
        <v>0</v>
      </c>
      <c r="BC138">
        <v>-3.2000000000000455</v>
      </c>
      <c r="BH138">
        <v>60</v>
      </c>
      <c r="BI138">
        <v>15.799999999999955</v>
      </c>
      <c r="BP138" s="6"/>
      <c r="BQ138" s="6">
        <f t="shared" si="24"/>
        <v>732.66666666666663</v>
      </c>
      <c r="BR138">
        <v>30</v>
      </c>
      <c r="BS138" s="6">
        <f t="shared" si="25"/>
        <v>4.0946314831665151E-2</v>
      </c>
      <c r="BT138" s="6">
        <f t="shared" si="27"/>
        <v>-10.533333333333417</v>
      </c>
      <c r="BU138" s="6">
        <f t="shared" si="28"/>
        <v>-1.4172945819878116E-2</v>
      </c>
      <c r="BV138" s="6">
        <f t="shared" si="26"/>
        <v>4.0946314831665151E-2</v>
      </c>
    </row>
    <row r="139" spans="1:74">
      <c r="A139" t="s">
        <v>261</v>
      </c>
      <c r="B139" t="s">
        <v>272</v>
      </c>
      <c r="C139" s="18" t="s">
        <v>273</v>
      </c>
      <c r="D139" s="5">
        <v>43831</v>
      </c>
      <c r="E139" s="6" t="s">
        <v>274</v>
      </c>
      <c r="F139" s="6" t="s">
        <v>76</v>
      </c>
      <c r="G139" s="6" t="s">
        <v>76</v>
      </c>
      <c r="H139" s="6" t="s">
        <v>76</v>
      </c>
      <c r="I139" s="6" t="s">
        <v>76</v>
      </c>
      <c r="J139" s="6">
        <v>919</v>
      </c>
      <c r="K139" s="6">
        <v>919</v>
      </c>
      <c r="L139" s="6" t="s">
        <v>76</v>
      </c>
      <c r="M139" s="6">
        <v>939</v>
      </c>
      <c r="N139" s="6">
        <v>939</v>
      </c>
      <c r="O139" s="6">
        <v>939</v>
      </c>
      <c r="P139" s="6" t="s">
        <v>76</v>
      </c>
      <c r="Q139" s="6">
        <v>939</v>
      </c>
      <c r="R139" s="6">
        <v>949</v>
      </c>
      <c r="S139" s="6" t="s">
        <v>76</v>
      </c>
      <c r="T139" s="6" t="s">
        <v>76</v>
      </c>
      <c r="U139" s="6" t="s">
        <v>76</v>
      </c>
      <c r="V139" s="6" t="s">
        <v>76</v>
      </c>
      <c r="W139" s="6" t="s">
        <v>76</v>
      </c>
      <c r="X139" s="6" t="s">
        <v>76</v>
      </c>
      <c r="Y139" s="6" t="s">
        <v>76</v>
      </c>
      <c r="Z139" s="6" t="s">
        <v>76</v>
      </c>
      <c r="AA139" s="6" t="s">
        <v>76</v>
      </c>
      <c r="AB139" s="6" t="s">
        <v>76</v>
      </c>
      <c r="AC139" s="6" t="s">
        <v>76</v>
      </c>
      <c r="AD139" s="6" t="s">
        <v>76</v>
      </c>
      <c r="AE139" s="6" t="s">
        <v>76</v>
      </c>
      <c r="AF139" s="6">
        <v>900</v>
      </c>
      <c r="AG139" s="6">
        <v>949</v>
      </c>
      <c r="AH139" s="6" t="s">
        <v>76</v>
      </c>
      <c r="AI139" s="6" t="s">
        <v>76</v>
      </c>
      <c r="AJ139" s="6" t="s">
        <v>76</v>
      </c>
      <c r="AK139" s="6" t="s">
        <v>76</v>
      </c>
      <c r="AL139" s="6" t="s">
        <v>76</v>
      </c>
      <c r="AM139" s="6" t="s">
        <v>76</v>
      </c>
      <c r="AN139">
        <v>932.44444444444446</v>
      </c>
      <c r="AO139">
        <v>900</v>
      </c>
      <c r="AP139">
        <v>949</v>
      </c>
      <c r="AQ139">
        <v>49</v>
      </c>
      <c r="AR139" s="7">
        <f t="shared" si="22"/>
        <v>3</v>
      </c>
      <c r="AS139" s="7">
        <v>3</v>
      </c>
      <c r="AT139">
        <v>5.2550047664442323E-2</v>
      </c>
      <c r="AU139">
        <v>9</v>
      </c>
      <c r="AV139">
        <f t="shared" si="23"/>
        <v>2</v>
      </c>
      <c r="AW139">
        <v>11</v>
      </c>
      <c r="AX139">
        <v>0</v>
      </c>
      <c r="AY139">
        <v>-13.444444444444457</v>
      </c>
      <c r="AZ139">
        <v>0</v>
      </c>
      <c r="BA139">
        <v>6.5555555555555429</v>
      </c>
      <c r="BH139">
        <v>49</v>
      </c>
      <c r="BI139">
        <v>-32.444444444444457</v>
      </c>
      <c r="BN139">
        <v>0</v>
      </c>
      <c r="BO139">
        <v>16.555555555555543</v>
      </c>
      <c r="BP139" s="6"/>
      <c r="BQ139" s="6">
        <f t="shared" si="24"/>
        <v>924.5</v>
      </c>
      <c r="BR139">
        <v>49</v>
      </c>
      <c r="BS139" s="6">
        <f t="shared" si="25"/>
        <v>5.300162249864792E-2</v>
      </c>
      <c r="BT139" s="6">
        <f t="shared" si="27"/>
        <v>-7.9444444444444571</v>
      </c>
      <c r="BU139" s="6">
        <f t="shared" si="28"/>
        <v>-8.5200190657769431E-3</v>
      </c>
      <c r="BV139" s="6">
        <f t="shared" si="26"/>
        <v>5.300162249864792E-2</v>
      </c>
    </row>
    <row r="140" spans="1:74">
      <c r="A140" t="s">
        <v>261</v>
      </c>
      <c r="B140" t="s">
        <v>275</v>
      </c>
      <c r="C140" s="18" t="s">
        <v>276</v>
      </c>
      <c r="D140" s="5">
        <v>43831</v>
      </c>
      <c r="E140" s="6" t="s">
        <v>277</v>
      </c>
      <c r="F140" s="6" t="s">
        <v>76</v>
      </c>
      <c r="G140" s="6" t="s">
        <v>76</v>
      </c>
      <c r="H140" s="6" t="s">
        <v>76</v>
      </c>
      <c r="I140" s="6" t="s">
        <v>76</v>
      </c>
      <c r="J140" s="6">
        <v>1099</v>
      </c>
      <c r="K140" s="6">
        <v>1099</v>
      </c>
      <c r="L140" s="6" t="s">
        <v>76</v>
      </c>
      <c r="M140" s="6">
        <v>1099</v>
      </c>
      <c r="N140" s="6">
        <v>1099</v>
      </c>
      <c r="O140" s="6">
        <v>1099</v>
      </c>
      <c r="P140" s="6" t="s">
        <v>76</v>
      </c>
      <c r="Q140" s="6" t="s">
        <v>76</v>
      </c>
      <c r="R140" s="6">
        <v>1149</v>
      </c>
      <c r="S140" s="6" t="s">
        <v>76</v>
      </c>
      <c r="T140" s="6" t="s">
        <v>76</v>
      </c>
      <c r="U140" s="6" t="s">
        <v>76</v>
      </c>
      <c r="V140" s="6" t="s">
        <v>76</v>
      </c>
      <c r="W140" s="6" t="s">
        <v>76</v>
      </c>
      <c r="X140" s="6" t="s">
        <v>76</v>
      </c>
      <c r="Y140" s="6" t="s">
        <v>76</v>
      </c>
      <c r="Z140" s="6" t="s">
        <v>76</v>
      </c>
      <c r="AA140" s="6" t="s">
        <v>76</v>
      </c>
      <c r="AB140" s="6" t="s">
        <v>76</v>
      </c>
      <c r="AC140" s="6" t="s">
        <v>76</v>
      </c>
      <c r="AD140" s="6" t="s">
        <v>76</v>
      </c>
      <c r="AE140" s="6" t="s">
        <v>76</v>
      </c>
      <c r="AF140" s="6">
        <v>1099</v>
      </c>
      <c r="AG140" s="6">
        <v>1049</v>
      </c>
      <c r="AH140" s="6">
        <v>1199</v>
      </c>
      <c r="AI140" s="6" t="s">
        <v>76</v>
      </c>
      <c r="AJ140" s="6" t="s">
        <v>76</v>
      </c>
      <c r="AK140" s="6" t="s">
        <v>76</v>
      </c>
      <c r="AL140" s="6" t="s">
        <v>76</v>
      </c>
      <c r="AM140" s="6" t="s">
        <v>76</v>
      </c>
      <c r="AN140">
        <v>1110.1111111111111</v>
      </c>
      <c r="AO140">
        <v>1049</v>
      </c>
      <c r="AP140">
        <v>1199</v>
      </c>
      <c r="AQ140">
        <v>150</v>
      </c>
      <c r="AR140" s="7">
        <f t="shared" si="22"/>
        <v>3</v>
      </c>
      <c r="AS140" s="7">
        <v>3</v>
      </c>
      <c r="AT140">
        <v>0.13512160944850365</v>
      </c>
      <c r="AU140">
        <v>9</v>
      </c>
      <c r="AV140">
        <f t="shared" si="23"/>
        <v>2</v>
      </c>
      <c r="AW140">
        <v>11</v>
      </c>
      <c r="AX140">
        <v>0</v>
      </c>
      <c r="AY140">
        <v>-11.111111111111086</v>
      </c>
      <c r="AZ140">
        <v>0</v>
      </c>
      <c r="BA140">
        <v>-11.111111111111086</v>
      </c>
      <c r="BH140">
        <v>50</v>
      </c>
      <c r="BI140">
        <v>-11.111111111111086</v>
      </c>
      <c r="BN140">
        <v>50</v>
      </c>
      <c r="BO140">
        <v>63.888888888888914</v>
      </c>
      <c r="BP140" s="6">
        <f t="shared" ref="BP140:BP145" si="29">BN140/AVERAGE(F140,G140,H140,I140,L140,P140,AC140,AD140,AE140,AH140,)</f>
        <v>8.3402835696413671E-2</v>
      </c>
      <c r="BQ140" s="6">
        <f t="shared" si="24"/>
        <v>1074</v>
      </c>
      <c r="BR140">
        <v>50</v>
      </c>
      <c r="BS140" s="6">
        <f t="shared" si="25"/>
        <v>4.6554934823091247E-2</v>
      </c>
      <c r="BT140" s="6">
        <f t="shared" si="27"/>
        <v>-36.111111111111086</v>
      </c>
      <c r="BU140" s="6">
        <f t="shared" si="28"/>
        <v>-3.2529276348713818E-2</v>
      </c>
      <c r="BV140" s="6">
        <f t="shared" si="26"/>
        <v>4.6554934823091247E-2</v>
      </c>
    </row>
    <row r="141" spans="1:74">
      <c r="A141" t="s">
        <v>261</v>
      </c>
      <c r="B141" t="s">
        <v>278</v>
      </c>
      <c r="C141" s="18" t="s">
        <v>279</v>
      </c>
      <c r="D141" s="5">
        <v>43831</v>
      </c>
      <c r="E141" s="6" t="s">
        <v>76</v>
      </c>
      <c r="F141" s="6" t="s">
        <v>76</v>
      </c>
      <c r="G141" s="6" t="s">
        <v>76</v>
      </c>
      <c r="H141" s="6" t="s">
        <v>76</v>
      </c>
      <c r="I141" s="6" t="s">
        <v>76</v>
      </c>
      <c r="J141" s="6" t="s">
        <v>76</v>
      </c>
      <c r="K141" s="6">
        <v>489.99</v>
      </c>
      <c r="L141" s="6" t="s">
        <v>76</v>
      </c>
      <c r="M141" s="6">
        <v>519</v>
      </c>
      <c r="N141" s="6">
        <v>519</v>
      </c>
      <c r="O141" s="6">
        <v>519</v>
      </c>
      <c r="P141" s="6">
        <v>519</v>
      </c>
      <c r="Q141" s="6">
        <v>519</v>
      </c>
      <c r="R141" s="6">
        <v>499</v>
      </c>
      <c r="S141" s="6" t="s">
        <v>76</v>
      </c>
      <c r="T141" s="6" t="s">
        <v>76</v>
      </c>
      <c r="U141" s="6" t="s">
        <v>76</v>
      </c>
      <c r="V141" s="6" t="s">
        <v>76</v>
      </c>
      <c r="W141" s="6" t="s">
        <v>76</v>
      </c>
      <c r="X141" s="6" t="s">
        <v>76</v>
      </c>
      <c r="Y141" s="6" t="s">
        <v>76</v>
      </c>
      <c r="Z141" s="6" t="s">
        <v>76</v>
      </c>
      <c r="AA141" s="6" t="s">
        <v>76</v>
      </c>
      <c r="AB141" s="6" t="s">
        <v>76</v>
      </c>
      <c r="AC141" s="6" t="s">
        <v>76</v>
      </c>
      <c r="AD141" s="6" t="s">
        <v>76</v>
      </c>
      <c r="AE141" s="6" t="s">
        <v>76</v>
      </c>
      <c r="AF141" s="6">
        <v>529</v>
      </c>
      <c r="AG141" s="6">
        <v>499</v>
      </c>
      <c r="AH141" s="6" t="s">
        <v>76</v>
      </c>
      <c r="AI141" s="6" t="s">
        <v>76</v>
      </c>
      <c r="AJ141" s="6" t="s">
        <v>76</v>
      </c>
      <c r="AK141" s="6" t="s">
        <v>76</v>
      </c>
      <c r="AL141" s="6" t="s">
        <v>76</v>
      </c>
      <c r="AM141" s="6" t="s">
        <v>76</v>
      </c>
      <c r="AN141">
        <v>512.44333333333327</v>
      </c>
      <c r="AO141">
        <v>489.99</v>
      </c>
      <c r="AP141">
        <v>529</v>
      </c>
      <c r="AQ141">
        <v>39.009999999999991</v>
      </c>
      <c r="AR141" s="7">
        <f t="shared" si="22"/>
        <v>3</v>
      </c>
      <c r="AS141" s="7">
        <v>3</v>
      </c>
      <c r="AT141">
        <v>7.6125490298114259E-2</v>
      </c>
      <c r="AU141">
        <v>9</v>
      </c>
      <c r="AV141">
        <f t="shared" si="23"/>
        <v>2</v>
      </c>
      <c r="AW141">
        <v>11</v>
      </c>
      <c r="AX141">
        <v>0</v>
      </c>
      <c r="AY141">
        <v>-22.453333333333262</v>
      </c>
      <c r="AZ141">
        <v>0</v>
      </c>
      <c r="BA141">
        <v>6.5566666666667288</v>
      </c>
      <c r="BH141">
        <v>30</v>
      </c>
      <c r="BI141">
        <v>16.556666666666729</v>
      </c>
      <c r="BN141">
        <v>20</v>
      </c>
      <c r="BO141">
        <v>-3.4433333333332712</v>
      </c>
      <c r="BP141" s="6">
        <f t="shared" si="29"/>
        <v>7.7071290944123308E-2</v>
      </c>
      <c r="BQ141" s="6">
        <f t="shared" si="24"/>
        <v>514</v>
      </c>
      <c r="BR141">
        <v>30</v>
      </c>
      <c r="BS141" s="6">
        <f t="shared" si="25"/>
        <v>5.8365758754863814E-2</v>
      </c>
      <c r="BT141" s="6">
        <f t="shared" si="27"/>
        <v>1.5566666666667288</v>
      </c>
      <c r="BU141" s="6">
        <f t="shared" si="28"/>
        <v>3.037734253543603E-3</v>
      </c>
      <c r="BV141" s="6">
        <f t="shared" si="26"/>
        <v>5.8365758754863814E-2</v>
      </c>
    </row>
    <row r="142" spans="1:74">
      <c r="A142" t="s">
        <v>261</v>
      </c>
      <c r="B142" t="s">
        <v>280</v>
      </c>
      <c r="C142" s="18" t="s">
        <v>281</v>
      </c>
      <c r="D142" s="5">
        <v>43832</v>
      </c>
      <c r="E142" s="6" t="s">
        <v>282</v>
      </c>
      <c r="F142" s="6" t="s">
        <v>76</v>
      </c>
      <c r="G142" s="6" t="s">
        <v>76</v>
      </c>
      <c r="H142" s="6" t="s">
        <v>76</v>
      </c>
      <c r="I142" s="6" t="s">
        <v>76</v>
      </c>
      <c r="J142" s="6">
        <v>385.99</v>
      </c>
      <c r="K142" s="6" t="s">
        <v>76</v>
      </c>
      <c r="L142" s="6" t="s">
        <v>76</v>
      </c>
      <c r="M142" s="6">
        <v>399</v>
      </c>
      <c r="N142" s="6">
        <v>399</v>
      </c>
      <c r="O142" s="6">
        <v>399</v>
      </c>
      <c r="P142" s="6">
        <v>399</v>
      </c>
      <c r="Q142" s="6">
        <v>399</v>
      </c>
      <c r="R142" s="6" t="s">
        <v>76</v>
      </c>
      <c r="S142" s="6" t="s">
        <v>76</v>
      </c>
      <c r="T142" s="6">
        <v>398.89</v>
      </c>
      <c r="U142" s="6" t="s">
        <v>76</v>
      </c>
      <c r="V142" s="6" t="s">
        <v>76</v>
      </c>
      <c r="W142" s="6" t="s">
        <v>76</v>
      </c>
      <c r="X142" s="6" t="s">
        <v>76</v>
      </c>
      <c r="Y142" s="6" t="s">
        <v>76</v>
      </c>
      <c r="Z142" s="6" t="s">
        <v>76</v>
      </c>
      <c r="AA142" s="6" t="s">
        <v>76</v>
      </c>
      <c r="AB142" s="6" t="s">
        <v>76</v>
      </c>
      <c r="AC142" s="6" t="s">
        <v>76</v>
      </c>
      <c r="AD142" s="6" t="s">
        <v>76</v>
      </c>
      <c r="AE142" s="6" t="s">
        <v>76</v>
      </c>
      <c r="AF142" s="6">
        <v>379.99</v>
      </c>
      <c r="AG142" s="6" t="s">
        <v>76</v>
      </c>
      <c r="AH142" s="6">
        <v>379</v>
      </c>
      <c r="AI142" s="6" t="s">
        <v>76</v>
      </c>
      <c r="AJ142" s="6" t="s">
        <v>76</v>
      </c>
      <c r="AK142" s="6" t="s">
        <v>76</v>
      </c>
      <c r="AL142" s="6" t="s">
        <v>76</v>
      </c>
      <c r="AM142" s="6" t="s">
        <v>76</v>
      </c>
      <c r="AN142">
        <v>393.20777777777778</v>
      </c>
      <c r="AO142">
        <v>379</v>
      </c>
      <c r="AP142">
        <v>399</v>
      </c>
      <c r="AQ142">
        <v>20</v>
      </c>
      <c r="AR142" s="7">
        <f t="shared" si="22"/>
        <v>3</v>
      </c>
      <c r="AS142" s="7">
        <v>3</v>
      </c>
      <c r="AT142">
        <v>5.0863693777957374E-2</v>
      </c>
      <c r="AU142">
        <v>9</v>
      </c>
      <c r="AV142">
        <f t="shared" si="23"/>
        <v>2</v>
      </c>
      <c r="AW142">
        <v>11</v>
      </c>
      <c r="AX142">
        <v>0</v>
      </c>
      <c r="AY142">
        <v>-7.2177777777777692</v>
      </c>
      <c r="AZ142">
        <v>0</v>
      </c>
      <c r="BA142">
        <v>5.7922222222222217</v>
      </c>
      <c r="BB142">
        <v>0</v>
      </c>
      <c r="BC142">
        <v>5.6822222222222081</v>
      </c>
      <c r="BH142">
        <v>0</v>
      </c>
      <c r="BI142">
        <v>-13.217777777777769</v>
      </c>
      <c r="BN142">
        <v>20</v>
      </c>
      <c r="BO142">
        <v>-4.2077777777777783</v>
      </c>
      <c r="BP142" s="6">
        <f t="shared" si="29"/>
        <v>7.7120822622107968E-2</v>
      </c>
      <c r="BQ142" s="6">
        <f t="shared" si="24"/>
        <v>389.44</v>
      </c>
      <c r="BR142">
        <v>0</v>
      </c>
      <c r="BS142" s="6">
        <f t="shared" si="25"/>
        <v>0</v>
      </c>
      <c r="BT142" s="6">
        <f t="shared" si="27"/>
        <v>-3.7677777777777806</v>
      </c>
      <c r="BU142" s="6">
        <f t="shared" si="28"/>
        <v>-9.5821547556140876E-3</v>
      </c>
      <c r="BV142" s="6">
        <f t="shared" si="26"/>
        <v>0</v>
      </c>
    </row>
    <row r="143" spans="1:74">
      <c r="A143" t="s">
        <v>261</v>
      </c>
      <c r="B143" t="s">
        <v>283</v>
      </c>
      <c r="C143" s="18" t="s">
        <v>284</v>
      </c>
      <c r="D143" s="5">
        <v>43831</v>
      </c>
      <c r="E143" s="6" t="s">
        <v>285</v>
      </c>
      <c r="F143" s="6" t="s">
        <v>76</v>
      </c>
      <c r="G143" s="6" t="s">
        <v>76</v>
      </c>
      <c r="H143" s="6" t="s">
        <v>76</v>
      </c>
      <c r="I143" s="6" t="s">
        <v>76</v>
      </c>
      <c r="J143" s="6">
        <v>819.99</v>
      </c>
      <c r="K143" s="6">
        <v>819.99</v>
      </c>
      <c r="L143" s="6" t="s">
        <v>76</v>
      </c>
      <c r="M143" s="6">
        <v>819</v>
      </c>
      <c r="N143" s="6">
        <v>819</v>
      </c>
      <c r="O143" s="6">
        <v>819</v>
      </c>
      <c r="P143" s="6" t="s">
        <v>76</v>
      </c>
      <c r="Q143" s="6">
        <v>819</v>
      </c>
      <c r="R143" s="6">
        <v>799</v>
      </c>
      <c r="S143" s="6" t="s">
        <v>76</v>
      </c>
      <c r="T143" s="6" t="s">
        <v>76</v>
      </c>
      <c r="U143" s="6" t="s">
        <v>76</v>
      </c>
      <c r="V143" s="6" t="s">
        <v>76</v>
      </c>
      <c r="W143" s="6" t="s">
        <v>76</v>
      </c>
      <c r="X143" s="6" t="s">
        <v>76</v>
      </c>
      <c r="Y143" s="6" t="s">
        <v>76</v>
      </c>
      <c r="Z143" s="6" t="s">
        <v>76</v>
      </c>
      <c r="AA143" s="6" t="s">
        <v>76</v>
      </c>
      <c r="AB143" s="6" t="s">
        <v>76</v>
      </c>
      <c r="AC143" s="6" t="s">
        <v>76</v>
      </c>
      <c r="AD143" s="6" t="s">
        <v>76</v>
      </c>
      <c r="AE143" s="6" t="s">
        <v>76</v>
      </c>
      <c r="AF143" s="6">
        <v>799</v>
      </c>
      <c r="AG143" s="6">
        <v>799</v>
      </c>
      <c r="AH143" s="6">
        <v>869</v>
      </c>
      <c r="AI143" s="6" t="s">
        <v>76</v>
      </c>
      <c r="AJ143" s="6" t="s">
        <v>76</v>
      </c>
      <c r="AK143" s="6" t="s">
        <v>76</v>
      </c>
      <c r="AL143" s="6" t="s">
        <v>76</v>
      </c>
      <c r="AM143" s="6" t="s">
        <v>76</v>
      </c>
      <c r="AN143">
        <v>818.19799999999998</v>
      </c>
      <c r="AO143">
        <v>799</v>
      </c>
      <c r="AP143">
        <v>869</v>
      </c>
      <c r="AQ143">
        <v>70</v>
      </c>
      <c r="AR143" s="7">
        <f t="shared" si="22"/>
        <v>3</v>
      </c>
      <c r="AS143" s="7">
        <v>3</v>
      </c>
      <c r="AT143">
        <v>8.5553863490255413E-2</v>
      </c>
      <c r="AU143">
        <v>10</v>
      </c>
      <c r="AV143">
        <f t="shared" si="23"/>
        <v>2</v>
      </c>
      <c r="AW143">
        <v>11</v>
      </c>
      <c r="AX143">
        <v>0</v>
      </c>
      <c r="AY143">
        <v>1.79200000000003</v>
      </c>
      <c r="AZ143">
        <v>0</v>
      </c>
      <c r="BA143">
        <v>0.80200000000002092</v>
      </c>
      <c r="BH143">
        <v>0</v>
      </c>
      <c r="BI143">
        <v>-19.197999999999979</v>
      </c>
      <c r="BN143">
        <v>70</v>
      </c>
      <c r="BO143">
        <v>15.802000000000021</v>
      </c>
      <c r="BP143" s="6">
        <f t="shared" si="29"/>
        <v>0.1611047180667434</v>
      </c>
      <c r="BQ143" s="6">
        <f t="shared" si="24"/>
        <v>799</v>
      </c>
      <c r="BR143">
        <v>0</v>
      </c>
      <c r="BS143" s="6">
        <f t="shared" si="25"/>
        <v>0</v>
      </c>
      <c r="BT143" s="6">
        <f t="shared" si="27"/>
        <v>-19.197999999999979</v>
      </c>
      <c r="BU143" s="6">
        <f t="shared" si="28"/>
        <v>-2.3463758161227453E-2</v>
      </c>
      <c r="BV143" s="6">
        <f t="shared" si="26"/>
        <v>0</v>
      </c>
    </row>
    <row r="144" spans="1:74">
      <c r="A144" t="s">
        <v>261</v>
      </c>
      <c r="B144" t="s">
        <v>286</v>
      </c>
      <c r="C144" t="s">
        <v>287</v>
      </c>
      <c r="D144" s="5">
        <v>43831</v>
      </c>
      <c r="E144" s="6" t="s">
        <v>288</v>
      </c>
      <c r="F144" s="6" t="s">
        <v>76</v>
      </c>
      <c r="G144" s="6" t="s">
        <v>76</v>
      </c>
      <c r="H144" s="6" t="s">
        <v>76</v>
      </c>
      <c r="I144" s="6" t="s">
        <v>76</v>
      </c>
      <c r="J144" s="6">
        <v>1529</v>
      </c>
      <c r="K144" s="6">
        <v>1529</v>
      </c>
      <c r="L144" s="6" t="s">
        <v>76</v>
      </c>
      <c r="M144" s="6" t="s">
        <v>76</v>
      </c>
      <c r="N144" s="6" t="s">
        <v>76</v>
      </c>
      <c r="O144" s="6" t="s">
        <v>76</v>
      </c>
      <c r="P144" s="6" t="s">
        <v>76</v>
      </c>
      <c r="Q144" s="6" t="s">
        <v>76</v>
      </c>
      <c r="R144" s="6">
        <v>1529</v>
      </c>
      <c r="S144" s="6" t="s">
        <v>76</v>
      </c>
      <c r="T144" s="6" t="s">
        <v>76</v>
      </c>
      <c r="U144" s="6" t="s">
        <v>76</v>
      </c>
      <c r="V144" s="6" t="s">
        <v>76</v>
      </c>
      <c r="W144" s="6" t="s">
        <v>76</v>
      </c>
      <c r="X144" s="6" t="s">
        <v>76</v>
      </c>
      <c r="Y144" s="6" t="s">
        <v>76</v>
      </c>
      <c r="Z144" s="6" t="s">
        <v>76</v>
      </c>
      <c r="AA144" s="6" t="s">
        <v>76</v>
      </c>
      <c r="AB144" s="6" t="s">
        <v>76</v>
      </c>
      <c r="AC144" s="6" t="s">
        <v>76</v>
      </c>
      <c r="AD144" s="6" t="s">
        <v>76</v>
      </c>
      <c r="AE144" s="6" t="s">
        <v>76</v>
      </c>
      <c r="AF144" s="6">
        <v>1497</v>
      </c>
      <c r="AG144" s="6" t="s">
        <v>76</v>
      </c>
      <c r="AH144" s="6">
        <v>1599</v>
      </c>
      <c r="AI144" s="6" t="s">
        <v>76</v>
      </c>
      <c r="AJ144" s="6" t="s">
        <v>76</v>
      </c>
      <c r="AK144" s="6" t="s">
        <v>76</v>
      </c>
      <c r="AL144" s="6" t="s">
        <v>76</v>
      </c>
      <c r="AM144" s="6" t="s">
        <v>76</v>
      </c>
      <c r="AN144">
        <v>1536.6</v>
      </c>
      <c r="AO144">
        <v>1497</v>
      </c>
      <c r="AP144">
        <v>1599</v>
      </c>
      <c r="AQ144">
        <v>102</v>
      </c>
      <c r="AR144" s="7">
        <f t="shared" si="22"/>
        <v>3</v>
      </c>
      <c r="AS144" s="7">
        <v>3</v>
      </c>
      <c r="AT144">
        <v>6.6380320187426789E-2</v>
      </c>
      <c r="AU144">
        <v>5</v>
      </c>
      <c r="AV144">
        <f t="shared" si="23"/>
        <v>1</v>
      </c>
      <c r="AW144">
        <v>11</v>
      </c>
      <c r="AX144">
        <v>0</v>
      </c>
      <c r="AY144">
        <v>-7.5999999999999091</v>
      </c>
      <c r="BH144">
        <v>0</v>
      </c>
      <c r="BI144">
        <v>-39.599999999999909</v>
      </c>
      <c r="BN144">
        <v>70</v>
      </c>
      <c r="BO144">
        <v>27.400000000000091</v>
      </c>
      <c r="BP144" s="6">
        <f t="shared" si="29"/>
        <v>8.7554721701063168E-2</v>
      </c>
      <c r="BQ144" s="6">
        <f t="shared" si="24"/>
        <v>1497</v>
      </c>
      <c r="BR144">
        <v>0</v>
      </c>
      <c r="BS144" s="6">
        <f t="shared" si="25"/>
        <v>0</v>
      </c>
      <c r="BT144" s="6">
        <f t="shared" si="27"/>
        <v>-39.599999999999909</v>
      </c>
      <c r="BU144" s="6">
        <f t="shared" si="28"/>
        <v>-2.5771183131589166E-2</v>
      </c>
      <c r="BV144" s="6">
        <f t="shared" si="26"/>
        <v>0</v>
      </c>
    </row>
    <row r="145" spans="1:74">
      <c r="A145" t="s">
        <v>289</v>
      </c>
      <c r="B145" t="s">
        <v>290</v>
      </c>
      <c r="C145" t="s">
        <v>291</v>
      </c>
      <c r="D145" s="5">
        <v>43829</v>
      </c>
      <c r="E145" s="6">
        <v>830.86</v>
      </c>
      <c r="F145" s="6" t="s">
        <v>76</v>
      </c>
      <c r="G145" s="6" t="s">
        <v>76</v>
      </c>
      <c r="H145" s="6" t="s">
        <v>76</v>
      </c>
      <c r="I145" s="6" t="s">
        <v>76</v>
      </c>
      <c r="J145" s="6" t="s">
        <v>76</v>
      </c>
      <c r="K145" s="6">
        <v>689.99</v>
      </c>
      <c r="L145" s="6" t="s">
        <v>76</v>
      </c>
      <c r="M145" s="6">
        <v>699</v>
      </c>
      <c r="N145" s="6">
        <v>699</v>
      </c>
      <c r="O145" s="6">
        <v>699</v>
      </c>
      <c r="P145" s="6">
        <v>699</v>
      </c>
      <c r="Q145" s="6" t="s">
        <v>76</v>
      </c>
      <c r="R145" s="6">
        <v>699</v>
      </c>
      <c r="S145" s="6" t="s">
        <v>76</v>
      </c>
      <c r="T145" s="6">
        <v>739.97</v>
      </c>
      <c r="U145" s="6" t="s">
        <v>76</v>
      </c>
      <c r="V145" s="6" t="s">
        <v>76</v>
      </c>
      <c r="W145" s="6" t="s">
        <v>76</v>
      </c>
      <c r="X145" s="6" t="s">
        <v>76</v>
      </c>
      <c r="Y145" s="6" t="s">
        <v>76</v>
      </c>
      <c r="Z145" s="6" t="s">
        <v>76</v>
      </c>
      <c r="AA145" s="6" t="s">
        <v>76</v>
      </c>
      <c r="AB145" s="6" t="s">
        <v>76</v>
      </c>
      <c r="AC145" s="6" t="s">
        <v>76</v>
      </c>
      <c r="AD145" s="6" t="s">
        <v>76</v>
      </c>
      <c r="AE145" s="6" t="s">
        <v>76</v>
      </c>
      <c r="AF145" s="6">
        <v>689.99</v>
      </c>
      <c r="AG145" s="6">
        <v>869</v>
      </c>
      <c r="AH145" s="6">
        <v>669</v>
      </c>
      <c r="AI145" s="6" t="s">
        <v>76</v>
      </c>
      <c r="AJ145" s="6" t="s">
        <v>76</v>
      </c>
      <c r="AK145" s="6" t="s">
        <v>76</v>
      </c>
      <c r="AL145" s="6" t="s">
        <v>76</v>
      </c>
      <c r="AM145" s="6" t="s">
        <v>76</v>
      </c>
      <c r="AN145">
        <v>725.80090909090916</v>
      </c>
      <c r="AO145">
        <v>669</v>
      </c>
      <c r="AP145">
        <v>869</v>
      </c>
      <c r="AQ145">
        <v>200</v>
      </c>
      <c r="AR145" s="7">
        <f t="shared" si="22"/>
        <v>3</v>
      </c>
      <c r="AS145" s="7">
        <v>3</v>
      </c>
      <c r="AT145">
        <v>0.27555765981404867</v>
      </c>
      <c r="AU145">
        <v>11</v>
      </c>
      <c r="AV145">
        <f t="shared" si="23"/>
        <v>2</v>
      </c>
      <c r="AW145">
        <v>12</v>
      </c>
      <c r="AX145">
        <v>0</v>
      </c>
      <c r="AY145">
        <v>-35.810909090909149</v>
      </c>
      <c r="AZ145">
        <v>0</v>
      </c>
      <c r="BA145">
        <v>-26.800909090909158</v>
      </c>
      <c r="BB145">
        <v>0</v>
      </c>
      <c r="BC145">
        <v>14.169090909090869</v>
      </c>
      <c r="BH145">
        <v>179.01</v>
      </c>
      <c r="BI145">
        <v>-35.810909090909149</v>
      </c>
      <c r="BN145">
        <v>161.86000000000001</v>
      </c>
      <c r="BO145">
        <v>-1.3359090909091265</v>
      </c>
      <c r="BP145" s="6">
        <f t="shared" si="29"/>
        <v>0.35495614035087725</v>
      </c>
      <c r="BQ145" s="6">
        <f t="shared" si="24"/>
        <v>766.32</v>
      </c>
      <c r="BR145">
        <v>89.504999999999995</v>
      </c>
      <c r="BS145" s="6">
        <f t="shared" si="25"/>
        <v>0.11679846539304728</v>
      </c>
      <c r="BT145" s="6">
        <f t="shared" si="27"/>
        <v>40.519090909090892</v>
      </c>
      <c r="BU145" s="6">
        <f t="shared" si="28"/>
        <v>5.58267293435089E-2</v>
      </c>
      <c r="BV145" s="6">
        <f t="shared" si="26"/>
        <v>0.11679846539304728</v>
      </c>
    </row>
    <row r="146" spans="1:74">
      <c r="A146" t="s">
        <v>289</v>
      </c>
      <c r="B146" t="s">
        <v>292</v>
      </c>
      <c r="C146" t="s">
        <v>293</v>
      </c>
      <c r="D146" s="5">
        <v>43829</v>
      </c>
      <c r="E146" s="6" t="s">
        <v>76</v>
      </c>
      <c r="F146" s="6" t="s">
        <v>76</v>
      </c>
      <c r="G146" s="6" t="s">
        <v>76</v>
      </c>
      <c r="H146" s="6" t="s">
        <v>76</v>
      </c>
      <c r="I146" s="6" t="s">
        <v>76</v>
      </c>
      <c r="J146" s="6">
        <v>749.99</v>
      </c>
      <c r="K146" s="6">
        <v>749.99</v>
      </c>
      <c r="L146" s="6" t="s">
        <v>76</v>
      </c>
      <c r="M146" s="6" t="s">
        <v>76</v>
      </c>
      <c r="N146" s="6" t="s">
        <v>76</v>
      </c>
      <c r="O146" s="6" t="s">
        <v>76</v>
      </c>
      <c r="P146" s="6" t="s">
        <v>76</v>
      </c>
      <c r="Q146" s="6" t="s">
        <v>76</v>
      </c>
      <c r="R146" s="6" t="s">
        <v>76</v>
      </c>
      <c r="S146" s="6" t="s">
        <v>76</v>
      </c>
      <c r="T146" s="6" t="s">
        <v>76</v>
      </c>
      <c r="U146" s="6" t="s">
        <v>76</v>
      </c>
      <c r="V146" s="6" t="s">
        <v>76</v>
      </c>
      <c r="W146" s="6" t="s">
        <v>76</v>
      </c>
      <c r="X146" s="6" t="s">
        <v>76</v>
      </c>
      <c r="Y146" s="6" t="s">
        <v>76</v>
      </c>
      <c r="Z146" s="6" t="s">
        <v>76</v>
      </c>
      <c r="AA146" s="6" t="s">
        <v>76</v>
      </c>
      <c r="AB146" s="6" t="s">
        <v>76</v>
      </c>
      <c r="AC146" s="6" t="s">
        <v>76</v>
      </c>
      <c r="AD146" s="6" t="s">
        <v>76</v>
      </c>
      <c r="AE146" s="6" t="s">
        <v>76</v>
      </c>
      <c r="AF146" s="6" t="s">
        <v>76</v>
      </c>
      <c r="AG146" s="6" t="s">
        <v>76</v>
      </c>
      <c r="AH146" s="6" t="s">
        <v>76</v>
      </c>
      <c r="AI146" s="6" t="s">
        <v>76</v>
      </c>
      <c r="AJ146" s="6" t="s">
        <v>76</v>
      </c>
      <c r="AK146" s="6" t="s">
        <v>76</v>
      </c>
      <c r="AL146" s="6" t="s">
        <v>76</v>
      </c>
      <c r="AM146" s="6" t="s">
        <v>76</v>
      </c>
      <c r="AN146">
        <v>749.99</v>
      </c>
      <c r="AO146">
        <v>749.99</v>
      </c>
      <c r="AP146">
        <v>749.99</v>
      </c>
      <c r="AQ146">
        <v>0</v>
      </c>
      <c r="AR146" s="7">
        <f t="shared" si="22"/>
        <v>3</v>
      </c>
      <c r="AS146" s="7">
        <v>3</v>
      </c>
      <c r="AT146">
        <v>0</v>
      </c>
      <c r="AU146">
        <v>2</v>
      </c>
      <c r="AV146">
        <f t="shared" si="23"/>
        <v>1</v>
      </c>
      <c r="AW146">
        <v>12</v>
      </c>
      <c r="AX146">
        <v>0</v>
      </c>
      <c r="AY146">
        <v>0</v>
      </c>
      <c r="BP146" s="6"/>
      <c r="BQ146" s="6"/>
      <c r="BS146" s="6"/>
      <c r="BT146" s="6"/>
      <c r="BU146" s="6"/>
      <c r="BV146" s="6"/>
    </row>
    <row r="147" spans="1:74">
      <c r="A147" t="s">
        <v>289</v>
      </c>
      <c r="B147" t="s">
        <v>294</v>
      </c>
      <c r="C147" t="s">
        <v>295</v>
      </c>
      <c r="D147" s="5">
        <v>43829</v>
      </c>
      <c r="E147" s="6">
        <v>819.65</v>
      </c>
      <c r="F147" s="6" t="s">
        <v>76</v>
      </c>
      <c r="G147" s="6" t="s">
        <v>76</v>
      </c>
      <c r="H147" s="6" t="s">
        <v>76</v>
      </c>
      <c r="I147" s="6" t="s">
        <v>76</v>
      </c>
      <c r="J147" s="6">
        <v>699.99</v>
      </c>
      <c r="K147" s="6">
        <v>699.99</v>
      </c>
      <c r="L147" s="6" t="s">
        <v>76</v>
      </c>
      <c r="M147" s="6" t="s">
        <v>76</v>
      </c>
      <c r="N147" s="6" t="s">
        <v>76</v>
      </c>
      <c r="O147" s="6" t="s">
        <v>76</v>
      </c>
      <c r="P147" s="6">
        <v>749</v>
      </c>
      <c r="Q147" s="6" t="s">
        <v>76</v>
      </c>
      <c r="R147" s="6" t="s">
        <v>76</v>
      </c>
      <c r="S147" s="6" t="s">
        <v>76</v>
      </c>
      <c r="T147" s="6">
        <v>699</v>
      </c>
      <c r="U147" s="6" t="s">
        <v>76</v>
      </c>
      <c r="V147" s="6" t="s">
        <v>76</v>
      </c>
      <c r="W147" s="6" t="s">
        <v>76</v>
      </c>
      <c r="X147" s="6" t="s">
        <v>76</v>
      </c>
      <c r="Y147" s="6" t="s">
        <v>76</v>
      </c>
      <c r="Z147" s="6" t="s">
        <v>76</v>
      </c>
      <c r="AA147" s="6" t="s">
        <v>76</v>
      </c>
      <c r="AB147" s="6" t="s">
        <v>76</v>
      </c>
      <c r="AC147" s="6" t="s">
        <v>76</v>
      </c>
      <c r="AD147" s="6" t="s">
        <v>76</v>
      </c>
      <c r="AE147" s="6" t="s">
        <v>76</v>
      </c>
      <c r="AF147" s="6" t="s">
        <v>76</v>
      </c>
      <c r="AG147" s="6">
        <v>815</v>
      </c>
      <c r="AH147" s="6">
        <v>699</v>
      </c>
      <c r="AI147" s="6" t="s">
        <v>76</v>
      </c>
      <c r="AJ147" s="6" t="s">
        <v>76</v>
      </c>
      <c r="AK147" s="6" t="s">
        <v>76</v>
      </c>
      <c r="AL147" s="6" t="s">
        <v>76</v>
      </c>
      <c r="AM147" s="6" t="s">
        <v>76</v>
      </c>
      <c r="AN147">
        <v>740.23285714285714</v>
      </c>
      <c r="AO147">
        <v>699</v>
      </c>
      <c r="AP147">
        <v>819.65</v>
      </c>
      <c r="AQ147">
        <v>120.64999999999998</v>
      </c>
      <c r="AR147" s="7">
        <f t="shared" si="22"/>
        <v>3</v>
      </c>
      <c r="AS147" s="7">
        <v>3</v>
      </c>
      <c r="AT147">
        <v>0.16298925241671053</v>
      </c>
      <c r="AU147">
        <v>7</v>
      </c>
      <c r="AV147">
        <f t="shared" si="23"/>
        <v>1</v>
      </c>
      <c r="AW147">
        <v>12</v>
      </c>
      <c r="AX147">
        <v>0</v>
      </c>
      <c r="AY147">
        <v>-40.242857142857133</v>
      </c>
      <c r="BB147">
        <v>0</v>
      </c>
      <c r="BC147">
        <v>-41.232857142857142</v>
      </c>
      <c r="BN147">
        <v>120.64999999999998</v>
      </c>
      <c r="BO147">
        <v>15.650476190476184</v>
      </c>
      <c r="BP147" s="6">
        <f t="shared" ref="BP147:BP152" si="30">BN147/AVERAGE(F147,G147,H147,I147,L147,P147,AC147,AD147,AE147,AH147,)</f>
        <v>0.24996546961325961</v>
      </c>
      <c r="BQ147" s="6">
        <f t="shared" si="24"/>
        <v>757</v>
      </c>
      <c r="BR147">
        <v>0</v>
      </c>
      <c r="BS147" s="6">
        <f t="shared" si="25"/>
        <v>0</v>
      </c>
      <c r="BT147" s="6">
        <f>BQ147-AN147</f>
        <v>16.767142857142858</v>
      </c>
      <c r="BU147" s="6">
        <f>BT147/AN147</f>
        <v>2.2651173472440139E-2</v>
      </c>
      <c r="BV147" s="6">
        <f t="shared" si="26"/>
        <v>0</v>
      </c>
    </row>
    <row r="148" spans="1:74">
      <c r="A148" t="s">
        <v>289</v>
      </c>
      <c r="B148" t="s">
        <v>296</v>
      </c>
      <c r="C148" t="s">
        <v>297</v>
      </c>
      <c r="D148" s="5">
        <v>43829</v>
      </c>
      <c r="E148" s="6">
        <v>1039</v>
      </c>
      <c r="F148" s="6" t="s">
        <v>76</v>
      </c>
      <c r="G148" s="6" t="s">
        <v>76</v>
      </c>
      <c r="H148" s="6" t="s">
        <v>76</v>
      </c>
      <c r="I148" s="6" t="s">
        <v>76</v>
      </c>
      <c r="J148" s="6">
        <v>1199</v>
      </c>
      <c r="K148" s="6">
        <v>1199</v>
      </c>
      <c r="L148" s="6" t="s">
        <v>76</v>
      </c>
      <c r="M148" s="6">
        <v>1129</v>
      </c>
      <c r="N148" s="6">
        <v>1099</v>
      </c>
      <c r="O148" s="6">
        <v>1099</v>
      </c>
      <c r="P148" s="6">
        <v>1129</v>
      </c>
      <c r="Q148" s="6" t="s">
        <v>76</v>
      </c>
      <c r="R148" s="6" t="s">
        <v>76</v>
      </c>
      <c r="S148" s="6" t="s">
        <v>76</v>
      </c>
      <c r="T148" s="6">
        <v>979</v>
      </c>
      <c r="U148" s="6" t="s">
        <v>76</v>
      </c>
      <c r="V148" s="6" t="s">
        <v>76</v>
      </c>
      <c r="W148" s="6" t="s">
        <v>76</v>
      </c>
      <c r="X148" s="6" t="s">
        <v>76</v>
      </c>
      <c r="Y148" s="6" t="s">
        <v>76</v>
      </c>
      <c r="Z148" s="6" t="s">
        <v>76</v>
      </c>
      <c r="AA148" s="6" t="s">
        <v>76</v>
      </c>
      <c r="AB148" s="6" t="s">
        <v>76</v>
      </c>
      <c r="AC148" s="6" t="s">
        <v>76</v>
      </c>
      <c r="AD148" s="6" t="s">
        <v>76</v>
      </c>
      <c r="AE148" s="6" t="s">
        <v>76</v>
      </c>
      <c r="AF148" s="6" t="s">
        <v>76</v>
      </c>
      <c r="AG148" s="6" t="s">
        <v>76</v>
      </c>
      <c r="AH148" s="6">
        <v>979</v>
      </c>
      <c r="AI148" s="6" t="s">
        <v>76</v>
      </c>
      <c r="AJ148" s="6" t="s">
        <v>76</v>
      </c>
      <c r="AK148" s="6" t="s">
        <v>76</v>
      </c>
      <c r="AL148" s="6" t="s">
        <v>76</v>
      </c>
      <c r="AM148" s="6" t="s">
        <v>76</v>
      </c>
      <c r="AN148">
        <v>1094.5555555555557</v>
      </c>
      <c r="AO148">
        <v>979</v>
      </c>
      <c r="AP148">
        <v>1199</v>
      </c>
      <c r="AQ148">
        <v>220</v>
      </c>
      <c r="AR148" s="7">
        <f t="shared" si="22"/>
        <v>3</v>
      </c>
      <c r="AS148" s="7">
        <v>3</v>
      </c>
      <c r="AT148">
        <v>0.20099482286062326</v>
      </c>
      <c r="AU148">
        <v>9</v>
      </c>
      <c r="AV148">
        <f t="shared" si="23"/>
        <v>2</v>
      </c>
      <c r="AW148">
        <v>12</v>
      </c>
      <c r="AX148">
        <v>0</v>
      </c>
      <c r="AY148">
        <v>104.44444444444434</v>
      </c>
      <c r="AZ148">
        <v>30</v>
      </c>
      <c r="BA148">
        <v>14.444444444444343</v>
      </c>
      <c r="BB148">
        <v>0</v>
      </c>
      <c r="BC148">
        <v>-115.55555555555566</v>
      </c>
      <c r="BN148">
        <v>150</v>
      </c>
      <c r="BO148">
        <v>-45.555555555555657</v>
      </c>
      <c r="BP148" s="6">
        <f t="shared" si="30"/>
        <v>0.21347248576850095</v>
      </c>
      <c r="BQ148" s="6">
        <f t="shared" si="24"/>
        <v>979</v>
      </c>
      <c r="BR148">
        <v>0</v>
      </c>
      <c r="BS148" s="6">
        <f t="shared" si="25"/>
        <v>0</v>
      </c>
      <c r="BT148" s="6">
        <f>BQ148-AN148</f>
        <v>-115.55555555555566</v>
      </c>
      <c r="BU148" s="6">
        <f>BT148/AN148</f>
        <v>-0.10557303827022646</v>
      </c>
      <c r="BV148" s="6">
        <f t="shared" si="26"/>
        <v>0</v>
      </c>
    </row>
    <row r="149" spans="1:74">
      <c r="A149" t="s">
        <v>289</v>
      </c>
      <c r="B149" t="s">
        <v>298</v>
      </c>
      <c r="C149" t="s">
        <v>299</v>
      </c>
      <c r="D149" s="5">
        <v>43831</v>
      </c>
      <c r="E149" s="6">
        <v>976.42</v>
      </c>
      <c r="F149" s="6" t="s">
        <v>76</v>
      </c>
      <c r="G149" s="6" t="s">
        <v>76</v>
      </c>
      <c r="H149" s="6" t="s">
        <v>76</v>
      </c>
      <c r="I149" s="6" t="s">
        <v>76</v>
      </c>
      <c r="J149" s="6">
        <v>1099</v>
      </c>
      <c r="K149" s="6">
        <v>1099</v>
      </c>
      <c r="L149" s="6" t="s">
        <v>76</v>
      </c>
      <c r="M149" s="6">
        <v>1099</v>
      </c>
      <c r="N149" s="6">
        <v>1099</v>
      </c>
      <c r="O149" s="6">
        <v>1099</v>
      </c>
      <c r="P149" s="6">
        <v>1099</v>
      </c>
      <c r="Q149" s="6" t="s">
        <v>76</v>
      </c>
      <c r="R149" s="6" t="s">
        <v>76</v>
      </c>
      <c r="S149" s="6" t="s">
        <v>76</v>
      </c>
      <c r="T149" s="6">
        <v>1549</v>
      </c>
      <c r="U149" s="6" t="s">
        <v>76</v>
      </c>
      <c r="V149" s="6" t="s">
        <v>76</v>
      </c>
      <c r="W149" s="6" t="s">
        <v>76</v>
      </c>
      <c r="X149" s="6" t="s">
        <v>76</v>
      </c>
      <c r="Y149" s="6" t="s">
        <v>76</v>
      </c>
      <c r="Z149" s="6" t="s">
        <v>76</v>
      </c>
      <c r="AA149" s="6" t="s">
        <v>76</v>
      </c>
      <c r="AB149" s="6" t="s">
        <v>76</v>
      </c>
      <c r="AC149" s="6" t="s">
        <v>76</v>
      </c>
      <c r="AD149" s="6" t="s">
        <v>76</v>
      </c>
      <c r="AE149" s="6" t="s">
        <v>76</v>
      </c>
      <c r="AF149" s="6" t="s">
        <v>76</v>
      </c>
      <c r="AG149" s="6">
        <v>976</v>
      </c>
      <c r="AH149" s="6">
        <v>1549</v>
      </c>
      <c r="AI149" s="6" t="s">
        <v>76</v>
      </c>
      <c r="AJ149" s="6" t="s">
        <v>76</v>
      </c>
      <c r="AK149" s="6" t="s">
        <v>76</v>
      </c>
      <c r="AL149" s="6" t="s">
        <v>76</v>
      </c>
      <c r="AM149" s="6" t="s">
        <v>76</v>
      </c>
      <c r="AN149">
        <v>1164.442</v>
      </c>
      <c r="AO149">
        <v>976</v>
      </c>
      <c r="AP149">
        <v>1549</v>
      </c>
      <c r="AQ149">
        <v>573</v>
      </c>
      <c r="AR149" s="7">
        <f t="shared" si="22"/>
        <v>3</v>
      </c>
      <c r="AS149" s="7">
        <v>3</v>
      </c>
      <c r="AT149">
        <v>0.49208118566661113</v>
      </c>
      <c r="AU149">
        <v>10</v>
      </c>
      <c r="AV149">
        <f t="shared" si="23"/>
        <v>2</v>
      </c>
      <c r="AW149">
        <v>12</v>
      </c>
      <c r="AX149">
        <v>0</v>
      </c>
      <c r="AY149">
        <v>-65.442000000000007</v>
      </c>
      <c r="AZ149">
        <v>0</v>
      </c>
      <c r="BA149">
        <v>-65.442000000000007</v>
      </c>
      <c r="BB149">
        <v>0</v>
      </c>
      <c r="BC149">
        <v>384.55799999999999</v>
      </c>
      <c r="BN149">
        <v>572.58000000000004</v>
      </c>
      <c r="BO149">
        <v>43.698000000000093</v>
      </c>
      <c r="BP149" s="6">
        <f t="shared" si="30"/>
        <v>0.64869335347432033</v>
      </c>
      <c r="BQ149" s="6">
        <f t="shared" si="24"/>
        <v>1262.5</v>
      </c>
      <c r="BR149">
        <v>0</v>
      </c>
      <c r="BS149" s="6">
        <f t="shared" si="25"/>
        <v>0</v>
      </c>
      <c r="BT149" s="6">
        <f>BQ149-AN149</f>
        <v>98.057999999999993</v>
      </c>
      <c r="BU149" s="6">
        <f>BT149/AN149</f>
        <v>8.4210291281145808E-2</v>
      </c>
      <c r="BV149" s="6">
        <f t="shared" si="26"/>
        <v>0</v>
      </c>
    </row>
    <row r="150" spans="1:74">
      <c r="A150" t="s">
        <v>289</v>
      </c>
      <c r="B150" t="s">
        <v>294</v>
      </c>
      <c r="C150" t="s">
        <v>300</v>
      </c>
      <c r="D150" s="5">
        <v>43831</v>
      </c>
      <c r="E150" s="6">
        <v>699.96</v>
      </c>
      <c r="F150" s="6" t="s">
        <v>76</v>
      </c>
      <c r="G150" s="6" t="s">
        <v>76</v>
      </c>
      <c r="H150" s="6" t="s">
        <v>76</v>
      </c>
      <c r="I150" s="6" t="s">
        <v>76</v>
      </c>
      <c r="J150" s="6">
        <v>699</v>
      </c>
      <c r="K150" s="6">
        <v>699</v>
      </c>
      <c r="L150" s="6" t="s">
        <v>76</v>
      </c>
      <c r="M150" s="6" t="s">
        <v>76</v>
      </c>
      <c r="N150" s="6" t="s">
        <v>76</v>
      </c>
      <c r="O150" s="6" t="s">
        <v>76</v>
      </c>
      <c r="P150" s="6">
        <v>689</v>
      </c>
      <c r="Q150" s="6" t="s">
        <v>76</v>
      </c>
      <c r="R150" s="6">
        <v>749</v>
      </c>
      <c r="S150" s="6" t="s">
        <v>76</v>
      </c>
      <c r="T150" s="6">
        <v>821</v>
      </c>
      <c r="U150" s="6" t="s">
        <v>76</v>
      </c>
      <c r="V150" s="6" t="s">
        <v>76</v>
      </c>
      <c r="W150" s="6" t="s">
        <v>76</v>
      </c>
      <c r="X150" s="6" t="s">
        <v>76</v>
      </c>
      <c r="Y150" s="6" t="s">
        <v>76</v>
      </c>
      <c r="Z150" s="6" t="s">
        <v>76</v>
      </c>
      <c r="AA150" s="6" t="s">
        <v>76</v>
      </c>
      <c r="AB150" s="6" t="s">
        <v>76</v>
      </c>
      <c r="AC150" s="6" t="s">
        <v>76</v>
      </c>
      <c r="AD150" s="6" t="s">
        <v>76</v>
      </c>
      <c r="AE150" s="6" t="s">
        <v>76</v>
      </c>
      <c r="AF150" s="6">
        <v>689</v>
      </c>
      <c r="AG150" s="6">
        <v>758</v>
      </c>
      <c r="AH150" s="6">
        <v>679</v>
      </c>
      <c r="AI150" s="6" t="s">
        <v>76</v>
      </c>
      <c r="AJ150" s="6" t="s">
        <v>76</v>
      </c>
      <c r="AK150" s="6" t="s">
        <v>76</v>
      </c>
      <c r="AL150" s="6" t="s">
        <v>76</v>
      </c>
      <c r="AM150" s="6" t="s">
        <v>76</v>
      </c>
      <c r="AN150">
        <v>720.32888888888886</v>
      </c>
      <c r="AO150">
        <v>679</v>
      </c>
      <c r="AP150">
        <v>821</v>
      </c>
      <c r="AQ150">
        <v>142</v>
      </c>
      <c r="AR150" s="7">
        <f t="shared" si="22"/>
        <v>3</v>
      </c>
      <c r="AS150" s="7">
        <v>3</v>
      </c>
      <c r="AT150">
        <v>0.19713217419203574</v>
      </c>
      <c r="AU150">
        <v>9</v>
      </c>
      <c r="AV150">
        <f t="shared" si="23"/>
        <v>2</v>
      </c>
      <c r="AW150">
        <v>12</v>
      </c>
      <c r="AX150">
        <v>0</v>
      </c>
      <c r="AY150">
        <v>-21.328888888888855</v>
      </c>
      <c r="BB150">
        <v>0</v>
      </c>
      <c r="BC150">
        <v>100.67111111111114</v>
      </c>
      <c r="BH150">
        <v>69</v>
      </c>
      <c r="BI150">
        <v>-31.328888888888855</v>
      </c>
      <c r="BN150">
        <v>70</v>
      </c>
      <c r="BO150">
        <v>-16.088888888888846</v>
      </c>
      <c r="BP150" s="6">
        <f t="shared" si="30"/>
        <v>0.15350877192982457</v>
      </c>
      <c r="BQ150" s="6">
        <f t="shared" si="24"/>
        <v>756</v>
      </c>
      <c r="BR150">
        <v>34.5</v>
      </c>
      <c r="BS150" s="6">
        <f t="shared" si="25"/>
        <v>4.5634920634920632E-2</v>
      </c>
      <c r="BT150" s="6">
        <f>BQ150-AN150</f>
        <v>35.671111111111145</v>
      </c>
      <c r="BU150" s="6">
        <f>BT150/AN150</f>
        <v>4.9520589360415659E-2</v>
      </c>
      <c r="BV150" s="6">
        <f t="shared" si="26"/>
        <v>4.5634920634920632E-2</v>
      </c>
    </row>
    <row r="151" spans="1:74">
      <c r="A151" t="s">
        <v>289</v>
      </c>
      <c r="B151" t="s">
        <v>301</v>
      </c>
      <c r="C151" t="s">
        <v>302</v>
      </c>
      <c r="D151" s="5">
        <v>43831</v>
      </c>
      <c r="E151" s="6">
        <v>315</v>
      </c>
      <c r="F151" s="6" t="s">
        <v>76</v>
      </c>
      <c r="G151" s="6" t="s">
        <v>76</v>
      </c>
      <c r="H151" s="6" t="s">
        <v>76</v>
      </c>
      <c r="I151" s="6" t="s">
        <v>76</v>
      </c>
      <c r="J151" s="6">
        <v>299.99</v>
      </c>
      <c r="K151" s="6">
        <v>299.99</v>
      </c>
      <c r="L151" s="6" t="s">
        <v>76</v>
      </c>
      <c r="M151" s="6" t="s">
        <v>76</v>
      </c>
      <c r="N151" s="6" t="s">
        <v>76</v>
      </c>
      <c r="O151" s="6" t="s">
        <v>76</v>
      </c>
      <c r="P151" s="6" t="s">
        <v>76</v>
      </c>
      <c r="Q151" s="6" t="s">
        <v>76</v>
      </c>
      <c r="R151" s="6" t="s">
        <v>76</v>
      </c>
      <c r="S151" s="6" t="s">
        <v>76</v>
      </c>
      <c r="T151" s="6" t="s">
        <v>76</v>
      </c>
      <c r="U151" s="6" t="s">
        <v>76</v>
      </c>
      <c r="V151" s="6" t="s">
        <v>76</v>
      </c>
      <c r="W151" s="6" t="s">
        <v>76</v>
      </c>
      <c r="X151" s="6" t="s">
        <v>76</v>
      </c>
      <c r="Y151" s="6" t="s">
        <v>76</v>
      </c>
      <c r="Z151" s="6" t="s">
        <v>76</v>
      </c>
      <c r="AA151" s="6" t="s">
        <v>76</v>
      </c>
      <c r="AB151" s="6" t="s">
        <v>76</v>
      </c>
      <c r="AC151" s="6" t="s">
        <v>76</v>
      </c>
      <c r="AD151" s="6" t="s">
        <v>76</v>
      </c>
      <c r="AE151" s="6" t="s">
        <v>76</v>
      </c>
      <c r="AF151" s="6" t="s">
        <v>76</v>
      </c>
      <c r="AG151" s="6" t="s">
        <v>76</v>
      </c>
      <c r="AH151" s="6">
        <v>259</v>
      </c>
      <c r="AI151" s="6" t="s">
        <v>76</v>
      </c>
      <c r="AJ151" s="6" t="s">
        <v>76</v>
      </c>
      <c r="AK151" s="6" t="s">
        <v>76</v>
      </c>
      <c r="AL151" s="6" t="s">
        <v>76</v>
      </c>
      <c r="AM151" s="6" t="s">
        <v>76</v>
      </c>
      <c r="AN151">
        <v>293.495</v>
      </c>
      <c r="AO151">
        <v>259</v>
      </c>
      <c r="AP151">
        <v>315</v>
      </c>
      <c r="AQ151">
        <v>56</v>
      </c>
      <c r="AR151" s="7" t="str">
        <f t="shared" si="22"/>
        <v>2</v>
      </c>
      <c r="AS151" s="7">
        <v>3</v>
      </c>
      <c r="AT151">
        <v>0.19080393192388287</v>
      </c>
      <c r="AU151">
        <v>4</v>
      </c>
      <c r="AV151">
        <f t="shared" si="23"/>
        <v>1</v>
      </c>
      <c r="AW151">
        <v>12</v>
      </c>
      <c r="AX151">
        <v>0</v>
      </c>
      <c r="AY151">
        <v>6.4950000000000045</v>
      </c>
      <c r="BN151">
        <v>56</v>
      </c>
      <c r="BO151">
        <v>-6.4950000000000045</v>
      </c>
      <c r="BP151" s="6">
        <f t="shared" si="30"/>
        <v>0.43243243243243246</v>
      </c>
      <c r="BQ151" s="6"/>
      <c r="BS151" s="6"/>
      <c r="BT151" s="6"/>
      <c r="BU151" s="6"/>
      <c r="BV151" s="6"/>
    </row>
    <row r="152" spans="1:74">
      <c r="A152" t="s">
        <v>289</v>
      </c>
      <c r="B152" t="s">
        <v>303</v>
      </c>
      <c r="C152" t="s">
        <v>304</v>
      </c>
      <c r="D152" s="5">
        <v>43831</v>
      </c>
      <c r="E152" s="6">
        <v>2228.2800000000002</v>
      </c>
      <c r="F152" s="6" t="s">
        <v>76</v>
      </c>
      <c r="G152" s="6" t="s">
        <v>76</v>
      </c>
      <c r="H152" s="6" t="s">
        <v>76</v>
      </c>
      <c r="I152" s="6" t="s">
        <v>76</v>
      </c>
      <c r="J152" s="6">
        <v>2659</v>
      </c>
      <c r="K152" s="6">
        <v>2659</v>
      </c>
      <c r="L152" s="6" t="s">
        <v>76</v>
      </c>
      <c r="M152" s="6">
        <v>2319</v>
      </c>
      <c r="N152" s="6">
        <v>2319</v>
      </c>
      <c r="O152" s="6">
        <v>2319</v>
      </c>
      <c r="P152" s="6">
        <v>2319</v>
      </c>
      <c r="Q152" s="6" t="s">
        <v>76</v>
      </c>
      <c r="R152" s="6" t="s">
        <v>76</v>
      </c>
      <c r="S152" s="6" t="s">
        <v>76</v>
      </c>
      <c r="T152" s="6" t="s">
        <v>76</v>
      </c>
      <c r="U152" s="6" t="s">
        <v>76</v>
      </c>
      <c r="V152" s="6" t="s">
        <v>76</v>
      </c>
      <c r="W152" s="6" t="s">
        <v>76</v>
      </c>
      <c r="X152" s="6" t="s">
        <v>76</v>
      </c>
      <c r="Y152" s="6" t="s">
        <v>76</v>
      </c>
      <c r="Z152" s="6" t="s">
        <v>76</v>
      </c>
      <c r="AA152" s="6" t="s">
        <v>76</v>
      </c>
      <c r="AB152" s="6" t="s">
        <v>76</v>
      </c>
      <c r="AC152" s="6" t="s">
        <v>76</v>
      </c>
      <c r="AD152" s="6" t="s">
        <v>76</v>
      </c>
      <c r="AE152" s="6" t="s">
        <v>76</v>
      </c>
      <c r="AF152" s="6" t="s">
        <v>76</v>
      </c>
      <c r="AG152" s="6" t="s">
        <v>76</v>
      </c>
      <c r="AH152" s="6">
        <v>2049</v>
      </c>
      <c r="AI152" s="6" t="s">
        <v>76</v>
      </c>
      <c r="AJ152" s="6" t="s">
        <v>76</v>
      </c>
      <c r="AK152" s="6" t="s">
        <v>76</v>
      </c>
      <c r="AL152" s="6" t="s">
        <v>76</v>
      </c>
      <c r="AM152" s="6" t="s">
        <v>76</v>
      </c>
      <c r="AN152">
        <v>2358.91</v>
      </c>
      <c r="AO152">
        <v>2049</v>
      </c>
      <c r="AP152">
        <v>2659</v>
      </c>
      <c r="AQ152">
        <v>610</v>
      </c>
      <c r="AR152" s="7">
        <f t="shared" si="22"/>
        <v>3</v>
      </c>
      <c r="AS152" s="7">
        <v>3</v>
      </c>
      <c r="AT152">
        <v>0.25859401164096979</v>
      </c>
      <c r="AU152">
        <v>8</v>
      </c>
      <c r="AV152">
        <f t="shared" si="23"/>
        <v>2</v>
      </c>
      <c r="AW152">
        <v>12</v>
      </c>
      <c r="AX152">
        <v>0</v>
      </c>
      <c r="AY152">
        <v>300.09000000000015</v>
      </c>
      <c r="AZ152">
        <v>0</v>
      </c>
      <c r="BA152">
        <v>-39.909999999999854</v>
      </c>
      <c r="BN152">
        <v>270</v>
      </c>
      <c r="BO152">
        <v>-160.14999999999964</v>
      </c>
      <c r="BP152" s="6">
        <f t="shared" si="30"/>
        <v>0.18543956043956045</v>
      </c>
      <c r="BQ152" s="6"/>
      <c r="BS152" s="6"/>
      <c r="BT152" s="6"/>
      <c r="BU152" s="6"/>
      <c r="BV152" s="6"/>
    </row>
    <row r="153" spans="1:74">
      <c r="A153" t="s">
        <v>289</v>
      </c>
      <c r="B153" t="s">
        <v>305</v>
      </c>
      <c r="C153" t="s">
        <v>306</v>
      </c>
      <c r="D153" s="5">
        <v>43831</v>
      </c>
      <c r="E153" s="6">
        <v>638.9</v>
      </c>
      <c r="F153" s="6" t="s">
        <v>76</v>
      </c>
      <c r="G153" s="6" t="s">
        <v>76</v>
      </c>
      <c r="H153" s="6" t="s">
        <v>76</v>
      </c>
      <c r="I153" s="6" t="s">
        <v>76</v>
      </c>
      <c r="J153" s="6">
        <v>599</v>
      </c>
      <c r="K153" s="6">
        <v>599</v>
      </c>
      <c r="L153" s="6" t="s">
        <v>76</v>
      </c>
      <c r="M153" s="6" t="s">
        <v>76</v>
      </c>
      <c r="N153" s="6" t="s">
        <v>76</v>
      </c>
      <c r="O153" s="6" t="s">
        <v>76</v>
      </c>
      <c r="P153" s="6" t="s">
        <v>76</v>
      </c>
      <c r="Q153" s="6" t="s">
        <v>76</v>
      </c>
      <c r="R153" s="6" t="s">
        <v>76</v>
      </c>
      <c r="S153" s="6" t="s">
        <v>76</v>
      </c>
      <c r="T153" s="6" t="s">
        <v>76</v>
      </c>
      <c r="U153" s="6" t="s">
        <v>76</v>
      </c>
      <c r="V153" s="6" t="s">
        <v>76</v>
      </c>
      <c r="W153" s="6" t="s">
        <v>76</v>
      </c>
      <c r="X153" s="6" t="s">
        <v>76</v>
      </c>
      <c r="Y153" s="6" t="s">
        <v>76</v>
      </c>
      <c r="Z153" s="6" t="s">
        <v>76</v>
      </c>
      <c r="AA153" s="6" t="s">
        <v>76</v>
      </c>
      <c r="AB153" s="6" t="s">
        <v>76</v>
      </c>
      <c r="AC153" s="6" t="s">
        <v>76</v>
      </c>
      <c r="AD153" s="6" t="s">
        <v>76</v>
      </c>
      <c r="AE153" s="6" t="s">
        <v>76</v>
      </c>
      <c r="AF153" s="6">
        <v>599</v>
      </c>
      <c r="AG153" s="6" t="s">
        <v>76</v>
      </c>
      <c r="AH153" s="6" t="s">
        <v>76</v>
      </c>
      <c r="AI153" s="6" t="s">
        <v>76</v>
      </c>
      <c r="AJ153" s="6" t="s">
        <v>76</v>
      </c>
      <c r="AK153" s="6" t="s">
        <v>76</v>
      </c>
      <c r="AL153" s="6" t="s">
        <v>76</v>
      </c>
      <c r="AM153" s="6" t="s">
        <v>76</v>
      </c>
      <c r="AN153">
        <v>608.97500000000002</v>
      </c>
      <c r="AO153">
        <v>599</v>
      </c>
      <c r="AP153">
        <v>638.9</v>
      </c>
      <c r="AQ153">
        <v>39.899999999999977</v>
      </c>
      <c r="AR153" s="7">
        <f t="shared" si="22"/>
        <v>3</v>
      </c>
      <c r="AS153" s="7">
        <v>3</v>
      </c>
      <c r="AT153">
        <v>6.5519931031651504E-2</v>
      </c>
      <c r="AU153">
        <v>4</v>
      </c>
      <c r="AV153">
        <f t="shared" si="23"/>
        <v>1</v>
      </c>
      <c r="AW153">
        <v>12</v>
      </c>
      <c r="AX153">
        <v>0</v>
      </c>
      <c r="AY153">
        <v>-9.9750000000000227</v>
      </c>
      <c r="BH153">
        <v>0</v>
      </c>
      <c r="BI153">
        <v>-9.9750000000000227</v>
      </c>
      <c r="BN153">
        <v>0</v>
      </c>
      <c r="BO153">
        <v>29.924999999999955</v>
      </c>
      <c r="BP153" s="6"/>
      <c r="BQ153" s="6">
        <f t="shared" si="24"/>
        <v>599</v>
      </c>
      <c r="BR153">
        <v>0</v>
      </c>
      <c r="BS153" s="6">
        <f t="shared" si="25"/>
        <v>0</v>
      </c>
      <c r="BT153" s="6">
        <f t="shared" ref="BT153:BT164" si="31">BQ153-AN153</f>
        <v>-9.9750000000000227</v>
      </c>
      <c r="BU153" s="6">
        <f t="shared" ref="BU153:BU164" si="32">BT153/AN153</f>
        <v>-1.6379982757912925E-2</v>
      </c>
      <c r="BV153" s="6">
        <f t="shared" si="26"/>
        <v>0</v>
      </c>
    </row>
    <row r="154" spans="1:74">
      <c r="A154" t="s">
        <v>289</v>
      </c>
      <c r="B154" t="s">
        <v>307</v>
      </c>
      <c r="C154" t="s">
        <v>308</v>
      </c>
      <c r="D154" s="5">
        <v>43831</v>
      </c>
      <c r="E154" s="6">
        <v>999</v>
      </c>
      <c r="F154" s="6" t="s">
        <v>76</v>
      </c>
      <c r="G154" s="6" t="s">
        <v>76</v>
      </c>
      <c r="H154" s="6" t="s">
        <v>76</v>
      </c>
      <c r="I154" s="6" t="s">
        <v>76</v>
      </c>
      <c r="J154" s="6">
        <v>999</v>
      </c>
      <c r="K154" s="6">
        <v>999</v>
      </c>
      <c r="L154" s="6" t="s">
        <v>76</v>
      </c>
      <c r="M154" s="6">
        <v>1099</v>
      </c>
      <c r="N154" s="6">
        <v>1099</v>
      </c>
      <c r="O154" s="6">
        <v>1099</v>
      </c>
      <c r="P154" s="6">
        <v>1099</v>
      </c>
      <c r="Q154" s="6" t="s">
        <v>76</v>
      </c>
      <c r="R154" s="6" t="s">
        <v>76</v>
      </c>
      <c r="S154" s="6" t="s">
        <v>76</v>
      </c>
      <c r="T154" s="6">
        <v>1297</v>
      </c>
      <c r="U154" s="6" t="s">
        <v>76</v>
      </c>
      <c r="V154" s="6" t="s">
        <v>76</v>
      </c>
      <c r="W154" s="6" t="s">
        <v>76</v>
      </c>
      <c r="X154" s="6" t="s">
        <v>76</v>
      </c>
      <c r="Y154" s="6" t="s">
        <v>76</v>
      </c>
      <c r="Z154" s="6" t="s">
        <v>76</v>
      </c>
      <c r="AA154" s="6" t="s">
        <v>76</v>
      </c>
      <c r="AB154" s="6" t="s">
        <v>76</v>
      </c>
      <c r="AC154" s="6" t="s">
        <v>76</v>
      </c>
      <c r="AD154" s="6" t="s">
        <v>76</v>
      </c>
      <c r="AE154" s="6" t="s">
        <v>76</v>
      </c>
      <c r="AF154" s="6" t="s">
        <v>76</v>
      </c>
      <c r="AG154" s="6">
        <v>1000</v>
      </c>
      <c r="AH154" s="6">
        <v>929</v>
      </c>
      <c r="AI154" s="6" t="s">
        <v>76</v>
      </c>
      <c r="AJ154" s="6" t="s">
        <v>76</v>
      </c>
      <c r="AK154" s="6" t="s">
        <v>76</v>
      </c>
      <c r="AL154" s="6" t="s">
        <v>76</v>
      </c>
      <c r="AM154" s="6" t="s">
        <v>76</v>
      </c>
      <c r="AN154">
        <v>1061.9000000000001</v>
      </c>
      <c r="AO154">
        <v>929</v>
      </c>
      <c r="AP154">
        <v>1297</v>
      </c>
      <c r="AQ154">
        <v>368</v>
      </c>
      <c r="AR154" s="7">
        <f t="shared" si="22"/>
        <v>3</v>
      </c>
      <c r="AS154" s="7">
        <v>3</v>
      </c>
      <c r="AT154">
        <v>0.34654863923156604</v>
      </c>
      <c r="AU154">
        <v>10</v>
      </c>
      <c r="AV154">
        <f t="shared" si="23"/>
        <v>2</v>
      </c>
      <c r="AW154">
        <v>12</v>
      </c>
      <c r="AX154">
        <v>0</v>
      </c>
      <c r="AY154">
        <v>-62.900000000000091</v>
      </c>
      <c r="AZ154">
        <v>0</v>
      </c>
      <c r="BA154">
        <v>37.099999999999909</v>
      </c>
      <c r="BB154">
        <v>0</v>
      </c>
      <c r="BC154">
        <v>235.09999999999991</v>
      </c>
      <c r="BN154">
        <v>170</v>
      </c>
      <c r="BO154">
        <v>-52.900000000000091</v>
      </c>
      <c r="BP154" s="6">
        <f>BN154/AVERAGE(F154,G154,H154,I154,L154,P154,AC154,AD154,AE154,AH154,)</f>
        <v>0.25147928994082841</v>
      </c>
      <c r="BQ154" s="6">
        <f t="shared" si="24"/>
        <v>1148.5</v>
      </c>
      <c r="BR154">
        <v>0</v>
      </c>
      <c r="BS154" s="6">
        <f t="shared" si="25"/>
        <v>0</v>
      </c>
      <c r="BT154" s="6">
        <f t="shared" si="31"/>
        <v>86.599999999999909</v>
      </c>
      <c r="BU154" s="6">
        <f t="shared" si="32"/>
        <v>8.1551935210471702E-2</v>
      </c>
      <c r="BV154" s="6">
        <f t="shared" si="26"/>
        <v>0</v>
      </c>
    </row>
    <row r="155" spans="1:74">
      <c r="A155" t="s">
        <v>309</v>
      </c>
      <c r="B155" t="s">
        <v>310</v>
      </c>
      <c r="C155" t="s">
        <v>311</v>
      </c>
      <c r="D155" s="5">
        <v>43832</v>
      </c>
      <c r="E155" s="6">
        <v>24.45</v>
      </c>
      <c r="F155" s="6" t="s">
        <v>76</v>
      </c>
      <c r="G155" s="6" t="s">
        <v>76</v>
      </c>
      <c r="H155" s="6" t="s">
        <v>76</v>
      </c>
      <c r="I155" s="6" t="s">
        <v>76</v>
      </c>
      <c r="J155" s="6" t="s">
        <v>76</v>
      </c>
      <c r="K155" s="6" t="s">
        <v>76</v>
      </c>
      <c r="L155" s="6" t="s">
        <v>76</v>
      </c>
      <c r="M155" s="6" t="s">
        <v>76</v>
      </c>
      <c r="N155" s="6" t="s">
        <v>76</v>
      </c>
      <c r="O155" s="6" t="s">
        <v>76</v>
      </c>
      <c r="P155" s="6" t="s">
        <v>76</v>
      </c>
      <c r="Q155" s="6" t="s">
        <v>76</v>
      </c>
      <c r="R155" s="6" t="s">
        <v>76</v>
      </c>
      <c r="S155" s="6">
        <v>37.9</v>
      </c>
      <c r="T155" s="6" t="s">
        <v>76</v>
      </c>
      <c r="U155" s="6" t="s">
        <v>76</v>
      </c>
      <c r="V155" s="6" t="s">
        <v>76</v>
      </c>
      <c r="W155" s="6" t="s">
        <v>76</v>
      </c>
      <c r="X155" s="6" t="s">
        <v>76</v>
      </c>
      <c r="Y155" s="6" t="s">
        <v>76</v>
      </c>
      <c r="Z155" s="6" t="s">
        <v>76</v>
      </c>
      <c r="AA155" s="6" t="s">
        <v>76</v>
      </c>
      <c r="AB155" s="6" t="s">
        <v>76</v>
      </c>
      <c r="AC155" s="6" t="s">
        <v>76</v>
      </c>
      <c r="AD155" s="6" t="s">
        <v>76</v>
      </c>
      <c r="AE155" s="6" t="s">
        <v>76</v>
      </c>
      <c r="AF155" s="6" t="s">
        <v>76</v>
      </c>
      <c r="AG155" s="6" t="s">
        <v>76</v>
      </c>
      <c r="AH155" s="6" t="s">
        <v>76</v>
      </c>
      <c r="AI155" s="6" t="s">
        <v>76</v>
      </c>
      <c r="AJ155" s="6" t="s">
        <v>76</v>
      </c>
      <c r="AK155" s="6" t="s">
        <v>76</v>
      </c>
      <c r="AL155" s="6" t="s">
        <v>76</v>
      </c>
      <c r="AM155" s="6" t="s">
        <v>76</v>
      </c>
      <c r="AN155">
        <v>31.174999999999997</v>
      </c>
      <c r="AO155">
        <v>24.45</v>
      </c>
      <c r="AP155">
        <v>37.9</v>
      </c>
      <c r="AQ155">
        <v>13.45</v>
      </c>
      <c r="AR155" s="7" t="str">
        <f t="shared" si="22"/>
        <v>2</v>
      </c>
      <c r="AS155" s="7">
        <v>3</v>
      </c>
      <c r="AT155">
        <v>0.43143544506816361</v>
      </c>
      <c r="AU155">
        <v>2</v>
      </c>
      <c r="AV155">
        <f t="shared" si="23"/>
        <v>1</v>
      </c>
      <c r="AW155">
        <v>13</v>
      </c>
      <c r="BB155">
        <v>0</v>
      </c>
      <c r="BC155">
        <v>6.7250000000000014</v>
      </c>
      <c r="BN155">
        <v>0</v>
      </c>
      <c r="BO155">
        <v>-6.7249999999999979</v>
      </c>
      <c r="BP155" s="6"/>
      <c r="BQ155" s="6">
        <f t="shared" si="24"/>
        <v>37.9</v>
      </c>
      <c r="BR155">
        <v>0</v>
      </c>
      <c r="BS155" s="6">
        <f t="shared" si="25"/>
        <v>0</v>
      </c>
      <c r="BT155" s="6">
        <f t="shared" si="31"/>
        <v>6.7250000000000014</v>
      </c>
      <c r="BU155" s="6">
        <f t="shared" si="32"/>
        <v>0.21571772253408186</v>
      </c>
      <c r="BV155" s="6">
        <f t="shared" si="26"/>
        <v>0</v>
      </c>
    </row>
    <row r="156" spans="1:74">
      <c r="A156" t="s">
        <v>309</v>
      </c>
      <c r="B156" t="s">
        <v>312</v>
      </c>
      <c r="C156" t="s">
        <v>313</v>
      </c>
      <c r="D156" s="5">
        <v>43832</v>
      </c>
      <c r="E156" s="6">
        <v>31.99</v>
      </c>
      <c r="F156" s="6" t="s">
        <v>76</v>
      </c>
      <c r="G156" s="6" t="s">
        <v>76</v>
      </c>
      <c r="H156" s="6" t="s">
        <v>76</v>
      </c>
      <c r="I156" s="6" t="s">
        <v>76</v>
      </c>
      <c r="J156" s="6">
        <v>31.99</v>
      </c>
      <c r="K156" s="6">
        <v>31.99</v>
      </c>
      <c r="L156" s="6" t="s">
        <v>76</v>
      </c>
      <c r="M156" s="6" t="s">
        <v>76</v>
      </c>
      <c r="N156" s="6" t="s">
        <v>76</v>
      </c>
      <c r="O156" s="6" t="s">
        <v>76</v>
      </c>
      <c r="P156" s="6" t="s">
        <v>76</v>
      </c>
      <c r="Q156" s="6" t="s">
        <v>76</v>
      </c>
      <c r="R156" s="6" t="s">
        <v>76</v>
      </c>
      <c r="S156" s="6">
        <v>35.9</v>
      </c>
      <c r="T156" s="6" t="s">
        <v>76</v>
      </c>
      <c r="U156" s="6" t="s">
        <v>76</v>
      </c>
      <c r="V156" s="6" t="s">
        <v>76</v>
      </c>
      <c r="W156" s="6" t="s">
        <v>76</v>
      </c>
      <c r="X156" s="6" t="s">
        <v>76</v>
      </c>
      <c r="Y156" s="6" t="s">
        <v>76</v>
      </c>
      <c r="Z156" s="6" t="s">
        <v>76</v>
      </c>
      <c r="AA156" s="6" t="s">
        <v>76</v>
      </c>
      <c r="AB156" s="6" t="s">
        <v>76</v>
      </c>
      <c r="AC156" s="6" t="s">
        <v>76</v>
      </c>
      <c r="AD156" s="6" t="s">
        <v>76</v>
      </c>
      <c r="AE156" s="6" t="s">
        <v>76</v>
      </c>
      <c r="AF156" s="6" t="s">
        <v>76</v>
      </c>
      <c r="AG156" s="6" t="s">
        <v>76</v>
      </c>
      <c r="AH156" s="6" t="s">
        <v>76</v>
      </c>
      <c r="AI156" s="6" t="s">
        <v>76</v>
      </c>
      <c r="AJ156" s="6" t="s">
        <v>76</v>
      </c>
      <c r="AK156" s="6" t="s">
        <v>76</v>
      </c>
      <c r="AL156" s="6" t="s">
        <v>76</v>
      </c>
      <c r="AM156" s="6" t="s">
        <v>76</v>
      </c>
      <c r="AN156">
        <v>32.967500000000001</v>
      </c>
      <c r="AO156">
        <v>31.99</v>
      </c>
      <c r="AP156">
        <v>35.9</v>
      </c>
      <c r="AQ156">
        <v>3.91</v>
      </c>
      <c r="AR156" s="7" t="str">
        <f t="shared" si="22"/>
        <v>2</v>
      </c>
      <c r="AS156" s="7">
        <v>3</v>
      </c>
      <c r="AT156">
        <v>0.11860165314324714</v>
      </c>
      <c r="AU156">
        <v>4</v>
      </c>
      <c r="AV156">
        <f t="shared" si="23"/>
        <v>1</v>
      </c>
      <c r="AW156">
        <v>13</v>
      </c>
      <c r="AX156">
        <v>0</v>
      </c>
      <c r="AY156">
        <v>-0.9775000000000027</v>
      </c>
      <c r="BB156">
        <v>0</v>
      </c>
      <c r="BC156">
        <v>2.9324999999999974</v>
      </c>
      <c r="BN156">
        <v>0</v>
      </c>
      <c r="BO156">
        <v>-0.9775000000000027</v>
      </c>
      <c r="BP156" s="6"/>
      <c r="BQ156" s="6">
        <f t="shared" si="24"/>
        <v>35.9</v>
      </c>
      <c r="BR156">
        <v>0</v>
      </c>
      <c r="BS156" s="6">
        <f t="shared" si="25"/>
        <v>0</v>
      </c>
      <c r="BT156" s="6">
        <f t="shared" si="31"/>
        <v>2.9324999999999974</v>
      </c>
      <c r="BU156" s="6">
        <f t="shared" si="32"/>
        <v>8.8951239857435277E-2</v>
      </c>
      <c r="BV156" s="6">
        <f t="shared" si="26"/>
        <v>0</v>
      </c>
    </row>
    <row r="157" spans="1:74">
      <c r="A157" t="s">
        <v>309</v>
      </c>
      <c r="B157" t="s">
        <v>314</v>
      </c>
      <c r="C157" t="s">
        <v>315</v>
      </c>
      <c r="D157" s="5">
        <v>43832</v>
      </c>
      <c r="E157" s="6">
        <v>899</v>
      </c>
      <c r="F157" s="6" t="s">
        <v>76</v>
      </c>
      <c r="G157" s="6" t="s">
        <v>76</v>
      </c>
      <c r="H157" s="6" t="s">
        <v>76</v>
      </c>
      <c r="I157" s="6" t="s">
        <v>76</v>
      </c>
      <c r="J157" s="6" t="s">
        <v>76</v>
      </c>
      <c r="K157" s="6" t="s">
        <v>76</v>
      </c>
      <c r="L157" s="6" t="s">
        <v>76</v>
      </c>
      <c r="M157" s="6" t="s">
        <v>76</v>
      </c>
      <c r="N157" s="6" t="s">
        <v>76</v>
      </c>
      <c r="O157" s="6" t="s">
        <v>76</v>
      </c>
      <c r="P157" s="20" t="s">
        <v>76</v>
      </c>
      <c r="Q157" s="6" t="s">
        <v>76</v>
      </c>
      <c r="R157" s="6" t="s">
        <v>76</v>
      </c>
      <c r="S157" s="6">
        <v>899</v>
      </c>
      <c r="T157" s="6" t="s">
        <v>76</v>
      </c>
      <c r="U157" s="6" t="s">
        <v>76</v>
      </c>
      <c r="V157" s="6" t="s">
        <v>76</v>
      </c>
      <c r="W157" s="6" t="s">
        <v>76</v>
      </c>
      <c r="X157" s="6" t="s">
        <v>76</v>
      </c>
      <c r="Y157" s="6" t="s">
        <v>76</v>
      </c>
      <c r="Z157" s="6" t="s">
        <v>76</v>
      </c>
      <c r="AA157" s="6" t="s">
        <v>76</v>
      </c>
      <c r="AB157" s="6" t="s">
        <v>76</v>
      </c>
      <c r="AC157" s="6" t="s">
        <v>76</v>
      </c>
      <c r="AD157" s="6" t="s">
        <v>76</v>
      </c>
      <c r="AE157" s="6" t="s">
        <v>76</v>
      </c>
      <c r="AF157" s="6" t="s">
        <v>76</v>
      </c>
      <c r="AG157" s="6" t="s">
        <v>76</v>
      </c>
      <c r="AH157" s="6" t="s">
        <v>76</v>
      </c>
      <c r="AI157" s="6" t="s">
        <v>76</v>
      </c>
      <c r="AJ157" s="6" t="s">
        <v>76</v>
      </c>
      <c r="AK157" s="6" t="s">
        <v>76</v>
      </c>
      <c r="AL157" s="6" t="s">
        <v>76</v>
      </c>
      <c r="AM157" s="6" t="s">
        <v>76</v>
      </c>
      <c r="AN157">
        <v>899</v>
      </c>
      <c r="AO157">
        <v>899</v>
      </c>
      <c r="AP157">
        <v>899</v>
      </c>
      <c r="AQ157">
        <v>0</v>
      </c>
      <c r="AR157" s="7">
        <f t="shared" si="22"/>
        <v>3</v>
      </c>
      <c r="AS157" s="7">
        <v>3</v>
      </c>
      <c r="AT157">
        <v>0</v>
      </c>
      <c r="AU157">
        <v>2</v>
      </c>
      <c r="AV157">
        <f t="shared" si="23"/>
        <v>1</v>
      </c>
      <c r="AW157">
        <v>13</v>
      </c>
      <c r="BB157">
        <v>0</v>
      </c>
      <c r="BC157">
        <v>0</v>
      </c>
      <c r="BN157">
        <v>0</v>
      </c>
      <c r="BO157">
        <v>0</v>
      </c>
      <c r="BP157" s="6"/>
      <c r="BQ157" s="6">
        <f t="shared" si="24"/>
        <v>899</v>
      </c>
      <c r="BR157">
        <v>0</v>
      </c>
      <c r="BS157" s="6">
        <f t="shared" si="25"/>
        <v>0</v>
      </c>
      <c r="BT157" s="6">
        <f t="shared" si="31"/>
        <v>0</v>
      </c>
      <c r="BU157" s="6">
        <f t="shared" si="32"/>
        <v>0</v>
      </c>
      <c r="BV157" s="6">
        <f t="shared" si="26"/>
        <v>0</v>
      </c>
    </row>
    <row r="158" spans="1:74">
      <c r="A158" t="s">
        <v>309</v>
      </c>
      <c r="B158" t="s">
        <v>316</v>
      </c>
      <c r="C158" t="s">
        <v>317</v>
      </c>
      <c r="D158" s="5">
        <v>43832</v>
      </c>
      <c r="E158" s="6">
        <v>7.99</v>
      </c>
      <c r="F158" s="6" t="s">
        <v>76</v>
      </c>
      <c r="G158" s="6" t="s">
        <v>76</v>
      </c>
      <c r="H158" s="6" t="s">
        <v>76</v>
      </c>
      <c r="I158" s="6" t="s">
        <v>76</v>
      </c>
      <c r="J158" s="6">
        <v>7.99</v>
      </c>
      <c r="K158" s="6">
        <v>7.99</v>
      </c>
      <c r="L158" s="6" t="s">
        <v>76</v>
      </c>
      <c r="M158" s="6" t="s">
        <v>76</v>
      </c>
      <c r="N158" s="6" t="s">
        <v>76</v>
      </c>
      <c r="O158" s="6" t="s">
        <v>76</v>
      </c>
      <c r="P158" s="6" t="s">
        <v>76</v>
      </c>
      <c r="Q158" s="6" t="s">
        <v>76</v>
      </c>
      <c r="R158" s="6" t="s">
        <v>76</v>
      </c>
      <c r="S158" s="6" t="s">
        <v>76</v>
      </c>
      <c r="T158" s="6">
        <v>11.9</v>
      </c>
      <c r="U158" s="6">
        <v>7.99</v>
      </c>
      <c r="V158" s="6" t="s">
        <v>76</v>
      </c>
      <c r="W158" s="6" t="s">
        <v>76</v>
      </c>
      <c r="X158" s="6" t="s">
        <v>76</v>
      </c>
      <c r="Y158" s="6" t="s">
        <v>76</v>
      </c>
      <c r="Z158" s="6" t="s">
        <v>76</v>
      </c>
      <c r="AA158" s="6" t="s">
        <v>76</v>
      </c>
      <c r="AB158" s="6" t="s">
        <v>76</v>
      </c>
      <c r="AC158" s="6" t="s">
        <v>76</v>
      </c>
      <c r="AD158" s="6" t="s">
        <v>76</v>
      </c>
      <c r="AE158" s="6" t="s">
        <v>76</v>
      </c>
      <c r="AF158" s="6">
        <v>7.99</v>
      </c>
      <c r="AG158" s="6">
        <v>7.99</v>
      </c>
      <c r="AH158" s="6" t="s">
        <v>76</v>
      </c>
      <c r="AI158" s="6" t="s">
        <v>76</v>
      </c>
      <c r="AJ158" s="6" t="s">
        <v>76</v>
      </c>
      <c r="AK158" s="6" t="s">
        <v>76</v>
      </c>
      <c r="AL158" s="6" t="s">
        <v>76</v>
      </c>
      <c r="AM158" s="6" t="s">
        <v>76</v>
      </c>
      <c r="AN158">
        <v>8.5485714285714298</v>
      </c>
      <c r="AO158">
        <v>7.99</v>
      </c>
      <c r="AP158">
        <v>11.9</v>
      </c>
      <c r="AQ158">
        <v>3.91</v>
      </c>
      <c r="AR158" s="7" t="str">
        <f t="shared" si="22"/>
        <v>1</v>
      </c>
      <c r="AS158" s="7">
        <v>3</v>
      </c>
      <c r="AT158">
        <v>0.45738636363636359</v>
      </c>
      <c r="AU158">
        <v>7</v>
      </c>
      <c r="AV158">
        <f t="shared" si="23"/>
        <v>1</v>
      </c>
      <c r="AW158">
        <v>13</v>
      </c>
      <c r="AX158">
        <v>0</v>
      </c>
      <c r="AY158">
        <v>-0.55857142857142961</v>
      </c>
      <c r="BB158">
        <v>0</v>
      </c>
      <c r="BC158">
        <v>3.3514285714285705</v>
      </c>
      <c r="BD158">
        <v>0</v>
      </c>
      <c r="BE158">
        <v>-0.55857142857142961</v>
      </c>
      <c r="BH158">
        <v>0</v>
      </c>
      <c r="BI158">
        <v>-0.55857142857142961</v>
      </c>
      <c r="BN158">
        <v>0</v>
      </c>
      <c r="BO158">
        <v>-0.55857142857142961</v>
      </c>
      <c r="BP158" s="6"/>
      <c r="BQ158" s="6">
        <f t="shared" si="24"/>
        <v>8.9675000000000011</v>
      </c>
      <c r="BR158">
        <v>0</v>
      </c>
      <c r="BS158" s="6">
        <f t="shared" si="25"/>
        <v>0</v>
      </c>
      <c r="BT158" s="6">
        <f t="shared" si="31"/>
        <v>0.41892857142857132</v>
      </c>
      <c r="BU158" s="6">
        <f t="shared" si="32"/>
        <v>4.9005681818181795E-2</v>
      </c>
      <c r="BV158" s="6">
        <f t="shared" si="26"/>
        <v>0</v>
      </c>
    </row>
    <row r="159" spans="1:74">
      <c r="A159" t="s">
        <v>309</v>
      </c>
      <c r="B159" t="s">
        <v>318</v>
      </c>
      <c r="C159" t="s">
        <v>319</v>
      </c>
      <c r="D159" s="5">
        <v>43832</v>
      </c>
      <c r="E159" s="6">
        <v>7.88</v>
      </c>
      <c r="F159" s="6" t="s">
        <v>76</v>
      </c>
      <c r="G159" s="6" t="s">
        <v>76</v>
      </c>
      <c r="H159" s="6" t="s">
        <v>76</v>
      </c>
      <c r="I159" s="6" t="s">
        <v>76</v>
      </c>
      <c r="J159" s="6">
        <v>7.99</v>
      </c>
      <c r="K159" s="6" t="s">
        <v>76</v>
      </c>
      <c r="L159" s="6">
        <v>10.99</v>
      </c>
      <c r="M159" s="6" t="s">
        <v>76</v>
      </c>
      <c r="N159" s="6" t="s">
        <v>76</v>
      </c>
      <c r="O159" s="6" t="s">
        <v>76</v>
      </c>
      <c r="P159" s="6" t="s">
        <v>76</v>
      </c>
      <c r="Q159" s="6" t="s">
        <v>76</v>
      </c>
      <c r="R159" s="6" t="s">
        <v>76</v>
      </c>
      <c r="S159" s="6">
        <v>6.9</v>
      </c>
      <c r="T159" s="6">
        <v>11.9</v>
      </c>
      <c r="U159" s="6">
        <v>7.99</v>
      </c>
      <c r="V159" s="6">
        <v>12.24</v>
      </c>
      <c r="W159" s="6">
        <v>6.75</v>
      </c>
      <c r="X159" s="6">
        <v>6.7</v>
      </c>
      <c r="Y159" s="6">
        <v>8.9</v>
      </c>
      <c r="Z159" s="6">
        <v>8.9499999999999993</v>
      </c>
      <c r="AA159" s="6">
        <v>8.92</v>
      </c>
      <c r="AB159" s="6">
        <v>11.76</v>
      </c>
      <c r="AC159" s="6" t="s">
        <v>76</v>
      </c>
      <c r="AD159" s="6" t="s">
        <v>76</v>
      </c>
      <c r="AE159" s="6">
        <v>7.93</v>
      </c>
      <c r="AF159" s="6">
        <v>7.69</v>
      </c>
      <c r="AG159" s="6" t="s">
        <v>76</v>
      </c>
      <c r="AH159" s="6" t="s">
        <v>76</v>
      </c>
      <c r="AI159" s="6" t="s">
        <v>76</v>
      </c>
      <c r="AJ159" s="6">
        <v>13.99</v>
      </c>
      <c r="AK159" s="6" t="s">
        <v>76</v>
      </c>
      <c r="AL159" s="6">
        <v>9.99</v>
      </c>
      <c r="AM159" s="6" t="s">
        <v>76</v>
      </c>
      <c r="AN159">
        <v>9.2629411764705907</v>
      </c>
      <c r="AO159">
        <v>6.7</v>
      </c>
      <c r="AP159">
        <v>13.99</v>
      </c>
      <c r="AQ159">
        <v>7.29</v>
      </c>
      <c r="AR159" s="7" t="str">
        <f t="shared" si="22"/>
        <v>1</v>
      </c>
      <c r="AS159" s="7">
        <v>3</v>
      </c>
      <c r="AT159">
        <v>0.78700704896170681</v>
      </c>
      <c r="AU159">
        <v>17</v>
      </c>
      <c r="AV159">
        <f t="shared" si="23"/>
        <v>3</v>
      </c>
      <c r="AW159">
        <v>13</v>
      </c>
      <c r="AX159">
        <v>0</v>
      </c>
      <c r="AY159">
        <v>-1.2729411764705905</v>
      </c>
      <c r="BB159">
        <v>5</v>
      </c>
      <c r="BC159">
        <v>0.13705882352940968</v>
      </c>
      <c r="BD159">
        <v>5.49</v>
      </c>
      <c r="BE159">
        <v>-0.26960784313725661</v>
      </c>
      <c r="BF159">
        <v>5.0599999999999996</v>
      </c>
      <c r="BG159">
        <v>-0.2169411764705913</v>
      </c>
      <c r="BH159">
        <v>0</v>
      </c>
      <c r="BI159">
        <v>-0.13627450980392375</v>
      </c>
      <c r="BJ159">
        <v>0</v>
      </c>
      <c r="BK159">
        <v>4.7270588235294095</v>
      </c>
      <c r="BL159">
        <v>0</v>
      </c>
      <c r="BM159">
        <v>0.72705882352940954</v>
      </c>
      <c r="BN159">
        <v>3.1100000000000003</v>
      </c>
      <c r="BO159">
        <v>-0.32960784313725711</v>
      </c>
      <c r="BP159" s="6">
        <f>BN159/AVERAGE(F159,G159,H159,I159,L159,P159,AC159,AD159,AE159,AH159,)</f>
        <v>0.4931289640591966</v>
      </c>
      <c r="BQ159" s="6">
        <f t="shared" si="24"/>
        <v>9.4369230769230761</v>
      </c>
      <c r="BR159">
        <v>2.5916666666666668</v>
      </c>
      <c r="BS159" s="6">
        <f t="shared" si="25"/>
        <v>0.27463047494837522</v>
      </c>
      <c r="BT159" s="6">
        <f t="shared" si="31"/>
        <v>0.17398190045248541</v>
      </c>
      <c r="BU159" s="6">
        <f t="shared" si="32"/>
        <v>1.878257641260082E-2</v>
      </c>
      <c r="BV159" s="6">
        <f t="shared" si="26"/>
        <v>0.27463047494837522</v>
      </c>
    </row>
    <row r="160" spans="1:74">
      <c r="A160" t="s">
        <v>309</v>
      </c>
      <c r="B160" t="s">
        <v>320</v>
      </c>
      <c r="C160" t="s">
        <v>321</v>
      </c>
      <c r="D160" s="5">
        <v>43832</v>
      </c>
      <c r="E160" s="6">
        <v>19.989999999999998</v>
      </c>
      <c r="F160" s="6" t="s">
        <v>76</v>
      </c>
      <c r="G160" s="6" t="s">
        <v>76</v>
      </c>
      <c r="H160" s="6" t="s">
        <v>76</v>
      </c>
      <c r="I160" s="6" t="s">
        <v>76</v>
      </c>
      <c r="J160" s="6" t="s">
        <v>76</v>
      </c>
      <c r="K160" s="6" t="s">
        <v>76</v>
      </c>
      <c r="L160" s="6" t="s">
        <v>76</v>
      </c>
      <c r="M160" s="6" t="s">
        <v>76</v>
      </c>
      <c r="N160" s="6" t="s">
        <v>76</v>
      </c>
      <c r="O160" s="6" t="s">
        <v>76</v>
      </c>
      <c r="P160" s="6" t="s">
        <v>76</v>
      </c>
      <c r="Q160" s="6" t="s">
        <v>76</v>
      </c>
      <c r="R160" s="6" t="s">
        <v>76</v>
      </c>
      <c r="S160" s="6" t="s">
        <v>76</v>
      </c>
      <c r="T160" s="6" t="s">
        <v>76</v>
      </c>
      <c r="U160" s="6" t="s">
        <v>76</v>
      </c>
      <c r="V160" s="6" t="s">
        <v>322</v>
      </c>
      <c r="W160" s="6" t="s">
        <v>76</v>
      </c>
      <c r="X160" s="6" t="s">
        <v>76</v>
      </c>
      <c r="Y160" s="6" t="s">
        <v>76</v>
      </c>
      <c r="Z160" s="6" t="s">
        <v>76</v>
      </c>
      <c r="AA160" s="6" t="s">
        <v>76</v>
      </c>
      <c r="AB160" s="6" t="s">
        <v>76</v>
      </c>
      <c r="AC160" s="6" t="s">
        <v>76</v>
      </c>
      <c r="AD160" s="6" t="s">
        <v>76</v>
      </c>
      <c r="AE160" s="6" t="s">
        <v>76</v>
      </c>
      <c r="AF160" s="6">
        <v>39.9</v>
      </c>
      <c r="AG160" s="6" t="s">
        <v>76</v>
      </c>
      <c r="AH160" s="6" t="s">
        <v>76</v>
      </c>
      <c r="AI160" s="6" t="s">
        <v>76</v>
      </c>
      <c r="AJ160" s="6" t="s">
        <v>76</v>
      </c>
      <c r="AK160" s="6" t="s">
        <v>76</v>
      </c>
      <c r="AL160" s="6" t="s">
        <v>76</v>
      </c>
      <c r="AM160" s="6" t="s">
        <v>76</v>
      </c>
      <c r="AN160">
        <v>29.945</v>
      </c>
      <c r="AO160">
        <v>19.989999999999998</v>
      </c>
      <c r="AP160">
        <v>39.9</v>
      </c>
      <c r="AQ160">
        <v>19.91</v>
      </c>
      <c r="AR160" s="7" t="str">
        <f t="shared" si="22"/>
        <v>1</v>
      </c>
      <c r="AS160" s="7">
        <v>3</v>
      </c>
      <c r="AT160">
        <v>0.66488562364334614</v>
      </c>
      <c r="AU160">
        <v>2</v>
      </c>
      <c r="AV160">
        <f t="shared" si="23"/>
        <v>1</v>
      </c>
      <c r="AW160">
        <v>13</v>
      </c>
      <c r="BH160">
        <v>0</v>
      </c>
      <c r="BI160">
        <v>9.9549999999999983</v>
      </c>
      <c r="BN160">
        <v>0</v>
      </c>
      <c r="BO160">
        <v>-9.9550000000000018</v>
      </c>
      <c r="BP160" s="6"/>
      <c r="BQ160" s="6">
        <f t="shared" si="24"/>
        <v>39.9</v>
      </c>
      <c r="BR160">
        <v>0</v>
      </c>
      <c r="BS160" s="6">
        <f t="shared" si="25"/>
        <v>0</v>
      </c>
      <c r="BT160" s="6">
        <f t="shared" si="31"/>
        <v>9.9549999999999983</v>
      </c>
      <c r="BU160" s="6">
        <f t="shared" si="32"/>
        <v>0.33244281182167301</v>
      </c>
      <c r="BV160" s="6">
        <f t="shared" si="26"/>
        <v>0</v>
      </c>
    </row>
    <row r="161" spans="1:74">
      <c r="A161" t="s">
        <v>309</v>
      </c>
      <c r="B161" t="s">
        <v>323</v>
      </c>
      <c r="C161" t="s">
        <v>324</v>
      </c>
      <c r="D161" s="5">
        <v>43832</v>
      </c>
      <c r="E161" s="6">
        <v>8.99</v>
      </c>
      <c r="F161" s="6" t="s">
        <v>76</v>
      </c>
      <c r="G161" s="6" t="s">
        <v>76</v>
      </c>
      <c r="H161" s="6" t="s">
        <v>76</v>
      </c>
      <c r="I161" s="6" t="s">
        <v>76</v>
      </c>
      <c r="J161" s="6">
        <v>8.99</v>
      </c>
      <c r="K161" s="6">
        <v>8.99</v>
      </c>
      <c r="L161" s="6">
        <v>10.99</v>
      </c>
      <c r="M161" s="6" t="s">
        <v>76</v>
      </c>
      <c r="N161" s="6" t="s">
        <v>76</v>
      </c>
      <c r="O161" s="6" t="s">
        <v>76</v>
      </c>
      <c r="P161" s="6" t="s">
        <v>76</v>
      </c>
      <c r="Q161" s="6" t="s">
        <v>76</v>
      </c>
      <c r="R161" s="6" t="s">
        <v>76</v>
      </c>
      <c r="S161" s="6" t="s">
        <v>76</v>
      </c>
      <c r="T161" s="6" t="s">
        <v>76</v>
      </c>
      <c r="U161" s="6">
        <v>8.99</v>
      </c>
      <c r="V161" s="6" t="s">
        <v>76</v>
      </c>
      <c r="W161" s="6">
        <v>8.99</v>
      </c>
      <c r="X161" s="6">
        <v>7.66</v>
      </c>
      <c r="Y161" s="6">
        <v>10.9</v>
      </c>
      <c r="Z161" s="6">
        <v>10.95</v>
      </c>
      <c r="AA161" s="6">
        <v>10.92</v>
      </c>
      <c r="AB161" s="6">
        <v>13.38</v>
      </c>
      <c r="AC161" s="6" t="s">
        <v>76</v>
      </c>
      <c r="AD161" s="6" t="s">
        <v>76</v>
      </c>
      <c r="AE161" s="6" t="s">
        <v>76</v>
      </c>
      <c r="AF161" s="6" t="s">
        <v>76</v>
      </c>
      <c r="AG161" s="6" t="s">
        <v>76</v>
      </c>
      <c r="AH161" s="6" t="s">
        <v>76</v>
      </c>
      <c r="AI161" s="6" t="s">
        <v>76</v>
      </c>
      <c r="AJ161" s="6" t="s">
        <v>76</v>
      </c>
      <c r="AK161" s="6" t="s">
        <v>76</v>
      </c>
      <c r="AL161" s="6" t="s">
        <v>76</v>
      </c>
      <c r="AM161" s="6" t="s">
        <v>76</v>
      </c>
      <c r="AN161">
        <v>9.9772727272727284</v>
      </c>
      <c r="AO161">
        <v>7.66</v>
      </c>
      <c r="AP161">
        <v>13.38</v>
      </c>
      <c r="AQ161">
        <v>5.7200000000000006</v>
      </c>
      <c r="AR161" s="7" t="str">
        <f t="shared" si="22"/>
        <v>1</v>
      </c>
      <c r="AS161" s="7">
        <v>3</v>
      </c>
      <c r="AT161">
        <v>0.57330296127562641</v>
      </c>
      <c r="AU161">
        <v>11</v>
      </c>
      <c r="AV161">
        <f t="shared" si="23"/>
        <v>2</v>
      </c>
      <c r="AW161">
        <v>13</v>
      </c>
      <c r="AX161">
        <v>0</v>
      </c>
      <c r="AY161">
        <v>-0.98727272727272819</v>
      </c>
      <c r="BD161">
        <v>0</v>
      </c>
      <c r="BE161">
        <v>-0.98727272727272819</v>
      </c>
      <c r="BF161">
        <v>5.7200000000000006</v>
      </c>
      <c r="BG161">
        <v>0.78472727272727205</v>
      </c>
      <c r="BH161">
        <v>0</v>
      </c>
      <c r="BI161">
        <v>3.4027272727272724</v>
      </c>
      <c r="BN161">
        <v>2</v>
      </c>
      <c r="BO161">
        <v>1.272727272727181E-2</v>
      </c>
      <c r="BP161" s="6">
        <f>BN161/AVERAGE(F161,G161,H161,I161,L161,P161,AC161,AD161,AE161,AH161,)</f>
        <v>0.36396724294813465</v>
      </c>
      <c r="BQ161" s="6">
        <f t="shared" si="24"/>
        <v>10.255714285714285</v>
      </c>
      <c r="BR161">
        <v>1.906666666666667</v>
      </c>
      <c r="BS161" s="6">
        <f t="shared" si="25"/>
        <v>0.18591261549890889</v>
      </c>
      <c r="BT161" s="6">
        <f t="shared" si="31"/>
        <v>0.27844155844155694</v>
      </c>
      <c r="BU161" s="6">
        <f t="shared" si="32"/>
        <v>2.7907582167263106E-2</v>
      </c>
      <c r="BV161" s="6">
        <f t="shared" si="26"/>
        <v>0.18591261549890889</v>
      </c>
    </row>
    <row r="162" spans="1:74">
      <c r="A162" t="s">
        <v>309</v>
      </c>
      <c r="B162" t="s">
        <v>325</v>
      </c>
      <c r="C162" t="s">
        <v>326</v>
      </c>
      <c r="D162" s="5">
        <v>43832</v>
      </c>
      <c r="E162" s="6">
        <v>13.27</v>
      </c>
      <c r="F162" s="6" t="s">
        <v>76</v>
      </c>
      <c r="G162" s="6" t="s">
        <v>76</v>
      </c>
      <c r="H162" s="6" t="s">
        <v>76</v>
      </c>
      <c r="I162" s="6" t="s">
        <v>76</v>
      </c>
      <c r="J162" s="6" t="s">
        <v>76</v>
      </c>
      <c r="K162" s="6" t="s">
        <v>76</v>
      </c>
      <c r="L162" s="6" t="s">
        <v>76</v>
      </c>
      <c r="M162" s="6" t="s">
        <v>76</v>
      </c>
      <c r="N162" s="6" t="s">
        <v>76</v>
      </c>
      <c r="O162" s="6" t="s">
        <v>76</v>
      </c>
      <c r="P162" s="6" t="s">
        <v>76</v>
      </c>
      <c r="Q162" s="6" t="s">
        <v>76</v>
      </c>
      <c r="R162" s="6" t="s">
        <v>76</v>
      </c>
      <c r="S162" s="6" t="s">
        <v>76</v>
      </c>
      <c r="T162" s="6" t="s">
        <v>76</v>
      </c>
      <c r="U162" s="6">
        <v>13.99</v>
      </c>
      <c r="V162" s="6" t="s">
        <v>76</v>
      </c>
      <c r="W162" s="6">
        <v>12</v>
      </c>
      <c r="X162" s="6" t="s">
        <v>76</v>
      </c>
      <c r="Y162" s="6" t="s">
        <v>76</v>
      </c>
      <c r="Z162" s="6" t="s">
        <v>76</v>
      </c>
      <c r="AA162" s="6" t="s">
        <v>76</v>
      </c>
      <c r="AB162" s="6" t="s">
        <v>76</v>
      </c>
      <c r="AC162" s="6" t="s">
        <v>76</v>
      </c>
      <c r="AD162" s="6" t="s">
        <v>76</v>
      </c>
      <c r="AE162" s="6" t="s">
        <v>76</v>
      </c>
      <c r="AF162" s="6" t="s">
        <v>76</v>
      </c>
      <c r="AG162" s="6">
        <v>14.99</v>
      </c>
      <c r="AH162" s="6" t="s">
        <v>76</v>
      </c>
      <c r="AI162" s="6" t="s">
        <v>76</v>
      </c>
      <c r="AJ162" s="6" t="s">
        <v>76</v>
      </c>
      <c r="AK162" s="6" t="s">
        <v>76</v>
      </c>
      <c r="AL162" s="6" t="s">
        <v>76</v>
      </c>
      <c r="AM162" s="6" t="s">
        <v>76</v>
      </c>
      <c r="AN162">
        <v>13.5625</v>
      </c>
      <c r="AO162">
        <v>12</v>
      </c>
      <c r="AP162">
        <v>14.99</v>
      </c>
      <c r="AQ162">
        <v>2.99</v>
      </c>
      <c r="AR162" s="7" t="str">
        <f t="shared" si="22"/>
        <v>1</v>
      </c>
      <c r="AS162" s="7">
        <v>3</v>
      </c>
      <c r="AT162">
        <v>0.22046082949308757</v>
      </c>
      <c r="AU162">
        <v>4</v>
      </c>
      <c r="AV162">
        <f t="shared" si="23"/>
        <v>1</v>
      </c>
      <c r="AW162">
        <v>13</v>
      </c>
      <c r="BD162">
        <v>1.9900000000000002</v>
      </c>
      <c r="BE162">
        <v>-0.56749999999999901</v>
      </c>
      <c r="BN162">
        <v>0</v>
      </c>
      <c r="BO162">
        <v>-0.29250000000000043</v>
      </c>
      <c r="BP162" s="6"/>
      <c r="BQ162" s="6">
        <f t="shared" si="24"/>
        <v>13.660000000000002</v>
      </c>
      <c r="BR162">
        <v>1.9900000000000002</v>
      </c>
      <c r="BS162" s="6">
        <f t="shared" si="25"/>
        <v>0.14568081991215226</v>
      </c>
      <c r="BT162" s="6">
        <f t="shared" si="31"/>
        <v>9.7500000000001918E-2</v>
      </c>
      <c r="BU162" s="6">
        <f t="shared" si="32"/>
        <v>7.18894009216604E-3</v>
      </c>
      <c r="BV162" s="6">
        <f t="shared" si="26"/>
        <v>0.14568081991215226</v>
      </c>
    </row>
    <row r="163" spans="1:74">
      <c r="A163" t="s">
        <v>309</v>
      </c>
      <c r="B163" t="s">
        <v>327</v>
      </c>
      <c r="C163" t="s">
        <v>328</v>
      </c>
      <c r="D163" s="5">
        <v>43832</v>
      </c>
      <c r="E163" s="6">
        <v>138.99</v>
      </c>
      <c r="F163" s="6" t="s">
        <v>76</v>
      </c>
      <c r="G163" s="6" t="s">
        <v>76</v>
      </c>
      <c r="H163" s="6" t="s">
        <v>76</v>
      </c>
      <c r="I163" s="6" t="s">
        <v>76</v>
      </c>
      <c r="J163" s="6">
        <v>139.99</v>
      </c>
      <c r="K163" s="6">
        <v>139.99</v>
      </c>
      <c r="L163" s="6">
        <v>138.99</v>
      </c>
      <c r="M163" s="6" t="s">
        <v>76</v>
      </c>
      <c r="N163" s="6" t="s">
        <v>76</v>
      </c>
      <c r="O163" s="6" t="s">
        <v>76</v>
      </c>
      <c r="P163" s="6" t="s">
        <v>76</v>
      </c>
      <c r="Q163" s="6" t="s">
        <v>76</v>
      </c>
      <c r="R163" s="6" t="s">
        <v>76</v>
      </c>
      <c r="S163" s="6">
        <v>135.9</v>
      </c>
      <c r="T163" s="6" t="s">
        <v>76</v>
      </c>
      <c r="U163" s="6">
        <v>149.99</v>
      </c>
      <c r="V163" s="6" t="s">
        <v>76</v>
      </c>
      <c r="W163" s="6" t="s">
        <v>76</v>
      </c>
      <c r="X163" s="6" t="s">
        <v>76</v>
      </c>
      <c r="Y163" s="6" t="s">
        <v>76</v>
      </c>
      <c r="Z163" s="6" t="s">
        <v>76</v>
      </c>
      <c r="AA163" s="6" t="s">
        <v>76</v>
      </c>
      <c r="AB163" s="6" t="s">
        <v>76</v>
      </c>
      <c r="AC163" s="6" t="s">
        <v>76</v>
      </c>
      <c r="AD163" s="6" t="s">
        <v>76</v>
      </c>
      <c r="AE163" s="6" t="s">
        <v>76</v>
      </c>
      <c r="AF163" s="6">
        <v>136.97999999999999</v>
      </c>
      <c r="AG163" s="6" t="s">
        <v>76</v>
      </c>
      <c r="AH163" s="6" t="s">
        <v>76</v>
      </c>
      <c r="AI163" s="6" t="s">
        <v>76</v>
      </c>
      <c r="AJ163" s="6">
        <v>151.99</v>
      </c>
      <c r="AK163" s="6" t="s">
        <v>76</v>
      </c>
      <c r="AL163" s="6" t="s">
        <v>76</v>
      </c>
      <c r="AM163" s="6" t="s">
        <v>76</v>
      </c>
      <c r="AN163">
        <v>141.60250000000002</v>
      </c>
      <c r="AO163">
        <v>135.9</v>
      </c>
      <c r="AP163">
        <v>151.99</v>
      </c>
      <c r="AQ163">
        <v>16.090000000000003</v>
      </c>
      <c r="AR163" s="7" t="str">
        <f t="shared" si="22"/>
        <v>2</v>
      </c>
      <c r="AS163" s="7">
        <v>3</v>
      </c>
      <c r="AT163">
        <v>0.113627937359863</v>
      </c>
      <c r="AU163">
        <v>8</v>
      </c>
      <c r="AV163">
        <f t="shared" si="23"/>
        <v>2</v>
      </c>
      <c r="AW163">
        <v>13</v>
      </c>
      <c r="AX163">
        <v>0</v>
      </c>
      <c r="AY163">
        <v>-1.6125000000000114</v>
      </c>
      <c r="BB163">
        <v>0</v>
      </c>
      <c r="BC163">
        <v>-5.7025000000000148</v>
      </c>
      <c r="BD163">
        <v>0</v>
      </c>
      <c r="BE163">
        <v>8.3874999999999886</v>
      </c>
      <c r="BH163">
        <v>0</v>
      </c>
      <c r="BI163">
        <v>-4.6225000000000307</v>
      </c>
      <c r="BJ163">
        <v>0</v>
      </c>
      <c r="BK163">
        <v>10.387499999999989</v>
      </c>
      <c r="BN163">
        <v>0</v>
      </c>
      <c r="BO163">
        <v>-2.6125000000000114</v>
      </c>
      <c r="BP163" s="6">
        <f>BN163/AVERAGE(F163,G163,H163,I163,L163,P163,AC163,AD163,AE163,AH163,)</f>
        <v>0</v>
      </c>
      <c r="BQ163" s="6">
        <f t="shared" si="24"/>
        <v>143.715</v>
      </c>
      <c r="BR163">
        <v>0</v>
      </c>
      <c r="BS163" s="6">
        <f t="shared" si="25"/>
        <v>0</v>
      </c>
      <c r="BT163" s="6">
        <f t="shared" si="31"/>
        <v>2.1124999999999829</v>
      </c>
      <c r="BU163" s="6">
        <f t="shared" si="32"/>
        <v>1.4918521918751312E-2</v>
      </c>
      <c r="BV163" s="6">
        <f t="shared" si="26"/>
        <v>0</v>
      </c>
    </row>
    <row r="164" spans="1:74">
      <c r="A164" t="s">
        <v>309</v>
      </c>
      <c r="B164" t="s">
        <v>329</v>
      </c>
      <c r="C164" t="s">
        <v>330</v>
      </c>
      <c r="D164" s="5">
        <v>43832</v>
      </c>
      <c r="E164" s="6">
        <v>7.88</v>
      </c>
      <c r="F164" s="6" t="s">
        <v>76</v>
      </c>
      <c r="G164" s="6" t="s">
        <v>76</v>
      </c>
      <c r="H164" s="6" t="s">
        <v>76</v>
      </c>
      <c r="I164" s="6" t="s">
        <v>76</v>
      </c>
      <c r="J164" s="6">
        <v>7.99</v>
      </c>
      <c r="K164" s="6">
        <v>7.99</v>
      </c>
      <c r="L164" s="6" t="s">
        <v>76</v>
      </c>
      <c r="M164" s="6" t="s">
        <v>76</v>
      </c>
      <c r="N164" s="6" t="s">
        <v>76</v>
      </c>
      <c r="O164" s="6" t="s">
        <v>76</v>
      </c>
      <c r="P164" s="6" t="s">
        <v>76</v>
      </c>
      <c r="Q164" s="6" t="s">
        <v>76</v>
      </c>
      <c r="R164" s="6" t="s">
        <v>76</v>
      </c>
      <c r="S164" s="6">
        <v>8.99</v>
      </c>
      <c r="T164" s="6">
        <v>11.9</v>
      </c>
      <c r="U164" s="6" t="s">
        <v>76</v>
      </c>
      <c r="V164" s="6" t="s">
        <v>76</v>
      </c>
      <c r="W164" s="6" t="s">
        <v>76</v>
      </c>
      <c r="X164" s="6" t="s">
        <v>76</v>
      </c>
      <c r="Y164" s="6" t="s">
        <v>76</v>
      </c>
      <c r="Z164" s="6" t="s">
        <v>76</v>
      </c>
      <c r="AA164" s="6" t="s">
        <v>76</v>
      </c>
      <c r="AB164" s="6" t="s">
        <v>76</v>
      </c>
      <c r="AC164" s="6" t="s">
        <v>76</v>
      </c>
      <c r="AD164" s="6" t="s">
        <v>76</v>
      </c>
      <c r="AE164" s="6">
        <v>8.16</v>
      </c>
      <c r="AF164" s="6">
        <v>7.95</v>
      </c>
      <c r="AG164" s="6">
        <v>7.99</v>
      </c>
      <c r="AH164" s="6" t="s">
        <v>76</v>
      </c>
      <c r="AI164" s="6" t="s">
        <v>76</v>
      </c>
      <c r="AJ164" s="6">
        <v>14.49</v>
      </c>
      <c r="AK164" s="6" t="s">
        <v>76</v>
      </c>
      <c r="AL164" s="6" t="s">
        <v>76</v>
      </c>
      <c r="AM164" s="6" t="s">
        <v>76</v>
      </c>
      <c r="AN164">
        <v>9.259999999999998</v>
      </c>
      <c r="AO164">
        <v>7.88</v>
      </c>
      <c r="AP164">
        <v>14.49</v>
      </c>
      <c r="AQ164">
        <v>6.61</v>
      </c>
      <c r="AR164" s="7" t="str">
        <f t="shared" si="22"/>
        <v>1</v>
      </c>
      <c r="AS164" s="7">
        <v>3</v>
      </c>
      <c r="AT164">
        <v>0.71382289416846667</v>
      </c>
      <c r="AU164">
        <v>9</v>
      </c>
      <c r="AV164">
        <f t="shared" si="23"/>
        <v>2</v>
      </c>
      <c r="AW164">
        <v>13</v>
      </c>
      <c r="AX164">
        <v>0</v>
      </c>
      <c r="AY164">
        <v>-1.2699999999999978</v>
      </c>
      <c r="BB164">
        <v>2.91</v>
      </c>
      <c r="BC164">
        <v>1.1850000000000023</v>
      </c>
      <c r="BH164">
        <v>4.0000000000000036E-2</v>
      </c>
      <c r="BI164">
        <v>-1.2049999999999983</v>
      </c>
      <c r="BJ164">
        <v>0</v>
      </c>
      <c r="BK164">
        <v>5.2300000000000022</v>
      </c>
      <c r="BN164">
        <v>0.28000000000000025</v>
      </c>
      <c r="BO164">
        <v>-1.2399999999999984</v>
      </c>
      <c r="BP164" s="6">
        <f>BN164/AVERAGE(F164,G164,H164,I164,L164,P164,AC164,AD164,AE164,AH164,)</f>
        <v>6.8627450980392218E-2</v>
      </c>
      <c r="BQ164" s="6">
        <f t="shared" si="24"/>
        <v>10.263999999999999</v>
      </c>
      <c r="BR164">
        <v>0.98333333333333339</v>
      </c>
      <c r="BS164" s="6">
        <f t="shared" si="25"/>
        <v>9.5804104962327885E-2</v>
      </c>
      <c r="BT164" s="6">
        <f t="shared" si="31"/>
        <v>1.0040000000000013</v>
      </c>
      <c r="BU164" s="6">
        <f t="shared" si="32"/>
        <v>0.10842332613390945</v>
      </c>
      <c r="BV164" s="6">
        <f t="shared" si="26"/>
        <v>9.5804104962327885E-2</v>
      </c>
    </row>
    <row r="165" spans="1:74">
      <c r="A165" t="s">
        <v>331</v>
      </c>
      <c r="E165">
        <f>COUNT(E2:E164)</f>
        <v>143</v>
      </c>
      <c r="F165">
        <f t="shared" ref="F165:AM165" si="33">COUNT(F2:F164)</f>
        <v>7</v>
      </c>
      <c r="G165">
        <f t="shared" si="33"/>
        <v>3</v>
      </c>
      <c r="H165">
        <f t="shared" si="33"/>
        <v>7</v>
      </c>
      <c r="I165">
        <f t="shared" si="33"/>
        <v>0</v>
      </c>
      <c r="J165">
        <f t="shared" si="33"/>
        <v>134</v>
      </c>
      <c r="K165">
        <f t="shared" si="33"/>
        <v>132</v>
      </c>
      <c r="L165">
        <f t="shared" si="33"/>
        <v>36</v>
      </c>
      <c r="M165">
        <f t="shared" si="33"/>
        <v>80</v>
      </c>
      <c r="N165">
        <f t="shared" si="33"/>
        <v>49</v>
      </c>
      <c r="O165">
        <f t="shared" si="33"/>
        <v>41</v>
      </c>
      <c r="P165">
        <f t="shared" si="33"/>
        <v>48</v>
      </c>
      <c r="Q165">
        <f t="shared" si="33"/>
        <v>43</v>
      </c>
      <c r="R165">
        <f t="shared" si="33"/>
        <v>17</v>
      </c>
      <c r="S165">
        <f t="shared" si="33"/>
        <v>60</v>
      </c>
      <c r="T165">
        <f t="shared" si="33"/>
        <v>74</v>
      </c>
      <c r="U165">
        <f t="shared" si="33"/>
        <v>64</v>
      </c>
      <c r="V165">
        <f t="shared" si="33"/>
        <v>42</v>
      </c>
      <c r="W165">
        <f t="shared" si="33"/>
        <v>45</v>
      </c>
      <c r="X165">
        <f t="shared" si="33"/>
        <v>35</v>
      </c>
      <c r="Y165">
        <f t="shared" si="33"/>
        <v>35</v>
      </c>
      <c r="Z165">
        <f t="shared" si="33"/>
        <v>35</v>
      </c>
      <c r="AA165">
        <f t="shared" si="33"/>
        <v>35</v>
      </c>
      <c r="AB165">
        <f t="shared" si="33"/>
        <v>34</v>
      </c>
      <c r="AC165">
        <f t="shared" si="33"/>
        <v>9</v>
      </c>
      <c r="AD165">
        <f t="shared" si="33"/>
        <v>4</v>
      </c>
      <c r="AE165">
        <f t="shared" si="33"/>
        <v>30</v>
      </c>
      <c r="AF165">
        <f t="shared" si="33"/>
        <v>78</v>
      </c>
      <c r="AG165">
        <f t="shared" si="33"/>
        <v>87</v>
      </c>
      <c r="AH165">
        <f t="shared" si="33"/>
        <v>72</v>
      </c>
      <c r="AI165">
        <f t="shared" si="33"/>
        <v>54</v>
      </c>
      <c r="AJ165">
        <f t="shared" si="33"/>
        <v>64</v>
      </c>
      <c r="AK165">
        <f t="shared" si="33"/>
        <v>42</v>
      </c>
      <c r="AL165">
        <f t="shared" si="33"/>
        <v>60</v>
      </c>
      <c r="AM165">
        <f t="shared" si="33"/>
        <v>57</v>
      </c>
      <c r="AN165" s="21"/>
      <c r="AR165" s="7"/>
      <c r="AS165" s="7"/>
      <c r="AX165" s="6"/>
      <c r="AY165" s="6"/>
      <c r="AZ165" s="6"/>
      <c r="BD165" s="6"/>
      <c r="BE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</row>
    <row r="166" spans="1:74">
      <c r="A166" t="s">
        <v>332</v>
      </c>
      <c r="E166">
        <f t="shared" ref="E166:AL166" si="34">E165/164</f>
        <v>0.87195121951219512</v>
      </c>
      <c r="F166">
        <f t="shared" si="34"/>
        <v>4.2682926829268296E-2</v>
      </c>
      <c r="G166">
        <f t="shared" si="34"/>
        <v>1.8292682926829267E-2</v>
      </c>
      <c r="H166">
        <f t="shared" si="34"/>
        <v>4.2682926829268296E-2</v>
      </c>
      <c r="I166">
        <f t="shared" si="34"/>
        <v>0</v>
      </c>
      <c r="J166">
        <f t="shared" si="34"/>
        <v>0.81707317073170727</v>
      </c>
      <c r="K166">
        <f t="shared" si="34"/>
        <v>0.80487804878048785</v>
      </c>
      <c r="L166">
        <f t="shared" si="34"/>
        <v>0.21951219512195122</v>
      </c>
      <c r="M166">
        <f t="shared" si="34"/>
        <v>0.48780487804878048</v>
      </c>
      <c r="N166">
        <f t="shared" si="34"/>
        <v>0.29878048780487804</v>
      </c>
      <c r="O166">
        <f t="shared" si="34"/>
        <v>0.25</v>
      </c>
      <c r="P166">
        <f t="shared" si="34"/>
        <v>0.29268292682926828</v>
      </c>
      <c r="Q166">
        <f t="shared" si="34"/>
        <v>0.26219512195121952</v>
      </c>
      <c r="R166">
        <f t="shared" si="34"/>
        <v>0.10365853658536585</v>
      </c>
      <c r="S166">
        <f t="shared" si="34"/>
        <v>0.36585365853658536</v>
      </c>
      <c r="T166">
        <f t="shared" si="34"/>
        <v>0.45121951219512196</v>
      </c>
      <c r="U166">
        <f t="shared" si="34"/>
        <v>0.3902439024390244</v>
      </c>
      <c r="V166">
        <f t="shared" si="34"/>
        <v>0.25609756097560976</v>
      </c>
      <c r="W166">
        <f t="shared" si="34"/>
        <v>0.27439024390243905</v>
      </c>
      <c r="X166">
        <f t="shared" si="34"/>
        <v>0.21341463414634146</v>
      </c>
      <c r="Y166">
        <f t="shared" si="34"/>
        <v>0.21341463414634146</v>
      </c>
      <c r="Z166">
        <f t="shared" si="34"/>
        <v>0.21341463414634146</v>
      </c>
      <c r="AA166">
        <f t="shared" si="34"/>
        <v>0.21341463414634146</v>
      </c>
      <c r="AB166">
        <f t="shared" si="34"/>
        <v>0.2073170731707317</v>
      </c>
      <c r="AC166">
        <f t="shared" si="34"/>
        <v>5.4878048780487805E-2</v>
      </c>
      <c r="AD166">
        <f t="shared" si="34"/>
        <v>2.4390243902439025E-2</v>
      </c>
      <c r="AE166">
        <f t="shared" si="34"/>
        <v>0.18292682926829268</v>
      </c>
      <c r="AF166">
        <f t="shared" si="34"/>
        <v>0.47560975609756095</v>
      </c>
      <c r="AG166">
        <f t="shared" si="34"/>
        <v>0.53048780487804881</v>
      </c>
      <c r="AH166">
        <f t="shared" si="34"/>
        <v>0.43902439024390244</v>
      </c>
      <c r="AI166">
        <f t="shared" si="34"/>
        <v>0.32926829268292684</v>
      </c>
      <c r="AJ166">
        <f t="shared" si="34"/>
        <v>0.3902439024390244</v>
      </c>
      <c r="AK166">
        <f t="shared" si="34"/>
        <v>0.25609756097560976</v>
      </c>
      <c r="AL166">
        <f t="shared" si="34"/>
        <v>0.36585365853658536</v>
      </c>
      <c r="AM166">
        <f>AM165/164</f>
        <v>0.34756097560975607</v>
      </c>
      <c r="AN166" s="21"/>
      <c r="AR166" s="7"/>
      <c r="AS166" s="7"/>
      <c r="AX166" s="6"/>
      <c r="AZ166" s="6"/>
      <c r="BD166" s="6"/>
      <c r="BE166" s="6"/>
      <c r="BH166" s="6"/>
      <c r="BI166" s="6"/>
      <c r="BJ166" s="6"/>
      <c r="BK166" s="6"/>
      <c r="BL166" s="6"/>
      <c r="BM166" s="6"/>
      <c r="BP166" s="6"/>
      <c r="BQ166" s="6"/>
      <c r="BU166" s="6"/>
    </row>
    <row r="167" spans="1:74">
      <c r="A167" t="s">
        <v>333</v>
      </c>
      <c r="B167" t="s">
        <v>334</v>
      </c>
      <c r="E167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1</v>
      </c>
      <c r="N167" s="21">
        <v>1</v>
      </c>
      <c r="O167" s="21">
        <v>1</v>
      </c>
      <c r="P167" s="21">
        <v>0</v>
      </c>
      <c r="Q167" s="21">
        <v>1</v>
      </c>
      <c r="R167" s="21">
        <v>0</v>
      </c>
      <c r="S167" s="21">
        <v>1</v>
      </c>
      <c r="T167" s="21">
        <v>1</v>
      </c>
      <c r="U167" s="21">
        <v>1</v>
      </c>
      <c r="V167" s="21">
        <v>1</v>
      </c>
      <c r="W167" s="21">
        <v>1</v>
      </c>
      <c r="X167" s="21">
        <v>1</v>
      </c>
      <c r="Y167" s="21">
        <v>1</v>
      </c>
      <c r="Z167" s="21">
        <v>1</v>
      </c>
      <c r="AA167" s="21">
        <v>1</v>
      </c>
      <c r="AB167" s="21">
        <v>1</v>
      </c>
      <c r="AC167" s="21">
        <v>0</v>
      </c>
      <c r="AD167" s="21">
        <v>0</v>
      </c>
      <c r="AE167" s="21">
        <v>0</v>
      </c>
      <c r="AF167" s="21">
        <v>1</v>
      </c>
      <c r="AG167" s="21">
        <v>1</v>
      </c>
      <c r="AH167" s="21">
        <v>0</v>
      </c>
      <c r="AI167" s="21">
        <v>1</v>
      </c>
      <c r="AJ167" s="21">
        <v>1</v>
      </c>
      <c r="AK167" s="21">
        <v>1</v>
      </c>
      <c r="AL167" s="21">
        <v>1</v>
      </c>
      <c r="AM167" s="21">
        <v>1</v>
      </c>
      <c r="AR167" s="7"/>
      <c r="AS167" s="7"/>
      <c r="AX167" s="6"/>
      <c r="AZ167" s="6"/>
      <c r="BD167" s="6"/>
      <c r="BE167" s="6"/>
      <c r="BH167" s="6"/>
      <c r="BI167" s="6"/>
      <c r="BJ167" s="6"/>
      <c r="BK167" s="6"/>
      <c r="BL167" s="6"/>
      <c r="BM167" s="6"/>
      <c r="BP167" s="6"/>
      <c r="BQ167" s="6"/>
      <c r="BU167" s="6"/>
    </row>
    <row r="168" spans="1:74">
      <c r="A168" t="s">
        <v>335</v>
      </c>
      <c r="E168">
        <v>0</v>
      </c>
      <c r="F168">
        <v>1</v>
      </c>
      <c r="G168">
        <v>1</v>
      </c>
      <c r="H168">
        <v>1</v>
      </c>
      <c r="I168">
        <v>1</v>
      </c>
      <c r="J168" s="21">
        <v>1</v>
      </c>
      <c r="K168" s="21">
        <v>1</v>
      </c>
      <c r="L168" s="21">
        <v>1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1</v>
      </c>
      <c r="S168" s="21">
        <v>0</v>
      </c>
      <c r="T168" s="21">
        <v>0</v>
      </c>
      <c r="U168" s="21">
        <v>1</v>
      </c>
      <c r="V168" s="21">
        <v>0</v>
      </c>
      <c r="W168" s="21">
        <v>0</v>
      </c>
      <c r="X168" s="21">
        <v>0</v>
      </c>
      <c r="Y168" s="21">
        <v>0</v>
      </c>
      <c r="Z168" s="21">
        <v>0</v>
      </c>
      <c r="AA168" s="21">
        <v>0</v>
      </c>
      <c r="AB168" s="21">
        <v>0</v>
      </c>
      <c r="AC168" s="21">
        <v>1</v>
      </c>
      <c r="AD168" s="21">
        <v>0</v>
      </c>
      <c r="AE168" s="21">
        <v>0</v>
      </c>
      <c r="AF168" s="21">
        <v>1</v>
      </c>
      <c r="AG168" s="21">
        <v>1</v>
      </c>
      <c r="AH168" s="21">
        <v>0</v>
      </c>
      <c r="AI168" s="21">
        <v>1</v>
      </c>
      <c r="AJ168" s="21">
        <v>1</v>
      </c>
      <c r="AK168" s="21">
        <v>1</v>
      </c>
      <c r="AL168" s="21">
        <v>1</v>
      </c>
      <c r="AM168" s="21">
        <v>1</v>
      </c>
      <c r="AR168" s="7"/>
      <c r="AS168" s="7"/>
      <c r="AX168" s="6"/>
      <c r="AZ168" s="6"/>
      <c r="BD168" s="6"/>
      <c r="BE168" s="6"/>
      <c r="BH168" s="6"/>
      <c r="BI168" s="6"/>
      <c r="BJ168" s="6"/>
      <c r="BK168" s="6"/>
      <c r="BL168" s="6"/>
      <c r="BM168" s="6"/>
      <c r="BP168" s="6"/>
      <c r="BQ168" s="6"/>
      <c r="BU168" s="6"/>
    </row>
    <row r="169" spans="1:74">
      <c r="A169" t="s">
        <v>336</v>
      </c>
      <c r="E169">
        <v>9278.1</v>
      </c>
      <c r="F169">
        <v>757.3</v>
      </c>
      <c r="G169">
        <v>450</v>
      </c>
      <c r="H169">
        <v>486.4</v>
      </c>
      <c r="I169">
        <v>280.89999999999998</v>
      </c>
      <c r="J169" s="21">
        <v>546.20000000000005</v>
      </c>
      <c r="K169" s="21">
        <v>987.7</v>
      </c>
      <c r="L169" s="21">
        <v>878.5</v>
      </c>
      <c r="M169" s="21">
        <v>3200</v>
      </c>
      <c r="N169" t="s">
        <v>76</v>
      </c>
      <c r="O169">
        <v>399.8</v>
      </c>
      <c r="P169" t="s">
        <v>76</v>
      </c>
      <c r="Q169">
        <v>104</v>
      </c>
      <c r="R169">
        <v>151</v>
      </c>
      <c r="S169" s="21">
        <v>554.70000000000005</v>
      </c>
      <c r="T169" s="21">
        <v>87</v>
      </c>
      <c r="U169" s="21">
        <v>509</v>
      </c>
      <c r="V169" s="21">
        <v>154.30000000000001</v>
      </c>
      <c r="W169" t="s">
        <v>76</v>
      </c>
      <c r="X169">
        <v>254.9</v>
      </c>
      <c r="Y169" t="s">
        <v>76</v>
      </c>
      <c r="Z169" t="s">
        <v>76</v>
      </c>
      <c r="AA169" t="s">
        <v>76</v>
      </c>
      <c r="AB169" t="s">
        <v>76</v>
      </c>
      <c r="AC169" t="s">
        <v>76</v>
      </c>
      <c r="AD169" t="s">
        <v>76</v>
      </c>
      <c r="AE169" t="s">
        <v>76</v>
      </c>
      <c r="AF169" t="s">
        <v>76</v>
      </c>
      <c r="AG169" t="s">
        <v>76</v>
      </c>
      <c r="AH169">
        <v>524.5</v>
      </c>
      <c r="AI169">
        <v>88.2</v>
      </c>
      <c r="AJ169" t="s">
        <v>76</v>
      </c>
      <c r="AK169" t="s">
        <v>76</v>
      </c>
      <c r="AL169">
        <v>126</v>
      </c>
      <c r="AM169" t="s">
        <v>76</v>
      </c>
      <c r="AR169" s="7"/>
      <c r="AS169" s="7"/>
      <c r="AX169" s="6"/>
      <c r="AZ169" s="6"/>
      <c r="BD169" s="6"/>
      <c r="BE169" s="6"/>
      <c r="BH169" s="6"/>
      <c r="BI169" s="6"/>
      <c r="BJ169" s="6"/>
      <c r="BK169" s="6"/>
      <c r="BL169" s="6"/>
      <c r="BM169" s="6"/>
      <c r="BP169" s="6"/>
      <c r="BQ169" s="6"/>
      <c r="BU16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opLeftCell="K16" workbookViewId="0">
      <selection activeCell="N1" sqref="N1:S94"/>
    </sheetView>
  </sheetViews>
  <sheetFormatPr baseColWidth="10" defaultRowHeight="15"/>
  <sheetData>
    <row r="1" spans="1:19">
      <c r="A1" s="1" t="s">
        <v>20</v>
      </c>
      <c r="B1" s="1" t="s">
        <v>21</v>
      </c>
      <c r="C1" s="1" t="s">
        <v>22</v>
      </c>
      <c r="D1" s="22" t="s">
        <v>40</v>
      </c>
      <c r="E1" s="22" t="s">
        <v>337</v>
      </c>
      <c r="F1" s="22" t="s">
        <v>338</v>
      </c>
      <c r="G1" s="22" t="s">
        <v>339</v>
      </c>
      <c r="H1" s="22" t="s">
        <v>340</v>
      </c>
      <c r="I1" s="22" t="s">
        <v>341</v>
      </c>
      <c r="J1" s="6" t="s">
        <v>342</v>
      </c>
      <c r="K1" s="22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349</v>
      </c>
    </row>
    <row r="2" spans="1:19">
      <c r="A2" s="6">
        <v>359</v>
      </c>
      <c r="B2" s="6">
        <v>352.98</v>
      </c>
      <c r="C2" s="6">
        <v>344</v>
      </c>
      <c r="D2" s="6">
        <f>MIN(A2:C2)</f>
        <v>344</v>
      </c>
      <c r="E2" s="23">
        <f>(A2/$D2)-1</f>
        <v>4.3604651162790775E-2</v>
      </c>
      <c r="F2" s="23">
        <f t="shared" ref="F2:G17" si="0">(B2/$D2)-1</f>
        <v>2.6104651162790704E-2</v>
      </c>
      <c r="G2" s="23">
        <f t="shared" si="0"/>
        <v>0</v>
      </c>
      <c r="H2" s="21">
        <v>3</v>
      </c>
      <c r="I2" s="21">
        <v>2</v>
      </c>
      <c r="J2" s="21">
        <v>1</v>
      </c>
      <c r="K2">
        <f t="shared" ref="K2:K32" si="1">IF(H2&lt;&gt;I2,1,IF(H2&lt;&gt;J2,1,0))</f>
        <v>1</v>
      </c>
      <c r="N2">
        <v>1</v>
      </c>
      <c r="O2">
        <v>359</v>
      </c>
      <c r="P2">
        <v>3</v>
      </c>
      <c r="Q2">
        <v>0.2131941292177334</v>
      </c>
      <c r="R2">
        <v>-0.16014519808681529</v>
      </c>
      <c r="S2">
        <v>4.3604651162790775E-2</v>
      </c>
    </row>
    <row r="3" spans="1:19">
      <c r="A3" s="6">
        <v>409</v>
      </c>
      <c r="B3" s="6">
        <v>404.94</v>
      </c>
      <c r="C3" s="6">
        <v>409</v>
      </c>
      <c r="D3" s="6">
        <f t="shared" ref="D3:D32" si="2">MIN(A3:C3)</f>
        <v>404.94</v>
      </c>
      <c r="E3" s="23">
        <f t="shared" ref="E3:G32" si="3">(A3/$D3)-1</f>
        <v>1.0026176717538471E-2</v>
      </c>
      <c r="F3" s="23">
        <f t="shared" si="0"/>
        <v>0</v>
      </c>
      <c r="G3" s="23">
        <f t="shared" si="0"/>
        <v>1.0026176717538471E-2</v>
      </c>
      <c r="H3" s="21">
        <v>3</v>
      </c>
      <c r="I3" s="21">
        <v>2</v>
      </c>
      <c r="J3" s="21">
        <v>3</v>
      </c>
      <c r="K3">
        <f t="shared" si="1"/>
        <v>1</v>
      </c>
      <c r="N3">
        <v>1</v>
      </c>
      <c r="O3">
        <v>409</v>
      </c>
      <c r="P3">
        <v>3</v>
      </c>
      <c r="Q3">
        <v>0.24345589347858981</v>
      </c>
      <c r="R3">
        <v>1.268748331524564E-3</v>
      </c>
      <c r="S3">
        <v>1.0026176717538471E-2</v>
      </c>
    </row>
    <row r="4" spans="1:19">
      <c r="A4" s="6">
        <v>589</v>
      </c>
      <c r="B4" s="6">
        <v>591.47</v>
      </c>
      <c r="C4" s="6">
        <v>582.46</v>
      </c>
      <c r="D4" s="6">
        <f t="shared" si="2"/>
        <v>582.46</v>
      </c>
      <c r="E4" s="23">
        <f t="shared" si="3"/>
        <v>1.1228238849019689E-2</v>
      </c>
      <c r="F4" s="23">
        <f t="shared" si="0"/>
        <v>1.546887339903158E-2</v>
      </c>
      <c r="G4" s="23">
        <f t="shared" si="0"/>
        <v>0</v>
      </c>
      <c r="H4" s="21">
        <v>2</v>
      </c>
      <c r="I4" s="21">
        <v>3</v>
      </c>
      <c r="J4" s="21">
        <v>1</v>
      </c>
      <c r="K4">
        <f t="shared" si="1"/>
        <v>1</v>
      </c>
      <c r="N4">
        <v>1</v>
      </c>
      <c r="O4">
        <v>589</v>
      </c>
      <c r="P4">
        <v>2</v>
      </c>
      <c r="Q4">
        <v>0.35239824481767285</v>
      </c>
      <c r="R4">
        <v>0.58235895543754801</v>
      </c>
      <c r="S4">
        <v>1.1228238849019689E-2</v>
      </c>
    </row>
    <row r="5" spans="1:19">
      <c r="A5" s="6">
        <v>199.99</v>
      </c>
      <c r="B5" s="6">
        <v>195.05</v>
      </c>
      <c r="C5" s="6">
        <v>184.44</v>
      </c>
      <c r="D5" s="6">
        <f t="shared" si="2"/>
        <v>184.44</v>
      </c>
      <c r="E5" s="23">
        <f t="shared" si="3"/>
        <v>8.4309260464107583E-2</v>
      </c>
      <c r="F5" s="23">
        <f t="shared" si="0"/>
        <v>5.7525482541748163E-2</v>
      </c>
      <c r="G5" s="23">
        <f t="shared" si="0"/>
        <v>0</v>
      </c>
      <c r="H5" s="21">
        <v>3</v>
      </c>
      <c r="I5" s="21">
        <v>2</v>
      </c>
      <c r="J5" s="21">
        <v>1</v>
      </c>
      <c r="K5">
        <f t="shared" si="1"/>
        <v>1</v>
      </c>
      <c r="N5">
        <v>1</v>
      </c>
      <c r="O5">
        <v>199.99</v>
      </c>
      <c r="P5">
        <v>3</v>
      </c>
      <c r="Q5">
        <v>0.11695566651535785</v>
      </c>
      <c r="R5">
        <v>-0.67347383048641962</v>
      </c>
      <c r="S5">
        <v>8.4309260464107583E-2</v>
      </c>
    </row>
    <row r="6" spans="1:19">
      <c r="A6" s="6">
        <v>114.99</v>
      </c>
      <c r="B6" s="6">
        <v>110.78</v>
      </c>
      <c r="C6" s="6">
        <v>109.99</v>
      </c>
      <c r="D6" s="6">
        <f t="shared" si="2"/>
        <v>109.99</v>
      </c>
      <c r="E6" s="23">
        <f t="shared" si="3"/>
        <v>4.5458678061641944E-2</v>
      </c>
      <c r="F6" s="23">
        <f t="shared" si="0"/>
        <v>7.1824711337395986E-3</v>
      </c>
      <c r="G6" s="23">
        <f t="shared" si="0"/>
        <v>0</v>
      </c>
      <c r="H6" s="21">
        <v>3</v>
      </c>
      <c r="I6" s="21">
        <v>2</v>
      </c>
      <c r="J6" s="21">
        <v>1</v>
      </c>
      <c r="K6">
        <f t="shared" si="1"/>
        <v>1</v>
      </c>
      <c r="N6">
        <v>1</v>
      </c>
      <c r="O6">
        <v>114.99</v>
      </c>
      <c r="P6">
        <v>3</v>
      </c>
      <c r="Q6">
        <v>6.5510667271901954E-2</v>
      </c>
      <c r="R6">
        <v>-0.94787753939759734</v>
      </c>
      <c r="S6">
        <v>4.5458678061641944E-2</v>
      </c>
    </row>
    <row r="7" spans="1:19">
      <c r="A7" s="6">
        <v>194.99</v>
      </c>
      <c r="B7" s="6">
        <v>190</v>
      </c>
      <c r="C7" s="6">
        <v>185.07</v>
      </c>
      <c r="D7" s="6">
        <f t="shared" si="2"/>
        <v>185.07</v>
      </c>
      <c r="E7" s="23">
        <f t="shared" si="3"/>
        <v>5.3601340033500922E-2</v>
      </c>
      <c r="F7" s="23">
        <f t="shared" si="0"/>
        <v>2.6638569190036154E-2</v>
      </c>
      <c r="G7" s="23">
        <f t="shared" si="0"/>
        <v>0</v>
      </c>
      <c r="H7" s="21">
        <v>3</v>
      </c>
      <c r="I7" s="21">
        <v>2</v>
      </c>
      <c r="J7" s="21">
        <v>1</v>
      </c>
      <c r="K7">
        <f t="shared" si="1"/>
        <v>1</v>
      </c>
      <c r="N7">
        <v>1</v>
      </c>
      <c r="O7">
        <v>194.99</v>
      </c>
      <c r="P7">
        <v>3</v>
      </c>
      <c r="Q7">
        <v>0.11392949008927221</v>
      </c>
      <c r="R7">
        <v>-0.68961522512825357</v>
      </c>
      <c r="S7">
        <v>5.3601340033500922E-2</v>
      </c>
    </row>
    <row r="8" spans="1:19">
      <c r="A8" s="6">
        <v>169.99</v>
      </c>
      <c r="B8" s="6">
        <v>169.99</v>
      </c>
      <c r="C8" s="6">
        <v>161.85</v>
      </c>
      <c r="D8" s="6">
        <f t="shared" si="2"/>
        <v>161.85</v>
      </c>
      <c r="E8" s="23">
        <f t="shared" si="3"/>
        <v>5.0293481618782998E-2</v>
      </c>
      <c r="F8" s="23">
        <f t="shared" si="0"/>
        <v>5.0293481618782998E-2</v>
      </c>
      <c r="G8" s="23">
        <f t="shared" si="0"/>
        <v>0</v>
      </c>
      <c r="H8" s="21">
        <v>3</v>
      </c>
      <c r="I8" s="21">
        <v>3</v>
      </c>
      <c r="J8" s="21">
        <v>1</v>
      </c>
      <c r="K8">
        <f t="shared" si="1"/>
        <v>1</v>
      </c>
      <c r="N8">
        <v>1</v>
      </c>
      <c r="O8">
        <v>169.99</v>
      </c>
      <c r="P8">
        <v>3</v>
      </c>
      <c r="Q8">
        <v>9.8798607958844001E-2</v>
      </c>
      <c r="R8">
        <v>-0.77032219833742355</v>
      </c>
      <c r="S8">
        <v>5.0293481618782998E-2</v>
      </c>
    </row>
    <row r="9" spans="1:19">
      <c r="A9" s="6">
        <v>204.99</v>
      </c>
      <c r="B9" s="6">
        <v>186.89</v>
      </c>
      <c r="C9" s="6">
        <v>183.86</v>
      </c>
      <c r="D9" s="6">
        <f t="shared" si="2"/>
        <v>183.86</v>
      </c>
      <c r="E9" s="23">
        <f t="shared" si="3"/>
        <v>0.11492439899923856</v>
      </c>
      <c r="F9" s="23">
        <f t="shared" si="0"/>
        <v>1.6479930381812169E-2</v>
      </c>
      <c r="G9" s="23">
        <f t="shared" si="0"/>
        <v>0</v>
      </c>
      <c r="H9" s="21">
        <v>3</v>
      </c>
      <c r="I9" s="21">
        <v>2</v>
      </c>
      <c r="J9" s="21">
        <v>1</v>
      </c>
      <c r="K9">
        <f t="shared" si="1"/>
        <v>1</v>
      </c>
      <c r="N9">
        <v>1</v>
      </c>
      <c r="O9">
        <v>204.99</v>
      </c>
      <c r="P9">
        <v>3</v>
      </c>
      <c r="Q9">
        <v>0.1199818429414435</v>
      </c>
      <c r="R9">
        <v>-0.65733243584458567</v>
      </c>
      <c r="S9">
        <v>0.11492439899923856</v>
      </c>
    </row>
    <row r="10" spans="1:19">
      <c r="A10" s="6">
        <v>275</v>
      </c>
      <c r="B10" s="6">
        <v>256.39</v>
      </c>
      <c r="C10" s="6">
        <v>251.7</v>
      </c>
      <c r="D10" s="6">
        <f t="shared" si="2"/>
        <v>251.7</v>
      </c>
      <c r="E10" s="23">
        <f t="shared" si="3"/>
        <v>9.2570520460866224E-2</v>
      </c>
      <c r="F10" s="23">
        <f t="shared" si="0"/>
        <v>1.8633293603496304E-2</v>
      </c>
      <c r="G10" s="23">
        <f t="shared" si="0"/>
        <v>0</v>
      </c>
      <c r="H10" s="21">
        <v>3</v>
      </c>
      <c r="I10" s="21">
        <v>2</v>
      </c>
      <c r="J10" s="21">
        <v>1</v>
      </c>
      <c r="K10">
        <f t="shared" si="1"/>
        <v>1</v>
      </c>
      <c r="N10">
        <v>1</v>
      </c>
      <c r="O10">
        <v>275</v>
      </c>
      <c r="P10">
        <v>3</v>
      </c>
      <c r="Q10">
        <v>0.16235436525949462</v>
      </c>
      <c r="R10">
        <v>-0.43132062806962623</v>
      </c>
      <c r="S10">
        <v>9.2570520460866224E-2</v>
      </c>
    </row>
    <row r="11" spans="1:19">
      <c r="A11" s="6">
        <v>204.99</v>
      </c>
      <c r="B11" s="6">
        <v>197.77</v>
      </c>
      <c r="C11" s="6">
        <v>193.88</v>
      </c>
      <c r="D11" s="6">
        <f t="shared" si="2"/>
        <v>193.88</v>
      </c>
      <c r="E11" s="23">
        <f t="shared" si="3"/>
        <v>5.7303486692799721E-2</v>
      </c>
      <c r="F11" s="23">
        <f t="shared" si="0"/>
        <v>2.0063957086857931E-2</v>
      </c>
      <c r="G11" s="23">
        <f t="shared" si="0"/>
        <v>0</v>
      </c>
      <c r="H11" s="21">
        <v>3</v>
      </c>
      <c r="I11" s="21">
        <v>2</v>
      </c>
      <c r="J11" s="21">
        <v>1</v>
      </c>
      <c r="K11">
        <f t="shared" si="1"/>
        <v>1</v>
      </c>
      <c r="N11">
        <v>1</v>
      </c>
      <c r="O11">
        <v>204.99</v>
      </c>
      <c r="P11">
        <v>3</v>
      </c>
      <c r="Q11">
        <v>0.1199818429414435</v>
      </c>
      <c r="R11">
        <v>-0.65733243584458567</v>
      </c>
      <c r="S11">
        <v>5.7303486692799721E-2</v>
      </c>
    </row>
    <row r="12" spans="1:19">
      <c r="A12" s="6">
        <v>139.99</v>
      </c>
      <c r="B12" s="6">
        <v>139.99</v>
      </c>
      <c r="C12" s="6">
        <v>139.99</v>
      </c>
      <c r="D12" s="6">
        <f t="shared" si="2"/>
        <v>139.99</v>
      </c>
      <c r="E12" s="23">
        <f t="shared" si="3"/>
        <v>0</v>
      </c>
      <c r="F12" s="23">
        <f t="shared" si="0"/>
        <v>0</v>
      </c>
      <c r="G12" s="23">
        <f t="shared" si="0"/>
        <v>0</v>
      </c>
      <c r="H12" s="21">
        <v>3</v>
      </c>
      <c r="I12" s="21">
        <v>3</v>
      </c>
      <c r="J12" s="21">
        <v>3</v>
      </c>
      <c r="K12">
        <f t="shared" si="1"/>
        <v>0</v>
      </c>
      <c r="N12">
        <v>1</v>
      </c>
      <c r="O12">
        <v>139.99</v>
      </c>
      <c r="P12">
        <v>3</v>
      </c>
      <c r="Q12">
        <v>8.0641549402330162E-2</v>
      </c>
      <c r="R12">
        <v>-0.86717056618842747</v>
      </c>
      <c r="S12">
        <v>0</v>
      </c>
    </row>
    <row r="13" spans="1:19">
      <c r="A13" s="6">
        <v>244.99</v>
      </c>
      <c r="B13" s="6">
        <v>234.89</v>
      </c>
      <c r="C13" s="6">
        <v>244.99</v>
      </c>
      <c r="D13" s="6">
        <f t="shared" si="2"/>
        <v>234.89</v>
      </c>
      <c r="E13" s="23">
        <f t="shared" si="3"/>
        <v>4.2998850525778121E-2</v>
      </c>
      <c r="F13" s="23">
        <f t="shared" si="0"/>
        <v>0</v>
      </c>
      <c r="G13" s="23">
        <f t="shared" si="0"/>
        <v>4.2998850525778121E-2</v>
      </c>
      <c r="H13" s="21">
        <v>3</v>
      </c>
      <c r="I13" s="21">
        <v>2</v>
      </c>
      <c r="J13" s="21">
        <v>3</v>
      </c>
      <c r="K13">
        <f t="shared" si="1"/>
        <v>1</v>
      </c>
      <c r="N13">
        <v>1</v>
      </c>
      <c r="O13">
        <v>244.99</v>
      </c>
      <c r="P13">
        <v>3</v>
      </c>
      <c r="Q13">
        <v>0.14419125435012861</v>
      </c>
      <c r="R13">
        <v>-0.52820127870991374</v>
      </c>
      <c r="S13">
        <v>4.2998850525778121E-2</v>
      </c>
    </row>
    <row r="14" spans="1:19">
      <c r="A14" s="6">
        <v>309</v>
      </c>
      <c r="B14" s="6">
        <v>309</v>
      </c>
      <c r="C14" s="6">
        <v>309</v>
      </c>
      <c r="D14" s="6">
        <f t="shared" si="2"/>
        <v>309</v>
      </c>
      <c r="E14" s="23">
        <f t="shared" si="3"/>
        <v>0</v>
      </c>
      <c r="F14" s="23">
        <f t="shared" si="0"/>
        <v>0</v>
      </c>
      <c r="G14" s="23">
        <f t="shared" si="0"/>
        <v>0</v>
      </c>
      <c r="H14" s="21">
        <v>3</v>
      </c>
      <c r="I14" s="21">
        <v>3</v>
      </c>
      <c r="J14" s="21">
        <v>3</v>
      </c>
      <c r="K14">
        <f t="shared" si="1"/>
        <v>0</v>
      </c>
      <c r="N14">
        <v>1</v>
      </c>
      <c r="O14">
        <v>309</v>
      </c>
      <c r="P14">
        <v>3</v>
      </c>
      <c r="Q14">
        <v>0.18293236495687698</v>
      </c>
      <c r="R14">
        <v>-0.3215591445051551</v>
      </c>
      <c r="S14">
        <v>0</v>
      </c>
    </row>
    <row r="15" spans="1:19">
      <c r="A15" s="6">
        <v>599</v>
      </c>
      <c r="B15" s="6">
        <v>649</v>
      </c>
      <c r="C15" s="6">
        <v>599</v>
      </c>
      <c r="D15" s="6">
        <f t="shared" si="2"/>
        <v>599</v>
      </c>
      <c r="E15" s="23">
        <f t="shared" si="3"/>
        <v>0</v>
      </c>
      <c r="F15" s="23">
        <f t="shared" si="0"/>
        <v>8.3472454090150361E-2</v>
      </c>
      <c r="G15" s="23">
        <f t="shared" si="0"/>
        <v>0</v>
      </c>
      <c r="H15" s="21">
        <v>2</v>
      </c>
      <c r="I15" s="21">
        <v>3</v>
      </c>
      <c r="J15" s="21">
        <v>2</v>
      </c>
      <c r="K15">
        <f t="shared" si="1"/>
        <v>1</v>
      </c>
      <c r="N15">
        <v>1</v>
      </c>
      <c r="O15">
        <v>599</v>
      </c>
      <c r="P15">
        <v>2</v>
      </c>
      <c r="Q15">
        <v>0.35845059766984416</v>
      </c>
      <c r="R15">
        <v>0.61464174472121602</v>
      </c>
      <c r="S15">
        <v>0</v>
      </c>
    </row>
    <row r="16" spans="1:19">
      <c r="A16" s="6">
        <v>529</v>
      </c>
      <c r="B16" s="6">
        <v>529</v>
      </c>
      <c r="C16" s="6">
        <v>505.88</v>
      </c>
      <c r="D16" s="6">
        <f t="shared" si="2"/>
        <v>505.88</v>
      </c>
      <c r="E16" s="23">
        <f t="shared" si="3"/>
        <v>4.5702538151340288E-2</v>
      </c>
      <c r="F16" s="23">
        <f t="shared" si="0"/>
        <v>4.5702538151340288E-2</v>
      </c>
      <c r="G16" s="23">
        <f t="shared" si="0"/>
        <v>0</v>
      </c>
      <c r="H16" s="21">
        <v>3</v>
      </c>
      <c r="I16" s="21">
        <v>3</v>
      </c>
      <c r="J16" s="21">
        <v>2</v>
      </c>
      <c r="K16">
        <f t="shared" si="1"/>
        <v>1</v>
      </c>
      <c r="N16">
        <v>1</v>
      </c>
      <c r="O16">
        <v>529</v>
      </c>
      <c r="P16">
        <v>3</v>
      </c>
      <c r="Q16">
        <v>0.31608412770464517</v>
      </c>
      <c r="R16">
        <v>0.38866221973554022</v>
      </c>
      <c r="S16">
        <v>4.5702538151340288E-2</v>
      </c>
    </row>
    <row r="17" spans="1:19">
      <c r="A17" s="6">
        <v>279</v>
      </c>
      <c r="B17" s="6">
        <v>279</v>
      </c>
      <c r="C17" s="6">
        <v>268.88</v>
      </c>
      <c r="D17" s="6">
        <f t="shared" si="2"/>
        <v>268.88</v>
      </c>
      <c r="E17" s="23">
        <f t="shared" si="3"/>
        <v>3.7637607854805077E-2</v>
      </c>
      <c r="F17" s="23">
        <f t="shared" si="0"/>
        <v>3.7637607854805077E-2</v>
      </c>
      <c r="G17" s="23">
        <f t="shared" si="0"/>
        <v>0</v>
      </c>
      <c r="H17" s="21">
        <v>3</v>
      </c>
      <c r="I17" s="21">
        <v>3</v>
      </c>
      <c r="J17" s="21">
        <v>2</v>
      </c>
      <c r="K17">
        <f t="shared" si="1"/>
        <v>1</v>
      </c>
      <c r="N17">
        <v>1</v>
      </c>
      <c r="O17">
        <v>279</v>
      </c>
      <c r="P17">
        <v>3</v>
      </c>
      <c r="Q17">
        <v>0.16477530640036314</v>
      </c>
      <c r="R17">
        <v>-0.41840751235615903</v>
      </c>
      <c r="S17">
        <v>3.7637607854805077E-2</v>
      </c>
    </row>
    <row r="18" spans="1:19">
      <c r="A18" s="6">
        <v>699</v>
      </c>
      <c r="B18" s="6">
        <v>726.95</v>
      </c>
      <c r="C18" s="6">
        <v>699</v>
      </c>
      <c r="D18" s="6">
        <f t="shared" si="2"/>
        <v>699</v>
      </c>
      <c r="E18" s="23">
        <f t="shared" si="3"/>
        <v>0</v>
      </c>
      <c r="F18" s="23">
        <f t="shared" si="3"/>
        <v>3.9985693848354931E-2</v>
      </c>
      <c r="G18" s="23">
        <f t="shared" si="3"/>
        <v>0</v>
      </c>
      <c r="H18" s="21">
        <v>2</v>
      </c>
      <c r="I18" s="21">
        <v>3</v>
      </c>
      <c r="J18" s="21">
        <v>2</v>
      </c>
      <c r="K18">
        <f t="shared" si="1"/>
        <v>1</v>
      </c>
      <c r="N18">
        <v>1</v>
      </c>
      <c r="O18">
        <v>699</v>
      </c>
      <c r="P18">
        <v>2</v>
      </c>
      <c r="Q18">
        <v>0.41897412619155699</v>
      </c>
      <c r="R18">
        <v>0.9374696375578957</v>
      </c>
      <c r="S18">
        <v>0</v>
      </c>
    </row>
    <row r="19" spans="1:19">
      <c r="A19" s="6">
        <v>699</v>
      </c>
      <c r="B19" s="6">
        <v>736.5</v>
      </c>
      <c r="C19" s="6">
        <v>722.2</v>
      </c>
      <c r="D19" s="6">
        <f t="shared" si="2"/>
        <v>699</v>
      </c>
      <c r="E19" s="23">
        <f t="shared" si="3"/>
        <v>0</v>
      </c>
      <c r="F19" s="23">
        <f t="shared" si="3"/>
        <v>5.3648068669527982E-2</v>
      </c>
      <c r="G19" s="23">
        <f t="shared" si="3"/>
        <v>3.3190271816881278E-2</v>
      </c>
      <c r="H19" s="21">
        <v>1</v>
      </c>
      <c r="I19" s="21">
        <v>3</v>
      </c>
      <c r="J19" s="21">
        <v>2</v>
      </c>
      <c r="K19">
        <f t="shared" si="1"/>
        <v>1</v>
      </c>
      <c r="N19">
        <v>1</v>
      </c>
      <c r="O19">
        <v>699</v>
      </c>
      <c r="P19">
        <v>1</v>
      </c>
      <c r="Q19">
        <v>0.41897412619155699</v>
      </c>
      <c r="R19">
        <v>0.9374696375578957</v>
      </c>
      <c r="S19">
        <v>0</v>
      </c>
    </row>
    <row r="20" spans="1:19">
      <c r="A20" s="6">
        <v>688</v>
      </c>
      <c r="B20" s="6">
        <v>688</v>
      </c>
      <c r="C20" s="6">
        <v>688</v>
      </c>
      <c r="D20" s="6">
        <f t="shared" si="2"/>
        <v>688</v>
      </c>
      <c r="E20" s="23">
        <f t="shared" si="3"/>
        <v>0</v>
      </c>
      <c r="F20" s="23">
        <f t="shared" si="3"/>
        <v>0</v>
      </c>
      <c r="G20" s="23">
        <f t="shared" si="3"/>
        <v>0</v>
      </c>
      <c r="H20" s="21">
        <v>3</v>
      </c>
      <c r="I20" s="21">
        <v>3</v>
      </c>
      <c r="J20" s="21">
        <v>3</v>
      </c>
      <c r="K20">
        <f t="shared" si="1"/>
        <v>0</v>
      </c>
      <c r="N20">
        <v>1</v>
      </c>
      <c r="O20">
        <v>688</v>
      </c>
      <c r="P20">
        <v>3</v>
      </c>
      <c r="Q20">
        <v>0.41231653805416857</v>
      </c>
      <c r="R20">
        <v>0.90195856934586094</v>
      </c>
      <c r="S20">
        <v>0</v>
      </c>
    </row>
    <row r="21" spans="1:19">
      <c r="A21" s="6">
        <v>234.99</v>
      </c>
      <c r="B21" s="6">
        <v>234.99</v>
      </c>
      <c r="C21" s="6">
        <v>234.99</v>
      </c>
      <c r="D21" s="6">
        <f t="shared" si="2"/>
        <v>234.99</v>
      </c>
      <c r="E21" s="23">
        <f t="shared" si="3"/>
        <v>0</v>
      </c>
      <c r="F21" s="23">
        <f t="shared" si="3"/>
        <v>0</v>
      </c>
      <c r="G21" s="23">
        <f t="shared" si="3"/>
        <v>0</v>
      </c>
      <c r="H21" s="21">
        <v>3</v>
      </c>
      <c r="I21" s="21">
        <v>3</v>
      </c>
      <c r="J21" s="21">
        <v>3</v>
      </c>
      <c r="K21">
        <f t="shared" si="1"/>
        <v>0</v>
      </c>
      <c r="N21">
        <v>1</v>
      </c>
      <c r="O21">
        <v>234.99</v>
      </c>
      <c r="P21">
        <v>3</v>
      </c>
      <c r="Q21">
        <v>0.13813890149795732</v>
      </c>
      <c r="R21">
        <v>-0.56048406799358175</v>
      </c>
      <c r="S21">
        <v>0</v>
      </c>
    </row>
    <row r="22" spans="1:19">
      <c r="A22" s="12">
        <v>529</v>
      </c>
      <c r="B22" s="12">
        <v>503.97</v>
      </c>
      <c r="C22" s="12">
        <v>494.7</v>
      </c>
      <c r="D22" s="6">
        <f t="shared" si="2"/>
        <v>494.7</v>
      </c>
      <c r="E22" s="23">
        <f t="shared" si="3"/>
        <v>6.9334950475035351E-2</v>
      </c>
      <c r="F22" s="23">
        <f t="shared" si="3"/>
        <v>1.8738629472407675E-2</v>
      </c>
      <c r="G22" s="23">
        <f t="shared" si="3"/>
        <v>0</v>
      </c>
      <c r="H22" s="21">
        <v>3</v>
      </c>
      <c r="I22" s="21">
        <v>2</v>
      </c>
      <c r="J22" s="21">
        <v>1</v>
      </c>
      <c r="K22">
        <f t="shared" si="1"/>
        <v>1</v>
      </c>
      <c r="N22">
        <v>1</v>
      </c>
      <c r="O22">
        <v>529</v>
      </c>
      <c r="P22">
        <v>3</v>
      </c>
      <c r="Q22">
        <v>0.31608412770464517</v>
      </c>
      <c r="R22">
        <v>0.38866221973554022</v>
      </c>
      <c r="S22">
        <v>6.9334950475035351E-2</v>
      </c>
    </row>
    <row r="23" spans="1:19">
      <c r="A23" s="12">
        <v>549</v>
      </c>
      <c r="B23" s="12">
        <v>565.95000000000005</v>
      </c>
      <c r="C23" s="12">
        <v>571.82000000000005</v>
      </c>
      <c r="D23" s="6">
        <f t="shared" si="2"/>
        <v>549</v>
      </c>
      <c r="E23" s="23">
        <f t="shared" si="3"/>
        <v>0</v>
      </c>
      <c r="F23" s="23">
        <f t="shared" si="3"/>
        <v>3.0874316939890845E-2</v>
      </c>
      <c r="G23" s="23">
        <f t="shared" si="3"/>
        <v>4.156648451730427E-2</v>
      </c>
      <c r="H23" s="21">
        <v>1</v>
      </c>
      <c r="I23" s="21">
        <v>2</v>
      </c>
      <c r="J23" s="21">
        <v>3</v>
      </c>
      <c r="K23">
        <f t="shared" si="1"/>
        <v>1</v>
      </c>
      <c r="N23">
        <v>1</v>
      </c>
      <c r="O23">
        <v>549</v>
      </c>
      <c r="P23">
        <v>1</v>
      </c>
      <c r="Q23">
        <v>0.32818883340898775</v>
      </c>
      <c r="R23">
        <v>0.45322779830287613</v>
      </c>
      <c r="S23">
        <v>0</v>
      </c>
    </row>
    <row r="24" spans="1:19">
      <c r="A24" s="12">
        <v>449</v>
      </c>
      <c r="B24" s="12">
        <v>448.99</v>
      </c>
      <c r="C24" s="12">
        <v>444.99</v>
      </c>
      <c r="D24" s="6">
        <f t="shared" si="2"/>
        <v>444.99</v>
      </c>
      <c r="E24" s="23">
        <f t="shared" si="3"/>
        <v>9.0114384592911989E-3</v>
      </c>
      <c r="F24" s="23">
        <f t="shared" si="3"/>
        <v>8.9889660441808683E-3</v>
      </c>
      <c r="G24" s="23">
        <f t="shared" si="3"/>
        <v>0</v>
      </c>
      <c r="H24" s="21">
        <v>3</v>
      </c>
      <c r="I24" s="21">
        <v>2</v>
      </c>
      <c r="J24" s="21">
        <v>1</v>
      </c>
      <c r="K24">
        <f t="shared" si="1"/>
        <v>1</v>
      </c>
      <c r="N24">
        <v>1</v>
      </c>
      <c r="O24">
        <v>449</v>
      </c>
      <c r="P24">
        <v>3</v>
      </c>
      <c r="Q24">
        <v>0.26766530488727491</v>
      </c>
      <c r="R24">
        <v>0.13039990546619645</v>
      </c>
      <c r="S24">
        <v>9.0114384592911989E-3</v>
      </c>
    </row>
    <row r="25" spans="1:19">
      <c r="A25" s="12">
        <v>399</v>
      </c>
      <c r="B25" s="12">
        <v>398.98</v>
      </c>
      <c r="C25" s="12">
        <v>388.99</v>
      </c>
      <c r="D25" s="6">
        <f t="shared" si="2"/>
        <v>388.99</v>
      </c>
      <c r="E25" s="23">
        <f t="shared" si="3"/>
        <v>2.5733309339571742E-2</v>
      </c>
      <c r="F25" s="23">
        <f t="shared" si="3"/>
        <v>2.5681894136096117E-2</v>
      </c>
      <c r="G25" s="23">
        <f t="shared" si="3"/>
        <v>0</v>
      </c>
      <c r="H25" s="21">
        <v>3</v>
      </c>
      <c r="I25" s="21">
        <v>2</v>
      </c>
      <c r="J25" s="21">
        <v>1</v>
      </c>
      <c r="K25">
        <f t="shared" si="1"/>
        <v>1</v>
      </c>
      <c r="N25">
        <v>1</v>
      </c>
      <c r="O25">
        <v>399</v>
      </c>
      <c r="P25">
        <v>3</v>
      </c>
      <c r="Q25">
        <v>0.23740354062641852</v>
      </c>
      <c r="R25">
        <v>-3.1014040952143405E-2</v>
      </c>
      <c r="S25">
        <v>2.5733309339571742E-2</v>
      </c>
    </row>
    <row r="26" spans="1:19">
      <c r="A26" s="12">
        <v>528.94000000000005</v>
      </c>
      <c r="B26" s="12">
        <v>575</v>
      </c>
      <c r="C26" s="12">
        <v>575</v>
      </c>
      <c r="D26" s="6">
        <f t="shared" si="2"/>
        <v>528.94000000000005</v>
      </c>
      <c r="E26" s="23">
        <f t="shared" si="3"/>
        <v>0</v>
      </c>
      <c r="F26" s="23">
        <f t="shared" si="3"/>
        <v>8.7079820017393228E-2</v>
      </c>
      <c r="G26" s="23">
        <f t="shared" si="3"/>
        <v>8.7079820017393228E-2</v>
      </c>
      <c r="H26" s="21">
        <v>1</v>
      </c>
      <c r="I26" s="21">
        <v>3</v>
      </c>
      <c r="J26" s="21">
        <v>3</v>
      </c>
      <c r="K26">
        <f t="shared" si="1"/>
        <v>1</v>
      </c>
      <c r="N26">
        <v>1</v>
      </c>
      <c r="O26">
        <v>528.94000000000005</v>
      </c>
      <c r="P26">
        <v>1</v>
      </c>
      <c r="Q26">
        <v>0.3160478135875322</v>
      </c>
      <c r="R26">
        <v>0.38846852299983836</v>
      </c>
      <c r="S26">
        <v>0</v>
      </c>
    </row>
    <row r="27" spans="1:19">
      <c r="A27" s="12">
        <v>499.99</v>
      </c>
      <c r="B27" s="12">
        <v>498.99</v>
      </c>
      <c r="C27" s="12">
        <v>498.99</v>
      </c>
      <c r="D27" s="6">
        <f t="shared" si="2"/>
        <v>498.99</v>
      </c>
      <c r="E27" s="23">
        <f t="shared" si="3"/>
        <v>2.0040481773182517E-3</v>
      </c>
      <c r="F27" s="23">
        <f t="shared" si="3"/>
        <v>0</v>
      </c>
      <c r="G27" s="23">
        <f t="shared" si="3"/>
        <v>0</v>
      </c>
      <c r="H27" s="21">
        <v>3</v>
      </c>
      <c r="I27" s="21">
        <v>2</v>
      </c>
      <c r="J27" s="21">
        <v>2</v>
      </c>
      <c r="K27">
        <f t="shared" si="1"/>
        <v>1</v>
      </c>
      <c r="N27">
        <v>1</v>
      </c>
      <c r="O27">
        <v>499.99</v>
      </c>
      <c r="P27">
        <v>3</v>
      </c>
      <c r="Q27">
        <v>0.29852625208049632</v>
      </c>
      <c r="R27">
        <v>0.29500984802361946</v>
      </c>
      <c r="S27">
        <v>2.0040481773182517E-3</v>
      </c>
    </row>
    <row r="28" spans="1:19">
      <c r="A28" s="12">
        <v>1659</v>
      </c>
      <c r="B28" s="12">
        <v>1585.98</v>
      </c>
      <c r="C28" s="12">
        <v>1558.89</v>
      </c>
      <c r="D28" s="6">
        <f t="shared" si="2"/>
        <v>1558.89</v>
      </c>
      <c r="E28" s="23">
        <f t="shared" si="3"/>
        <v>6.4218771048630607E-2</v>
      </c>
      <c r="F28" s="23">
        <f t="shared" si="3"/>
        <v>1.7377749552566213E-2</v>
      </c>
      <c r="G28" s="23">
        <f t="shared" si="3"/>
        <v>0</v>
      </c>
      <c r="H28" s="21">
        <v>3</v>
      </c>
      <c r="I28" s="21">
        <v>2</v>
      </c>
      <c r="J28" s="21">
        <v>1</v>
      </c>
      <c r="K28">
        <f t="shared" si="1"/>
        <v>1</v>
      </c>
      <c r="N28">
        <v>1</v>
      </c>
      <c r="O28">
        <v>1659</v>
      </c>
      <c r="P28">
        <v>3</v>
      </c>
      <c r="Q28">
        <v>1</v>
      </c>
      <c r="R28">
        <v>4.0366174087900202</v>
      </c>
      <c r="S28">
        <v>6.4218771048630607E-2</v>
      </c>
    </row>
    <row r="29" spans="1:19">
      <c r="A29" s="12">
        <v>859.99</v>
      </c>
      <c r="B29" s="12">
        <v>859.99</v>
      </c>
      <c r="C29" s="10">
        <v>859.99</v>
      </c>
      <c r="D29" s="6">
        <f t="shared" si="2"/>
        <v>859.99</v>
      </c>
      <c r="E29" s="23">
        <f t="shared" si="3"/>
        <v>0</v>
      </c>
      <c r="F29" s="23">
        <f t="shared" si="3"/>
        <v>0</v>
      </c>
      <c r="G29" s="23">
        <f t="shared" si="3"/>
        <v>0</v>
      </c>
      <c r="H29" s="21">
        <v>3</v>
      </c>
      <c r="I29" s="21">
        <v>3</v>
      </c>
      <c r="J29" s="21">
        <v>3</v>
      </c>
      <c r="K29">
        <f t="shared" si="1"/>
        <v>0</v>
      </c>
      <c r="N29">
        <v>1</v>
      </c>
      <c r="O29">
        <v>859.99</v>
      </c>
      <c r="P29">
        <v>3</v>
      </c>
      <c r="Q29">
        <v>0.51641095475866239</v>
      </c>
      <c r="R29">
        <v>1.4571902622356663</v>
      </c>
      <c r="S29">
        <v>0</v>
      </c>
    </row>
    <row r="30" spans="1:19">
      <c r="A30" s="6">
        <v>49.99</v>
      </c>
      <c r="B30" s="6">
        <v>46.4</v>
      </c>
      <c r="C30" s="6">
        <v>45.64</v>
      </c>
      <c r="D30" s="6">
        <f t="shared" si="2"/>
        <v>45.64</v>
      </c>
      <c r="E30" s="23">
        <f t="shared" si="3"/>
        <v>9.5311130587204307E-2</v>
      </c>
      <c r="F30" s="23">
        <f t="shared" si="3"/>
        <v>1.6652059596844904E-2</v>
      </c>
      <c r="G30" s="23">
        <f t="shared" si="3"/>
        <v>0</v>
      </c>
      <c r="H30" s="21">
        <v>3</v>
      </c>
      <c r="I30" s="21">
        <v>2</v>
      </c>
      <c r="J30" s="21">
        <v>1</v>
      </c>
      <c r="K30">
        <f t="shared" si="1"/>
        <v>1</v>
      </c>
      <c r="N30">
        <v>1</v>
      </c>
      <c r="O30">
        <v>49.99</v>
      </c>
      <c r="P30">
        <v>3</v>
      </c>
      <c r="Q30">
        <v>2.6170373732788622E-2</v>
      </c>
      <c r="R30">
        <v>-1.1577156697414392</v>
      </c>
      <c r="S30">
        <v>9.5311130587204307E-2</v>
      </c>
    </row>
    <row r="31" spans="1:19">
      <c r="A31" s="6">
        <v>60</v>
      </c>
      <c r="B31" s="6">
        <v>60.63</v>
      </c>
      <c r="C31" s="6">
        <v>60</v>
      </c>
      <c r="D31" s="6">
        <f t="shared" si="2"/>
        <v>60</v>
      </c>
      <c r="E31" s="23">
        <f t="shared" si="3"/>
        <v>0</v>
      </c>
      <c r="F31" s="23">
        <f t="shared" si="3"/>
        <v>1.0499999999999954E-2</v>
      </c>
      <c r="G31" s="23">
        <f t="shared" si="3"/>
        <v>0</v>
      </c>
      <c r="H31" s="21">
        <v>2</v>
      </c>
      <c r="I31" s="21">
        <v>3</v>
      </c>
      <c r="J31" s="21">
        <v>2</v>
      </c>
      <c r="K31">
        <f t="shared" si="1"/>
        <v>1</v>
      </c>
      <c r="N31">
        <v>1</v>
      </c>
      <c r="O31">
        <v>60</v>
      </c>
      <c r="P31">
        <v>2</v>
      </c>
      <c r="Q31">
        <v>3.2228778937812078E-2</v>
      </c>
      <c r="R31">
        <v>-1.1254005976684875</v>
      </c>
      <c r="S31">
        <v>0</v>
      </c>
    </row>
    <row r="32" spans="1:19">
      <c r="A32" s="6">
        <v>7.99</v>
      </c>
      <c r="B32" s="6">
        <v>12.24</v>
      </c>
      <c r="C32" s="6">
        <v>6.75</v>
      </c>
      <c r="D32" s="6">
        <f t="shared" si="2"/>
        <v>6.75</v>
      </c>
      <c r="E32" s="23">
        <f t="shared" si="3"/>
        <v>0.1837037037037037</v>
      </c>
      <c r="F32" s="23">
        <f t="shared" si="3"/>
        <v>0.81333333333333346</v>
      </c>
      <c r="G32" s="23">
        <f t="shared" si="3"/>
        <v>0</v>
      </c>
      <c r="H32" s="21">
        <v>2</v>
      </c>
      <c r="I32" s="21">
        <v>3</v>
      </c>
      <c r="J32" s="21">
        <v>1</v>
      </c>
      <c r="K32">
        <f t="shared" si="1"/>
        <v>1</v>
      </c>
      <c r="N32">
        <v>1</v>
      </c>
      <c r="O32">
        <v>7.99</v>
      </c>
      <c r="P32">
        <v>2</v>
      </c>
      <c r="Q32">
        <v>7.5049175366923905E-4</v>
      </c>
      <c r="R32">
        <v>-1.2933033847328446</v>
      </c>
      <c r="S32">
        <v>0.1837037037037037</v>
      </c>
    </row>
    <row r="33" spans="1:19">
      <c r="A33" s="6">
        <f>AVERAGE(A2:A32)</f>
        <v>410.83258064516127</v>
      </c>
      <c r="B33" s="6">
        <f t="shared" ref="B33:C33" si="4">AVERAGE(B2:B32)</f>
        <v>410.99032258064506</v>
      </c>
      <c r="C33" s="6">
        <f t="shared" si="4"/>
        <v>403.99806451612892</v>
      </c>
      <c r="D33" s="6"/>
      <c r="E33" s="6"/>
      <c r="F33" s="6"/>
      <c r="G33" s="6"/>
      <c r="H33" s="21">
        <f>SUM(H2:H32)</f>
        <v>82</v>
      </c>
      <c r="I33" s="21">
        <f>SUM(I2:I32)</f>
        <v>77</v>
      </c>
      <c r="J33" s="21">
        <f>SUM(J2:J32)</f>
        <v>56</v>
      </c>
      <c r="K33">
        <f>SUM(K2:K32)</f>
        <v>26</v>
      </c>
      <c r="L33">
        <f>26/31</f>
        <v>0.83870967741935487</v>
      </c>
      <c r="N33">
        <v>2</v>
      </c>
      <c r="O33">
        <v>352.98</v>
      </c>
      <c r="P33">
        <v>2</v>
      </c>
      <c r="Q33">
        <v>0.20955061280072629</v>
      </c>
      <c r="R33">
        <v>-0.17957943723558334</v>
      </c>
      <c r="S33">
        <v>2.6104651162790704E-2</v>
      </c>
    </row>
    <row r="34" spans="1:19">
      <c r="A34" s="6">
        <f>MIN(A2:A32)</f>
        <v>7.99</v>
      </c>
      <c r="B34" s="6">
        <f t="shared" ref="B34:C34" si="5">MIN(B2:B32)</f>
        <v>12.24</v>
      </c>
      <c r="C34" s="6">
        <f t="shared" si="5"/>
        <v>6.75</v>
      </c>
      <c r="D34" s="6"/>
      <c r="E34" s="6"/>
      <c r="F34" s="6"/>
      <c r="G34" s="6"/>
      <c r="N34">
        <v>2</v>
      </c>
      <c r="O34">
        <v>404.94</v>
      </c>
      <c r="P34">
        <v>2</v>
      </c>
      <c r="Q34">
        <v>0.24099863822060827</v>
      </c>
      <c r="R34">
        <v>-1.1838064117644639E-2</v>
      </c>
      <c r="S34">
        <v>0</v>
      </c>
    </row>
    <row r="35" spans="1:19">
      <c r="A35" s="6">
        <f>MAX(A2:A32)</f>
        <v>1659</v>
      </c>
      <c r="B35" s="6">
        <f>MAX(B2:B32)</f>
        <v>1585.98</v>
      </c>
      <c r="C35" s="6">
        <f>MAX(C2:C32)</f>
        <v>1558.89</v>
      </c>
      <c r="D35" s="6"/>
      <c r="E35" s="6"/>
      <c r="F35" s="6"/>
      <c r="G35" s="6"/>
      <c r="N35">
        <v>2</v>
      </c>
      <c r="O35">
        <v>591.47</v>
      </c>
      <c r="P35">
        <v>3</v>
      </c>
      <c r="Q35">
        <v>0.35389317597215919</v>
      </c>
      <c r="R35">
        <v>0.59033280439061409</v>
      </c>
      <c r="S35">
        <v>1.546887339903158E-2</v>
      </c>
    </row>
    <row r="36" spans="1:19">
      <c r="N36">
        <v>2</v>
      </c>
      <c r="O36">
        <v>195.05</v>
      </c>
      <c r="P36">
        <v>2</v>
      </c>
      <c r="Q36">
        <v>0.11396580420638523</v>
      </c>
      <c r="R36">
        <v>-0.68942152839255155</v>
      </c>
      <c r="S36">
        <v>5.7525482541748163E-2</v>
      </c>
    </row>
    <row r="37" spans="1:19">
      <c r="N37">
        <v>2</v>
      </c>
      <c r="O37">
        <v>110.78</v>
      </c>
      <c r="P37">
        <v>2</v>
      </c>
      <c r="Q37">
        <v>6.2962626721137838E-2</v>
      </c>
      <c r="R37">
        <v>-0.96146859368602156</v>
      </c>
      <c r="S37">
        <v>7.1824711337395986E-3</v>
      </c>
    </row>
    <row r="38" spans="1:19">
      <c r="N38">
        <v>2</v>
      </c>
      <c r="O38">
        <v>190</v>
      </c>
      <c r="P38">
        <v>2</v>
      </c>
      <c r="Q38">
        <v>0.11090936601603874</v>
      </c>
      <c r="R38">
        <v>-0.70572433698080395</v>
      </c>
      <c r="S38">
        <v>2.6638569190036154E-2</v>
      </c>
    </row>
    <row r="39" spans="1:19">
      <c r="N39">
        <v>2</v>
      </c>
      <c r="O39">
        <v>169.99</v>
      </c>
      <c r="P39">
        <v>3</v>
      </c>
      <c r="Q39">
        <v>9.8798607958844001E-2</v>
      </c>
      <c r="R39">
        <v>-0.77032219833742355</v>
      </c>
      <c r="S39">
        <v>5.0293481618782998E-2</v>
      </c>
    </row>
    <row r="40" spans="1:19">
      <c r="N40">
        <v>2</v>
      </c>
      <c r="O40">
        <v>186.89</v>
      </c>
      <c r="P40">
        <v>2</v>
      </c>
      <c r="Q40">
        <v>0.10902708427901346</v>
      </c>
      <c r="R40">
        <v>-0.71576428444802476</v>
      </c>
      <c r="S40">
        <v>1.6479930381812169E-2</v>
      </c>
    </row>
    <row r="41" spans="1:19">
      <c r="N41">
        <v>2</v>
      </c>
      <c r="O41">
        <v>256.39</v>
      </c>
      <c r="P41">
        <v>2</v>
      </c>
      <c r="Q41">
        <v>0.15109093660160386</v>
      </c>
      <c r="R41">
        <v>-0.49139889892653238</v>
      </c>
      <c r="S41">
        <v>1.8633293603496304E-2</v>
      </c>
    </row>
    <row r="42" spans="1:19">
      <c r="N42">
        <v>2</v>
      </c>
      <c r="O42">
        <v>197.77</v>
      </c>
      <c r="P42">
        <v>2</v>
      </c>
      <c r="Q42">
        <v>0.11561204418217583</v>
      </c>
      <c r="R42">
        <v>-0.68064060970739393</v>
      </c>
      <c r="S42">
        <v>2.0063957086857931E-2</v>
      </c>
    </row>
    <row r="43" spans="1:19">
      <c r="N43">
        <v>2</v>
      </c>
      <c r="O43">
        <v>139.99</v>
      </c>
      <c r="P43">
        <v>3</v>
      </c>
      <c r="Q43">
        <v>8.0641549402330162E-2</v>
      </c>
      <c r="R43">
        <v>-0.86717056618842747</v>
      </c>
      <c r="S43">
        <v>0</v>
      </c>
    </row>
    <row r="44" spans="1:19">
      <c r="N44">
        <v>2</v>
      </c>
      <c r="O44">
        <v>234.89</v>
      </c>
      <c r="P44">
        <v>2</v>
      </c>
      <c r="Q44">
        <v>0.13807837796943562</v>
      </c>
      <c r="R44">
        <v>-0.56080689588641852</v>
      </c>
      <c r="S44">
        <v>0</v>
      </c>
    </row>
    <row r="45" spans="1:19">
      <c r="N45">
        <v>2</v>
      </c>
      <c r="O45">
        <v>309</v>
      </c>
      <c r="P45">
        <v>3</v>
      </c>
      <c r="Q45">
        <v>0.18293236495687698</v>
      </c>
      <c r="R45">
        <v>-0.3215591445051551</v>
      </c>
      <c r="S45">
        <v>0</v>
      </c>
    </row>
    <row r="46" spans="1:19">
      <c r="N46">
        <v>2</v>
      </c>
      <c r="O46">
        <v>649</v>
      </c>
      <c r="P46">
        <v>3</v>
      </c>
      <c r="Q46">
        <v>0.38871236193070058</v>
      </c>
      <c r="R46">
        <v>0.77605569113955586</v>
      </c>
      <c r="S46">
        <v>8.3472454090150361E-2</v>
      </c>
    </row>
    <row r="47" spans="1:19">
      <c r="N47">
        <v>2</v>
      </c>
      <c r="O47">
        <v>529</v>
      </c>
      <c r="P47">
        <v>3</v>
      </c>
      <c r="Q47">
        <v>0.31608412770464517</v>
      </c>
      <c r="R47">
        <v>0.38866221973554022</v>
      </c>
      <c r="S47">
        <v>4.5702538151340288E-2</v>
      </c>
    </row>
    <row r="48" spans="1:19">
      <c r="N48">
        <v>2</v>
      </c>
      <c r="O48">
        <v>279</v>
      </c>
      <c r="P48">
        <v>3</v>
      </c>
      <c r="Q48">
        <v>0.16477530640036314</v>
      </c>
      <c r="R48">
        <v>-0.41840751235615903</v>
      </c>
      <c r="S48">
        <v>3.7637607854805077E-2</v>
      </c>
    </row>
    <row r="49" spans="14:19">
      <c r="N49">
        <v>2</v>
      </c>
      <c r="O49">
        <v>726.95</v>
      </c>
      <c r="P49">
        <v>3</v>
      </c>
      <c r="Q49">
        <v>0.43589045241337571</v>
      </c>
      <c r="R49">
        <v>1.0277000336057478</v>
      </c>
      <c r="S49">
        <v>3.9985693848354931E-2</v>
      </c>
    </row>
    <row r="50" spans="14:19">
      <c r="N50">
        <v>2</v>
      </c>
      <c r="O50">
        <v>736.5</v>
      </c>
      <c r="P50">
        <v>3</v>
      </c>
      <c r="Q50">
        <v>0.44167044938719929</v>
      </c>
      <c r="R50">
        <v>1.0585300973716505</v>
      </c>
      <c r="S50">
        <v>5.3648068669527982E-2</v>
      </c>
    </row>
    <row r="51" spans="14:19">
      <c r="N51">
        <v>2</v>
      </c>
      <c r="O51">
        <v>688</v>
      </c>
      <c r="P51">
        <v>3</v>
      </c>
      <c r="Q51">
        <v>0.41231653805416857</v>
      </c>
      <c r="R51">
        <v>0.90195856934586094</v>
      </c>
      <c r="S51">
        <v>0</v>
      </c>
    </row>
    <row r="52" spans="14:19">
      <c r="N52">
        <v>2</v>
      </c>
      <c r="O52">
        <v>234.99</v>
      </c>
      <c r="P52">
        <v>3</v>
      </c>
      <c r="Q52">
        <v>0.13813890149795732</v>
      </c>
      <c r="R52">
        <v>-0.56048406799358175</v>
      </c>
      <c r="S52">
        <v>0</v>
      </c>
    </row>
    <row r="53" spans="14:19">
      <c r="N53">
        <v>2</v>
      </c>
      <c r="O53">
        <v>503.97</v>
      </c>
      <c r="P53">
        <v>2</v>
      </c>
      <c r="Q53">
        <v>0.30093508851566048</v>
      </c>
      <c r="R53">
        <v>0.30785839815851934</v>
      </c>
      <c r="S53">
        <v>1.8738629472407675E-2</v>
      </c>
    </row>
    <row r="54" spans="14:19">
      <c r="N54">
        <v>2</v>
      </c>
      <c r="O54">
        <v>565.95000000000005</v>
      </c>
      <c r="P54">
        <v>2</v>
      </c>
      <c r="Q54">
        <v>0.33844757149341809</v>
      </c>
      <c r="R54">
        <v>0.50794712613869353</v>
      </c>
      <c r="S54">
        <v>3.0874316939890845E-2</v>
      </c>
    </row>
    <row r="55" spans="14:19">
      <c r="N55">
        <v>2</v>
      </c>
      <c r="O55">
        <v>448.99</v>
      </c>
      <c r="P55">
        <v>2</v>
      </c>
      <c r="Q55">
        <v>0.26765925253442274</v>
      </c>
      <c r="R55">
        <v>0.13036762267691279</v>
      </c>
      <c r="S55">
        <v>8.9889660441808683E-3</v>
      </c>
    </row>
    <row r="56" spans="14:19">
      <c r="N56">
        <v>2</v>
      </c>
      <c r="O56">
        <v>398.98</v>
      </c>
      <c r="P56">
        <v>2</v>
      </c>
      <c r="Q56">
        <v>0.23739143592071418</v>
      </c>
      <c r="R56">
        <v>-3.1078606530710682E-2</v>
      </c>
      <c r="S56">
        <v>2.5681894136096117E-2</v>
      </c>
    </row>
    <row r="57" spans="14:19">
      <c r="N57">
        <v>2</v>
      </c>
      <c r="O57">
        <v>575</v>
      </c>
      <c r="P57">
        <v>3</v>
      </c>
      <c r="Q57">
        <v>0.34392495082463309</v>
      </c>
      <c r="R57">
        <v>0.5371630504404129</v>
      </c>
      <c r="S57">
        <v>8.7079820017393228E-2</v>
      </c>
    </row>
    <row r="58" spans="14:19">
      <c r="N58">
        <v>2</v>
      </c>
      <c r="O58">
        <v>498.99</v>
      </c>
      <c r="P58">
        <v>2</v>
      </c>
      <c r="Q58">
        <v>0.29792101679527916</v>
      </c>
      <c r="R58">
        <v>0.29178156909525266</v>
      </c>
      <c r="S58">
        <v>0</v>
      </c>
    </row>
    <row r="59" spans="14:19">
      <c r="N59">
        <v>2</v>
      </c>
      <c r="O59">
        <v>1585.98</v>
      </c>
      <c r="P59">
        <v>2</v>
      </c>
      <c r="Q59">
        <v>0.95580571947344528</v>
      </c>
      <c r="R59">
        <v>3.8008884814406771</v>
      </c>
      <c r="S59">
        <v>1.7377749552566213E-2</v>
      </c>
    </row>
    <row r="60" spans="14:19">
      <c r="N60">
        <v>2</v>
      </c>
      <c r="O60">
        <v>859.99</v>
      </c>
      <c r="P60">
        <v>3</v>
      </c>
      <c r="Q60">
        <v>0.51641095475866239</v>
      </c>
      <c r="R60">
        <v>1.4571902622356663</v>
      </c>
      <c r="S60">
        <v>0</v>
      </c>
    </row>
    <row r="61" spans="14:19">
      <c r="N61">
        <v>2</v>
      </c>
      <c r="O61">
        <v>46.4</v>
      </c>
      <c r="P61">
        <v>2</v>
      </c>
      <c r="Q61">
        <v>2.3997579058859131E-2</v>
      </c>
      <c r="R61">
        <v>-1.169305191094276</v>
      </c>
      <c r="S61">
        <v>1.6652059596844904E-2</v>
      </c>
    </row>
    <row r="62" spans="14:19">
      <c r="N62">
        <v>2</v>
      </c>
      <c r="O62">
        <v>60.63</v>
      </c>
      <c r="P62">
        <v>3</v>
      </c>
      <c r="Q62">
        <v>3.261007716749887E-2</v>
      </c>
      <c r="R62">
        <v>-1.1233667819436164</v>
      </c>
      <c r="S62">
        <v>1.0499999999999954E-2</v>
      </c>
    </row>
    <row r="63" spans="14:19">
      <c r="N63">
        <v>2</v>
      </c>
      <c r="O63">
        <v>12.24</v>
      </c>
      <c r="P63">
        <v>3</v>
      </c>
      <c r="Q63">
        <v>3.3227417158420338E-3</v>
      </c>
      <c r="R63">
        <v>-1.2795831992872857</v>
      </c>
      <c r="S63">
        <v>0.81333333333333346</v>
      </c>
    </row>
    <row r="64" spans="14:19">
      <c r="N64">
        <v>3</v>
      </c>
      <c r="O64">
        <v>344</v>
      </c>
      <c r="P64">
        <v>1</v>
      </c>
      <c r="Q64">
        <v>0.20411559993947648</v>
      </c>
      <c r="R64">
        <v>-0.20856938201231723</v>
      </c>
      <c r="S64">
        <v>0</v>
      </c>
    </row>
    <row r="65" spans="14:19">
      <c r="N65">
        <v>3</v>
      </c>
      <c r="O65">
        <v>409</v>
      </c>
      <c r="P65">
        <v>3</v>
      </c>
      <c r="Q65">
        <v>0.24345589347858981</v>
      </c>
      <c r="R65">
        <v>1.268748331524564E-3</v>
      </c>
      <c r="S65">
        <v>1.0026176717538471E-2</v>
      </c>
    </row>
    <row r="66" spans="14:19">
      <c r="N66">
        <v>3</v>
      </c>
      <c r="O66">
        <v>582.46</v>
      </c>
      <c r="P66">
        <v>1</v>
      </c>
      <c r="Q66">
        <v>0.34844000605235287</v>
      </c>
      <c r="R66">
        <v>0.56124601124602924</v>
      </c>
      <c r="S66">
        <v>0</v>
      </c>
    </row>
    <row r="67" spans="14:19">
      <c r="N67">
        <v>3</v>
      </c>
      <c r="O67">
        <v>184.44</v>
      </c>
      <c r="P67">
        <v>1</v>
      </c>
      <c r="Q67">
        <v>0.1075442578302315</v>
      </c>
      <c r="R67">
        <v>-0.72367356782252334</v>
      </c>
      <c r="S67">
        <v>0</v>
      </c>
    </row>
    <row r="68" spans="14:19">
      <c r="N68">
        <v>3</v>
      </c>
      <c r="O68">
        <v>109.99</v>
      </c>
      <c r="P68">
        <v>1</v>
      </c>
      <c r="Q68">
        <v>6.248449084581631E-2</v>
      </c>
      <c r="R68">
        <v>-0.9640189340394314</v>
      </c>
      <c r="S68">
        <v>0</v>
      </c>
    </row>
    <row r="69" spans="14:19">
      <c r="N69">
        <v>3</v>
      </c>
      <c r="O69">
        <v>185.07</v>
      </c>
      <c r="P69">
        <v>1</v>
      </c>
      <c r="Q69">
        <v>0.10792555605991828</v>
      </c>
      <c r="R69">
        <v>-0.7216397520976523</v>
      </c>
      <c r="S69">
        <v>0</v>
      </c>
    </row>
    <row r="70" spans="14:19">
      <c r="N70">
        <v>3</v>
      </c>
      <c r="O70">
        <v>161.85</v>
      </c>
      <c r="P70">
        <v>1</v>
      </c>
      <c r="Q70">
        <v>9.3871992737176571E-2</v>
      </c>
      <c r="R70">
        <v>-0.79660038881432926</v>
      </c>
      <c r="S70">
        <v>0</v>
      </c>
    </row>
    <row r="71" spans="14:19">
      <c r="N71">
        <v>3</v>
      </c>
      <c r="O71">
        <v>183.86</v>
      </c>
      <c r="P71">
        <v>1</v>
      </c>
      <c r="Q71">
        <v>0.10719322136480558</v>
      </c>
      <c r="R71">
        <v>-0.72554596960097606</v>
      </c>
      <c r="S71">
        <v>0</v>
      </c>
    </row>
    <row r="72" spans="14:19">
      <c r="N72">
        <v>3</v>
      </c>
      <c r="O72">
        <v>251.7</v>
      </c>
      <c r="P72">
        <v>1</v>
      </c>
      <c r="Q72">
        <v>0.14825238311393554</v>
      </c>
      <c r="R72">
        <v>-0.5065395271005726</v>
      </c>
      <c r="S72">
        <v>0</v>
      </c>
    </row>
    <row r="73" spans="14:19">
      <c r="N73">
        <v>3</v>
      </c>
      <c r="O73">
        <v>193.88</v>
      </c>
      <c r="P73">
        <v>1</v>
      </c>
      <c r="Q73">
        <v>0.1132576789226812</v>
      </c>
      <c r="R73">
        <v>-0.69319861473874078</v>
      </c>
      <c r="S73">
        <v>0</v>
      </c>
    </row>
    <row r="74" spans="14:19">
      <c r="N74">
        <v>3</v>
      </c>
      <c r="O74">
        <v>139.99</v>
      </c>
      <c r="P74">
        <v>3</v>
      </c>
      <c r="Q74">
        <v>8.0641549402330162E-2</v>
      </c>
      <c r="R74">
        <v>-0.86717056618842747</v>
      </c>
      <c r="S74">
        <v>0</v>
      </c>
    </row>
    <row r="75" spans="14:19">
      <c r="N75">
        <v>3</v>
      </c>
      <c r="O75">
        <v>244.99</v>
      </c>
      <c r="P75">
        <v>3</v>
      </c>
      <c r="Q75">
        <v>0.14419125435012861</v>
      </c>
      <c r="R75">
        <v>-0.52820127870991374</v>
      </c>
      <c r="S75">
        <v>4.2998850525778121E-2</v>
      </c>
    </row>
    <row r="76" spans="14:19">
      <c r="N76">
        <v>3</v>
      </c>
      <c r="O76">
        <v>309</v>
      </c>
      <c r="P76">
        <v>3</v>
      </c>
      <c r="Q76">
        <v>0.18293236495687698</v>
      </c>
      <c r="R76">
        <v>-0.3215591445051551</v>
      </c>
      <c r="S76">
        <v>0</v>
      </c>
    </row>
    <row r="77" spans="14:19">
      <c r="N77">
        <v>3</v>
      </c>
      <c r="O77">
        <v>599</v>
      </c>
      <c r="P77">
        <v>2</v>
      </c>
      <c r="Q77">
        <v>0.35845059766984416</v>
      </c>
      <c r="R77">
        <v>0.61464174472121602</v>
      </c>
      <c r="S77">
        <v>0</v>
      </c>
    </row>
    <row r="78" spans="14:19">
      <c r="N78">
        <v>3</v>
      </c>
      <c r="O78">
        <v>505.88</v>
      </c>
      <c r="P78">
        <v>2</v>
      </c>
      <c r="Q78">
        <v>0.30209108791042516</v>
      </c>
      <c r="R78">
        <v>0.31402441091169986</v>
      </c>
      <c r="S78">
        <v>0</v>
      </c>
    </row>
    <row r="79" spans="14:19">
      <c r="N79">
        <v>3</v>
      </c>
      <c r="O79">
        <v>268.88</v>
      </c>
      <c r="P79">
        <v>2</v>
      </c>
      <c r="Q79">
        <v>0.15865032531396581</v>
      </c>
      <c r="R79">
        <v>-0.45107769511123103</v>
      </c>
      <c r="S79">
        <v>0</v>
      </c>
    </row>
    <row r="80" spans="14:19">
      <c r="N80">
        <v>3</v>
      </c>
      <c r="O80">
        <v>699</v>
      </c>
      <c r="P80">
        <v>2</v>
      </c>
      <c r="Q80">
        <v>0.41897412619155699</v>
      </c>
      <c r="R80">
        <v>0.9374696375578957</v>
      </c>
      <c r="S80">
        <v>0</v>
      </c>
    </row>
    <row r="81" spans="14:19">
      <c r="N81">
        <v>3</v>
      </c>
      <c r="O81">
        <v>722.2</v>
      </c>
      <c r="P81">
        <v>2</v>
      </c>
      <c r="Q81">
        <v>0.43301558480859437</v>
      </c>
      <c r="R81">
        <v>1.0123657086960056</v>
      </c>
      <c r="S81">
        <v>3.3190271816881278E-2</v>
      </c>
    </row>
    <row r="82" spans="14:19">
      <c r="N82">
        <v>3</v>
      </c>
      <c r="O82">
        <v>688</v>
      </c>
      <c r="P82">
        <v>3</v>
      </c>
      <c r="Q82">
        <v>0.41231653805416857</v>
      </c>
      <c r="R82">
        <v>0.90195856934586094</v>
      </c>
      <c r="S82">
        <v>0</v>
      </c>
    </row>
    <row r="83" spans="14:19">
      <c r="N83">
        <v>3</v>
      </c>
      <c r="O83">
        <v>234.99</v>
      </c>
      <c r="P83">
        <v>3</v>
      </c>
      <c r="Q83">
        <v>0.13813890149795732</v>
      </c>
      <c r="R83">
        <v>-0.56048406799358175</v>
      </c>
      <c r="S83">
        <v>0</v>
      </c>
    </row>
    <row r="84" spans="14:19">
      <c r="N84">
        <v>3</v>
      </c>
      <c r="O84">
        <v>494.7</v>
      </c>
      <c r="P84">
        <v>1</v>
      </c>
      <c r="Q84">
        <v>0.29532455742169766</v>
      </c>
      <c r="R84">
        <v>0.27793225249255904</v>
      </c>
      <c r="S84">
        <v>0</v>
      </c>
    </row>
    <row r="85" spans="14:19">
      <c r="N85">
        <v>3</v>
      </c>
      <c r="O85">
        <v>571.82000000000005</v>
      </c>
      <c r="P85">
        <v>3</v>
      </c>
      <c r="Q85">
        <v>0.34200030261764264</v>
      </c>
      <c r="R85">
        <v>0.52689712344820661</v>
      </c>
      <c r="S85">
        <v>4.156648451730427E-2</v>
      </c>
    </row>
    <row r="86" spans="14:19">
      <c r="N86">
        <v>3</v>
      </c>
      <c r="O86">
        <v>444.99</v>
      </c>
      <c r="P86">
        <v>1</v>
      </c>
      <c r="Q86">
        <v>0.26523831139355425</v>
      </c>
      <c r="R86">
        <v>0.11745450696344562</v>
      </c>
      <c r="S86">
        <v>0</v>
      </c>
    </row>
    <row r="87" spans="14:19">
      <c r="N87">
        <v>3</v>
      </c>
      <c r="O87">
        <v>388.99</v>
      </c>
      <c r="P87">
        <v>1</v>
      </c>
      <c r="Q87">
        <v>0.23134513542139507</v>
      </c>
      <c r="R87">
        <v>-6.3329113025095016E-2</v>
      </c>
      <c r="S87">
        <v>0</v>
      </c>
    </row>
    <row r="88" spans="14:19">
      <c r="N88">
        <v>3</v>
      </c>
      <c r="O88">
        <v>575</v>
      </c>
      <c r="P88">
        <v>3</v>
      </c>
      <c r="Q88">
        <v>0.34392495082463309</v>
      </c>
      <c r="R88">
        <v>0.5371630504404129</v>
      </c>
      <c r="S88">
        <v>8.7079820017393228E-2</v>
      </c>
    </row>
    <row r="89" spans="14:19">
      <c r="N89">
        <v>3</v>
      </c>
      <c r="O89">
        <v>498.99</v>
      </c>
      <c r="P89">
        <v>2</v>
      </c>
      <c r="Q89">
        <v>0.29792101679527916</v>
      </c>
      <c r="R89">
        <v>0.29178156909525266</v>
      </c>
      <c r="S89">
        <v>0</v>
      </c>
    </row>
    <row r="90" spans="14:19">
      <c r="N90">
        <v>3</v>
      </c>
      <c r="O90">
        <v>1558.89</v>
      </c>
      <c r="P90">
        <v>1</v>
      </c>
      <c r="Q90">
        <v>0.93940989559691335</v>
      </c>
      <c r="R90">
        <v>3.7134344052712209</v>
      </c>
      <c r="S90">
        <v>0</v>
      </c>
    </row>
    <row r="91" spans="14:19">
      <c r="N91">
        <v>3</v>
      </c>
      <c r="O91">
        <v>859.99</v>
      </c>
      <c r="P91">
        <v>3</v>
      </c>
      <c r="Q91">
        <v>0.51641095475866239</v>
      </c>
      <c r="R91">
        <v>1.4571902622356663</v>
      </c>
      <c r="S91">
        <v>0</v>
      </c>
    </row>
    <row r="92" spans="14:19">
      <c r="N92">
        <v>3</v>
      </c>
      <c r="O92">
        <v>45.64</v>
      </c>
      <c r="P92">
        <v>1</v>
      </c>
      <c r="Q92">
        <v>2.3537600242094114E-2</v>
      </c>
      <c r="R92">
        <v>-1.1717586830798348</v>
      </c>
      <c r="S92">
        <v>0</v>
      </c>
    </row>
    <row r="93" spans="14:19">
      <c r="N93">
        <v>3</v>
      </c>
      <c r="O93">
        <v>60</v>
      </c>
      <c r="P93">
        <v>2</v>
      </c>
      <c r="Q93">
        <v>3.2228778937812078E-2</v>
      </c>
      <c r="R93">
        <v>-1.1254005976684875</v>
      </c>
      <c r="S93">
        <v>0</v>
      </c>
    </row>
    <row r="94" spans="14:19">
      <c r="N94">
        <v>3</v>
      </c>
      <c r="O94">
        <v>6.75</v>
      </c>
      <c r="P94">
        <v>1</v>
      </c>
      <c r="Q94">
        <v>0</v>
      </c>
      <c r="R94">
        <v>-1.2973064506040195</v>
      </c>
      <c r="S94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workbookViewId="0">
      <selection sqref="A1:P119"/>
    </sheetView>
  </sheetViews>
  <sheetFormatPr baseColWidth="10" defaultRowHeight="15"/>
  <sheetData>
    <row r="1" spans="1:16">
      <c r="A1" t="s">
        <v>31</v>
      </c>
      <c r="B1" t="s">
        <v>32</v>
      </c>
      <c r="C1" t="s">
        <v>350</v>
      </c>
      <c r="D1" t="s">
        <v>351</v>
      </c>
      <c r="E1" t="s">
        <v>343</v>
      </c>
      <c r="F1" t="s">
        <v>40</v>
      </c>
      <c r="G1" t="s">
        <v>352</v>
      </c>
      <c r="H1" t="s">
        <v>353</v>
      </c>
      <c r="K1" t="s">
        <v>354</v>
      </c>
      <c r="L1" t="s">
        <v>346</v>
      </c>
      <c r="M1" t="s">
        <v>345</v>
      </c>
      <c r="N1" t="s">
        <v>355</v>
      </c>
      <c r="O1" t="s">
        <v>348</v>
      </c>
      <c r="P1" t="s">
        <v>349</v>
      </c>
    </row>
    <row r="2" spans="1:16">
      <c r="A2">
        <v>359</v>
      </c>
      <c r="B2">
        <v>359</v>
      </c>
      <c r="C2">
        <v>2</v>
      </c>
      <c r="D2">
        <v>2</v>
      </c>
      <c r="E2">
        <v>0</v>
      </c>
      <c r="F2">
        <v>359</v>
      </c>
      <c r="G2">
        <v>0</v>
      </c>
      <c r="H2">
        <v>0</v>
      </c>
      <c r="K2">
        <v>1</v>
      </c>
      <c r="L2">
        <v>2</v>
      </c>
      <c r="M2">
        <v>359</v>
      </c>
      <c r="N2">
        <v>0.14194065757818766</v>
      </c>
      <c r="O2">
        <v>0.10415187046334567</v>
      </c>
      <c r="P2">
        <v>0</v>
      </c>
    </row>
    <row r="3" spans="1:16">
      <c r="A3">
        <v>219</v>
      </c>
      <c r="B3">
        <v>227</v>
      </c>
      <c r="C3">
        <v>1</v>
      </c>
      <c r="D3">
        <v>2</v>
      </c>
      <c r="E3">
        <v>1</v>
      </c>
      <c r="F3">
        <v>219</v>
      </c>
      <c r="G3">
        <v>0</v>
      </c>
      <c r="H3">
        <v>3.6529680365296802E-2</v>
      </c>
      <c r="K3">
        <v>1</v>
      </c>
      <c r="L3">
        <v>1</v>
      </c>
      <c r="M3">
        <v>219</v>
      </c>
      <c r="N3">
        <v>8.5805934242181234E-2</v>
      </c>
      <c r="O3">
        <v>-0.19774555464600788</v>
      </c>
      <c r="P3">
        <v>0</v>
      </c>
    </row>
    <row r="4" spans="1:16">
      <c r="A4">
        <v>829.99</v>
      </c>
      <c r="B4">
        <v>817</v>
      </c>
      <c r="C4">
        <v>2</v>
      </c>
      <c r="D4">
        <v>1</v>
      </c>
      <c r="E4">
        <v>1</v>
      </c>
      <c r="F4">
        <v>817</v>
      </c>
      <c r="G4">
        <v>1.5899632802937491E-2</v>
      </c>
      <c r="H4">
        <v>0</v>
      </c>
      <c r="K4">
        <v>1</v>
      </c>
      <c r="L4">
        <v>2</v>
      </c>
      <c r="M4">
        <v>829.99</v>
      </c>
      <c r="N4">
        <v>0.3307898957497995</v>
      </c>
      <c r="O4">
        <v>1.1197995008365915</v>
      </c>
      <c r="P4">
        <v>1.5899632802937491E-2</v>
      </c>
    </row>
    <row r="5" spans="1:16">
      <c r="A5">
        <v>699</v>
      </c>
      <c r="B5">
        <v>719</v>
      </c>
      <c r="C5">
        <v>1</v>
      </c>
      <c r="D5">
        <v>2</v>
      </c>
      <c r="E5">
        <v>1</v>
      </c>
      <c r="F5">
        <v>699</v>
      </c>
      <c r="G5">
        <v>0</v>
      </c>
      <c r="H5">
        <v>2.8612303290414864E-2</v>
      </c>
      <c r="K5">
        <v>1</v>
      </c>
      <c r="L5">
        <v>1</v>
      </c>
      <c r="M5">
        <v>699</v>
      </c>
      <c r="N5">
        <v>0.27826784282277467</v>
      </c>
      <c r="O5">
        <v>0.83733133144320426</v>
      </c>
      <c r="P5">
        <v>0</v>
      </c>
    </row>
    <row r="6" spans="1:16">
      <c r="A6">
        <v>154.99</v>
      </c>
      <c r="B6">
        <v>199</v>
      </c>
      <c r="C6">
        <v>1</v>
      </c>
      <c r="D6">
        <v>2</v>
      </c>
      <c r="E6">
        <v>1</v>
      </c>
      <c r="F6">
        <v>154.99</v>
      </c>
      <c r="G6">
        <v>0</v>
      </c>
      <c r="H6">
        <v>0.2839538034711917</v>
      </c>
      <c r="K6">
        <v>1</v>
      </c>
      <c r="L6">
        <v>1</v>
      </c>
      <c r="M6">
        <v>154.99</v>
      </c>
      <c r="N6">
        <v>6.0140336808340022E-2</v>
      </c>
      <c r="O6">
        <v>-0.335777370226363</v>
      </c>
      <c r="P6">
        <v>0</v>
      </c>
    </row>
    <row r="7" spans="1:16">
      <c r="A7">
        <v>199</v>
      </c>
      <c r="B7">
        <v>248</v>
      </c>
      <c r="C7">
        <v>1</v>
      </c>
      <c r="D7">
        <v>2</v>
      </c>
      <c r="E7">
        <v>1</v>
      </c>
      <c r="F7">
        <v>199</v>
      </c>
      <c r="G7">
        <v>0</v>
      </c>
      <c r="H7">
        <v>0.24623115577889454</v>
      </c>
      <c r="K7">
        <v>1</v>
      </c>
      <c r="L7">
        <v>1</v>
      </c>
      <c r="M7">
        <v>199</v>
      </c>
      <c r="N7">
        <v>7.7786688051323175E-2</v>
      </c>
      <c r="O7">
        <v>-0.24087375823305837</v>
      </c>
      <c r="P7">
        <v>0</v>
      </c>
    </row>
    <row r="8" spans="1:16">
      <c r="A8">
        <v>269</v>
      </c>
      <c r="B8">
        <v>299</v>
      </c>
      <c r="C8">
        <v>1</v>
      </c>
      <c r="D8">
        <v>2</v>
      </c>
      <c r="E8">
        <v>1</v>
      </c>
      <c r="F8">
        <v>269</v>
      </c>
      <c r="G8">
        <v>0</v>
      </c>
      <c r="H8">
        <v>0.11152416356877315</v>
      </c>
      <c r="K8">
        <v>1</v>
      </c>
      <c r="L8">
        <v>1</v>
      </c>
      <c r="M8">
        <v>269</v>
      </c>
      <c r="N8">
        <v>0.10585404971932638</v>
      </c>
      <c r="O8">
        <v>-8.9925045678381596E-2</v>
      </c>
      <c r="P8">
        <v>0</v>
      </c>
    </row>
    <row r="9" spans="1:16">
      <c r="A9">
        <v>599.99</v>
      </c>
      <c r="B9">
        <v>689</v>
      </c>
      <c r="C9">
        <v>1</v>
      </c>
      <c r="D9">
        <v>2</v>
      </c>
      <c r="E9">
        <v>1</v>
      </c>
      <c r="F9">
        <v>599.99</v>
      </c>
      <c r="G9">
        <v>0</v>
      </c>
      <c r="H9">
        <v>0.14835247254120909</v>
      </c>
      <c r="K9">
        <v>1</v>
      </c>
      <c r="L9">
        <v>1</v>
      </c>
      <c r="M9">
        <v>599.99</v>
      </c>
      <c r="N9">
        <v>0.23856856455493183</v>
      </c>
      <c r="O9">
        <v>0.62382515958551077</v>
      </c>
      <c r="P9">
        <v>0</v>
      </c>
    </row>
    <row r="10" spans="1:16">
      <c r="A10">
        <v>515</v>
      </c>
      <c r="B10">
        <v>529</v>
      </c>
      <c r="C10">
        <v>1</v>
      </c>
      <c r="D10">
        <v>2</v>
      </c>
      <c r="E10">
        <v>1</v>
      </c>
      <c r="F10">
        <v>515</v>
      </c>
      <c r="G10">
        <v>0</v>
      </c>
      <c r="H10">
        <v>2.7184466019417375E-2</v>
      </c>
      <c r="K10">
        <v>1</v>
      </c>
      <c r="L10">
        <v>1</v>
      </c>
      <c r="M10">
        <v>515</v>
      </c>
      <c r="N10">
        <v>0.20449077786688052</v>
      </c>
      <c r="O10">
        <v>0.44055185844233963</v>
      </c>
      <c r="P10">
        <v>0</v>
      </c>
    </row>
    <row r="11" spans="1:16">
      <c r="A11">
        <v>259</v>
      </c>
      <c r="B11">
        <v>279</v>
      </c>
      <c r="C11">
        <v>1</v>
      </c>
      <c r="D11">
        <v>2</v>
      </c>
      <c r="E11">
        <v>1</v>
      </c>
      <c r="F11">
        <v>259</v>
      </c>
      <c r="G11">
        <v>0</v>
      </c>
      <c r="H11">
        <v>7.7220077220077288E-2</v>
      </c>
      <c r="K11">
        <v>1</v>
      </c>
      <c r="L11">
        <v>1</v>
      </c>
      <c r="M11">
        <v>259</v>
      </c>
      <c r="N11">
        <v>0.10184442662389735</v>
      </c>
      <c r="O11">
        <v>-0.11148914747190686</v>
      </c>
      <c r="P11">
        <v>0</v>
      </c>
    </row>
    <row r="12" spans="1:16">
      <c r="A12">
        <v>689</v>
      </c>
      <c r="B12">
        <v>799</v>
      </c>
      <c r="C12">
        <v>1</v>
      </c>
      <c r="D12">
        <v>2</v>
      </c>
      <c r="E12">
        <v>1</v>
      </c>
      <c r="F12">
        <v>689</v>
      </c>
      <c r="G12">
        <v>0</v>
      </c>
      <c r="H12">
        <v>0.15965166908563133</v>
      </c>
      <c r="K12">
        <v>1</v>
      </c>
      <c r="L12">
        <v>1</v>
      </c>
      <c r="M12">
        <v>689</v>
      </c>
      <c r="N12">
        <v>0.27425821972734565</v>
      </c>
      <c r="O12">
        <v>0.81576722964967896</v>
      </c>
      <c r="P12">
        <v>0</v>
      </c>
    </row>
    <row r="13" spans="1:16">
      <c r="A13">
        <v>199</v>
      </c>
      <c r="B13">
        <v>219</v>
      </c>
      <c r="C13">
        <v>1</v>
      </c>
      <c r="D13">
        <v>2</v>
      </c>
      <c r="E13">
        <v>1</v>
      </c>
      <c r="F13">
        <v>199</v>
      </c>
      <c r="G13">
        <v>0</v>
      </c>
      <c r="H13">
        <v>0.10050251256281406</v>
      </c>
      <c r="K13">
        <v>1</v>
      </c>
      <c r="L13">
        <v>1</v>
      </c>
      <c r="M13">
        <v>199</v>
      </c>
      <c r="N13">
        <v>7.7786688051323175E-2</v>
      </c>
      <c r="O13">
        <v>-0.24087375823305837</v>
      </c>
      <c r="P13">
        <v>0</v>
      </c>
    </row>
    <row r="14" spans="1:16">
      <c r="A14">
        <v>568</v>
      </c>
      <c r="B14">
        <v>569</v>
      </c>
      <c r="C14">
        <v>1</v>
      </c>
      <c r="D14">
        <v>2</v>
      </c>
      <c r="E14">
        <v>1</v>
      </c>
      <c r="F14">
        <v>568</v>
      </c>
      <c r="G14">
        <v>0</v>
      </c>
      <c r="H14">
        <v>1.7605633802817433E-3</v>
      </c>
      <c r="K14">
        <v>1</v>
      </c>
      <c r="L14">
        <v>1</v>
      </c>
      <c r="M14">
        <v>568</v>
      </c>
      <c r="N14">
        <v>0.22574178027265437</v>
      </c>
      <c r="O14">
        <v>0.55484159794802346</v>
      </c>
      <c r="P14">
        <v>0</v>
      </c>
    </row>
    <row r="15" spans="1:16">
      <c r="A15">
        <v>1299</v>
      </c>
      <c r="B15">
        <v>1299</v>
      </c>
      <c r="C15">
        <v>2</v>
      </c>
      <c r="D15">
        <v>2</v>
      </c>
      <c r="E15">
        <v>0</v>
      </c>
      <c r="F15">
        <v>1299</v>
      </c>
      <c r="G15">
        <v>0</v>
      </c>
      <c r="H15">
        <v>0</v>
      </c>
      <c r="K15">
        <v>1</v>
      </c>
      <c r="L15">
        <v>2</v>
      </c>
      <c r="M15">
        <v>1299</v>
      </c>
      <c r="N15">
        <v>0.51884522854851645</v>
      </c>
      <c r="O15">
        <v>2.1311774390547193</v>
      </c>
      <c r="P15">
        <v>0</v>
      </c>
    </row>
    <row r="16" spans="1:16">
      <c r="A16">
        <v>487.97</v>
      </c>
      <c r="B16">
        <v>489</v>
      </c>
      <c r="C16">
        <v>1</v>
      </c>
      <c r="D16">
        <v>2</v>
      </c>
      <c r="E16">
        <v>1</v>
      </c>
      <c r="F16">
        <v>487.97</v>
      </c>
      <c r="G16">
        <v>0</v>
      </c>
      <c r="H16">
        <v>2.1107854991084807E-3</v>
      </c>
      <c r="K16">
        <v>1</v>
      </c>
      <c r="L16">
        <v>1</v>
      </c>
      <c r="M16">
        <v>487.97</v>
      </c>
      <c r="N16">
        <v>0.19365276663993586</v>
      </c>
      <c r="O16">
        <v>0.38226409129444089</v>
      </c>
      <c r="P16">
        <v>0</v>
      </c>
    </row>
    <row r="17" spans="1:16">
      <c r="A17">
        <v>1399</v>
      </c>
      <c r="B17">
        <v>1399</v>
      </c>
      <c r="C17">
        <v>2</v>
      </c>
      <c r="D17">
        <v>2</v>
      </c>
      <c r="E17">
        <v>0</v>
      </c>
      <c r="F17">
        <v>1399</v>
      </c>
      <c r="G17">
        <v>0</v>
      </c>
      <c r="H17">
        <v>0</v>
      </c>
      <c r="K17">
        <v>1</v>
      </c>
      <c r="L17">
        <v>2</v>
      </c>
      <c r="M17">
        <v>1399</v>
      </c>
      <c r="N17">
        <v>0.55894145950280671</v>
      </c>
      <c r="O17">
        <v>2.3468184569899719</v>
      </c>
      <c r="P17">
        <v>0</v>
      </c>
    </row>
    <row r="18" spans="1:16">
      <c r="A18">
        <v>487</v>
      </c>
      <c r="B18">
        <v>499</v>
      </c>
      <c r="C18">
        <v>1</v>
      </c>
      <c r="D18">
        <v>2</v>
      </c>
      <c r="E18">
        <v>1</v>
      </c>
      <c r="F18">
        <v>487</v>
      </c>
      <c r="G18">
        <v>0</v>
      </c>
      <c r="H18">
        <v>2.4640657084188833E-2</v>
      </c>
      <c r="K18">
        <v>1</v>
      </c>
      <c r="L18">
        <v>1</v>
      </c>
      <c r="M18">
        <v>487</v>
      </c>
      <c r="N18">
        <v>0.19326383319967924</v>
      </c>
      <c r="O18">
        <v>0.38017237342046889</v>
      </c>
      <c r="P18">
        <v>0</v>
      </c>
    </row>
    <row r="19" spans="1:16">
      <c r="A19">
        <v>2499</v>
      </c>
      <c r="B19">
        <v>2499</v>
      </c>
      <c r="C19">
        <v>2</v>
      </c>
      <c r="D19">
        <v>2</v>
      </c>
      <c r="E19">
        <v>0</v>
      </c>
      <c r="F19">
        <v>2499</v>
      </c>
      <c r="G19">
        <v>0</v>
      </c>
      <c r="H19">
        <v>0</v>
      </c>
      <c r="K19">
        <v>1</v>
      </c>
      <c r="L19">
        <v>2</v>
      </c>
      <c r="M19">
        <v>2499</v>
      </c>
      <c r="N19">
        <v>1</v>
      </c>
      <c r="O19">
        <v>4.71886965427775</v>
      </c>
      <c r="P19">
        <v>0</v>
      </c>
    </row>
    <row r="20" spans="1:16">
      <c r="A20">
        <v>12.99</v>
      </c>
      <c r="B20">
        <v>13.99</v>
      </c>
      <c r="C20">
        <v>1</v>
      </c>
      <c r="D20">
        <v>2</v>
      </c>
      <c r="E20">
        <v>1</v>
      </c>
      <c r="F20">
        <v>12.99</v>
      </c>
      <c r="G20">
        <v>0</v>
      </c>
      <c r="H20">
        <v>7.6982294072363455E-2</v>
      </c>
      <c r="K20">
        <v>1</v>
      </c>
      <c r="L20">
        <v>1</v>
      </c>
      <c r="M20">
        <v>12.99</v>
      </c>
      <c r="N20">
        <v>3.2036888532477946E-3</v>
      </c>
      <c r="O20">
        <v>-0.64198761569442153</v>
      </c>
      <c r="P20">
        <v>0</v>
      </c>
    </row>
    <row r="21" spans="1:16">
      <c r="A21">
        <v>8.99</v>
      </c>
      <c r="B21">
        <v>8.99</v>
      </c>
      <c r="C21">
        <v>2</v>
      </c>
      <c r="D21">
        <v>2</v>
      </c>
      <c r="E21">
        <v>0</v>
      </c>
      <c r="F21">
        <v>8.99</v>
      </c>
      <c r="G21">
        <v>0</v>
      </c>
      <c r="H21">
        <v>0</v>
      </c>
      <c r="K21">
        <v>1</v>
      </c>
      <c r="L21">
        <v>2</v>
      </c>
      <c r="M21">
        <v>8.99</v>
      </c>
      <c r="N21">
        <v>1.5998396150761829E-3</v>
      </c>
      <c r="O21">
        <v>-0.65061325641183165</v>
      </c>
      <c r="P21">
        <v>0</v>
      </c>
    </row>
    <row r="22" spans="1:16">
      <c r="A22">
        <v>8.99</v>
      </c>
      <c r="B22">
        <v>8.99</v>
      </c>
      <c r="C22">
        <v>2</v>
      </c>
      <c r="D22">
        <v>2</v>
      </c>
      <c r="E22">
        <v>0</v>
      </c>
      <c r="F22">
        <v>8.99</v>
      </c>
      <c r="G22">
        <v>0</v>
      </c>
      <c r="H22">
        <v>0</v>
      </c>
      <c r="K22">
        <v>1</v>
      </c>
      <c r="L22">
        <v>2</v>
      </c>
      <c r="M22">
        <v>8.99</v>
      </c>
      <c r="N22">
        <v>1.5998396150761829E-3</v>
      </c>
      <c r="O22">
        <v>-0.65061325641183165</v>
      </c>
      <c r="P22">
        <v>0</v>
      </c>
    </row>
    <row r="23" spans="1:16">
      <c r="A23">
        <v>7.99</v>
      </c>
      <c r="B23">
        <v>7.99</v>
      </c>
      <c r="C23">
        <v>2</v>
      </c>
      <c r="D23">
        <v>2</v>
      </c>
      <c r="E23">
        <v>0</v>
      </c>
      <c r="F23">
        <v>7.99</v>
      </c>
      <c r="G23">
        <v>0</v>
      </c>
      <c r="H23">
        <v>0</v>
      </c>
      <c r="K23">
        <v>1</v>
      </c>
      <c r="L23">
        <v>2</v>
      </c>
      <c r="M23">
        <v>7.99</v>
      </c>
      <c r="N23">
        <v>1.19887730553328E-3</v>
      </c>
      <c r="O23">
        <v>-0.65276966659118418</v>
      </c>
      <c r="P23">
        <v>0</v>
      </c>
    </row>
    <row r="24" spans="1:16">
      <c r="A24">
        <v>7.99</v>
      </c>
      <c r="B24">
        <v>8.99</v>
      </c>
      <c r="C24">
        <v>1</v>
      </c>
      <c r="D24">
        <v>2</v>
      </c>
      <c r="E24">
        <v>1</v>
      </c>
      <c r="F24">
        <v>7.99</v>
      </c>
      <c r="G24">
        <v>0</v>
      </c>
      <c r="H24">
        <v>0.12515644555694627</v>
      </c>
      <c r="K24">
        <v>1</v>
      </c>
      <c r="L24">
        <v>1</v>
      </c>
      <c r="M24">
        <v>7.99</v>
      </c>
      <c r="N24">
        <v>1.19887730553328E-3</v>
      </c>
      <c r="O24">
        <v>-0.65276966659118418</v>
      </c>
      <c r="P24">
        <v>0</v>
      </c>
    </row>
    <row r="25" spans="1:16">
      <c r="A25">
        <v>5</v>
      </c>
      <c r="B25">
        <v>7.99</v>
      </c>
      <c r="C25">
        <v>1</v>
      </c>
      <c r="D25">
        <v>2</v>
      </c>
      <c r="E25">
        <v>1</v>
      </c>
      <c r="F25">
        <v>5</v>
      </c>
      <c r="G25">
        <v>0</v>
      </c>
      <c r="H25">
        <v>0.59800000000000009</v>
      </c>
      <c r="K25">
        <v>1</v>
      </c>
      <c r="L25">
        <v>1</v>
      </c>
      <c r="M25">
        <v>5</v>
      </c>
      <c r="N25">
        <v>0</v>
      </c>
      <c r="O25">
        <v>-0.65921733302744823</v>
      </c>
      <c r="P25">
        <v>0</v>
      </c>
    </row>
    <row r="26" spans="1:16">
      <c r="A26">
        <v>12.99</v>
      </c>
      <c r="B26">
        <v>13.99</v>
      </c>
      <c r="C26">
        <v>1</v>
      </c>
      <c r="D26">
        <v>2</v>
      </c>
      <c r="E26">
        <v>1</v>
      </c>
      <c r="F26">
        <v>12.99</v>
      </c>
      <c r="G26">
        <v>0</v>
      </c>
      <c r="H26">
        <v>7.6982294072363455E-2</v>
      </c>
      <c r="K26">
        <v>1</v>
      </c>
      <c r="L26">
        <v>1</v>
      </c>
      <c r="M26">
        <v>12.99</v>
      </c>
      <c r="N26">
        <v>3.2036888532477946E-3</v>
      </c>
      <c r="O26">
        <v>-0.64198761569442153</v>
      </c>
      <c r="P26">
        <v>0</v>
      </c>
    </row>
    <row r="27" spans="1:16">
      <c r="A27">
        <v>8.99</v>
      </c>
      <c r="B27">
        <v>9.99</v>
      </c>
      <c r="C27">
        <v>1</v>
      </c>
      <c r="D27">
        <v>2</v>
      </c>
      <c r="E27">
        <v>1</v>
      </c>
      <c r="F27">
        <v>8.99</v>
      </c>
      <c r="G27">
        <v>0</v>
      </c>
      <c r="H27">
        <v>0.11123470522803114</v>
      </c>
      <c r="K27">
        <v>1</v>
      </c>
      <c r="L27">
        <v>1</v>
      </c>
      <c r="M27">
        <v>8.99</v>
      </c>
      <c r="N27">
        <v>1.5998396150761829E-3</v>
      </c>
      <c r="O27">
        <v>-0.65061325641183165</v>
      </c>
      <c r="P27">
        <v>0</v>
      </c>
    </row>
    <row r="28" spans="1:16">
      <c r="A28">
        <v>6</v>
      </c>
      <c r="B28">
        <v>7.99</v>
      </c>
      <c r="C28">
        <v>1</v>
      </c>
      <c r="D28">
        <v>2</v>
      </c>
      <c r="E28">
        <v>1</v>
      </c>
      <c r="F28">
        <v>6</v>
      </c>
      <c r="G28">
        <v>0</v>
      </c>
      <c r="H28">
        <v>0.33166666666666678</v>
      </c>
      <c r="K28">
        <v>1</v>
      </c>
      <c r="L28">
        <v>1</v>
      </c>
      <c r="M28">
        <v>6</v>
      </c>
      <c r="N28">
        <v>4.0096230954290296E-4</v>
      </c>
      <c r="O28">
        <v>-0.6570609228480957</v>
      </c>
      <c r="P28">
        <v>0</v>
      </c>
    </row>
    <row r="29" spans="1:16">
      <c r="A29">
        <v>7.99</v>
      </c>
      <c r="B29">
        <v>8.99</v>
      </c>
      <c r="C29">
        <v>1</v>
      </c>
      <c r="D29">
        <v>2</v>
      </c>
      <c r="E29">
        <v>1</v>
      </c>
      <c r="F29">
        <v>7.99</v>
      </c>
      <c r="G29">
        <v>0</v>
      </c>
      <c r="H29">
        <v>0.12515644555694627</v>
      </c>
      <c r="K29">
        <v>1</v>
      </c>
      <c r="L29">
        <v>1</v>
      </c>
      <c r="M29">
        <v>7.99</v>
      </c>
      <c r="N29">
        <v>1.19887730553328E-3</v>
      </c>
      <c r="O29">
        <v>-0.65276966659118418</v>
      </c>
      <c r="P29">
        <v>0</v>
      </c>
    </row>
    <row r="30" spans="1:16">
      <c r="A30">
        <v>10.99</v>
      </c>
      <c r="B30">
        <v>13.99</v>
      </c>
      <c r="C30">
        <v>1</v>
      </c>
      <c r="D30">
        <v>2</v>
      </c>
      <c r="E30">
        <v>1</v>
      </c>
      <c r="F30">
        <v>10.99</v>
      </c>
      <c r="G30">
        <v>0</v>
      </c>
      <c r="H30">
        <v>0.2729754322111011</v>
      </c>
      <c r="K30">
        <v>1</v>
      </c>
      <c r="L30">
        <v>1</v>
      </c>
      <c r="M30">
        <v>10.99</v>
      </c>
      <c r="N30">
        <v>2.4017642341619887E-3</v>
      </c>
      <c r="O30">
        <v>-0.64630043605312659</v>
      </c>
      <c r="P30">
        <v>0</v>
      </c>
    </row>
    <row r="31" spans="1:16">
      <c r="A31">
        <v>8.99</v>
      </c>
      <c r="B31">
        <v>8.99</v>
      </c>
      <c r="C31">
        <v>2</v>
      </c>
      <c r="D31">
        <v>2</v>
      </c>
      <c r="E31">
        <v>0</v>
      </c>
      <c r="F31">
        <v>8.99</v>
      </c>
      <c r="G31">
        <v>0</v>
      </c>
      <c r="H31">
        <v>0</v>
      </c>
      <c r="K31">
        <v>1</v>
      </c>
      <c r="L31">
        <v>2</v>
      </c>
      <c r="M31">
        <v>8.99</v>
      </c>
      <c r="N31">
        <v>1.5998396150761829E-3</v>
      </c>
      <c r="O31">
        <v>-0.65061325641183165</v>
      </c>
      <c r="P31">
        <v>0</v>
      </c>
    </row>
    <row r="32" spans="1:16">
      <c r="A32">
        <v>12.99</v>
      </c>
      <c r="B32">
        <v>12.99</v>
      </c>
      <c r="C32">
        <v>2</v>
      </c>
      <c r="D32">
        <v>2</v>
      </c>
      <c r="E32">
        <v>0</v>
      </c>
      <c r="F32">
        <v>12.99</v>
      </c>
      <c r="G32">
        <v>0</v>
      </c>
      <c r="H32">
        <v>0</v>
      </c>
      <c r="K32">
        <v>1</v>
      </c>
      <c r="L32">
        <v>2</v>
      </c>
      <c r="M32">
        <v>12.99</v>
      </c>
      <c r="N32">
        <v>3.2036888532477946E-3</v>
      </c>
      <c r="O32">
        <v>-0.64198761569442153</v>
      </c>
      <c r="P32">
        <v>0</v>
      </c>
    </row>
    <row r="33" spans="1:16">
      <c r="A33">
        <v>13.99</v>
      </c>
      <c r="B33">
        <v>15.99</v>
      </c>
      <c r="C33">
        <v>1</v>
      </c>
      <c r="D33">
        <v>2</v>
      </c>
      <c r="E33">
        <v>1</v>
      </c>
      <c r="F33">
        <v>13.99</v>
      </c>
      <c r="G33">
        <v>0</v>
      </c>
      <c r="H33">
        <v>0.14295925661186559</v>
      </c>
      <c r="K33">
        <v>1</v>
      </c>
      <c r="L33">
        <v>1</v>
      </c>
      <c r="M33">
        <v>13.99</v>
      </c>
      <c r="N33">
        <v>3.604651162790698E-3</v>
      </c>
      <c r="O33">
        <v>-0.639831205515069</v>
      </c>
      <c r="P33">
        <v>0</v>
      </c>
    </row>
    <row r="34" spans="1:16">
      <c r="A34">
        <v>9.99</v>
      </c>
      <c r="B34">
        <v>11.99</v>
      </c>
      <c r="C34">
        <v>1</v>
      </c>
      <c r="D34">
        <v>2</v>
      </c>
      <c r="E34">
        <v>1</v>
      </c>
      <c r="F34">
        <v>9.99</v>
      </c>
      <c r="G34">
        <v>0</v>
      </c>
      <c r="H34">
        <v>0.20020020020020013</v>
      </c>
      <c r="K34">
        <v>1</v>
      </c>
      <c r="L34">
        <v>1</v>
      </c>
      <c r="M34">
        <v>9.99</v>
      </c>
      <c r="N34">
        <v>2.0008019246190857E-3</v>
      </c>
      <c r="O34">
        <v>-0.64845684623247912</v>
      </c>
      <c r="P34">
        <v>0</v>
      </c>
    </row>
    <row r="35" spans="1:16">
      <c r="A35">
        <v>9.99</v>
      </c>
      <c r="B35">
        <v>9.99</v>
      </c>
      <c r="C35">
        <v>2</v>
      </c>
      <c r="D35">
        <v>2</v>
      </c>
      <c r="E35">
        <v>0</v>
      </c>
      <c r="F35">
        <v>9.99</v>
      </c>
      <c r="G35">
        <v>0</v>
      </c>
      <c r="H35">
        <v>0</v>
      </c>
      <c r="K35">
        <v>1</v>
      </c>
      <c r="L35">
        <v>2</v>
      </c>
      <c r="M35">
        <v>9.99</v>
      </c>
      <c r="N35">
        <v>2.0008019246190857E-3</v>
      </c>
      <c r="O35">
        <v>-0.64845684623247912</v>
      </c>
      <c r="P35">
        <v>0</v>
      </c>
    </row>
    <row r="36" spans="1:16">
      <c r="A36">
        <v>11.99</v>
      </c>
      <c r="B36">
        <v>11.99</v>
      </c>
      <c r="C36">
        <v>2</v>
      </c>
      <c r="D36">
        <v>2</v>
      </c>
      <c r="E36">
        <v>0</v>
      </c>
      <c r="F36">
        <v>11.99</v>
      </c>
      <c r="G36">
        <v>0</v>
      </c>
      <c r="H36">
        <v>0</v>
      </c>
      <c r="K36">
        <v>1</v>
      </c>
      <c r="L36">
        <v>2</v>
      </c>
      <c r="M36">
        <v>11.99</v>
      </c>
      <c r="N36">
        <v>2.8027265437048916E-3</v>
      </c>
      <c r="O36">
        <v>-0.64414402587377406</v>
      </c>
      <c r="P36">
        <v>0</v>
      </c>
    </row>
    <row r="37" spans="1:16">
      <c r="A37">
        <v>9.99</v>
      </c>
      <c r="B37">
        <v>14.99</v>
      </c>
      <c r="C37">
        <v>1</v>
      </c>
      <c r="D37">
        <v>2</v>
      </c>
      <c r="E37">
        <v>1</v>
      </c>
      <c r="F37">
        <v>9.99</v>
      </c>
      <c r="G37">
        <v>0</v>
      </c>
      <c r="H37">
        <v>0.50050050050050054</v>
      </c>
      <c r="K37">
        <v>1</v>
      </c>
      <c r="L37">
        <v>1</v>
      </c>
      <c r="M37">
        <v>9.99</v>
      </c>
      <c r="N37">
        <v>2.0008019246190857E-3</v>
      </c>
      <c r="O37">
        <v>-0.64845684623247912</v>
      </c>
      <c r="P37">
        <v>0</v>
      </c>
    </row>
    <row r="38" spans="1:16">
      <c r="A38">
        <v>10.99</v>
      </c>
      <c r="B38">
        <v>11.99</v>
      </c>
      <c r="C38">
        <v>1</v>
      </c>
      <c r="D38">
        <v>2</v>
      </c>
      <c r="E38">
        <v>1</v>
      </c>
      <c r="F38">
        <v>10.99</v>
      </c>
      <c r="G38">
        <v>0</v>
      </c>
      <c r="H38">
        <v>9.0991810737033774E-2</v>
      </c>
      <c r="K38">
        <v>1</v>
      </c>
      <c r="L38">
        <v>1</v>
      </c>
      <c r="M38">
        <v>10.99</v>
      </c>
      <c r="N38">
        <v>2.4017642341619887E-3</v>
      </c>
      <c r="O38">
        <v>-0.64630043605312659</v>
      </c>
      <c r="P38">
        <v>0</v>
      </c>
    </row>
    <row r="39" spans="1:16">
      <c r="A39">
        <v>11.99</v>
      </c>
      <c r="B39">
        <v>11.99</v>
      </c>
      <c r="C39">
        <v>1</v>
      </c>
      <c r="D39">
        <v>2</v>
      </c>
      <c r="E39">
        <v>0</v>
      </c>
      <c r="F39">
        <v>11.99</v>
      </c>
      <c r="G39">
        <v>0</v>
      </c>
      <c r="H39">
        <v>0</v>
      </c>
      <c r="K39">
        <v>1</v>
      </c>
      <c r="L39">
        <v>1</v>
      </c>
      <c r="M39">
        <v>11.99</v>
      </c>
      <c r="N39">
        <v>2.8027265437048916E-3</v>
      </c>
      <c r="O39">
        <v>-0.64414402587377406</v>
      </c>
      <c r="P39">
        <v>0</v>
      </c>
    </row>
    <row r="40" spans="1:16">
      <c r="A40">
        <v>7.99</v>
      </c>
      <c r="B40">
        <v>7.99</v>
      </c>
      <c r="C40">
        <v>2</v>
      </c>
      <c r="D40">
        <v>2</v>
      </c>
      <c r="E40">
        <v>0</v>
      </c>
      <c r="F40">
        <v>7.99</v>
      </c>
      <c r="G40">
        <v>0</v>
      </c>
      <c r="H40">
        <v>0</v>
      </c>
      <c r="K40">
        <v>1</v>
      </c>
      <c r="L40">
        <v>2</v>
      </c>
      <c r="M40">
        <v>7.99</v>
      </c>
      <c r="N40">
        <v>1.19887730553328E-3</v>
      </c>
      <c r="O40">
        <v>-0.65276966659118418</v>
      </c>
      <c r="P40">
        <v>0</v>
      </c>
    </row>
    <row r="41" spans="1:16">
      <c r="A41">
        <v>23.49</v>
      </c>
      <c r="B41">
        <v>23.49</v>
      </c>
      <c r="C41">
        <v>2</v>
      </c>
      <c r="D41">
        <v>2</v>
      </c>
      <c r="E41">
        <v>0</v>
      </c>
      <c r="F41">
        <v>23.49</v>
      </c>
      <c r="G41">
        <v>0</v>
      </c>
      <c r="H41">
        <v>0</v>
      </c>
      <c r="K41">
        <v>1</v>
      </c>
      <c r="L41">
        <v>2</v>
      </c>
      <c r="M41">
        <v>23.49</v>
      </c>
      <c r="N41">
        <v>7.4137931034482752E-3</v>
      </c>
      <c r="O41">
        <v>-0.61934530881122007</v>
      </c>
      <c r="P41">
        <v>0</v>
      </c>
    </row>
    <row r="42" spans="1:16">
      <c r="A42">
        <v>19.989999999999998</v>
      </c>
      <c r="B42">
        <v>19.989999999999998</v>
      </c>
      <c r="C42">
        <v>2</v>
      </c>
      <c r="D42">
        <v>2</v>
      </c>
      <c r="E42">
        <v>0</v>
      </c>
      <c r="F42">
        <v>19.989999999999998</v>
      </c>
      <c r="G42">
        <v>0</v>
      </c>
      <c r="H42">
        <v>0</v>
      </c>
      <c r="K42">
        <v>1</v>
      </c>
      <c r="L42">
        <v>2</v>
      </c>
      <c r="M42">
        <v>19.989999999999998</v>
      </c>
      <c r="N42">
        <v>6.0104250200481149E-3</v>
      </c>
      <c r="O42">
        <v>-0.62689274443895393</v>
      </c>
      <c r="P42">
        <v>0</v>
      </c>
    </row>
    <row r="43" spans="1:16">
      <c r="A43">
        <v>11.49</v>
      </c>
      <c r="B43">
        <v>11.49</v>
      </c>
      <c r="C43">
        <v>2</v>
      </c>
      <c r="D43">
        <v>2</v>
      </c>
      <c r="E43">
        <v>0</v>
      </c>
      <c r="F43">
        <v>11.49</v>
      </c>
      <c r="G43">
        <v>0</v>
      </c>
      <c r="H43">
        <v>0</v>
      </c>
      <c r="K43">
        <v>1</v>
      </c>
      <c r="L43">
        <v>2</v>
      </c>
      <c r="M43">
        <v>11.49</v>
      </c>
      <c r="N43">
        <v>2.6022453889334401E-3</v>
      </c>
      <c r="O43">
        <v>-0.64522223096345033</v>
      </c>
      <c r="P43">
        <v>0</v>
      </c>
    </row>
    <row r="44" spans="1:16">
      <c r="A44">
        <v>6.49</v>
      </c>
      <c r="B44">
        <v>6.49</v>
      </c>
      <c r="C44">
        <v>2</v>
      </c>
      <c r="D44">
        <v>2</v>
      </c>
      <c r="E44">
        <v>0</v>
      </c>
      <c r="F44">
        <v>6.49</v>
      </c>
      <c r="G44">
        <v>0</v>
      </c>
      <c r="H44">
        <v>0</v>
      </c>
      <c r="K44">
        <v>1</v>
      </c>
      <c r="L44">
        <v>2</v>
      </c>
      <c r="M44">
        <v>6.49</v>
      </c>
      <c r="N44">
        <v>5.9743384121892554E-4</v>
      </c>
      <c r="O44">
        <v>-0.65600428186021298</v>
      </c>
      <c r="P44">
        <v>0</v>
      </c>
    </row>
    <row r="45" spans="1:16">
      <c r="A45">
        <v>14.99</v>
      </c>
      <c r="B45">
        <v>14.99</v>
      </c>
      <c r="C45">
        <v>2</v>
      </c>
      <c r="D45">
        <v>2</v>
      </c>
      <c r="E45">
        <v>0</v>
      </c>
      <c r="F45">
        <v>14.99</v>
      </c>
      <c r="G45">
        <v>0</v>
      </c>
      <c r="H45">
        <v>0</v>
      </c>
      <c r="K45">
        <v>1</v>
      </c>
      <c r="L45">
        <v>2</v>
      </c>
      <c r="M45">
        <v>14.99</v>
      </c>
      <c r="N45">
        <v>4.0056134723336009E-3</v>
      </c>
      <c r="O45">
        <v>-0.63767479533571647</v>
      </c>
      <c r="P45">
        <v>0</v>
      </c>
    </row>
    <row r="46" spans="1:16">
      <c r="A46">
        <v>20.49</v>
      </c>
      <c r="B46">
        <v>20.49</v>
      </c>
      <c r="C46">
        <v>2</v>
      </c>
      <c r="D46">
        <v>2</v>
      </c>
      <c r="E46">
        <v>0</v>
      </c>
      <c r="F46">
        <v>20.49</v>
      </c>
      <c r="G46">
        <v>0</v>
      </c>
      <c r="H46">
        <v>0</v>
      </c>
      <c r="K46">
        <v>1</v>
      </c>
      <c r="L46">
        <v>2</v>
      </c>
      <c r="M46">
        <v>20.49</v>
      </c>
      <c r="N46">
        <v>6.2109061748195664E-3</v>
      </c>
      <c r="O46">
        <v>-0.62581453934927767</v>
      </c>
      <c r="P46">
        <v>0</v>
      </c>
    </row>
    <row r="47" spans="1:16">
      <c r="A47">
        <v>11.49</v>
      </c>
      <c r="B47">
        <v>11.49</v>
      </c>
      <c r="C47">
        <v>2</v>
      </c>
      <c r="D47">
        <v>2</v>
      </c>
      <c r="E47">
        <v>0</v>
      </c>
      <c r="F47">
        <v>11.49</v>
      </c>
      <c r="G47">
        <v>0</v>
      </c>
      <c r="H47">
        <v>0</v>
      </c>
      <c r="K47">
        <v>1</v>
      </c>
      <c r="L47">
        <v>2</v>
      </c>
      <c r="M47">
        <v>11.49</v>
      </c>
      <c r="N47">
        <v>2.6022453889334401E-3</v>
      </c>
      <c r="O47">
        <v>-0.64522223096345033</v>
      </c>
      <c r="P47">
        <v>0</v>
      </c>
    </row>
    <row r="48" spans="1:16">
      <c r="A48">
        <v>6.99</v>
      </c>
      <c r="B48">
        <v>9.49</v>
      </c>
      <c r="C48">
        <v>1</v>
      </c>
      <c r="D48">
        <v>2</v>
      </c>
      <c r="E48">
        <v>1</v>
      </c>
      <c r="F48">
        <v>6.99</v>
      </c>
      <c r="G48">
        <v>0</v>
      </c>
      <c r="H48">
        <v>0.35765379113018603</v>
      </c>
      <c r="K48">
        <v>1</v>
      </c>
      <c r="L48">
        <v>1</v>
      </c>
      <c r="M48">
        <v>6.99</v>
      </c>
      <c r="N48">
        <v>7.9791499599037702E-4</v>
      </c>
      <c r="O48">
        <v>-0.65492607677053671</v>
      </c>
      <c r="P48">
        <v>0</v>
      </c>
    </row>
    <row r="49" spans="1:16">
      <c r="A49">
        <v>17.989999999999998</v>
      </c>
      <c r="B49">
        <v>19.989999999999998</v>
      </c>
      <c r="C49">
        <v>1</v>
      </c>
      <c r="D49">
        <v>2</v>
      </c>
      <c r="E49">
        <v>1</v>
      </c>
      <c r="F49">
        <v>17.989999999999998</v>
      </c>
      <c r="G49">
        <v>0</v>
      </c>
      <c r="H49">
        <v>0.11117287381878826</v>
      </c>
      <c r="K49">
        <v>1</v>
      </c>
      <c r="L49">
        <v>1</v>
      </c>
      <c r="M49">
        <v>17.989999999999998</v>
      </c>
      <c r="N49">
        <v>5.208500400962309E-3</v>
      </c>
      <c r="O49">
        <v>-0.63120556479765899</v>
      </c>
      <c r="P49">
        <v>0</v>
      </c>
    </row>
    <row r="50" spans="1:16">
      <c r="A50">
        <v>20.99</v>
      </c>
      <c r="B50">
        <v>20.99</v>
      </c>
      <c r="C50">
        <v>2</v>
      </c>
      <c r="D50">
        <v>2</v>
      </c>
      <c r="E50">
        <v>0</v>
      </c>
      <c r="F50">
        <v>20.99</v>
      </c>
      <c r="G50">
        <v>0</v>
      </c>
      <c r="H50">
        <v>0</v>
      </c>
      <c r="K50">
        <v>1</v>
      </c>
      <c r="L50">
        <v>2</v>
      </c>
      <c r="M50">
        <v>20.99</v>
      </c>
      <c r="N50">
        <v>6.4113873295910178E-3</v>
      </c>
      <c r="O50">
        <v>-0.6247363342596014</v>
      </c>
      <c r="P50">
        <v>0</v>
      </c>
    </row>
    <row r="51" spans="1:16">
      <c r="A51">
        <v>479</v>
      </c>
      <c r="B51">
        <v>444</v>
      </c>
      <c r="C51">
        <v>2</v>
      </c>
      <c r="D51">
        <v>1</v>
      </c>
      <c r="E51">
        <v>1</v>
      </c>
      <c r="F51">
        <v>444</v>
      </c>
      <c r="G51">
        <v>7.8828828828828801E-2</v>
      </c>
      <c r="H51">
        <v>0</v>
      </c>
      <c r="K51">
        <v>1</v>
      </c>
      <c r="L51">
        <v>2</v>
      </c>
      <c r="M51">
        <v>479</v>
      </c>
      <c r="N51">
        <v>0.19005613472333602</v>
      </c>
      <c r="O51">
        <v>0.3629210919856487</v>
      </c>
      <c r="P51">
        <v>7.8828828828828801E-2</v>
      </c>
    </row>
    <row r="52" spans="1:16">
      <c r="A52">
        <v>759</v>
      </c>
      <c r="B52">
        <v>699</v>
      </c>
      <c r="C52">
        <v>2</v>
      </c>
      <c r="D52">
        <v>1</v>
      </c>
      <c r="E52">
        <v>1</v>
      </c>
      <c r="F52">
        <v>699</v>
      </c>
      <c r="G52">
        <v>8.5836909871244593E-2</v>
      </c>
      <c r="H52">
        <v>0</v>
      </c>
      <c r="K52">
        <v>1</v>
      </c>
      <c r="L52">
        <v>2</v>
      </c>
      <c r="M52">
        <v>759</v>
      </c>
      <c r="N52">
        <v>0.30232558139534882</v>
      </c>
      <c r="O52">
        <v>0.96671594220435575</v>
      </c>
      <c r="P52">
        <v>8.5836909871244593E-2</v>
      </c>
    </row>
    <row r="53" spans="1:16">
      <c r="A53">
        <v>900</v>
      </c>
      <c r="B53">
        <v>949</v>
      </c>
      <c r="C53">
        <v>1</v>
      </c>
      <c r="D53">
        <v>2</v>
      </c>
      <c r="E53">
        <v>1</v>
      </c>
      <c r="F53">
        <v>900</v>
      </c>
      <c r="G53">
        <v>0</v>
      </c>
      <c r="H53">
        <v>5.4444444444444517E-2</v>
      </c>
      <c r="K53">
        <v>1</v>
      </c>
      <c r="L53">
        <v>1</v>
      </c>
      <c r="M53">
        <v>900</v>
      </c>
      <c r="N53">
        <v>0.35886126704089816</v>
      </c>
      <c r="O53">
        <v>1.2707697774930617</v>
      </c>
      <c r="P53">
        <v>0</v>
      </c>
    </row>
    <row r="54" spans="1:16">
      <c r="A54">
        <v>1099</v>
      </c>
      <c r="B54">
        <v>1049</v>
      </c>
      <c r="C54">
        <v>2</v>
      </c>
      <c r="D54">
        <v>1</v>
      </c>
      <c r="E54">
        <v>1</v>
      </c>
      <c r="F54">
        <v>1049</v>
      </c>
      <c r="G54">
        <v>4.7664442326024847E-2</v>
      </c>
      <c r="H54">
        <v>0</v>
      </c>
      <c r="K54">
        <v>1</v>
      </c>
      <c r="L54">
        <v>2</v>
      </c>
      <c r="M54">
        <v>1099</v>
      </c>
      <c r="N54">
        <v>0.43865276663993585</v>
      </c>
      <c r="O54">
        <v>1.6998954031842142</v>
      </c>
      <c r="P54">
        <v>4.7664442326024847E-2</v>
      </c>
    </row>
    <row r="55" spans="1:16">
      <c r="A55">
        <v>529</v>
      </c>
      <c r="B55">
        <v>499</v>
      </c>
      <c r="C55">
        <v>2</v>
      </c>
      <c r="D55">
        <v>1</v>
      </c>
      <c r="E55">
        <v>1</v>
      </c>
      <c r="F55">
        <v>499</v>
      </c>
      <c r="G55">
        <v>6.0120240480961984E-2</v>
      </c>
      <c r="H55">
        <v>0</v>
      </c>
      <c r="K55">
        <v>1</v>
      </c>
      <c r="L55">
        <v>2</v>
      </c>
      <c r="M55">
        <v>529</v>
      </c>
      <c r="N55">
        <v>0.21010425020048115</v>
      </c>
      <c r="O55">
        <v>0.47074160095327494</v>
      </c>
      <c r="P55">
        <v>6.0120240480961984E-2</v>
      </c>
    </row>
    <row r="56" spans="1:16">
      <c r="A56">
        <v>799</v>
      </c>
      <c r="B56">
        <v>799</v>
      </c>
      <c r="C56">
        <v>2</v>
      </c>
      <c r="D56">
        <v>2</v>
      </c>
      <c r="E56">
        <v>0</v>
      </c>
      <c r="F56">
        <v>799</v>
      </c>
      <c r="G56">
        <v>0</v>
      </c>
      <c r="H56">
        <v>0</v>
      </c>
      <c r="K56">
        <v>1</v>
      </c>
      <c r="L56">
        <v>2</v>
      </c>
      <c r="M56">
        <v>799</v>
      </c>
      <c r="N56">
        <v>0.31836407377706494</v>
      </c>
      <c r="O56">
        <v>1.0529723493784569</v>
      </c>
      <c r="P56">
        <v>0</v>
      </c>
    </row>
    <row r="57" spans="1:16">
      <c r="A57">
        <v>689.99</v>
      </c>
      <c r="B57">
        <v>869</v>
      </c>
      <c r="C57">
        <v>1</v>
      </c>
      <c r="D57">
        <v>2</v>
      </c>
      <c r="E57">
        <v>1</v>
      </c>
      <c r="F57">
        <v>689.99</v>
      </c>
      <c r="G57">
        <v>0</v>
      </c>
      <c r="H57">
        <v>0.25943854258757382</v>
      </c>
      <c r="K57">
        <v>1</v>
      </c>
      <c r="L57">
        <v>1</v>
      </c>
      <c r="M57">
        <v>689.99</v>
      </c>
      <c r="N57">
        <v>0.27465517241379311</v>
      </c>
      <c r="O57">
        <v>0.81790207572723805</v>
      </c>
      <c r="P57">
        <v>0</v>
      </c>
    </row>
    <row r="58" spans="1:16">
      <c r="A58">
        <v>689</v>
      </c>
      <c r="B58">
        <v>758</v>
      </c>
      <c r="C58">
        <v>1</v>
      </c>
      <c r="D58">
        <v>2</v>
      </c>
      <c r="E58">
        <v>1</v>
      </c>
      <c r="F58">
        <v>689</v>
      </c>
      <c r="G58">
        <v>0</v>
      </c>
      <c r="H58">
        <v>0.100145137880987</v>
      </c>
      <c r="K58">
        <v>1</v>
      </c>
      <c r="L58">
        <v>1</v>
      </c>
      <c r="M58">
        <v>689</v>
      </c>
      <c r="N58">
        <v>0.27425821972734565</v>
      </c>
      <c r="O58">
        <v>0.81576722964967896</v>
      </c>
      <c r="P58">
        <v>0</v>
      </c>
    </row>
    <row r="59" spans="1:16">
      <c r="A59">
        <v>7.99</v>
      </c>
      <c r="B59">
        <v>7.99</v>
      </c>
      <c r="C59">
        <v>2</v>
      </c>
      <c r="D59">
        <v>2</v>
      </c>
      <c r="E59">
        <v>0</v>
      </c>
      <c r="F59">
        <v>7.99</v>
      </c>
      <c r="G59">
        <v>0</v>
      </c>
      <c r="H59">
        <v>0</v>
      </c>
      <c r="K59">
        <v>1</v>
      </c>
      <c r="L59">
        <v>2</v>
      </c>
      <c r="M59">
        <v>7.99</v>
      </c>
      <c r="N59">
        <v>1.19887730553328E-3</v>
      </c>
      <c r="O59">
        <v>-0.65276966659118418</v>
      </c>
      <c r="P59">
        <v>0</v>
      </c>
    </row>
    <row r="60" spans="1:16">
      <c r="A60">
        <v>7.95</v>
      </c>
      <c r="B60">
        <v>7.99</v>
      </c>
      <c r="C60">
        <v>1</v>
      </c>
      <c r="D60">
        <v>2</v>
      </c>
      <c r="E60">
        <v>1</v>
      </c>
      <c r="F60">
        <v>7.95</v>
      </c>
      <c r="G60">
        <v>0</v>
      </c>
      <c r="H60">
        <v>5.031446540880502E-3</v>
      </c>
      <c r="K60">
        <v>1</v>
      </c>
      <c r="L60">
        <v>1</v>
      </c>
      <c r="M60">
        <v>7.95</v>
      </c>
      <c r="N60">
        <v>1.1828388131515637E-3</v>
      </c>
      <c r="O60">
        <v>-0.65285592299835837</v>
      </c>
      <c r="P60">
        <v>0</v>
      </c>
    </row>
    <row r="61" spans="1:16">
      <c r="A61">
        <v>306.00135593220335</v>
      </c>
      <c r="B61">
        <v>315.40118644067792</v>
      </c>
      <c r="C61">
        <v>86</v>
      </c>
      <c r="D61">
        <v>113</v>
      </c>
      <c r="E61">
        <v>36</v>
      </c>
      <c r="G61">
        <v>4.8872890561016558E-3</v>
      </c>
      <c r="H61">
        <v>8.1168925384477592E-2</v>
      </c>
      <c r="J61">
        <v>0.61016949152542377</v>
      </c>
      <c r="K61">
        <v>2</v>
      </c>
      <c r="L61">
        <v>2</v>
      </c>
      <c r="M61">
        <v>359</v>
      </c>
      <c r="N61">
        <v>0.14194065757818766</v>
      </c>
      <c r="O61">
        <v>0.10415187046334567</v>
      </c>
      <c r="P61">
        <v>0</v>
      </c>
    </row>
    <row r="62" spans="1:16">
      <c r="A62">
        <v>5</v>
      </c>
      <c r="B62">
        <v>6.49</v>
      </c>
      <c r="K62">
        <v>2</v>
      </c>
      <c r="L62">
        <v>2</v>
      </c>
      <c r="M62">
        <v>227</v>
      </c>
      <c r="N62">
        <v>8.9013632718524457E-2</v>
      </c>
      <c r="O62">
        <v>-0.18049427321118766</v>
      </c>
      <c r="P62">
        <v>3.6529680365296802E-2</v>
      </c>
    </row>
    <row r="63" spans="1:16">
      <c r="A63">
        <v>2499</v>
      </c>
      <c r="B63">
        <v>2499</v>
      </c>
      <c r="K63">
        <v>2</v>
      </c>
      <c r="L63">
        <v>1</v>
      </c>
      <c r="M63">
        <v>817</v>
      </c>
      <c r="N63">
        <v>0.32558139534883723</v>
      </c>
      <c r="O63">
        <v>1.0917877326068022</v>
      </c>
      <c r="P63">
        <v>0</v>
      </c>
    </row>
    <row r="64" spans="1:16">
      <c r="K64">
        <v>2</v>
      </c>
      <c r="L64">
        <v>2</v>
      </c>
      <c r="M64">
        <v>719</v>
      </c>
      <c r="N64">
        <v>0.2862870890136327</v>
      </c>
      <c r="O64">
        <v>0.88045953503025476</v>
      </c>
      <c r="P64">
        <v>2.8612303290414864E-2</v>
      </c>
    </row>
    <row r="65" spans="11:16">
      <c r="K65">
        <v>2</v>
      </c>
      <c r="L65">
        <v>2</v>
      </c>
      <c r="M65">
        <v>199</v>
      </c>
      <c r="N65">
        <v>7.7786688051323175E-2</v>
      </c>
      <c r="O65">
        <v>-0.24087375823305837</v>
      </c>
      <c r="P65">
        <v>0.2839538034711917</v>
      </c>
    </row>
    <row r="66" spans="11:16">
      <c r="K66">
        <v>2</v>
      </c>
      <c r="L66">
        <v>2</v>
      </c>
      <c r="M66">
        <v>248</v>
      </c>
      <c r="N66">
        <v>9.7433841218925427E-2</v>
      </c>
      <c r="O66">
        <v>-0.13520965944478464</v>
      </c>
      <c r="P66">
        <v>0.24623115577889454</v>
      </c>
    </row>
    <row r="67" spans="11:16">
      <c r="K67">
        <v>2</v>
      </c>
      <c r="L67">
        <v>2</v>
      </c>
      <c r="M67">
        <v>299</v>
      </c>
      <c r="N67">
        <v>0.11788291900561347</v>
      </c>
      <c r="O67">
        <v>-2.5232740297805846E-2</v>
      </c>
      <c r="P67">
        <v>0.11152416356877315</v>
      </c>
    </row>
    <row r="68" spans="11:16">
      <c r="K68">
        <v>2</v>
      </c>
      <c r="L68">
        <v>2</v>
      </c>
      <c r="M68">
        <v>689</v>
      </c>
      <c r="N68">
        <v>0.27425821972734565</v>
      </c>
      <c r="O68">
        <v>0.81576722964967896</v>
      </c>
      <c r="P68">
        <v>0.14835247254120909</v>
      </c>
    </row>
    <row r="69" spans="11:16">
      <c r="K69">
        <v>2</v>
      </c>
      <c r="L69">
        <v>2</v>
      </c>
      <c r="M69">
        <v>529</v>
      </c>
      <c r="N69">
        <v>0.21010425020048115</v>
      </c>
      <c r="O69">
        <v>0.47074160095327494</v>
      </c>
      <c r="P69">
        <v>2.7184466019417375E-2</v>
      </c>
    </row>
    <row r="70" spans="11:16">
      <c r="K70">
        <v>2</v>
      </c>
      <c r="L70">
        <v>2</v>
      </c>
      <c r="M70">
        <v>279</v>
      </c>
      <c r="N70">
        <v>0.10986367281475541</v>
      </c>
      <c r="O70">
        <v>-6.8360943884856348E-2</v>
      </c>
      <c r="P70">
        <v>7.7220077220077288E-2</v>
      </c>
    </row>
    <row r="71" spans="11:16">
      <c r="K71">
        <v>2</v>
      </c>
      <c r="L71">
        <v>2</v>
      </c>
      <c r="M71">
        <v>799</v>
      </c>
      <c r="N71">
        <v>0.31836407377706494</v>
      </c>
      <c r="O71">
        <v>1.0529723493784569</v>
      </c>
      <c r="P71">
        <v>0.15965166908563133</v>
      </c>
    </row>
    <row r="72" spans="11:16">
      <c r="K72">
        <v>2</v>
      </c>
      <c r="L72">
        <v>2</v>
      </c>
      <c r="M72">
        <v>219</v>
      </c>
      <c r="N72">
        <v>8.5805934242181234E-2</v>
      </c>
      <c r="O72">
        <v>-0.19774555464600788</v>
      </c>
      <c r="P72">
        <v>0.10050251256281406</v>
      </c>
    </row>
    <row r="73" spans="11:16">
      <c r="K73">
        <v>2</v>
      </c>
      <c r="L73">
        <v>2</v>
      </c>
      <c r="M73">
        <v>569</v>
      </c>
      <c r="N73">
        <v>0.22614274258219727</v>
      </c>
      <c r="O73">
        <v>0.55699800812737599</v>
      </c>
      <c r="P73">
        <v>1.7605633802817433E-3</v>
      </c>
    </row>
    <row r="74" spans="11:16">
      <c r="K74">
        <v>2</v>
      </c>
      <c r="L74">
        <v>2</v>
      </c>
      <c r="M74">
        <v>1299</v>
      </c>
      <c r="N74">
        <v>0.51884522854851645</v>
      </c>
      <c r="O74">
        <v>2.1311774390547193</v>
      </c>
      <c r="P74">
        <v>0</v>
      </c>
    </row>
    <row r="75" spans="11:16">
      <c r="K75">
        <v>2</v>
      </c>
      <c r="L75">
        <v>2</v>
      </c>
      <c r="M75">
        <v>489</v>
      </c>
      <c r="N75">
        <v>0.19406575781876503</v>
      </c>
      <c r="O75">
        <v>0.38448519377917395</v>
      </c>
      <c r="P75">
        <v>2.1107854991084807E-3</v>
      </c>
    </row>
    <row r="76" spans="11:16">
      <c r="K76">
        <v>2</v>
      </c>
      <c r="L76">
        <v>2</v>
      </c>
      <c r="M76">
        <v>1399</v>
      </c>
      <c r="N76">
        <v>0.55894145950280671</v>
      </c>
      <c r="O76">
        <v>2.3468184569899719</v>
      </c>
      <c r="P76">
        <v>0</v>
      </c>
    </row>
    <row r="77" spans="11:16">
      <c r="K77">
        <v>2</v>
      </c>
      <c r="L77">
        <v>2</v>
      </c>
      <c r="M77">
        <v>499</v>
      </c>
      <c r="N77">
        <v>0.19807538091419408</v>
      </c>
      <c r="O77">
        <v>0.4060492955726992</v>
      </c>
      <c r="P77">
        <v>2.4640657084188833E-2</v>
      </c>
    </row>
    <row r="78" spans="11:16">
      <c r="K78">
        <v>2</v>
      </c>
      <c r="L78">
        <v>2</v>
      </c>
      <c r="M78">
        <v>2499</v>
      </c>
      <c r="N78">
        <v>1</v>
      </c>
      <c r="O78">
        <v>4.71886965427775</v>
      </c>
      <c r="P78">
        <v>0</v>
      </c>
    </row>
    <row r="79" spans="11:16">
      <c r="K79">
        <v>2</v>
      </c>
      <c r="L79">
        <v>2</v>
      </c>
      <c r="M79">
        <v>13.99</v>
      </c>
      <c r="N79">
        <v>3.604651162790698E-3</v>
      </c>
      <c r="O79">
        <v>-0.639831205515069</v>
      </c>
      <c r="P79">
        <v>7.6982294072363455E-2</v>
      </c>
    </row>
    <row r="80" spans="11:16">
      <c r="K80">
        <v>2</v>
      </c>
      <c r="L80">
        <v>2</v>
      </c>
      <c r="M80">
        <v>8.99</v>
      </c>
      <c r="N80">
        <v>1.5998396150761829E-3</v>
      </c>
      <c r="O80">
        <v>-0.65061325641183165</v>
      </c>
      <c r="P80">
        <v>0</v>
      </c>
    </row>
    <row r="81" spans="11:16">
      <c r="K81">
        <v>2</v>
      </c>
      <c r="L81">
        <v>2</v>
      </c>
      <c r="M81">
        <v>8.99</v>
      </c>
      <c r="N81">
        <v>1.5998396150761829E-3</v>
      </c>
      <c r="O81">
        <v>-0.65061325641183165</v>
      </c>
      <c r="P81">
        <v>0</v>
      </c>
    </row>
    <row r="82" spans="11:16">
      <c r="K82">
        <v>2</v>
      </c>
      <c r="L82">
        <v>2</v>
      </c>
      <c r="M82">
        <v>7.99</v>
      </c>
      <c r="N82">
        <v>1.19887730553328E-3</v>
      </c>
      <c r="O82">
        <v>-0.65276966659118418</v>
      </c>
      <c r="P82">
        <v>0</v>
      </c>
    </row>
    <row r="83" spans="11:16">
      <c r="K83">
        <v>2</v>
      </c>
      <c r="L83">
        <v>2</v>
      </c>
      <c r="M83">
        <v>8.99</v>
      </c>
      <c r="N83">
        <v>1.5998396150761829E-3</v>
      </c>
      <c r="O83">
        <v>-0.65061325641183165</v>
      </c>
      <c r="P83">
        <v>0.12515644555694627</v>
      </c>
    </row>
    <row r="84" spans="11:16">
      <c r="K84">
        <v>2</v>
      </c>
      <c r="L84">
        <v>2</v>
      </c>
      <c r="M84">
        <v>7.99</v>
      </c>
      <c r="N84">
        <v>1.19887730553328E-3</v>
      </c>
      <c r="O84">
        <v>-0.65276966659118418</v>
      </c>
      <c r="P84">
        <v>0.59800000000000009</v>
      </c>
    </row>
    <row r="85" spans="11:16">
      <c r="K85">
        <v>2</v>
      </c>
      <c r="L85">
        <v>2</v>
      </c>
      <c r="M85">
        <v>13.99</v>
      </c>
      <c r="N85">
        <v>3.604651162790698E-3</v>
      </c>
      <c r="O85">
        <v>-0.639831205515069</v>
      </c>
      <c r="P85">
        <v>7.6982294072363455E-2</v>
      </c>
    </row>
    <row r="86" spans="11:16">
      <c r="K86">
        <v>2</v>
      </c>
      <c r="L86">
        <v>2</v>
      </c>
      <c r="M86">
        <v>9.99</v>
      </c>
      <c r="N86">
        <v>2.0008019246190857E-3</v>
      </c>
      <c r="O86">
        <v>-0.64845684623247912</v>
      </c>
      <c r="P86">
        <v>0.11123470522803114</v>
      </c>
    </row>
    <row r="87" spans="11:16">
      <c r="K87">
        <v>2</v>
      </c>
      <c r="L87">
        <v>2</v>
      </c>
      <c r="M87">
        <v>7.99</v>
      </c>
      <c r="N87">
        <v>1.19887730553328E-3</v>
      </c>
      <c r="O87">
        <v>-0.65276966659118418</v>
      </c>
      <c r="P87">
        <v>0.33166666666666678</v>
      </c>
    </row>
    <row r="88" spans="11:16">
      <c r="K88">
        <v>2</v>
      </c>
      <c r="L88">
        <v>2</v>
      </c>
      <c r="M88">
        <v>8.99</v>
      </c>
      <c r="N88">
        <v>1.5998396150761829E-3</v>
      </c>
      <c r="O88">
        <v>-0.65061325641183165</v>
      </c>
      <c r="P88">
        <v>0.12515644555694627</v>
      </c>
    </row>
    <row r="89" spans="11:16">
      <c r="K89">
        <v>2</v>
      </c>
      <c r="L89">
        <v>2</v>
      </c>
      <c r="M89">
        <v>13.99</v>
      </c>
      <c r="N89">
        <v>3.604651162790698E-3</v>
      </c>
      <c r="O89">
        <v>-0.639831205515069</v>
      </c>
      <c r="P89">
        <v>0.2729754322111011</v>
      </c>
    </row>
    <row r="90" spans="11:16">
      <c r="K90">
        <v>2</v>
      </c>
      <c r="L90">
        <v>2</v>
      </c>
      <c r="M90">
        <v>8.99</v>
      </c>
      <c r="N90">
        <v>1.5998396150761829E-3</v>
      </c>
      <c r="O90">
        <v>-0.65061325641183165</v>
      </c>
      <c r="P90">
        <v>0</v>
      </c>
    </row>
    <row r="91" spans="11:16">
      <c r="K91">
        <v>2</v>
      </c>
      <c r="L91">
        <v>2</v>
      </c>
      <c r="M91">
        <v>12.99</v>
      </c>
      <c r="N91">
        <v>3.2036888532477946E-3</v>
      </c>
      <c r="O91">
        <v>-0.64198761569442153</v>
      </c>
      <c r="P91">
        <v>0</v>
      </c>
    </row>
    <row r="92" spans="11:16">
      <c r="K92">
        <v>2</v>
      </c>
      <c r="L92">
        <v>2</v>
      </c>
      <c r="M92">
        <v>15.99</v>
      </c>
      <c r="N92">
        <v>4.4065757818765039E-3</v>
      </c>
      <c r="O92">
        <v>-0.63551838515636405</v>
      </c>
      <c r="P92">
        <v>0.14295925661186559</v>
      </c>
    </row>
    <row r="93" spans="11:16">
      <c r="K93">
        <v>2</v>
      </c>
      <c r="L93">
        <v>2</v>
      </c>
      <c r="M93">
        <v>11.99</v>
      </c>
      <c r="N93">
        <v>2.8027265437048916E-3</v>
      </c>
      <c r="O93">
        <v>-0.64414402587377406</v>
      </c>
      <c r="P93">
        <v>0.20020020020020013</v>
      </c>
    </row>
    <row r="94" spans="11:16">
      <c r="K94">
        <v>2</v>
      </c>
      <c r="L94">
        <v>2</v>
      </c>
      <c r="M94">
        <v>9.99</v>
      </c>
      <c r="N94">
        <v>2.0008019246190857E-3</v>
      </c>
      <c r="O94">
        <v>-0.64845684623247912</v>
      </c>
      <c r="P94">
        <v>0</v>
      </c>
    </row>
    <row r="95" spans="11:16">
      <c r="K95">
        <v>2</v>
      </c>
      <c r="L95">
        <v>2</v>
      </c>
      <c r="M95">
        <v>11.99</v>
      </c>
      <c r="N95">
        <v>2.8027265437048916E-3</v>
      </c>
      <c r="O95">
        <v>-0.64414402587377406</v>
      </c>
      <c r="P95">
        <v>0</v>
      </c>
    </row>
    <row r="96" spans="11:16">
      <c r="K96">
        <v>2</v>
      </c>
      <c r="L96">
        <v>2</v>
      </c>
      <c r="M96">
        <v>14.99</v>
      </c>
      <c r="N96">
        <v>4.0056134723336009E-3</v>
      </c>
      <c r="O96">
        <v>-0.63767479533571647</v>
      </c>
      <c r="P96">
        <v>0.50050050050050054</v>
      </c>
    </row>
    <row r="97" spans="11:16">
      <c r="K97">
        <v>2</v>
      </c>
      <c r="L97">
        <v>2</v>
      </c>
      <c r="M97">
        <v>11.99</v>
      </c>
      <c r="N97">
        <v>2.8027265437048916E-3</v>
      </c>
      <c r="O97">
        <v>-0.64414402587377406</v>
      </c>
      <c r="P97">
        <v>9.0991810737033774E-2</v>
      </c>
    </row>
    <row r="98" spans="11:16">
      <c r="K98">
        <v>2</v>
      </c>
      <c r="L98">
        <v>2</v>
      </c>
      <c r="M98">
        <v>11.99</v>
      </c>
      <c r="N98">
        <v>2.8027265437048916E-3</v>
      </c>
      <c r="O98">
        <v>-0.64414402587377406</v>
      </c>
      <c r="P98">
        <v>0</v>
      </c>
    </row>
    <row r="99" spans="11:16">
      <c r="K99">
        <v>2</v>
      </c>
      <c r="L99">
        <v>2</v>
      </c>
      <c r="M99">
        <v>7.99</v>
      </c>
      <c r="N99">
        <v>1.19887730553328E-3</v>
      </c>
      <c r="O99">
        <v>-0.65276966659118418</v>
      </c>
      <c r="P99">
        <v>0</v>
      </c>
    </row>
    <row r="100" spans="11:16">
      <c r="K100">
        <v>2</v>
      </c>
      <c r="L100">
        <v>2</v>
      </c>
      <c r="M100">
        <v>23.49</v>
      </c>
      <c r="N100">
        <v>7.4137931034482752E-3</v>
      </c>
      <c r="O100">
        <v>-0.61934530881122007</v>
      </c>
      <c r="P100">
        <v>0</v>
      </c>
    </row>
    <row r="101" spans="11:16">
      <c r="K101">
        <v>2</v>
      </c>
      <c r="L101">
        <v>2</v>
      </c>
      <c r="M101">
        <v>19.989999999999998</v>
      </c>
      <c r="N101">
        <v>6.0104250200481149E-3</v>
      </c>
      <c r="O101">
        <v>-0.62689274443895393</v>
      </c>
      <c r="P101">
        <v>0</v>
      </c>
    </row>
    <row r="102" spans="11:16">
      <c r="K102">
        <v>2</v>
      </c>
      <c r="L102">
        <v>2</v>
      </c>
      <c r="M102">
        <v>11.49</v>
      </c>
      <c r="N102">
        <v>2.6022453889334401E-3</v>
      </c>
      <c r="O102">
        <v>-0.64522223096345033</v>
      </c>
      <c r="P102">
        <v>0</v>
      </c>
    </row>
    <row r="103" spans="11:16">
      <c r="K103">
        <v>2</v>
      </c>
      <c r="L103">
        <v>2</v>
      </c>
      <c r="M103">
        <v>6.49</v>
      </c>
      <c r="N103">
        <v>5.9743384121892554E-4</v>
      </c>
      <c r="O103">
        <v>-0.65600428186021298</v>
      </c>
      <c r="P103">
        <v>0</v>
      </c>
    </row>
    <row r="104" spans="11:16">
      <c r="K104">
        <v>2</v>
      </c>
      <c r="L104">
        <v>2</v>
      </c>
      <c r="M104">
        <v>14.99</v>
      </c>
      <c r="N104">
        <v>4.0056134723336009E-3</v>
      </c>
      <c r="O104">
        <v>-0.63767479533571647</v>
      </c>
      <c r="P104">
        <v>0</v>
      </c>
    </row>
    <row r="105" spans="11:16">
      <c r="K105">
        <v>2</v>
      </c>
      <c r="L105">
        <v>2</v>
      </c>
      <c r="M105">
        <v>20.49</v>
      </c>
      <c r="N105">
        <v>6.2109061748195664E-3</v>
      </c>
      <c r="O105">
        <v>-0.62581453934927767</v>
      </c>
      <c r="P105">
        <v>0</v>
      </c>
    </row>
    <row r="106" spans="11:16">
      <c r="K106">
        <v>2</v>
      </c>
      <c r="L106">
        <v>2</v>
      </c>
      <c r="M106">
        <v>11.49</v>
      </c>
      <c r="N106">
        <v>2.6022453889334401E-3</v>
      </c>
      <c r="O106">
        <v>-0.64522223096345033</v>
      </c>
      <c r="P106">
        <v>0</v>
      </c>
    </row>
    <row r="107" spans="11:16">
      <c r="K107">
        <v>2</v>
      </c>
      <c r="L107">
        <v>2</v>
      </c>
      <c r="M107">
        <v>9.49</v>
      </c>
      <c r="N107">
        <v>1.8003207698476344E-3</v>
      </c>
      <c r="O107">
        <v>-0.64953505132215539</v>
      </c>
      <c r="P107">
        <v>0.35765379113018603</v>
      </c>
    </row>
    <row r="108" spans="11:16">
      <c r="K108">
        <v>2</v>
      </c>
      <c r="L108">
        <v>2</v>
      </c>
      <c r="M108">
        <v>19.989999999999998</v>
      </c>
      <c r="N108">
        <v>6.0104250200481149E-3</v>
      </c>
      <c r="O108">
        <v>-0.62689274443895393</v>
      </c>
      <c r="P108">
        <v>0.11117287381878826</v>
      </c>
    </row>
    <row r="109" spans="11:16">
      <c r="K109">
        <v>2</v>
      </c>
      <c r="L109">
        <v>2</v>
      </c>
      <c r="M109">
        <v>20.99</v>
      </c>
      <c r="N109">
        <v>6.4113873295910178E-3</v>
      </c>
      <c r="O109">
        <v>-0.6247363342596014</v>
      </c>
      <c r="P109">
        <v>0</v>
      </c>
    </row>
    <row r="110" spans="11:16">
      <c r="K110">
        <v>2</v>
      </c>
      <c r="L110">
        <v>1</v>
      </c>
      <c r="M110">
        <v>444</v>
      </c>
      <c r="N110">
        <v>0.17602245388933441</v>
      </c>
      <c r="O110">
        <v>0.28744673570831031</v>
      </c>
      <c r="P110">
        <v>0</v>
      </c>
    </row>
    <row r="111" spans="11:16">
      <c r="K111">
        <v>2</v>
      </c>
      <c r="L111">
        <v>1</v>
      </c>
      <c r="M111">
        <v>699</v>
      </c>
      <c r="N111">
        <v>0.27826784282277467</v>
      </c>
      <c r="O111">
        <v>0.83733133144320426</v>
      </c>
      <c r="P111">
        <v>0</v>
      </c>
    </row>
    <row r="112" spans="11:16">
      <c r="K112">
        <v>2</v>
      </c>
      <c r="L112">
        <v>2</v>
      </c>
      <c r="M112">
        <v>949</v>
      </c>
      <c r="N112">
        <v>0.3785084202085004</v>
      </c>
      <c r="O112">
        <v>1.3764338762813355</v>
      </c>
      <c r="P112">
        <v>5.4444444444444517E-2</v>
      </c>
    </row>
    <row r="113" spans="11:16">
      <c r="K113">
        <v>2</v>
      </c>
      <c r="L113">
        <v>1</v>
      </c>
      <c r="M113">
        <v>1049</v>
      </c>
      <c r="N113">
        <v>0.41860465116279072</v>
      </c>
      <c r="O113">
        <v>1.5920748942165879</v>
      </c>
      <c r="P113">
        <v>0</v>
      </c>
    </row>
    <row r="114" spans="11:16">
      <c r="K114">
        <v>2</v>
      </c>
      <c r="L114">
        <v>1</v>
      </c>
      <c r="M114">
        <v>499</v>
      </c>
      <c r="N114">
        <v>0.19807538091419408</v>
      </c>
      <c r="O114">
        <v>0.4060492955726992</v>
      </c>
      <c r="P114">
        <v>0</v>
      </c>
    </row>
    <row r="115" spans="11:16">
      <c r="K115">
        <v>2</v>
      </c>
      <c r="L115">
        <v>2</v>
      </c>
      <c r="M115">
        <v>799</v>
      </c>
      <c r="N115">
        <v>0.31836407377706494</v>
      </c>
      <c r="O115">
        <v>1.0529723493784569</v>
      </c>
      <c r="P115">
        <v>0</v>
      </c>
    </row>
    <row r="116" spans="11:16">
      <c r="K116">
        <v>2</v>
      </c>
      <c r="L116">
        <v>2</v>
      </c>
      <c r="M116">
        <v>869</v>
      </c>
      <c r="N116">
        <v>0.34643143544506816</v>
      </c>
      <c r="O116">
        <v>1.2039210619331335</v>
      </c>
      <c r="P116">
        <v>0.25943854258757382</v>
      </c>
    </row>
    <row r="117" spans="11:16">
      <c r="K117">
        <v>2</v>
      </c>
      <c r="L117">
        <v>2</v>
      </c>
      <c r="M117">
        <v>758</v>
      </c>
      <c r="N117">
        <v>0.30192461908580592</v>
      </c>
      <c r="O117">
        <v>0.96455953202500322</v>
      </c>
      <c r="P117">
        <v>0.100145137880987</v>
      </c>
    </row>
    <row r="118" spans="11:16">
      <c r="K118">
        <v>2</v>
      </c>
      <c r="L118">
        <v>2</v>
      </c>
      <c r="M118">
        <v>7.99</v>
      </c>
      <c r="N118">
        <v>1.19887730553328E-3</v>
      </c>
      <c r="O118">
        <v>-0.65276966659118418</v>
      </c>
      <c r="P118">
        <v>0</v>
      </c>
    </row>
    <row r="119" spans="11:16">
      <c r="K119">
        <v>2</v>
      </c>
      <c r="L119">
        <v>2</v>
      </c>
      <c r="M119">
        <v>7.99</v>
      </c>
      <c r="N119">
        <v>1.19887730553328E-3</v>
      </c>
      <c r="O119">
        <v>-0.65276966659118418</v>
      </c>
      <c r="P119">
        <v>5.031446540880502E-3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sqref="A1:G99"/>
    </sheetView>
  </sheetViews>
  <sheetFormatPr baseColWidth="10" defaultRowHeight="15"/>
  <sheetData>
    <row r="1" spans="1:6">
      <c r="A1" t="s">
        <v>344</v>
      </c>
      <c r="B1" t="s">
        <v>346</v>
      </c>
      <c r="C1" t="s">
        <v>345</v>
      </c>
      <c r="D1" t="s">
        <v>347</v>
      </c>
      <c r="E1" t="s">
        <v>348</v>
      </c>
      <c r="F1" t="s">
        <v>349</v>
      </c>
    </row>
    <row r="2" spans="1:6">
      <c r="A2">
        <v>1</v>
      </c>
      <c r="B2">
        <v>2</v>
      </c>
      <c r="C2">
        <v>353</v>
      </c>
      <c r="D2">
        <v>0.13099428484917303</v>
      </c>
      <c r="E2">
        <v>-0.4280966640213153</v>
      </c>
      <c r="F2">
        <v>1.1461318051575908E-2</v>
      </c>
    </row>
    <row r="3" spans="1:6">
      <c r="A3">
        <v>1</v>
      </c>
      <c r="B3">
        <v>1</v>
      </c>
      <c r="C3">
        <v>351</v>
      </c>
      <c r="D3">
        <v>0.13023731122970367</v>
      </c>
      <c r="E3">
        <v>-0.43150063559373791</v>
      </c>
      <c r="F3">
        <v>0</v>
      </c>
    </row>
    <row r="4" spans="1:6">
      <c r="A4">
        <v>1</v>
      </c>
      <c r="B4">
        <v>2</v>
      </c>
      <c r="C4">
        <v>650</v>
      </c>
      <c r="D4">
        <v>0.2434048673403732</v>
      </c>
      <c r="E4">
        <v>7.739311448344649E-2</v>
      </c>
      <c r="F4">
        <v>1.4151311375657283E-2</v>
      </c>
    </row>
    <row r="5" spans="1:6">
      <c r="A5">
        <v>1</v>
      </c>
      <c r="B5">
        <v>1</v>
      </c>
      <c r="C5">
        <v>349</v>
      </c>
      <c r="D5">
        <v>0.12948033761023431</v>
      </c>
      <c r="E5">
        <v>-0.43490460716616053</v>
      </c>
      <c r="F5">
        <v>0</v>
      </c>
    </row>
    <row r="6" spans="1:6">
      <c r="A6">
        <v>1</v>
      </c>
      <c r="B6">
        <v>1</v>
      </c>
      <c r="C6">
        <v>915</v>
      </c>
      <c r="D6">
        <v>0.34370387192006363</v>
      </c>
      <c r="E6">
        <v>0.528419347829446</v>
      </c>
      <c r="F6">
        <v>0</v>
      </c>
    </row>
    <row r="7" spans="1:6">
      <c r="A7">
        <v>1</v>
      </c>
      <c r="B7">
        <v>1</v>
      </c>
      <c r="C7">
        <v>810</v>
      </c>
      <c r="D7">
        <v>0.30396275689792213</v>
      </c>
      <c r="E7">
        <v>0.34971084027725752</v>
      </c>
      <c r="F7">
        <v>0</v>
      </c>
    </row>
    <row r="8" spans="1:6">
      <c r="A8">
        <v>1</v>
      </c>
      <c r="B8">
        <v>1</v>
      </c>
      <c r="C8">
        <v>533</v>
      </c>
      <c r="D8">
        <v>0.19912191060141557</v>
      </c>
      <c r="E8">
        <v>-0.12173922250327784</v>
      </c>
      <c r="F8">
        <v>0</v>
      </c>
    </row>
    <row r="9" spans="1:6">
      <c r="A9">
        <v>1</v>
      </c>
      <c r="B9">
        <v>2</v>
      </c>
      <c r="C9">
        <v>1040</v>
      </c>
      <c r="D9">
        <v>0.39101472313689867</v>
      </c>
      <c r="E9">
        <v>0.74116757110586096</v>
      </c>
      <c r="F9">
        <v>2.2293870168678342E-2</v>
      </c>
    </row>
    <row r="10" spans="1:6">
      <c r="A10">
        <v>1</v>
      </c>
      <c r="B10">
        <v>1</v>
      </c>
      <c r="C10">
        <v>191.9</v>
      </c>
      <c r="D10">
        <v>7.002005980091594E-2</v>
      </c>
      <c r="E10">
        <v>-0.70228657417995877</v>
      </c>
      <c r="F10">
        <v>0</v>
      </c>
    </row>
    <row r="11" spans="1:6">
      <c r="A11">
        <v>1</v>
      </c>
      <c r="B11">
        <v>2</v>
      </c>
      <c r="C11">
        <v>117.9</v>
      </c>
      <c r="D11">
        <v>4.2012035880549567E-2</v>
      </c>
      <c r="E11">
        <v>-0.82823352235959646</v>
      </c>
      <c r="F11">
        <v>0.18302227573750773</v>
      </c>
    </row>
    <row r="12" spans="1:6">
      <c r="A12">
        <v>1</v>
      </c>
      <c r="B12">
        <v>1</v>
      </c>
      <c r="C12">
        <v>176.9</v>
      </c>
      <c r="D12">
        <v>6.4342757654895735E-2</v>
      </c>
      <c r="E12">
        <v>-0.72781636097312863</v>
      </c>
      <c r="F12">
        <v>0</v>
      </c>
    </row>
    <row r="13" spans="1:6">
      <c r="A13">
        <v>1</v>
      </c>
      <c r="B13">
        <v>2</v>
      </c>
      <c r="C13">
        <v>154.9</v>
      </c>
      <c r="D13">
        <v>5.6016047840732754E-2</v>
      </c>
      <c r="E13">
        <v>-0.76526004826977767</v>
      </c>
      <c r="F13">
        <v>1.2749264465511612E-2</v>
      </c>
    </row>
    <row r="14" spans="1:6">
      <c r="A14">
        <v>1</v>
      </c>
      <c r="B14">
        <v>2</v>
      </c>
      <c r="C14">
        <v>189.9</v>
      </c>
      <c r="D14">
        <v>6.9263086181446581E-2</v>
      </c>
      <c r="E14">
        <v>-0.70569054575238144</v>
      </c>
      <c r="F14">
        <v>0</v>
      </c>
    </row>
    <row r="15" spans="1:6">
      <c r="A15">
        <v>1</v>
      </c>
      <c r="B15">
        <v>1</v>
      </c>
      <c r="C15">
        <v>244</v>
      </c>
      <c r="D15">
        <v>8.9739222588092804E-2</v>
      </c>
      <c r="E15">
        <v>-0.61361311471834901</v>
      </c>
      <c r="F15">
        <v>0</v>
      </c>
    </row>
    <row r="16" spans="1:6">
      <c r="A16">
        <v>1</v>
      </c>
      <c r="B16">
        <v>2</v>
      </c>
      <c r="C16">
        <v>198.9</v>
      </c>
      <c r="D16">
        <v>7.266946746905871E-2</v>
      </c>
      <c r="E16">
        <v>-0.69037267367647959</v>
      </c>
      <c r="F16">
        <v>7.5135135135135256E-2</v>
      </c>
    </row>
    <row r="17" spans="1:6">
      <c r="A17">
        <v>1</v>
      </c>
      <c r="B17">
        <v>1</v>
      </c>
      <c r="C17">
        <v>66.900000000000006</v>
      </c>
      <c r="D17">
        <v>2.2709208584080848E-2</v>
      </c>
      <c r="E17">
        <v>-0.91503479745637373</v>
      </c>
      <c r="F17">
        <v>0</v>
      </c>
    </row>
    <row r="18" spans="1:6">
      <c r="A18">
        <v>1</v>
      </c>
      <c r="B18">
        <v>1</v>
      </c>
      <c r="C18">
        <v>119.9</v>
      </c>
      <c r="D18">
        <v>4.2769009500018926E-2</v>
      </c>
      <c r="E18">
        <v>-0.82482955078717379</v>
      </c>
      <c r="F18">
        <v>0</v>
      </c>
    </row>
    <row r="19" spans="1:6">
      <c r="A19">
        <v>1</v>
      </c>
      <c r="B19">
        <v>1</v>
      </c>
      <c r="C19">
        <v>194</v>
      </c>
      <c r="D19">
        <v>7.0814882101358764E-2</v>
      </c>
      <c r="E19">
        <v>-0.69871240402891499</v>
      </c>
      <c r="F19">
        <v>0</v>
      </c>
    </row>
    <row r="20" spans="1:6">
      <c r="A20">
        <v>1</v>
      </c>
      <c r="B20">
        <v>2</v>
      </c>
      <c r="C20">
        <v>289</v>
      </c>
      <c r="D20">
        <v>0.10677112902615345</v>
      </c>
      <c r="E20">
        <v>-0.53702375433883964</v>
      </c>
      <c r="F20">
        <v>0</v>
      </c>
    </row>
    <row r="21" spans="1:6">
      <c r="A21">
        <v>1</v>
      </c>
      <c r="B21">
        <v>1</v>
      </c>
      <c r="C21">
        <v>539</v>
      </c>
      <c r="D21">
        <v>0.20139283145982365</v>
      </c>
      <c r="E21">
        <v>-0.11152730778600993</v>
      </c>
      <c r="F21">
        <v>0</v>
      </c>
    </row>
    <row r="22" spans="1:6">
      <c r="A22">
        <v>1</v>
      </c>
      <c r="B22">
        <v>1</v>
      </c>
      <c r="C22">
        <v>789</v>
      </c>
      <c r="D22">
        <v>0.2960145338934938</v>
      </c>
      <c r="E22">
        <v>0.31396913876681987</v>
      </c>
      <c r="F22">
        <v>0</v>
      </c>
    </row>
    <row r="23" spans="1:6">
      <c r="A23">
        <v>1</v>
      </c>
      <c r="B23">
        <v>2</v>
      </c>
      <c r="C23">
        <v>517</v>
      </c>
      <c r="D23">
        <v>0.19306612164566067</v>
      </c>
      <c r="E23">
        <v>-0.14897099508265896</v>
      </c>
      <c r="F23">
        <v>2.2648600534071806E-2</v>
      </c>
    </row>
    <row r="24" spans="1:6">
      <c r="A24">
        <v>1</v>
      </c>
      <c r="B24">
        <v>2</v>
      </c>
      <c r="C24">
        <v>269</v>
      </c>
      <c r="D24">
        <v>9.9201392831459831E-2</v>
      </c>
      <c r="E24">
        <v>-0.57106347006306613</v>
      </c>
      <c r="F24">
        <v>8.032128514056236E-2</v>
      </c>
    </row>
    <row r="25" spans="1:6">
      <c r="A25">
        <v>1</v>
      </c>
      <c r="B25">
        <v>2</v>
      </c>
      <c r="C25">
        <v>749</v>
      </c>
      <c r="D25">
        <v>0.28087506150410663</v>
      </c>
      <c r="E25">
        <v>0.24588970731836707</v>
      </c>
      <c r="F25">
        <v>0.15408320493066263</v>
      </c>
    </row>
    <row r="26" spans="1:6">
      <c r="A26">
        <v>1</v>
      </c>
      <c r="B26">
        <v>2</v>
      </c>
      <c r="C26">
        <v>674</v>
      </c>
      <c r="D26">
        <v>0.25248855077400556</v>
      </c>
      <c r="E26">
        <v>0.11824077335251815</v>
      </c>
      <c r="F26">
        <v>2.0300034817360091E-2</v>
      </c>
    </row>
    <row r="27" spans="1:6">
      <c r="A27">
        <v>1</v>
      </c>
      <c r="B27">
        <v>2</v>
      </c>
      <c r="C27">
        <v>691</v>
      </c>
      <c r="D27">
        <v>0.25892282653949511</v>
      </c>
      <c r="E27">
        <v>0.14717453171811057</v>
      </c>
      <c r="F27">
        <v>3.7537537537537524E-2</v>
      </c>
    </row>
    <row r="28" spans="1:6">
      <c r="A28">
        <v>1</v>
      </c>
      <c r="B28">
        <v>1</v>
      </c>
      <c r="C28">
        <v>215</v>
      </c>
      <c r="D28">
        <v>7.876310510578706E-2</v>
      </c>
      <c r="E28">
        <v>-0.66297070251847734</v>
      </c>
      <c r="F28">
        <v>0</v>
      </c>
    </row>
    <row r="29" spans="1:6">
      <c r="A29">
        <v>1</v>
      </c>
      <c r="B29">
        <v>2</v>
      </c>
      <c r="C29">
        <v>599</v>
      </c>
      <c r="D29">
        <v>0.22410204004390449</v>
      </c>
      <c r="E29">
        <v>-9.4081606133307825E-3</v>
      </c>
      <c r="F29">
        <v>0.22874315370571696</v>
      </c>
    </row>
    <row r="30" spans="1:6">
      <c r="A30">
        <v>1</v>
      </c>
      <c r="B30">
        <v>2</v>
      </c>
      <c r="C30">
        <v>549</v>
      </c>
      <c r="D30">
        <v>0.20517769955717044</v>
      </c>
      <c r="E30">
        <v>-9.450744992389673E-2</v>
      </c>
      <c r="F30">
        <v>0.12043102920467752</v>
      </c>
    </row>
    <row r="31" spans="1:6">
      <c r="A31">
        <v>1</v>
      </c>
      <c r="B31">
        <v>2</v>
      </c>
      <c r="C31">
        <v>1264</v>
      </c>
      <c r="D31">
        <v>0.47579576851746713</v>
      </c>
      <c r="E31">
        <v>1.1224123872171965</v>
      </c>
      <c r="F31">
        <v>5.4211843202668808E-2</v>
      </c>
    </row>
    <row r="32" spans="1:6">
      <c r="A32">
        <v>1</v>
      </c>
      <c r="B32">
        <v>1</v>
      </c>
      <c r="C32">
        <v>1397</v>
      </c>
      <c r="D32">
        <v>0.52613451421217972</v>
      </c>
      <c r="E32">
        <v>1.3487764967833018</v>
      </c>
      <c r="F32">
        <v>0</v>
      </c>
    </row>
    <row r="33" spans="1:6">
      <c r="A33">
        <v>1</v>
      </c>
      <c r="B33">
        <v>2</v>
      </c>
      <c r="C33">
        <v>973</v>
      </c>
      <c r="D33">
        <v>0.36565610688467509</v>
      </c>
      <c r="E33">
        <v>0.62713452342970255</v>
      </c>
      <c r="F33">
        <v>4.9622437971952538E-2</v>
      </c>
    </row>
    <row r="34" spans="1:6">
      <c r="A34">
        <v>1</v>
      </c>
      <c r="B34">
        <v>1</v>
      </c>
      <c r="C34">
        <v>1499</v>
      </c>
      <c r="D34">
        <v>0.56474016880511713</v>
      </c>
      <c r="E34">
        <v>1.5223790469768563</v>
      </c>
      <c r="F34">
        <v>0</v>
      </c>
    </row>
    <row r="35" spans="1:6">
      <c r="A35">
        <v>1</v>
      </c>
      <c r="B35">
        <v>1</v>
      </c>
      <c r="C35">
        <v>2399</v>
      </c>
      <c r="D35">
        <v>0.90537829756632981</v>
      </c>
      <c r="E35">
        <v>3.0541662545670438</v>
      </c>
      <c r="F35">
        <v>0</v>
      </c>
    </row>
    <row r="36" spans="1:6">
      <c r="A36">
        <v>1</v>
      </c>
      <c r="B36">
        <v>2</v>
      </c>
      <c r="C36">
        <v>529</v>
      </c>
      <c r="D36">
        <v>0.19760796336247682</v>
      </c>
      <c r="E36">
        <v>-0.12854716564812313</v>
      </c>
      <c r="F36">
        <v>3.9292730844793677E-2</v>
      </c>
    </row>
    <row r="37" spans="1:6">
      <c r="A37">
        <v>1</v>
      </c>
      <c r="B37">
        <v>2</v>
      </c>
      <c r="C37">
        <v>829</v>
      </c>
      <c r="D37">
        <v>0.31115400628288103</v>
      </c>
      <c r="E37">
        <v>0.38204857021527261</v>
      </c>
      <c r="F37">
        <v>6.6924066924066938E-2</v>
      </c>
    </row>
    <row r="38" spans="1:6">
      <c r="A38">
        <v>1</v>
      </c>
      <c r="B38">
        <v>2</v>
      </c>
      <c r="C38">
        <v>1417</v>
      </c>
      <c r="D38">
        <v>0.5337042504068733</v>
      </c>
      <c r="E38">
        <v>1.3828162125075283</v>
      </c>
      <c r="F38">
        <v>1.2866333095068017E-2</v>
      </c>
    </row>
    <row r="39" spans="1:6">
      <c r="A39">
        <v>1</v>
      </c>
      <c r="B39">
        <v>2</v>
      </c>
      <c r="C39">
        <v>2649</v>
      </c>
      <c r="D39">
        <v>1</v>
      </c>
      <c r="E39">
        <v>3.4796627011198735</v>
      </c>
      <c r="F39">
        <v>0</v>
      </c>
    </row>
    <row r="40" spans="1:6">
      <c r="A40">
        <v>1</v>
      </c>
      <c r="B40">
        <v>2</v>
      </c>
      <c r="C40">
        <v>424</v>
      </c>
      <c r="D40">
        <v>0.15786684834033535</v>
      </c>
      <c r="E40">
        <v>-0.30725567320031161</v>
      </c>
      <c r="F40">
        <v>1.193317422434359E-2</v>
      </c>
    </row>
    <row r="41" spans="1:6">
      <c r="A41">
        <v>1</v>
      </c>
      <c r="B41">
        <v>2</v>
      </c>
      <c r="C41">
        <v>1016</v>
      </c>
      <c r="D41">
        <v>0.38193103970326636</v>
      </c>
      <c r="E41">
        <v>0.70031991223678924</v>
      </c>
      <c r="F41">
        <v>1.7017017017016967E-2</v>
      </c>
    </row>
    <row r="42" spans="1:6">
      <c r="A42">
        <v>1</v>
      </c>
      <c r="B42">
        <v>1</v>
      </c>
      <c r="C42">
        <v>497</v>
      </c>
      <c r="D42">
        <v>0.18549638545096706</v>
      </c>
      <c r="E42">
        <v>-0.18301071080688533</v>
      </c>
      <c r="F42">
        <v>0</v>
      </c>
    </row>
    <row r="43" spans="1:6">
      <c r="A43">
        <v>1</v>
      </c>
      <c r="B43">
        <v>2</v>
      </c>
      <c r="C43">
        <v>1794</v>
      </c>
      <c r="D43">
        <v>0.67639377767684794</v>
      </c>
      <c r="E43">
        <v>2.0244648539091958</v>
      </c>
      <c r="F43">
        <v>4.3630017452007008E-2</v>
      </c>
    </row>
    <row r="44" spans="1:6">
      <c r="A44">
        <v>1</v>
      </c>
      <c r="B44">
        <v>1</v>
      </c>
      <c r="C44">
        <v>97.9</v>
      </c>
      <c r="D44">
        <v>3.4442299685855951E-2</v>
      </c>
      <c r="E44">
        <v>-0.86227323808382283</v>
      </c>
      <c r="F44">
        <v>0</v>
      </c>
    </row>
    <row r="45" spans="1:6">
      <c r="A45">
        <v>1</v>
      </c>
      <c r="B45">
        <v>2</v>
      </c>
      <c r="C45">
        <v>44.9</v>
      </c>
      <c r="D45">
        <v>1.438249876991787E-2</v>
      </c>
      <c r="E45">
        <v>-0.95247848475302277</v>
      </c>
      <c r="F45">
        <v>0</v>
      </c>
    </row>
    <row r="46" spans="1:6">
      <c r="A46">
        <v>1</v>
      </c>
      <c r="B46">
        <v>1</v>
      </c>
      <c r="C46">
        <v>113.9</v>
      </c>
      <c r="D46">
        <v>4.0498088641610842E-2</v>
      </c>
      <c r="E46">
        <v>-0.83504146550444169</v>
      </c>
      <c r="F46">
        <v>0</v>
      </c>
    </row>
    <row r="47" spans="1:6">
      <c r="A47">
        <v>1</v>
      </c>
      <c r="B47">
        <v>2</v>
      </c>
      <c r="C47">
        <v>86.9</v>
      </c>
      <c r="D47">
        <v>3.027894477877446E-2</v>
      </c>
      <c r="E47">
        <v>-0.88099508173214736</v>
      </c>
      <c r="F47">
        <v>1.0582625886731201E-2</v>
      </c>
    </row>
    <row r="48" spans="1:6">
      <c r="A48">
        <v>1</v>
      </c>
      <c r="B48">
        <v>2</v>
      </c>
      <c r="C48">
        <v>74.900000000000006</v>
      </c>
      <c r="D48">
        <v>2.573710306195829E-2</v>
      </c>
      <c r="E48">
        <v>-0.90141891116668316</v>
      </c>
      <c r="F48">
        <v>7.0152878982711941E-2</v>
      </c>
    </row>
    <row r="49" spans="1:6">
      <c r="A49">
        <v>1</v>
      </c>
      <c r="B49">
        <v>1</v>
      </c>
      <c r="C49">
        <v>34.99</v>
      </c>
      <c r="D49">
        <v>1.0631694485447183E-2</v>
      </c>
      <c r="E49">
        <v>-0.96934516389437686</v>
      </c>
      <c r="F49">
        <v>0</v>
      </c>
    </row>
    <row r="50" spans="1:6">
      <c r="A50">
        <v>1</v>
      </c>
      <c r="B50">
        <v>1</v>
      </c>
      <c r="C50">
        <v>6.9</v>
      </c>
      <c r="D50">
        <v>0</v>
      </c>
      <c r="E50">
        <v>-1.017153944629053</v>
      </c>
      <c r="F50">
        <v>0</v>
      </c>
    </row>
    <row r="51" spans="1:6">
      <c r="A51">
        <v>2</v>
      </c>
      <c r="B51">
        <v>1</v>
      </c>
      <c r="C51">
        <v>349</v>
      </c>
      <c r="D51">
        <v>0.12948033761023431</v>
      </c>
      <c r="E51">
        <v>-0.43490460716616053</v>
      </c>
      <c r="F51">
        <v>0</v>
      </c>
    </row>
    <row r="52" spans="1:6">
      <c r="A52">
        <v>2</v>
      </c>
      <c r="B52">
        <v>2</v>
      </c>
      <c r="C52">
        <v>369</v>
      </c>
      <c r="D52">
        <v>0.13705007380492792</v>
      </c>
      <c r="E52">
        <v>-0.40086489144193416</v>
      </c>
      <c r="F52">
        <v>5.1282051282051322E-2</v>
      </c>
    </row>
    <row r="53" spans="1:6">
      <c r="A53">
        <v>2</v>
      </c>
      <c r="B53">
        <v>1</v>
      </c>
      <c r="C53">
        <v>640.92999999999995</v>
      </c>
      <c r="D53">
        <v>0.23997199197607963</v>
      </c>
      <c r="E53">
        <v>6.1956103402509739E-2</v>
      </c>
      <c r="F53">
        <v>0</v>
      </c>
    </row>
    <row r="54" spans="1:6">
      <c r="A54">
        <v>2</v>
      </c>
      <c r="B54">
        <v>2</v>
      </c>
      <c r="C54">
        <v>366.98</v>
      </c>
      <c r="D54">
        <v>0.13628553044926386</v>
      </c>
      <c r="E54">
        <v>-0.40430290273008102</v>
      </c>
      <c r="F54">
        <v>5.1518624641833766E-2</v>
      </c>
    </row>
    <row r="55" spans="1:6">
      <c r="A55">
        <v>2</v>
      </c>
      <c r="B55">
        <v>2</v>
      </c>
      <c r="C55">
        <v>1012</v>
      </c>
      <c r="D55">
        <v>0.38041709246432764</v>
      </c>
      <c r="E55">
        <v>0.69351196909194401</v>
      </c>
      <c r="F55">
        <v>0.10601092896174857</v>
      </c>
    </row>
    <row r="56" spans="1:6">
      <c r="A56">
        <v>2</v>
      </c>
      <c r="B56">
        <v>2</v>
      </c>
      <c r="C56">
        <v>840</v>
      </c>
      <c r="D56">
        <v>0.31531736118996256</v>
      </c>
      <c r="E56">
        <v>0.40077041386359713</v>
      </c>
      <c r="F56">
        <v>3.7037037037036979E-2</v>
      </c>
    </row>
    <row r="57" spans="1:6">
      <c r="A57">
        <v>2</v>
      </c>
      <c r="B57">
        <v>2</v>
      </c>
      <c r="C57">
        <v>544.01</v>
      </c>
      <c r="D57">
        <v>0.20328905037659439</v>
      </c>
      <c r="E57">
        <v>-0.10300035899709123</v>
      </c>
      <c r="F57">
        <v>2.0656660412758043E-2</v>
      </c>
    </row>
    <row r="58" spans="1:6">
      <c r="A58">
        <v>2</v>
      </c>
      <c r="B58">
        <v>1</v>
      </c>
      <c r="C58">
        <v>1017.32</v>
      </c>
      <c r="D58">
        <v>0.38243064229211615</v>
      </c>
      <c r="E58">
        <v>0.70256653347458831</v>
      </c>
      <c r="F58">
        <v>0</v>
      </c>
    </row>
    <row r="59" spans="1:6">
      <c r="A59">
        <v>2</v>
      </c>
      <c r="B59">
        <v>2</v>
      </c>
      <c r="C59">
        <v>196.9</v>
      </c>
      <c r="D59">
        <v>7.1912493849589351E-2</v>
      </c>
      <c r="E59">
        <v>-0.69377664524890226</v>
      </c>
      <c r="F59">
        <v>2.6055237102657669E-2</v>
      </c>
    </row>
    <row r="60" spans="1:6">
      <c r="A60">
        <v>2</v>
      </c>
      <c r="B60">
        <v>1</v>
      </c>
      <c r="C60">
        <v>99.66</v>
      </c>
      <c r="D60">
        <v>3.5108436470988984E-2</v>
      </c>
      <c r="E60">
        <v>-0.85927774310009086</v>
      </c>
      <c r="F60">
        <v>0</v>
      </c>
    </row>
    <row r="61" spans="1:6">
      <c r="A61">
        <v>2</v>
      </c>
      <c r="B61">
        <v>2</v>
      </c>
      <c r="C61">
        <v>183.32</v>
      </c>
      <c r="D61">
        <v>6.6772642973392374E-2</v>
      </c>
      <c r="E61">
        <v>-0.71688961222565195</v>
      </c>
      <c r="F61">
        <v>3.6291690220463524E-2</v>
      </c>
    </row>
    <row r="62" spans="1:6">
      <c r="A62">
        <v>2</v>
      </c>
      <c r="B62">
        <v>1</v>
      </c>
      <c r="C62">
        <v>152.94999999999999</v>
      </c>
      <c r="D62">
        <v>5.527799856175012E-2</v>
      </c>
      <c r="E62">
        <v>-0.76857892055288968</v>
      </c>
      <c r="F62">
        <v>0</v>
      </c>
    </row>
    <row r="63" spans="1:6">
      <c r="A63">
        <v>2</v>
      </c>
      <c r="B63">
        <v>2</v>
      </c>
      <c r="C63">
        <v>189.9</v>
      </c>
      <c r="D63">
        <v>6.9263086181446581E-2</v>
      </c>
      <c r="E63">
        <v>-0.70569054575238144</v>
      </c>
      <c r="F63">
        <v>0</v>
      </c>
    </row>
    <row r="64" spans="1:6">
      <c r="A64">
        <v>2</v>
      </c>
      <c r="B64">
        <v>2</v>
      </c>
      <c r="C64">
        <v>249.9</v>
      </c>
      <c r="D64">
        <v>9.1972294765527429E-2</v>
      </c>
      <c r="E64">
        <v>-0.60357139857970232</v>
      </c>
      <c r="F64">
        <v>2.418032786885238E-2</v>
      </c>
    </row>
    <row r="65" spans="1:6">
      <c r="A65">
        <v>2</v>
      </c>
      <c r="B65">
        <v>1</v>
      </c>
      <c r="C65">
        <v>185</v>
      </c>
      <c r="D65">
        <v>6.7408500813746636E-2</v>
      </c>
      <c r="E65">
        <v>-0.71403027610481684</v>
      </c>
      <c r="F65">
        <v>0</v>
      </c>
    </row>
    <row r="66" spans="1:6">
      <c r="A66">
        <v>2</v>
      </c>
      <c r="B66">
        <v>2</v>
      </c>
      <c r="C66">
        <v>70.989999999999995</v>
      </c>
      <c r="D66">
        <v>2.4257219635895687E-2</v>
      </c>
      <c r="E66">
        <v>-0.90807367559076935</v>
      </c>
      <c r="F66">
        <v>6.1136023916292803E-2</v>
      </c>
    </row>
    <row r="67" spans="1:6">
      <c r="A67">
        <v>2</v>
      </c>
      <c r="B67">
        <v>2</v>
      </c>
      <c r="C67">
        <v>124.94</v>
      </c>
      <c r="D67">
        <v>4.4676583021081712E-2</v>
      </c>
      <c r="E67">
        <v>-0.81625154242466869</v>
      </c>
      <c r="F67">
        <v>4.2035029190992335E-2</v>
      </c>
    </row>
    <row r="68" spans="1:6">
      <c r="A68">
        <v>2</v>
      </c>
      <c r="B68">
        <v>2</v>
      </c>
      <c r="C68">
        <v>212.9</v>
      </c>
      <c r="D68">
        <v>7.7968282805344236E-2</v>
      </c>
      <c r="E68">
        <v>-0.66654487266952112</v>
      </c>
      <c r="F68">
        <v>9.7422680412371232E-2</v>
      </c>
    </row>
    <row r="69" spans="1:6">
      <c r="A69">
        <v>2</v>
      </c>
      <c r="B69">
        <v>2</v>
      </c>
      <c r="C69">
        <v>289</v>
      </c>
      <c r="D69">
        <v>0.10677112902615345</v>
      </c>
      <c r="E69">
        <v>-0.53702375433883964</v>
      </c>
      <c r="F69">
        <v>0</v>
      </c>
    </row>
    <row r="70" spans="1:6">
      <c r="A70">
        <v>2</v>
      </c>
      <c r="B70">
        <v>2</v>
      </c>
      <c r="C70">
        <v>545</v>
      </c>
      <c r="D70">
        <v>0.20366375231823172</v>
      </c>
      <c r="E70">
        <v>-0.10131539306874202</v>
      </c>
      <c r="F70">
        <v>1.1131725417439675E-2</v>
      </c>
    </row>
    <row r="71" spans="1:6">
      <c r="A71">
        <v>2</v>
      </c>
      <c r="B71">
        <v>2</v>
      </c>
      <c r="C71">
        <v>799</v>
      </c>
      <c r="D71">
        <v>0.29979940199084065</v>
      </c>
      <c r="E71">
        <v>0.33098899662893305</v>
      </c>
      <c r="F71">
        <v>1.2674271229404344E-2</v>
      </c>
    </row>
    <row r="72" spans="1:6">
      <c r="A72">
        <v>2</v>
      </c>
      <c r="B72">
        <v>1</v>
      </c>
      <c r="C72">
        <v>505.55</v>
      </c>
      <c r="D72">
        <v>0.18873244767419858</v>
      </c>
      <c r="E72">
        <v>-0.16845873233477854</v>
      </c>
      <c r="F72">
        <v>0</v>
      </c>
    </row>
    <row r="73" spans="1:6">
      <c r="A73">
        <v>2</v>
      </c>
      <c r="B73">
        <v>1</v>
      </c>
      <c r="C73">
        <v>249</v>
      </c>
      <c r="D73">
        <v>9.1631656636766215E-2</v>
      </c>
      <c r="E73">
        <v>-0.6051031857872925</v>
      </c>
      <c r="F73">
        <v>0</v>
      </c>
    </row>
    <row r="74" spans="1:6">
      <c r="A74">
        <v>2</v>
      </c>
      <c r="B74">
        <v>1</v>
      </c>
      <c r="C74">
        <v>649</v>
      </c>
      <c r="D74">
        <v>0.24302638053063852</v>
      </c>
      <c r="E74">
        <v>7.5691128697235169E-2</v>
      </c>
      <c r="F74">
        <v>0</v>
      </c>
    </row>
    <row r="75" spans="1:6">
      <c r="A75">
        <v>2</v>
      </c>
      <c r="B75">
        <v>1</v>
      </c>
      <c r="C75">
        <v>660.59</v>
      </c>
      <c r="D75">
        <v>0.24741304265546349</v>
      </c>
      <c r="E75">
        <v>9.5417143959424411E-2</v>
      </c>
      <c r="F75">
        <v>0</v>
      </c>
    </row>
    <row r="76" spans="1:6">
      <c r="A76">
        <v>2</v>
      </c>
      <c r="B76">
        <v>1</v>
      </c>
      <c r="C76">
        <v>666</v>
      </c>
      <c r="D76">
        <v>0.2494606562961281</v>
      </c>
      <c r="E76">
        <v>0.10462488706282759</v>
      </c>
      <c r="F76">
        <v>0</v>
      </c>
    </row>
    <row r="77" spans="1:6">
      <c r="A77">
        <v>2</v>
      </c>
      <c r="B77">
        <v>2</v>
      </c>
      <c r="C77">
        <v>219.9</v>
      </c>
      <c r="D77">
        <v>8.0617690473487005E-2</v>
      </c>
      <c r="E77">
        <v>-0.65463097216604194</v>
      </c>
      <c r="F77">
        <v>2.2790697674418547E-2</v>
      </c>
    </row>
    <row r="78" spans="1:6">
      <c r="A78">
        <v>2</v>
      </c>
      <c r="B78">
        <v>1</v>
      </c>
      <c r="C78">
        <v>487.49</v>
      </c>
      <c r="D78">
        <v>0.18189697589039025</v>
      </c>
      <c r="E78">
        <v>-0.19919659563375497</v>
      </c>
      <c r="F78">
        <v>0</v>
      </c>
    </row>
    <row r="79" spans="1:6">
      <c r="A79">
        <v>2</v>
      </c>
      <c r="B79">
        <v>1</v>
      </c>
      <c r="C79">
        <v>489.99</v>
      </c>
      <c r="D79">
        <v>0.18284319291472695</v>
      </c>
      <c r="E79">
        <v>-0.19494163116822666</v>
      </c>
      <c r="F79">
        <v>0</v>
      </c>
    </row>
    <row r="80" spans="1:6">
      <c r="A80">
        <v>2</v>
      </c>
      <c r="B80">
        <v>1</v>
      </c>
      <c r="C80">
        <v>1199</v>
      </c>
      <c r="D80">
        <v>0.45119412588471292</v>
      </c>
      <c r="E80">
        <v>1.0117833111134606</v>
      </c>
      <c r="F80">
        <v>0</v>
      </c>
    </row>
    <row r="81" spans="1:6">
      <c r="A81">
        <v>2</v>
      </c>
      <c r="B81">
        <v>2</v>
      </c>
      <c r="C81">
        <v>1499</v>
      </c>
      <c r="D81">
        <v>0.56474016880511713</v>
      </c>
      <c r="E81">
        <v>1.5223790469768563</v>
      </c>
      <c r="F81">
        <v>7.3013600572655601E-2</v>
      </c>
    </row>
    <row r="82" spans="1:6">
      <c r="A82">
        <v>2</v>
      </c>
      <c r="B82">
        <v>1</v>
      </c>
      <c r="C82">
        <v>927</v>
      </c>
      <c r="D82">
        <v>0.34824571363687978</v>
      </c>
      <c r="E82">
        <v>0.54884317726398191</v>
      </c>
      <c r="F82">
        <v>0</v>
      </c>
    </row>
    <row r="83" spans="1:6">
      <c r="A83">
        <v>2</v>
      </c>
      <c r="B83">
        <v>2</v>
      </c>
      <c r="C83">
        <v>1599</v>
      </c>
      <c r="D83">
        <v>0.60258884977858518</v>
      </c>
      <c r="E83">
        <v>1.6925776255979883</v>
      </c>
      <c r="F83">
        <v>6.6711140760506993E-2</v>
      </c>
    </row>
    <row r="84" spans="1:6">
      <c r="A84">
        <v>2</v>
      </c>
      <c r="B84">
        <v>2</v>
      </c>
      <c r="C84">
        <v>2499</v>
      </c>
      <c r="D84">
        <v>0.94322697853979787</v>
      </c>
      <c r="E84">
        <v>3.2243648331881758</v>
      </c>
      <c r="F84">
        <v>4.1684035014589504E-2</v>
      </c>
    </row>
    <row r="85" spans="1:6">
      <c r="A85">
        <v>2</v>
      </c>
      <c r="B85">
        <v>1</v>
      </c>
      <c r="C85">
        <v>509</v>
      </c>
      <c r="D85">
        <v>0.19003822716778321</v>
      </c>
      <c r="E85">
        <v>-0.1625868813723495</v>
      </c>
      <c r="F85">
        <v>0</v>
      </c>
    </row>
    <row r="86" spans="1:6">
      <c r="A86">
        <v>2</v>
      </c>
      <c r="B86">
        <v>1</v>
      </c>
      <c r="C86">
        <v>777</v>
      </c>
      <c r="D86">
        <v>0.29147269217667765</v>
      </c>
      <c r="E86">
        <v>0.29354530933228401</v>
      </c>
      <c r="F86">
        <v>0</v>
      </c>
    </row>
    <row r="87" spans="1:6">
      <c r="A87">
        <v>2</v>
      </c>
      <c r="B87">
        <v>1</v>
      </c>
      <c r="C87">
        <v>1399</v>
      </c>
      <c r="D87">
        <v>0.52689148783164907</v>
      </c>
      <c r="E87">
        <v>1.3521804683557244</v>
      </c>
      <c r="F87">
        <v>0</v>
      </c>
    </row>
    <row r="88" spans="1:6">
      <c r="A88">
        <v>2</v>
      </c>
      <c r="B88">
        <v>2</v>
      </c>
      <c r="C88">
        <v>2649</v>
      </c>
      <c r="D88">
        <v>1</v>
      </c>
      <c r="E88">
        <v>3.4796627011198735</v>
      </c>
      <c r="F88">
        <v>0</v>
      </c>
    </row>
    <row r="89" spans="1:6">
      <c r="A89">
        <v>2</v>
      </c>
      <c r="B89">
        <v>1</v>
      </c>
      <c r="C89">
        <v>419</v>
      </c>
      <c r="D89">
        <v>0.15597441429166195</v>
      </c>
      <c r="E89">
        <v>-0.31576560213136823</v>
      </c>
      <c r="F89">
        <v>0</v>
      </c>
    </row>
    <row r="90" spans="1:6">
      <c r="A90">
        <v>2</v>
      </c>
      <c r="B90">
        <v>1</v>
      </c>
      <c r="C90">
        <v>999</v>
      </c>
      <c r="D90">
        <v>0.37549676393777681</v>
      </c>
      <c r="E90">
        <v>0.67138615387119682</v>
      </c>
      <c r="F90">
        <v>0</v>
      </c>
    </row>
    <row r="91" spans="1:6">
      <c r="A91">
        <v>2</v>
      </c>
      <c r="B91">
        <v>2</v>
      </c>
      <c r="C91">
        <v>519</v>
      </c>
      <c r="D91">
        <v>0.19382309526513003</v>
      </c>
      <c r="E91">
        <v>-0.14556702351023632</v>
      </c>
      <c r="F91">
        <v>4.4265593561368277E-2</v>
      </c>
    </row>
    <row r="92" spans="1:6">
      <c r="A92">
        <v>2</v>
      </c>
      <c r="B92">
        <v>1</v>
      </c>
      <c r="C92">
        <v>1719</v>
      </c>
      <c r="D92">
        <v>0.64800726694674693</v>
      </c>
      <c r="E92">
        <v>1.8968159199433468</v>
      </c>
      <c r="F92">
        <v>0</v>
      </c>
    </row>
    <row r="93" spans="1:6">
      <c r="A93">
        <v>2</v>
      </c>
      <c r="B93">
        <v>2</v>
      </c>
      <c r="C93">
        <v>97.99</v>
      </c>
      <c r="D93">
        <v>3.4476363498732066E-2</v>
      </c>
      <c r="E93">
        <v>-0.86212005936306368</v>
      </c>
      <c r="F93">
        <v>9.1930541368734353E-4</v>
      </c>
    </row>
    <row r="94" spans="1:6">
      <c r="A94">
        <v>2</v>
      </c>
      <c r="B94">
        <v>2</v>
      </c>
      <c r="C94">
        <v>44.9</v>
      </c>
      <c r="D94">
        <v>1.438249876991787E-2</v>
      </c>
      <c r="E94">
        <v>-0.95247848475302277</v>
      </c>
      <c r="F94">
        <v>0</v>
      </c>
    </row>
    <row r="95" spans="1:6">
      <c r="A95">
        <v>2</v>
      </c>
      <c r="B95">
        <v>2</v>
      </c>
      <c r="C95">
        <v>122.24</v>
      </c>
      <c r="D95">
        <v>4.3654668634798076E-2</v>
      </c>
      <c r="E95">
        <v>-0.82084690404743921</v>
      </c>
      <c r="F95">
        <v>7.3222124670763833E-2</v>
      </c>
    </row>
    <row r="96" spans="1:6">
      <c r="A96">
        <v>2</v>
      </c>
      <c r="B96">
        <v>1</v>
      </c>
      <c r="C96">
        <v>85.99</v>
      </c>
      <c r="D96">
        <v>2.9934521781915899E-2</v>
      </c>
      <c r="E96">
        <v>-0.8825438887975996</v>
      </c>
      <c r="F96">
        <v>0</v>
      </c>
    </row>
    <row r="97" spans="1:6">
      <c r="A97">
        <v>2</v>
      </c>
      <c r="B97">
        <v>1</v>
      </c>
      <c r="C97">
        <v>69.989999999999995</v>
      </c>
      <c r="D97">
        <v>2.3878732826161007E-2</v>
      </c>
      <c r="E97">
        <v>-0.90977566137698063</v>
      </c>
      <c r="F97">
        <v>0</v>
      </c>
    </row>
    <row r="98" spans="1:6">
      <c r="A98">
        <v>2</v>
      </c>
      <c r="B98">
        <v>2</v>
      </c>
      <c r="C98">
        <v>47.9</v>
      </c>
      <c r="D98">
        <v>1.5517959199121911E-2</v>
      </c>
      <c r="E98">
        <v>-0.94737252739438871</v>
      </c>
      <c r="F98">
        <v>0.36896256073163758</v>
      </c>
    </row>
    <row r="99" spans="1:6">
      <c r="A99">
        <v>2</v>
      </c>
      <c r="B99">
        <v>2</v>
      </c>
      <c r="C99">
        <v>11.9</v>
      </c>
      <c r="D99">
        <v>1.8924340486734038E-3</v>
      </c>
      <c r="E99">
        <v>-1.0086440156979963</v>
      </c>
      <c r="F99">
        <v>0.72463768115942018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sqref="A1:F171"/>
    </sheetView>
  </sheetViews>
  <sheetFormatPr baseColWidth="10" defaultRowHeight="15"/>
  <sheetData>
    <row r="1" spans="1:6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t="s">
        <v>349</v>
      </c>
    </row>
    <row r="2" spans="1:6">
      <c r="A2">
        <v>1</v>
      </c>
      <c r="B2">
        <v>339.66</v>
      </c>
      <c r="C2">
        <v>1</v>
      </c>
      <c r="D2">
        <v>0.17209992298507773</v>
      </c>
      <c r="E2">
        <v>-0.28919699841447188</v>
      </c>
      <c r="F2">
        <v>0</v>
      </c>
    </row>
    <row r="3" spans="1:6">
      <c r="A3">
        <v>1</v>
      </c>
      <c r="B3">
        <v>348.81</v>
      </c>
      <c r="C3">
        <v>1</v>
      </c>
      <c r="D3">
        <v>0.17682936284365972</v>
      </c>
      <c r="E3">
        <v>-0.26336179439097157</v>
      </c>
      <c r="F3">
        <v>0</v>
      </c>
    </row>
    <row r="4" spans="1:6">
      <c r="A4">
        <v>1</v>
      </c>
      <c r="B4">
        <v>656.38</v>
      </c>
      <c r="C4">
        <v>1</v>
      </c>
      <c r="D4">
        <v>0.33580573631951366</v>
      </c>
      <c r="E4">
        <v>0.60506811834214391</v>
      </c>
      <c r="F4">
        <v>0</v>
      </c>
    </row>
    <row r="5" spans="1:6">
      <c r="A5">
        <v>1</v>
      </c>
      <c r="B5">
        <v>345.94</v>
      </c>
      <c r="C5">
        <v>3</v>
      </c>
      <c r="D5">
        <v>0.17534592105195149</v>
      </c>
      <c r="E5">
        <v>-0.27146529554369797</v>
      </c>
      <c r="F5">
        <v>0</v>
      </c>
    </row>
    <row r="6" spans="1:6">
      <c r="A6">
        <v>1</v>
      </c>
      <c r="B6">
        <v>1048.3399999999999</v>
      </c>
      <c r="C6">
        <v>1</v>
      </c>
      <c r="D6">
        <v>0.53840150101566653</v>
      </c>
      <c r="E6">
        <v>1.7117748472001986</v>
      </c>
      <c r="F6">
        <v>0</v>
      </c>
    </row>
    <row r="7" spans="1:6">
      <c r="A7">
        <v>1</v>
      </c>
      <c r="B7">
        <v>269.51</v>
      </c>
      <c r="C7">
        <v>1</v>
      </c>
      <c r="D7">
        <v>0.13584088406928241</v>
      </c>
      <c r="E7">
        <v>-0.48726689592797479</v>
      </c>
      <c r="F7">
        <v>0</v>
      </c>
    </row>
    <row r="8" spans="1:6">
      <c r="A8">
        <v>1</v>
      </c>
      <c r="B8">
        <v>796.57</v>
      </c>
      <c r="C8">
        <v>1</v>
      </c>
      <c r="D8">
        <v>0.40826695749706671</v>
      </c>
      <c r="E8">
        <v>1.0008973262169545</v>
      </c>
      <c r="F8">
        <v>0</v>
      </c>
    </row>
    <row r="9" spans="1:6">
      <c r="A9">
        <v>1</v>
      </c>
      <c r="B9">
        <v>741.41</v>
      </c>
      <c r="C9">
        <v>1</v>
      </c>
      <c r="D9">
        <v>0.37975592989057672</v>
      </c>
      <c r="E9">
        <v>0.84515198698894556</v>
      </c>
      <c r="F9">
        <v>0</v>
      </c>
    </row>
    <row r="10" spans="1:6">
      <c r="A10">
        <v>1</v>
      </c>
      <c r="B10">
        <v>197.54</v>
      </c>
      <c r="C10">
        <v>1</v>
      </c>
      <c r="D10">
        <v>9.8641125968501414E-2</v>
      </c>
      <c r="E10">
        <v>-0.69047559905052358</v>
      </c>
      <c r="F10">
        <v>0</v>
      </c>
    </row>
    <row r="11" spans="1:6">
      <c r="A11">
        <v>1</v>
      </c>
      <c r="B11">
        <v>104.97</v>
      </c>
      <c r="C11">
        <v>1</v>
      </c>
      <c r="D11">
        <v>5.0793667202497554E-2</v>
      </c>
      <c r="E11">
        <v>-0.95184880522051563</v>
      </c>
      <c r="F11">
        <v>0</v>
      </c>
    </row>
    <row r="12" spans="1:6">
      <c r="A12">
        <v>1</v>
      </c>
      <c r="B12">
        <v>191.36</v>
      </c>
      <c r="C12">
        <v>1</v>
      </c>
      <c r="D12">
        <v>9.5446815768934573E-2</v>
      </c>
      <c r="E12">
        <v>-0.70792494996475652</v>
      </c>
      <c r="F12">
        <v>0</v>
      </c>
    </row>
    <row r="13" spans="1:6">
      <c r="A13">
        <v>1</v>
      </c>
      <c r="B13">
        <v>167.44</v>
      </c>
      <c r="C13">
        <v>1</v>
      </c>
      <c r="D13">
        <v>8.3083077909122394E-2</v>
      </c>
      <c r="E13">
        <v>-0.77546353796936074</v>
      </c>
      <c r="F13">
        <v>0</v>
      </c>
    </row>
    <row r="14" spans="1:6">
      <c r="A14">
        <v>1</v>
      </c>
      <c r="B14">
        <v>207.67</v>
      </c>
      <c r="C14">
        <v>1</v>
      </c>
      <c r="D14">
        <v>0.1038771069266911</v>
      </c>
      <c r="E14">
        <v>-0.66187334585292146</v>
      </c>
      <c r="F14">
        <v>0</v>
      </c>
    </row>
    <row r="15" spans="1:6">
      <c r="A15">
        <v>1</v>
      </c>
      <c r="B15">
        <v>242.15</v>
      </c>
      <c r="C15">
        <v>1</v>
      </c>
      <c r="D15">
        <v>0.12169908357411266</v>
      </c>
      <c r="E15">
        <v>-0.56451839123758896</v>
      </c>
      <c r="F15">
        <v>0</v>
      </c>
    </row>
    <row r="16" spans="1:6">
      <c r="A16">
        <v>1</v>
      </c>
      <c r="B16">
        <v>188.37</v>
      </c>
      <c r="C16">
        <v>1</v>
      </c>
      <c r="D16">
        <v>9.390134853645804E-2</v>
      </c>
      <c r="E16">
        <v>-0.71636727346533202</v>
      </c>
      <c r="F16">
        <v>0</v>
      </c>
    </row>
    <row r="17" spans="1:6">
      <c r="A17">
        <v>1</v>
      </c>
      <c r="B17">
        <v>64.489999999999995</v>
      </c>
      <c r="C17">
        <v>1</v>
      </c>
      <c r="D17">
        <v>2.9870418516661577E-2</v>
      </c>
      <c r="E17">
        <v>-1.0661448772283075</v>
      </c>
      <c r="F17">
        <v>0</v>
      </c>
    </row>
    <row r="18" spans="1:6">
      <c r="A18">
        <v>1</v>
      </c>
      <c r="B18">
        <v>121.98</v>
      </c>
      <c r="C18">
        <v>1</v>
      </c>
      <c r="D18">
        <v>5.9585773431402443E-2</v>
      </c>
      <c r="E18">
        <v>-0.9038207374128937</v>
      </c>
      <c r="F18">
        <v>0</v>
      </c>
    </row>
    <row r="19" spans="1:6">
      <c r="A19">
        <v>1</v>
      </c>
      <c r="B19">
        <v>153.01</v>
      </c>
      <c r="C19">
        <v>1</v>
      </c>
      <c r="D19">
        <v>7.5624518656735709E-2</v>
      </c>
      <c r="E19">
        <v>-0.81620692529822536</v>
      </c>
      <c r="F19">
        <v>0</v>
      </c>
    </row>
    <row r="20" spans="1:6">
      <c r="A20">
        <v>1</v>
      </c>
      <c r="B20">
        <v>272.51</v>
      </c>
      <c r="C20">
        <v>1</v>
      </c>
      <c r="D20">
        <v>0.13739152008848962</v>
      </c>
      <c r="E20">
        <v>-0.47879633723174514</v>
      </c>
      <c r="F20">
        <v>0</v>
      </c>
    </row>
    <row r="21" spans="1:6">
      <c r="A21">
        <v>1</v>
      </c>
      <c r="B21">
        <v>504.76</v>
      </c>
      <c r="C21">
        <v>1</v>
      </c>
      <c r="D21">
        <v>0.25743659190878126</v>
      </c>
      <c r="E21">
        <v>0.1769660818346985</v>
      </c>
      <c r="F21">
        <v>0</v>
      </c>
    </row>
    <row r="22" spans="1:6">
      <c r="A22">
        <v>1</v>
      </c>
      <c r="B22">
        <v>769.74</v>
      </c>
      <c r="C22">
        <v>1</v>
      </c>
      <c r="D22">
        <v>0.39439910269862355</v>
      </c>
      <c r="E22">
        <v>0.92514229627700739</v>
      </c>
      <c r="F22">
        <v>0</v>
      </c>
    </row>
    <row r="23" spans="1:6">
      <c r="A23">
        <v>1</v>
      </c>
      <c r="B23">
        <v>489.71</v>
      </c>
      <c r="C23">
        <v>1</v>
      </c>
      <c r="D23">
        <v>0.24965756787909174</v>
      </c>
      <c r="E23">
        <v>0.13447211237527984</v>
      </c>
      <c r="F23">
        <v>0</v>
      </c>
    </row>
    <row r="24" spans="1:6">
      <c r="A24">
        <v>1</v>
      </c>
      <c r="B24">
        <v>255.71</v>
      </c>
      <c r="C24">
        <v>1</v>
      </c>
      <c r="D24">
        <v>0.12870795838092924</v>
      </c>
      <c r="E24">
        <v>-0.52623146593063097</v>
      </c>
      <c r="F24">
        <v>0</v>
      </c>
    </row>
    <row r="25" spans="1:6">
      <c r="A25">
        <v>1</v>
      </c>
      <c r="B25">
        <v>638.80999999999995</v>
      </c>
      <c r="C25">
        <v>1</v>
      </c>
      <c r="D25">
        <v>0.32672417803369008</v>
      </c>
      <c r="E25">
        <v>0.5554588795778922</v>
      </c>
      <c r="F25">
        <v>0</v>
      </c>
    </row>
    <row r="26" spans="1:6">
      <c r="A26">
        <v>1</v>
      </c>
      <c r="B26">
        <v>629.80999999999995</v>
      </c>
      <c r="C26">
        <v>1</v>
      </c>
      <c r="D26">
        <v>0.32207226997606847</v>
      </c>
      <c r="E26">
        <v>0.53004720348920331</v>
      </c>
      <c r="F26">
        <v>0</v>
      </c>
    </row>
    <row r="27" spans="1:6">
      <c r="A27">
        <v>1</v>
      </c>
      <c r="B27">
        <v>658.81</v>
      </c>
      <c r="C27">
        <v>1</v>
      </c>
      <c r="D27">
        <v>0.3370617514950715</v>
      </c>
      <c r="E27">
        <v>0.61192927088608973</v>
      </c>
      <c r="F27">
        <v>0</v>
      </c>
    </row>
    <row r="28" spans="1:6">
      <c r="A28">
        <v>1</v>
      </c>
      <c r="B28">
        <v>207.44</v>
      </c>
      <c r="C28">
        <v>1</v>
      </c>
      <c r="D28">
        <v>0.10375822483188521</v>
      </c>
      <c r="E28">
        <v>-0.66252275535296579</v>
      </c>
      <c r="F28">
        <v>0</v>
      </c>
    </row>
    <row r="29" spans="1:6">
      <c r="A29">
        <v>1</v>
      </c>
      <c r="B29">
        <v>486.51</v>
      </c>
      <c r="C29">
        <v>1</v>
      </c>
      <c r="D29">
        <v>0.2480035561252707</v>
      </c>
      <c r="E29">
        <v>0.12543684976596828</v>
      </c>
      <c r="F29">
        <v>0</v>
      </c>
    </row>
    <row r="30" spans="1:6">
      <c r="A30">
        <v>1</v>
      </c>
      <c r="B30">
        <v>477.89</v>
      </c>
      <c r="C30">
        <v>1</v>
      </c>
      <c r="D30">
        <v>0.24354806196341533</v>
      </c>
      <c r="E30">
        <v>0.10109811111213513</v>
      </c>
      <c r="F30">
        <v>0</v>
      </c>
    </row>
    <row r="31" spans="1:6">
      <c r="A31">
        <v>1</v>
      </c>
      <c r="B31">
        <v>546.30999999999995</v>
      </c>
      <c r="C31">
        <v>1</v>
      </c>
      <c r="D31">
        <v>0.27891290077480108</v>
      </c>
      <c r="E31">
        <v>0.29428331977747868</v>
      </c>
      <c r="F31">
        <v>0</v>
      </c>
    </row>
    <row r="32" spans="1:6">
      <c r="A32">
        <v>1</v>
      </c>
      <c r="B32">
        <v>1752.43</v>
      </c>
      <c r="C32">
        <v>1</v>
      </c>
      <c r="D32">
        <v>0.90233060593686842</v>
      </c>
      <c r="E32">
        <v>3.6997867380096383</v>
      </c>
      <c r="F32">
        <v>0</v>
      </c>
    </row>
    <row r="33" spans="1:6">
      <c r="A33">
        <v>1</v>
      </c>
      <c r="B33">
        <v>781.4</v>
      </c>
      <c r="C33">
        <v>1</v>
      </c>
      <c r="D33">
        <v>0.40042590802660888</v>
      </c>
      <c r="E33">
        <v>0.95806453440968653</v>
      </c>
      <c r="F33">
        <v>0</v>
      </c>
    </row>
    <row r="34" spans="1:6">
      <c r="A34">
        <v>1</v>
      </c>
      <c r="B34">
        <v>6.7</v>
      </c>
      <c r="C34">
        <v>1</v>
      </c>
      <c r="D34">
        <v>0</v>
      </c>
      <c r="E34">
        <v>-1.2293160729133443</v>
      </c>
      <c r="F34">
        <v>0</v>
      </c>
    </row>
    <row r="35" spans="1:6">
      <c r="A35">
        <v>1</v>
      </c>
      <c r="B35">
        <v>7.66</v>
      </c>
      <c r="C35">
        <v>1</v>
      </c>
      <c r="D35">
        <v>4.9620352614630769E-4</v>
      </c>
      <c r="E35">
        <v>-1.2266054941305506</v>
      </c>
      <c r="F35">
        <v>0</v>
      </c>
    </row>
    <row r="36" spans="1:6">
      <c r="A36">
        <v>2</v>
      </c>
      <c r="B36">
        <v>339.82</v>
      </c>
      <c r="C36">
        <v>4</v>
      </c>
      <c r="D36">
        <v>0.17218262357276876</v>
      </c>
      <c r="E36">
        <v>-0.28874523528400642</v>
      </c>
      <c r="F36">
        <v>4.7105929458868268E-4</v>
      </c>
    </row>
    <row r="37" spans="1:6">
      <c r="A37">
        <v>2</v>
      </c>
      <c r="B37">
        <v>348.97</v>
      </c>
      <c r="C37">
        <v>3</v>
      </c>
      <c r="D37">
        <v>0.17691206343135077</v>
      </c>
      <c r="E37">
        <v>-0.26291003126050594</v>
      </c>
      <c r="F37">
        <v>4.5870244545742622E-4</v>
      </c>
    </row>
    <row r="38" spans="1:6">
      <c r="A38">
        <v>2</v>
      </c>
      <c r="B38">
        <v>656.41</v>
      </c>
      <c r="C38">
        <v>3</v>
      </c>
      <c r="D38">
        <v>0.33582124267970576</v>
      </c>
      <c r="E38">
        <v>0.60515282392910608</v>
      </c>
      <c r="F38">
        <v>4.5705231725534645E-5</v>
      </c>
    </row>
    <row r="39" spans="1:6">
      <c r="A39">
        <v>2</v>
      </c>
      <c r="B39">
        <v>345.96</v>
      </c>
      <c r="C39">
        <v>4</v>
      </c>
      <c r="D39">
        <v>0.17535625862541285</v>
      </c>
      <c r="E39">
        <v>-0.27140882515238979</v>
      </c>
      <c r="F39">
        <v>5.7813493669289784E-5</v>
      </c>
    </row>
    <row r="40" spans="1:6">
      <c r="A40">
        <v>2</v>
      </c>
      <c r="B40">
        <v>1048.5</v>
      </c>
      <c r="C40">
        <v>3</v>
      </c>
      <c r="D40">
        <v>0.53848420160335764</v>
      </c>
      <c r="E40">
        <v>1.7122266103306645</v>
      </c>
      <c r="F40">
        <v>1.52622240876088E-4</v>
      </c>
    </row>
    <row r="41" spans="1:6">
      <c r="A41">
        <v>2</v>
      </c>
      <c r="B41">
        <v>269.67</v>
      </c>
      <c r="C41">
        <v>3</v>
      </c>
      <c r="D41">
        <v>0.13592358465697349</v>
      </c>
      <c r="E41">
        <v>-0.48681513279750915</v>
      </c>
      <c r="F41">
        <v>5.936699936923695E-4</v>
      </c>
    </row>
    <row r="42" spans="1:6">
      <c r="A42">
        <v>2</v>
      </c>
      <c r="B42">
        <v>803.3</v>
      </c>
      <c r="C42">
        <v>3</v>
      </c>
      <c r="D42">
        <v>0.41174555096682147</v>
      </c>
      <c r="E42">
        <v>1.0198996128921627</v>
      </c>
      <c r="F42">
        <v>8.4487239037371875E-3</v>
      </c>
    </row>
    <row r="43" spans="1:6">
      <c r="A43">
        <v>2</v>
      </c>
      <c r="B43">
        <v>741.54</v>
      </c>
      <c r="C43">
        <v>3</v>
      </c>
      <c r="D43">
        <v>0.37982312411807573</v>
      </c>
      <c r="E43">
        <v>0.84551904453244886</v>
      </c>
      <c r="F43">
        <v>1.7534157888343671E-4</v>
      </c>
    </row>
    <row r="44" spans="1:6">
      <c r="A44">
        <v>2</v>
      </c>
      <c r="B44">
        <v>197.57</v>
      </c>
      <c r="C44">
        <v>3</v>
      </c>
      <c r="D44">
        <v>9.8656632328693483E-2</v>
      </c>
      <c r="E44">
        <v>-0.69039089346356119</v>
      </c>
      <c r="F44">
        <v>1.5186797610611258E-4</v>
      </c>
    </row>
    <row r="45" spans="1:6">
      <c r="A45">
        <v>2</v>
      </c>
      <c r="B45">
        <v>105.13</v>
      </c>
      <c r="C45">
        <v>3</v>
      </c>
      <c r="D45">
        <v>5.0876367790188601E-2</v>
      </c>
      <c r="E45">
        <v>-0.95139704209005016</v>
      </c>
      <c r="F45">
        <v>1.5242450223873494E-3</v>
      </c>
    </row>
    <row r="46" spans="1:6">
      <c r="A46">
        <v>2</v>
      </c>
      <c r="B46">
        <v>191.39</v>
      </c>
      <c r="C46">
        <v>3</v>
      </c>
      <c r="D46">
        <v>9.5462322129126628E-2</v>
      </c>
      <c r="E46">
        <v>-0.70784024437779425</v>
      </c>
      <c r="F46">
        <v>1.5677257525070765E-4</v>
      </c>
    </row>
    <row r="47" spans="1:6">
      <c r="A47">
        <v>2</v>
      </c>
      <c r="B47">
        <v>167.47</v>
      </c>
      <c r="C47">
        <v>3</v>
      </c>
      <c r="D47">
        <v>8.3098584269314463E-2</v>
      </c>
      <c r="E47">
        <v>-0.77537883238239835</v>
      </c>
      <c r="F47">
        <v>1.7916865742950705E-4</v>
      </c>
    </row>
    <row r="48" spans="1:6">
      <c r="A48">
        <v>2</v>
      </c>
      <c r="B48">
        <v>207.83</v>
      </c>
      <c r="C48">
        <v>3</v>
      </c>
      <c r="D48">
        <v>0.10395980751438216</v>
      </c>
      <c r="E48">
        <v>-0.66142158272245588</v>
      </c>
      <c r="F48">
        <v>7.7045312274304223E-4</v>
      </c>
    </row>
    <row r="49" spans="1:6">
      <c r="A49">
        <v>2</v>
      </c>
      <c r="B49">
        <v>242.31</v>
      </c>
      <c r="C49">
        <v>3</v>
      </c>
      <c r="D49">
        <v>0.1217817841618037</v>
      </c>
      <c r="E49">
        <v>-0.56406662810712338</v>
      </c>
      <c r="F49">
        <v>6.6074747057598415E-4</v>
      </c>
    </row>
    <row r="50" spans="1:6">
      <c r="A50">
        <v>2</v>
      </c>
      <c r="B50">
        <v>188.53</v>
      </c>
      <c r="C50">
        <v>3</v>
      </c>
      <c r="D50">
        <v>9.3984049124149094E-2</v>
      </c>
      <c r="E50">
        <v>-0.71591551033486645</v>
      </c>
      <c r="F50">
        <v>8.4939215374002508E-4</v>
      </c>
    </row>
    <row r="51" spans="1:6">
      <c r="A51">
        <v>2</v>
      </c>
      <c r="B51">
        <v>64.650000000000006</v>
      </c>
      <c r="C51">
        <v>3</v>
      </c>
      <c r="D51">
        <v>2.9953119104352634E-2</v>
      </c>
      <c r="E51">
        <v>-1.0656931140978421</v>
      </c>
      <c r="F51">
        <v>2.4810048069470181E-3</v>
      </c>
    </row>
    <row r="52" spans="1:6">
      <c r="A52">
        <v>2</v>
      </c>
      <c r="B52">
        <v>122.14</v>
      </c>
      <c r="C52">
        <v>3</v>
      </c>
      <c r="D52">
        <v>5.9668474019093497E-2</v>
      </c>
      <c r="E52">
        <v>-0.90336897428242824</v>
      </c>
      <c r="F52">
        <v>1.311690441055946E-3</v>
      </c>
    </row>
    <row r="53" spans="1:6">
      <c r="A53">
        <v>2</v>
      </c>
      <c r="B53">
        <v>153.16999999999999</v>
      </c>
      <c r="C53">
        <v>3</v>
      </c>
      <c r="D53">
        <v>7.5707219244426749E-2</v>
      </c>
      <c r="E53">
        <v>-0.81575516216775978</v>
      </c>
      <c r="F53">
        <v>1.0456832886738265E-3</v>
      </c>
    </row>
    <row r="54" spans="1:6">
      <c r="A54">
        <v>2</v>
      </c>
      <c r="B54">
        <v>272.67</v>
      </c>
      <c r="C54">
        <v>3</v>
      </c>
      <c r="D54">
        <v>0.1374742206761807</v>
      </c>
      <c r="E54">
        <v>-0.47834457410127951</v>
      </c>
      <c r="F54">
        <v>5.871344170857995E-4</v>
      </c>
    </row>
    <row r="55" spans="1:6">
      <c r="A55">
        <v>2</v>
      </c>
      <c r="B55">
        <v>504.92</v>
      </c>
      <c r="C55">
        <v>3</v>
      </c>
      <c r="D55">
        <v>0.25751929249647232</v>
      </c>
      <c r="E55">
        <v>0.17741784496516416</v>
      </c>
      <c r="F55">
        <v>3.1698232823518246E-4</v>
      </c>
    </row>
    <row r="56" spans="1:6">
      <c r="A56">
        <v>2</v>
      </c>
      <c r="B56">
        <v>769.9</v>
      </c>
      <c r="C56">
        <v>3</v>
      </c>
      <c r="D56">
        <v>0.39448180328631455</v>
      </c>
      <c r="E56">
        <v>0.92559405940747297</v>
      </c>
      <c r="F56">
        <v>2.0786239509451576E-4</v>
      </c>
    </row>
    <row r="57" spans="1:6">
      <c r="A57">
        <v>2</v>
      </c>
      <c r="B57">
        <v>489.87</v>
      </c>
      <c r="C57">
        <v>3</v>
      </c>
      <c r="D57">
        <v>0.24974026846678279</v>
      </c>
      <c r="E57">
        <v>0.1349238755057455</v>
      </c>
      <c r="F57">
        <v>3.26723979498178E-4</v>
      </c>
    </row>
    <row r="58" spans="1:6">
      <c r="A58">
        <v>2</v>
      </c>
      <c r="B58">
        <v>255.87</v>
      </c>
      <c r="C58">
        <v>3</v>
      </c>
      <c r="D58">
        <v>0.1287906589686203</v>
      </c>
      <c r="E58">
        <v>-0.52577970280016539</v>
      </c>
      <c r="F58">
        <v>6.2570881076218221E-4</v>
      </c>
    </row>
    <row r="59" spans="1:6">
      <c r="A59">
        <v>2</v>
      </c>
      <c r="B59">
        <v>638.97</v>
      </c>
      <c r="C59">
        <v>3</v>
      </c>
      <c r="D59">
        <v>0.32680687862138119</v>
      </c>
      <c r="E59">
        <v>0.55591064270835799</v>
      </c>
      <c r="F59">
        <v>2.5046570967912629E-4</v>
      </c>
    </row>
    <row r="60" spans="1:6">
      <c r="A60">
        <v>2</v>
      </c>
      <c r="B60">
        <v>629.97</v>
      </c>
      <c r="C60">
        <v>3</v>
      </c>
      <c r="D60">
        <v>0.32215497056375952</v>
      </c>
      <c r="E60">
        <v>0.53049896661966911</v>
      </c>
      <c r="F60">
        <v>2.5404487067537396E-4</v>
      </c>
    </row>
    <row r="61" spans="1:6">
      <c r="A61">
        <v>2</v>
      </c>
      <c r="B61">
        <v>658.97</v>
      </c>
      <c r="C61">
        <v>3</v>
      </c>
      <c r="D61">
        <v>0.33714445208276261</v>
      </c>
      <c r="E61">
        <v>0.61238103401655553</v>
      </c>
      <c r="F61">
        <v>2.4286213020463521E-4</v>
      </c>
    </row>
    <row r="62" spans="1:6">
      <c r="A62">
        <v>2</v>
      </c>
      <c r="B62">
        <v>207.6</v>
      </c>
      <c r="C62">
        <v>3</v>
      </c>
      <c r="D62">
        <v>0.10384092541957626</v>
      </c>
      <c r="E62">
        <v>-0.66207099222250021</v>
      </c>
      <c r="F62">
        <v>7.713073659854075E-4</v>
      </c>
    </row>
    <row r="63" spans="1:6">
      <c r="A63">
        <v>2</v>
      </c>
      <c r="B63">
        <v>486.67</v>
      </c>
      <c r="C63">
        <v>3</v>
      </c>
      <c r="D63">
        <v>0.24808625671296178</v>
      </c>
      <c r="E63">
        <v>0.12588861289643391</v>
      </c>
      <c r="F63">
        <v>3.288729933608181E-4</v>
      </c>
    </row>
    <row r="64" spans="1:6">
      <c r="A64">
        <v>2</v>
      </c>
      <c r="B64">
        <v>477.92</v>
      </c>
      <c r="C64">
        <v>3</v>
      </c>
      <c r="D64">
        <v>0.2435635683236074</v>
      </c>
      <c r="E64">
        <v>0.1011828166990975</v>
      </c>
      <c r="F64">
        <v>6.2775952625049314E-5</v>
      </c>
    </row>
    <row r="65" spans="1:6">
      <c r="A65">
        <v>2</v>
      </c>
      <c r="B65">
        <v>546.34</v>
      </c>
      <c r="C65">
        <v>3</v>
      </c>
      <c r="D65">
        <v>0.27892840713499317</v>
      </c>
      <c r="E65">
        <v>0.29436802536444123</v>
      </c>
      <c r="F65">
        <v>5.491387673672854E-5</v>
      </c>
    </row>
    <row r="66" spans="1:6">
      <c r="A66">
        <v>2</v>
      </c>
      <c r="B66">
        <v>1752.46</v>
      </c>
      <c r="C66">
        <v>3</v>
      </c>
      <c r="D66">
        <v>0.90234611229706052</v>
      </c>
      <c r="E66">
        <v>3.6998714435966007</v>
      </c>
      <c r="F66">
        <v>1.7119086068939637E-5</v>
      </c>
    </row>
    <row r="67" spans="1:6">
      <c r="A67">
        <v>2</v>
      </c>
      <c r="B67">
        <v>781.43</v>
      </c>
      <c r="C67">
        <v>3</v>
      </c>
      <c r="D67">
        <v>0.40044141438680092</v>
      </c>
      <c r="E67">
        <v>0.95814923999664869</v>
      </c>
      <c r="F67">
        <v>3.8392628615380175E-5</v>
      </c>
    </row>
    <row r="68" spans="1:6">
      <c r="A68">
        <v>2</v>
      </c>
      <c r="B68">
        <v>8.9</v>
      </c>
      <c r="C68">
        <v>3</v>
      </c>
      <c r="D68">
        <v>1.1371330807519551E-3</v>
      </c>
      <c r="E68">
        <v>-1.2231043298694426</v>
      </c>
      <c r="F68">
        <v>0.32835820895522394</v>
      </c>
    </row>
    <row r="69" spans="1:6">
      <c r="A69">
        <v>2</v>
      </c>
      <c r="B69">
        <v>10.9</v>
      </c>
      <c r="C69">
        <v>3</v>
      </c>
      <c r="D69">
        <v>2.1708904268900962E-3</v>
      </c>
      <c r="E69">
        <v>-1.2174572907386227</v>
      </c>
      <c r="F69">
        <v>0.42297650130548314</v>
      </c>
    </row>
    <row r="70" spans="1:6">
      <c r="A70">
        <v>3</v>
      </c>
      <c r="B70">
        <v>339.82</v>
      </c>
      <c r="C70">
        <v>4</v>
      </c>
      <c r="D70">
        <v>0.17218262357276876</v>
      </c>
      <c r="E70">
        <v>-0.28874523528400642</v>
      </c>
      <c r="F70">
        <v>4.7105929458868268E-4</v>
      </c>
    </row>
    <row r="71" spans="1:6">
      <c r="A71">
        <v>3</v>
      </c>
      <c r="B71">
        <v>348.98</v>
      </c>
      <c r="C71">
        <v>4</v>
      </c>
      <c r="D71">
        <v>0.17691723221808145</v>
      </c>
      <c r="E71">
        <v>-0.26288179606485185</v>
      </c>
      <c r="F71">
        <v>4.8737134829845985E-4</v>
      </c>
    </row>
    <row r="72" spans="1:6">
      <c r="A72">
        <v>3</v>
      </c>
      <c r="B72">
        <v>656.43</v>
      </c>
      <c r="C72">
        <v>4</v>
      </c>
      <c r="D72">
        <v>0.33583158025316712</v>
      </c>
      <c r="E72">
        <v>0.60520929432041426</v>
      </c>
      <c r="F72">
        <v>7.6175386209076379E-5</v>
      </c>
    </row>
    <row r="73" spans="1:6">
      <c r="A73">
        <v>3</v>
      </c>
      <c r="B73">
        <v>345.94</v>
      </c>
      <c r="C73">
        <v>3</v>
      </c>
      <c r="D73">
        <v>0.17534592105195149</v>
      </c>
      <c r="E73">
        <v>-0.27146529554369797</v>
      </c>
      <c r="F73">
        <v>0</v>
      </c>
    </row>
    <row r="74" spans="1:6">
      <c r="A74">
        <v>3</v>
      </c>
      <c r="B74">
        <v>1048.51</v>
      </c>
      <c r="C74">
        <v>4</v>
      </c>
      <c r="D74">
        <v>0.53848937039008826</v>
      </c>
      <c r="E74">
        <v>1.7122548455263185</v>
      </c>
      <c r="F74">
        <v>1.6216113093081574E-4</v>
      </c>
    </row>
    <row r="75" spans="1:6">
      <c r="A75">
        <v>3</v>
      </c>
      <c r="B75">
        <v>269.68</v>
      </c>
      <c r="C75">
        <v>4</v>
      </c>
      <c r="D75">
        <v>0.13592875344370417</v>
      </c>
      <c r="E75">
        <v>-0.48678689760185506</v>
      </c>
      <c r="F75">
        <v>6.3077436829805933E-4</v>
      </c>
    </row>
    <row r="76" spans="1:6">
      <c r="A76">
        <v>3</v>
      </c>
      <c r="B76">
        <v>807.5</v>
      </c>
      <c r="C76">
        <v>4</v>
      </c>
      <c r="D76">
        <v>0.41391644139371164</v>
      </c>
      <c r="E76">
        <v>1.0317583950668843</v>
      </c>
      <c r="F76">
        <v>1.3721330203246396E-2</v>
      </c>
    </row>
    <row r="77" spans="1:6">
      <c r="A77">
        <v>3</v>
      </c>
      <c r="B77">
        <v>741.56</v>
      </c>
      <c r="C77">
        <v>4</v>
      </c>
      <c r="D77">
        <v>0.37983346169153709</v>
      </c>
      <c r="E77">
        <v>0.84557551492375693</v>
      </c>
      <c r="F77">
        <v>2.0231720640406792E-4</v>
      </c>
    </row>
    <row r="78" spans="1:6">
      <c r="A78">
        <v>3</v>
      </c>
      <c r="B78">
        <v>197.59</v>
      </c>
      <c r="C78">
        <v>4</v>
      </c>
      <c r="D78">
        <v>9.8666969902154872E-2</v>
      </c>
      <c r="E78">
        <v>-0.69033442307225301</v>
      </c>
      <c r="F78">
        <v>2.5311329351018763E-4</v>
      </c>
    </row>
    <row r="79" spans="1:6">
      <c r="A79">
        <v>3</v>
      </c>
      <c r="B79">
        <v>105.14</v>
      </c>
      <c r="C79">
        <v>4</v>
      </c>
      <c r="D79">
        <v>5.0881536576919295E-2</v>
      </c>
      <c r="E79">
        <v>-0.95136880689439607</v>
      </c>
      <c r="F79">
        <v>1.6195103362866003E-3</v>
      </c>
    </row>
    <row r="80" spans="1:6">
      <c r="A80">
        <v>3</v>
      </c>
      <c r="B80">
        <v>191.41</v>
      </c>
      <c r="C80">
        <v>4</v>
      </c>
      <c r="D80">
        <v>9.5472659702588017E-2</v>
      </c>
      <c r="E80">
        <v>-0.70778377398648606</v>
      </c>
      <c r="F80">
        <v>2.6128762541799411E-4</v>
      </c>
    </row>
    <row r="81" spans="1:6">
      <c r="A81">
        <v>3</v>
      </c>
      <c r="B81">
        <v>167.49</v>
      </c>
      <c r="C81">
        <v>4</v>
      </c>
      <c r="D81">
        <v>8.3108921842775851E-2</v>
      </c>
      <c r="E81">
        <v>-0.77532236199109028</v>
      </c>
      <c r="F81">
        <v>2.9861442904932645E-4</v>
      </c>
    </row>
    <row r="82" spans="1:6">
      <c r="A82">
        <v>3</v>
      </c>
      <c r="B82">
        <v>207.84</v>
      </c>
      <c r="C82">
        <v>4</v>
      </c>
      <c r="D82">
        <v>0.10396497630111284</v>
      </c>
      <c r="E82">
        <v>-0.66139334752680179</v>
      </c>
      <c r="F82">
        <v>8.1860644291431583E-4</v>
      </c>
    </row>
    <row r="83" spans="1:6">
      <c r="A83">
        <v>3</v>
      </c>
      <c r="B83">
        <v>242.32</v>
      </c>
      <c r="C83">
        <v>4</v>
      </c>
      <c r="D83">
        <v>0.12178695294853439</v>
      </c>
      <c r="E83">
        <v>-0.56403839291146929</v>
      </c>
      <c r="F83">
        <v>7.0204418748698316E-4</v>
      </c>
    </row>
    <row r="84" spans="1:6">
      <c r="A84">
        <v>3</v>
      </c>
      <c r="B84">
        <v>188.54</v>
      </c>
      <c r="C84">
        <v>4</v>
      </c>
      <c r="D84">
        <v>9.3989217910879774E-2</v>
      </c>
      <c r="E84">
        <v>-0.71588727513921246</v>
      </c>
      <c r="F84">
        <v>9.0247916334873501E-4</v>
      </c>
    </row>
    <row r="85" spans="1:6">
      <c r="A85">
        <v>3</v>
      </c>
      <c r="B85">
        <v>64.66</v>
      </c>
      <c r="C85">
        <v>4</v>
      </c>
      <c r="D85">
        <v>2.9958287891083322E-2</v>
      </c>
      <c r="E85">
        <v>-1.0656648789021879</v>
      </c>
      <c r="F85">
        <v>2.6360676073811096E-3</v>
      </c>
    </row>
    <row r="86" spans="1:6">
      <c r="A86">
        <v>3</v>
      </c>
      <c r="B86">
        <v>122.15</v>
      </c>
      <c r="C86">
        <v>4</v>
      </c>
      <c r="D86">
        <v>5.9673642805824191E-2</v>
      </c>
      <c r="E86">
        <v>-0.90334073908677415</v>
      </c>
      <c r="F86">
        <v>1.3936710936219843E-3</v>
      </c>
    </row>
    <row r="87" spans="1:6">
      <c r="A87">
        <v>3</v>
      </c>
      <c r="B87">
        <v>153.18</v>
      </c>
      <c r="C87">
        <v>4</v>
      </c>
      <c r="D87">
        <v>7.5712388031157457E-2</v>
      </c>
      <c r="E87">
        <v>-0.81572692697210558</v>
      </c>
      <c r="F87">
        <v>1.1110384942161211E-3</v>
      </c>
    </row>
    <row r="88" spans="1:6">
      <c r="A88">
        <v>3</v>
      </c>
      <c r="B88">
        <v>272.68</v>
      </c>
      <c r="C88">
        <v>4</v>
      </c>
      <c r="D88">
        <v>0.13747938946291138</v>
      </c>
      <c r="E88">
        <v>-0.47831633890562542</v>
      </c>
      <c r="F88">
        <v>6.2383031815360646E-4</v>
      </c>
    </row>
    <row r="89" spans="1:6">
      <c r="A89">
        <v>3</v>
      </c>
      <c r="B89">
        <v>504.93</v>
      </c>
      <c r="C89">
        <v>4</v>
      </c>
      <c r="D89">
        <v>0.257524461283203</v>
      </c>
      <c r="E89">
        <v>0.17744608016081823</v>
      </c>
      <c r="F89">
        <v>3.3679372374995076E-4</v>
      </c>
    </row>
    <row r="90" spans="1:6">
      <c r="A90">
        <v>3</v>
      </c>
      <c r="B90">
        <v>769.91</v>
      </c>
      <c r="C90">
        <v>4</v>
      </c>
      <c r="D90">
        <v>0.39448697207304523</v>
      </c>
      <c r="E90">
        <v>0.92562229460312695</v>
      </c>
      <c r="F90">
        <v>2.2085379478786749E-4</v>
      </c>
    </row>
    <row r="91" spans="1:6">
      <c r="A91">
        <v>3</v>
      </c>
      <c r="B91">
        <v>489.88</v>
      </c>
      <c r="C91">
        <v>4</v>
      </c>
      <c r="D91">
        <v>0.24974543725351347</v>
      </c>
      <c r="E91">
        <v>0.13495211070139956</v>
      </c>
      <c r="F91">
        <v>3.4714422821680024E-4</v>
      </c>
    </row>
    <row r="92" spans="1:6">
      <c r="A92">
        <v>3</v>
      </c>
      <c r="B92">
        <v>255.88</v>
      </c>
      <c r="C92">
        <v>4</v>
      </c>
      <c r="D92">
        <v>0.12879582775535098</v>
      </c>
      <c r="E92">
        <v>-0.52575146760451141</v>
      </c>
      <c r="F92">
        <v>6.6481561143483248E-4</v>
      </c>
    </row>
    <row r="93" spans="1:6">
      <c r="A93">
        <v>3</v>
      </c>
      <c r="B93">
        <v>638.98</v>
      </c>
      <c r="C93">
        <v>4</v>
      </c>
      <c r="D93">
        <v>0.32681204740811187</v>
      </c>
      <c r="E93">
        <v>0.55593887790401209</v>
      </c>
      <c r="F93">
        <v>2.6611981653390515E-4</v>
      </c>
    </row>
    <row r="94" spans="1:6">
      <c r="A94">
        <v>3</v>
      </c>
      <c r="B94">
        <v>629.98</v>
      </c>
      <c r="C94">
        <v>4</v>
      </c>
      <c r="D94">
        <v>0.32216013935049026</v>
      </c>
      <c r="E94">
        <v>0.5305272018153232</v>
      </c>
      <c r="F94">
        <v>2.6992267509262646E-4</v>
      </c>
    </row>
    <row r="95" spans="1:6">
      <c r="A95">
        <v>3</v>
      </c>
      <c r="B95">
        <v>658.98</v>
      </c>
      <c r="C95">
        <v>4</v>
      </c>
      <c r="D95">
        <v>0.33714962086949329</v>
      </c>
      <c r="E95">
        <v>0.61240926921220962</v>
      </c>
      <c r="F95">
        <v>2.580410133423694E-4</v>
      </c>
    </row>
    <row r="96" spans="1:6">
      <c r="A96">
        <v>3</v>
      </c>
      <c r="B96">
        <v>207.61</v>
      </c>
      <c r="C96">
        <v>4</v>
      </c>
      <c r="D96">
        <v>0.10384609420630696</v>
      </c>
      <c r="E96">
        <v>-0.66204275702684601</v>
      </c>
      <c r="F96">
        <v>8.1951407635960649E-4</v>
      </c>
    </row>
    <row r="97" spans="1:6">
      <c r="A97">
        <v>3</v>
      </c>
      <c r="B97">
        <v>486.68</v>
      </c>
      <c r="C97">
        <v>4</v>
      </c>
      <c r="D97">
        <v>0.24809142549969246</v>
      </c>
      <c r="E97">
        <v>0.125916848092088</v>
      </c>
      <c r="F97">
        <v>3.4942755544586923E-4</v>
      </c>
    </row>
    <row r="98" spans="1:6">
      <c r="A98">
        <v>3</v>
      </c>
      <c r="B98">
        <v>477.94</v>
      </c>
      <c r="C98">
        <v>4</v>
      </c>
      <c r="D98">
        <v>0.24357390589706879</v>
      </c>
      <c r="E98">
        <v>0.10123928709040565</v>
      </c>
      <c r="F98">
        <v>1.0462658770848954E-4</v>
      </c>
    </row>
    <row r="99" spans="1:6">
      <c r="A99">
        <v>3</v>
      </c>
      <c r="B99">
        <v>546.36</v>
      </c>
      <c r="C99">
        <v>4</v>
      </c>
      <c r="D99">
        <v>0.27893874470845453</v>
      </c>
      <c r="E99">
        <v>0.29442449575574942</v>
      </c>
      <c r="F99">
        <v>9.1523127894621581E-5</v>
      </c>
    </row>
    <row r="100" spans="1:6">
      <c r="A100">
        <v>3</v>
      </c>
      <c r="B100">
        <v>1752.48</v>
      </c>
      <c r="C100">
        <v>4</v>
      </c>
      <c r="D100">
        <v>0.90235644987052188</v>
      </c>
      <c r="E100">
        <v>3.6999279139879087</v>
      </c>
      <c r="F100">
        <v>2.853181011497341E-5</v>
      </c>
    </row>
    <row r="101" spans="1:6">
      <c r="A101">
        <v>3</v>
      </c>
      <c r="B101">
        <v>781.44</v>
      </c>
      <c r="C101">
        <v>4</v>
      </c>
      <c r="D101">
        <v>0.40044658317353166</v>
      </c>
      <c r="E101">
        <v>0.95817747519230312</v>
      </c>
      <c r="F101">
        <v>5.1190171487247582E-5</v>
      </c>
    </row>
    <row r="102" spans="1:6">
      <c r="A102">
        <v>3</v>
      </c>
      <c r="B102">
        <v>8.9499999999999993</v>
      </c>
      <c r="C102">
        <v>4</v>
      </c>
      <c r="D102">
        <v>1.1629770144054082E-3</v>
      </c>
      <c r="E102">
        <v>-1.2229631538911721</v>
      </c>
      <c r="F102">
        <v>0.33582089552238781</v>
      </c>
    </row>
    <row r="103" spans="1:6">
      <c r="A103">
        <v>3</v>
      </c>
      <c r="B103">
        <v>10.95</v>
      </c>
      <c r="C103">
        <v>4</v>
      </c>
      <c r="D103">
        <v>2.1967343605435491E-3</v>
      </c>
      <c r="E103">
        <v>-1.2173161147603522</v>
      </c>
      <c r="F103">
        <v>0.42950391644908614</v>
      </c>
    </row>
    <row r="104" spans="1:6">
      <c r="A104">
        <v>4</v>
      </c>
      <c r="B104">
        <v>339.81</v>
      </c>
      <c r="C104">
        <v>2</v>
      </c>
      <c r="D104">
        <v>0.17217745478603808</v>
      </c>
      <c r="E104">
        <v>-0.28877347047966045</v>
      </c>
      <c r="F104">
        <v>4.4161808867682062E-4</v>
      </c>
    </row>
    <row r="105" spans="1:6">
      <c r="A105">
        <v>4</v>
      </c>
      <c r="B105">
        <v>348.96</v>
      </c>
      <c r="C105">
        <v>2</v>
      </c>
      <c r="D105">
        <v>0.17690689464462006</v>
      </c>
      <c r="E105">
        <v>-0.2629382664561602</v>
      </c>
      <c r="F105">
        <v>4.3003354261617055E-4</v>
      </c>
    </row>
    <row r="106" spans="1:6">
      <c r="A106">
        <v>4</v>
      </c>
      <c r="B106">
        <v>656.39</v>
      </c>
      <c r="C106">
        <v>2</v>
      </c>
      <c r="D106">
        <v>0.3358109051062444</v>
      </c>
      <c r="E106">
        <v>0.605096353537798</v>
      </c>
      <c r="F106">
        <v>1.5235077241770867E-5</v>
      </c>
    </row>
    <row r="107" spans="1:6">
      <c r="A107">
        <v>4</v>
      </c>
      <c r="B107">
        <v>345.94</v>
      </c>
      <c r="C107">
        <v>3</v>
      </c>
      <c r="D107">
        <v>0.17534592105195149</v>
      </c>
      <c r="E107">
        <v>-0.27146529554369797</v>
      </c>
      <c r="F107">
        <v>0</v>
      </c>
    </row>
    <row r="108" spans="1:6">
      <c r="A108">
        <v>4</v>
      </c>
      <c r="B108">
        <v>1048.43</v>
      </c>
      <c r="C108">
        <v>2</v>
      </c>
      <c r="D108">
        <v>0.53844802009624282</v>
      </c>
      <c r="E108">
        <v>1.7120289639610859</v>
      </c>
      <c r="F108">
        <v>8.5850010492993789E-5</v>
      </c>
    </row>
    <row r="109" spans="1:6">
      <c r="A109">
        <v>4</v>
      </c>
      <c r="B109">
        <v>269.66000000000003</v>
      </c>
      <c r="C109">
        <v>2</v>
      </c>
      <c r="D109">
        <v>0.13591841587024278</v>
      </c>
      <c r="E109">
        <v>-0.48684336799316319</v>
      </c>
      <c r="F109">
        <v>5.5656561908667967E-4</v>
      </c>
    </row>
    <row r="110" spans="1:6">
      <c r="A110">
        <v>4</v>
      </c>
      <c r="B110">
        <v>803.25</v>
      </c>
      <c r="C110">
        <v>2</v>
      </c>
      <c r="D110">
        <v>0.41171970703316807</v>
      </c>
      <c r="E110">
        <v>1.0197584369138923</v>
      </c>
      <c r="F110">
        <v>8.3859547811240276E-3</v>
      </c>
    </row>
    <row r="111" spans="1:6">
      <c r="A111">
        <v>4</v>
      </c>
      <c r="B111">
        <v>741.52</v>
      </c>
      <c r="C111">
        <v>2</v>
      </c>
      <c r="D111">
        <v>0.37981278654461431</v>
      </c>
      <c r="E111">
        <v>0.84546257414114068</v>
      </c>
      <c r="F111">
        <v>1.4836595136302755E-4</v>
      </c>
    </row>
    <row r="112" spans="1:6">
      <c r="A112">
        <v>4</v>
      </c>
      <c r="B112">
        <v>197.55</v>
      </c>
      <c r="C112">
        <v>2</v>
      </c>
      <c r="D112">
        <v>9.8646294755232108E-2</v>
      </c>
      <c r="E112">
        <v>-0.69044736385486938</v>
      </c>
      <c r="F112">
        <v>5.0622658702037526E-5</v>
      </c>
    </row>
    <row r="113" spans="1:6">
      <c r="A113">
        <v>4</v>
      </c>
      <c r="B113">
        <v>105.12</v>
      </c>
      <c r="C113">
        <v>2</v>
      </c>
      <c r="D113">
        <v>5.087119900345792E-2</v>
      </c>
      <c r="E113">
        <v>-0.95142527728570425</v>
      </c>
      <c r="F113">
        <v>1.4289797084880984E-3</v>
      </c>
    </row>
    <row r="114" spans="1:6">
      <c r="A114">
        <v>4</v>
      </c>
      <c r="B114">
        <v>191.37</v>
      </c>
      <c r="C114">
        <v>2</v>
      </c>
      <c r="D114">
        <v>9.5451984555665254E-2</v>
      </c>
      <c r="E114">
        <v>-0.70789671476910243</v>
      </c>
      <c r="F114">
        <v>5.225752508364323E-5</v>
      </c>
    </row>
    <row r="115" spans="1:6">
      <c r="A115">
        <v>4</v>
      </c>
      <c r="B115">
        <v>167.45</v>
      </c>
      <c r="C115">
        <v>2</v>
      </c>
      <c r="D115">
        <v>8.3088246695853074E-2</v>
      </c>
      <c r="E115">
        <v>-0.77543530277370676</v>
      </c>
      <c r="F115">
        <v>5.9722885809687654E-5</v>
      </c>
    </row>
    <row r="116" spans="1:6">
      <c r="A116">
        <v>4</v>
      </c>
      <c r="B116">
        <v>207.82</v>
      </c>
      <c r="C116">
        <v>2</v>
      </c>
      <c r="D116">
        <v>0.10395463872765145</v>
      </c>
      <c r="E116">
        <v>-0.66144981791810997</v>
      </c>
      <c r="F116">
        <v>7.2229980257132453E-4</v>
      </c>
    </row>
    <row r="117" spans="1:6">
      <c r="A117">
        <v>4</v>
      </c>
      <c r="B117">
        <v>242.3</v>
      </c>
      <c r="C117">
        <v>2</v>
      </c>
      <c r="D117">
        <v>0.12177661537507302</v>
      </c>
      <c r="E117">
        <v>-0.56409486330277747</v>
      </c>
      <c r="F117">
        <v>6.1945075366520719E-4</v>
      </c>
    </row>
    <row r="118" spans="1:6">
      <c r="A118">
        <v>4</v>
      </c>
      <c r="B118">
        <v>188.52</v>
      </c>
      <c r="C118">
        <v>2</v>
      </c>
      <c r="D118">
        <v>9.39788803374184E-2</v>
      </c>
      <c r="E118">
        <v>-0.71594374553052054</v>
      </c>
      <c r="F118">
        <v>7.9630514413131515E-4</v>
      </c>
    </row>
    <row r="119" spans="1:6">
      <c r="A119">
        <v>4</v>
      </c>
      <c r="B119">
        <v>64.64</v>
      </c>
      <c r="C119">
        <v>2</v>
      </c>
      <c r="D119">
        <v>2.9947950317621944E-2</v>
      </c>
      <c r="E119">
        <v>-1.065721349293496</v>
      </c>
      <c r="F119">
        <v>2.3259420065127046E-3</v>
      </c>
    </row>
    <row r="120" spans="1:6">
      <c r="A120">
        <v>4</v>
      </c>
      <c r="B120">
        <v>122.13</v>
      </c>
      <c r="C120">
        <v>2</v>
      </c>
      <c r="D120">
        <v>5.9663305232362802E-2</v>
      </c>
      <c r="E120">
        <v>-0.90339720947808222</v>
      </c>
      <c r="F120">
        <v>1.2297097884899078E-3</v>
      </c>
    </row>
    <row r="121" spans="1:6">
      <c r="A121">
        <v>4</v>
      </c>
      <c r="B121">
        <v>153.16</v>
      </c>
      <c r="C121">
        <v>2</v>
      </c>
      <c r="D121">
        <v>7.5702050457696068E-2</v>
      </c>
      <c r="E121">
        <v>-0.81578339736341388</v>
      </c>
      <c r="F121">
        <v>9.8032808313175401E-4</v>
      </c>
    </row>
    <row r="122" spans="1:6">
      <c r="A122">
        <v>4</v>
      </c>
      <c r="B122">
        <v>272.66000000000003</v>
      </c>
      <c r="C122">
        <v>2</v>
      </c>
      <c r="D122">
        <v>0.13746905188944999</v>
      </c>
      <c r="E122">
        <v>-0.4783728092969336</v>
      </c>
      <c r="F122">
        <v>5.5043851601799254E-4</v>
      </c>
    </row>
    <row r="123" spans="1:6">
      <c r="A123">
        <v>4</v>
      </c>
      <c r="B123">
        <v>504.91</v>
      </c>
      <c r="C123">
        <v>2</v>
      </c>
      <c r="D123">
        <v>0.25751412370974164</v>
      </c>
      <c r="E123">
        <v>0.17738960976951007</v>
      </c>
      <c r="F123">
        <v>2.9717093272063622E-4</v>
      </c>
    </row>
    <row r="124" spans="1:6">
      <c r="A124">
        <v>4</v>
      </c>
      <c r="B124">
        <v>769.89</v>
      </c>
      <c r="C124">
        <v>2</v>
      </c>
      <c r="D124">
        <v>0.39447663449958387</v>
      </c>
      <c r="E124">
        <v>0.92556582421181888</v>
      </c>
      <c r="F124">
        <v>1.9487099540094199E-4</v>
      </c>
    </row>
    <row r="125" spans="1:6">
      <c r="A125">
        <v>4</v>
      </c>
      <c r="B125">
        <v>489.86</v>
      </c>
      <c r="C125">
        <v>2</v>
      </c>
      <c r="D125">
        <v>0.24973509968005211</v>
      </c>
      <c r="E125">
        <v>0.13489564031009141</v>
      </c>
      <c r="F125">
        <v>3.0630373077955575E-4</v>
      </c>
    </row>
    <row r="126" spans="1:6">
      <c r="A126">
        <v>4</v>
      </c>
      <c r="B126">
        <v>255.86</v>
      </c>
      <c r="C126">
        <v>2</v>
      </c>
      <c r="D126">
        <v>0.12878549018188962</v>
      </c>
      <c r="E126">
        <v>-0.52580793799581949</v>
      </c>
      <c r="F126">
        <v>5.8660201008953194E-4</v>
      </c>
    </row>
    <row r="127" spans="1:6">
      <c r="A127">
        <v>4</v>
      </c>
      <c r="B127">
        <v>638.96</v>
      </c>
      <c r="C127">
        <v>2</v>
      </c>
      <c r="D127">
        <v>0.32680170983465051</v>
      </c>
      <c r="E127">
        <v>0.5558824075127039</v>
      </c>
      <c r="F127">
        <v>2.3481160282412539E-4</v>
      </c>
    </row>
    <row r="128" spans="1:6">
      <c r="A128">
        <v>4</v>
      </c>
      <c r="B128">
        <v>629.96</v>
      </c>
      <c r="C128">
        <v>2</v>
      </c>
      <c r="D128">
        <v>0.32214980177702884</v>
      </c>
      <c r="E128">
        <v>0.53047073142401502</v>
      </c>
      <c r="F128">
        <v>2.3816706625812145E-4</v>
      </c>
    </row>
    <row r="129" spans="1:6">
      <c r="A129">
        <v>4</v>
      </c>
      <c r="B129">
        <v>658.96</v>
      </c>
      <c r="C129">
        <v>2</v>
      </c>
      <c r="D129">
        <v>0.33713928329603193</v>
      </c>
      <c r="E129">
        <v>0.61235279882090143</v>
      </c>
      <c r="F129">
        <v>2.2768324706690102E-4</v>
      </c>
    </row>
    <row r="130" spans="1:6">
      <c r="A130">
        <v>4</v>
      </c>
      <c r="B130">
        <v>207.59</v>
      </c>
      <c r="C130">
        <v>2</v>
      </c>
      <c r="D130">
        <v>0.10383575663284558</v>
      </c>
      <c r="E130">
        <v>-0.6620992274181543</v>
      </c>
      <c r="F130">
        <v>7.2310065561120851E-4</v>
      </c>
    </row>
    <row r="131" spans="1:6">
      <c r="A131">
        <v>4</v>
      </c>
      <c r="B131">
        <v>486.66</v>
      </c>
      <c r="C131">
        <v>2</v>
      </c>
      <c r="D131">
        <v>0.2480810879262311</v>
      </c>
      <c r="E131">
        <v>0.12586037770077985</v>
      </c>
      <c r="F131">
        <v>3.0831843127598901E-4</v>
      </c>
    </row>
    <row r="132" spans="1:6">
      <c r="A132">
        <v>4</v>
      </c>
      <c r="B132">
        <v>477.9</v>
      </c>
      <c r="C132">
        <v>2</v>
      </c>
      <c r="D132">
        <v>0.24355323075014601</v>
      </c>
      <c r="E132">
        <v>0.1011263463077892</v>
      </c>
      <c r="F132">
        <v>2.092531754160909E-5</v>
      </c>
    </row>
    <row r="133" spans="1:6">
      <c r="A133">
        <v>4</v>
      </c>
      <c r="B133">
        <v>546.32000000000005</v>
      </c>
      <c r="C133">
        <v>2</v>
      </c>
      <c r="D133">
        <v>0.27891806956153181</v>
      </c>
      <c r="E133">
        <v>0.2943115549731331</v>
      </c>
      <c r="F133">
        <v>1.8304625579057543E-5</v>
      </c>
    </row>
    <row r="134" spans="1:6">
      <c r="A134">
        <v>4</v>
      </c>
      <c r="B134">
        <v>1752.44</v>
      </c>
      <c r="C134">
        <v>2</v>
      </c>
      <c r="D134">
        <v>0.90233577472359916</v>
      </c>
      <c r="E134">
        <v>3.6998149732052923</v>
      </c>
      <c r="F134">
        <v>5.7063620229058643E-6</v>
      </c>
    </row>
    <row r="135" spans="1:6">
      <c r="A135">
        <v>4</v>
      </c>
      <c r="B135">
        <v>781.41</v>
      </c>
      <c r="C135">
        <v>2</v>
      </c>
      <c r="D135">
        <v>0.40043107681333956</v>
      </c>
      <c r="E135">
        <v>0.95809276960534062</v>
      </c>
      <c r="F135">
        <v>1.2797542871867407E-5</v>
      </c>
    </row>
    <row r="136" spans="1:6">
      <c r="A136">
        <v>4</v>
      </c>
      <c r="B136">
        <v>8.92</v>
      </c>
      <c r="C136">
        <v>2</v>
      </c>
      <c r="D136">
        <v>1.1474706542133363E-3</v>
      </c>
      <c r="E136">
        <v>-1.2230478594781342</v>
      </c>
      <c r="F136">
        <v>0.33134328358208953</v>
      </c>
    </row>
    <row r="137" spans="1:6">
      <c r="A137">
        <v>4</v>
      </c>
      <c r="B137">
        <v>10.92</v>
      </c>
      <c r="C137">
        <v>2</v>
      </c>
      <c r="D137">
        <v>2.1812280003514774E-3</v>
      </c>
      <c r="E137">
        <v>-1.2174008203473146</v>
      </c>
      <c r="F137">
        <v>0.4255874673629243</v>
      </c>
    </row>
    <row r="138" spans="1:6">
      <c r="A138">
        <v>5</v>
      </c>
      <c r="B138">
        <v>398.08</v>
      </c>
      <c r="C138">
        <v>5</v>
      </c>
      <c r="D138">
        <v>0.20229597506577279</v>
      </c>
      <c r="E138">
        <v>-0.12424698540322707</v>
      </c>
      <c r="F138">
        <v>0.17199552493670134</v>
      </c>
    </row>
    <row r="139" spans="1:6">
      <c r="A139">
        <v>5</v>
      </c>
      <c r="B139">
        <v>396.56</v>
      </c>
      <c r="C139">
        <v>5</v>
      </c>
      <c r="D139">
        <v>0.20151031948270784</v>
      </c>
      <c r="E139">
        <v>-0.12853873514265002</v>
      </c>
      <c r="F139">
        <v>0.13689401106619647</v>
      </c>
    </row>
    <row r="140" spans="1:6">
      <c r="A140">
        <v>5</v>
      </c>
      <c r="B140">
        <v>730.28</v>
      </c>
      <c r="C140">
        <v>5</v>
      </c>
      <c r="D140">
        <v>0.374003070259318</v>
      </c>
      <c r="E140">
        <v>0.81372621422593361</v>
      </c>
      <c r="F140">
        <v>0.1125872208172094</v>
      </c>
    </row>
    <row r="141" spans="1:6">
      <c r="A141">
        <v>5</v>
      </c>
      <c r="B141">
        <v>401.79</v>
      </c>
      <c r="C141">
        <v>5</v>
      </c>
      <c r="D141">
        <v>0.20421359494285907</v>
      </c>
      <c r="E141">
        <v>-0.11377172781555633</v>
      </c>
      <c r="F141">
        <v>0.16144418107186231</v>
      </c>
    </row>
    <row r="142" spans="1:6">
      <c r="A142">
        <v>5</v>
      </c>
      <c r="B142">
        <v>1102.42</v>
      </c>
      <c r="C142">
        <v>5</v>
      </c>
      <c r="D142">
        <v>0.56635429965524198</v>
      </c>
      <c r="E142">
        <v>1.864470785297565</v>
      </c>
      <c r="F142">
        <v>5.1586317416105532E-2</v>
      </c>
    </row>
    <row r="143" spans="1:6">
      <c r="A143">
        <v>5</v>
      </c>
      <c r="B143">
        <v>287.11</v>
      </c>
      <c r="C143">
        <v>5</v>
      </c>
      <c r="D143">
        <v>0.14493794871529805</v>
      </c>
      <c r="E143">
        <v>-0.4375729515767609</v>
      </c>
      <c r="F143">
        <v>6.5303699306148211E-2</v>
      </c>
    </row>
    <row r="144" spans="1:6">
      <c r="A144">
        <v>5</v>
      </c>
      <c r="B144">
        <v>925.44</v>
      </c>
      <c r="C144">
        <v>5</v>
      </c>
      <c r="D144">
        <v>0.47487711209547784</v>
      </c>
      <c r="E144">
        <v>1.3647642926113253</v>
      </c>
      <c r="F144">
        <v>0.1617811366232722</v>
      </c>
    </row>
    <row r="145" spans="1:6">
      <c r="A145">
        <v>5</v>
      </c>
      <c r="B145">
        <v>824.34</v>
      </c>
      <c r="C145">
        <v>5</v>
      </c>
      <c r="D145">
        <v>0.42262067824819477</v>
      </c>
      <c r="E145">
        <v>1.0793064645483867</v>
      </c>
      <c r="F145">
        <v>0.11185443951389917</v>
      </c>
    </row>
    <row r="146" spans="1:6">
      <c r="A146">
        <v>5</v>
      </c>
      <c r="B146">
        <v>223.26</v>
      </c>
      <c r="C146">
        <v>5</v>
      </c>
      <c r="D146">
        <v>0.1119352454398379</v>
      </c>
      <c r="E146">
        <v>-0.61785467582818154</v>
      </c>
      <c r="F146">
        <v>0.13020147818163408</v>
      </c>
    </row>
    <row r="147" spans="1:6">
      <c r="A147">
        <v>5</v>
      </c>
      <c r="B147">
        <v>114.92</v>
      </c>
      <c r="C147">
        <v>5</v>
      </c>
      <c r="D147">
        <v>5.5936609999534807E-2</v>
      </c>
      <c r="E147">
        <v>-0.92375478554468737</v>
      </c>
      <c r="F147">
        <v>9.4788987329713192E-2</v>
      </c>
    </row>
    <row r="148" spans="1:6">
      <c r="A148">
        <v>5</v>
      </c>
      <c r="B148">
        <v>203.84</v>
      </c>
      <c r="C148">
        <v>5</v>
      </c>
      <c r="D148">
        <v>0.10189746160883656</v>
      </c>
      <c r="E148">
        <v>-0.67268742578844132</v>
      </c>
      <c r="F148">
        <v>6.5217391304347672E-2</v>
      </c>
    </row>
    <row r="149" spans="1:6">
      <c r="A149">
        <v>5</v>
      </c>
      <c r="B149">
        <v>178.13</v>
      </c>
      <c r="C149">
        <v>5</v>
      </c>
      <c r="D149">
        <v>8.8608510924230763E-2</v>
      </c>
      <c r="E149">
        <v>-0.74528011381512926</v>
      </c>
      <c r="F149">
        <v>6.3843764930721525E-2</v>
      </c>
    </row>
    <row r="150" spans="1:6">
      <c r="A150">
        <v>5</v>
      </c>
      <c r="B150">
        <v>222.39</v>
      </c>
      <c r="C150">
        <v>5</v>
      </c>
      <c r="D150">
        <v>0.1114855609942678</v>
      </c>
      <c r="E150">
        <v>-0.62031113785008818</v>
      </c>
      <c r="F150">
        <v>7.0881687292338791E-2</v>
      </c>
    </row>
    <row r="151" spans="1:6">
      <c r="A151">
        <v>5</v>
      </c>
      <c r="B151">
        <v>256.83</v>
      </c>
      <c r="C151">
        <v>5</v>
      </c>
      <c r="D151">
        <v>0.12928686249476659</v>
      </c>
      <c r="E151">
        <v>-0.52306912401737204</v>
      </c>
      <c r="F151">
        <v>6.0623580425356094E-2</v>
      </c>
    </row>
    <row r="152" spans="1:6">
      <c r="A152">
        <v>5</v>
      </c>
      <c r="B152">
        <v>199.83</v>
      </c>
      <c r="C152">
        <v>5</v>
      </c>
      <c r="D152">
        <v>9.9824778129829594E-2</v>
      </c>
      <c r="E152">
        <v>-0.68400973924573483</v>
      </c>
      <c r="F152">
        <v>6.0837713011625993E-2</v>
      </c>
    </row>
    <row r="153" spans="1:6">
      <c r="A153">
        <v>5</v>
      </c>
      <c r="B153">
        <v>76.2</v>
      </c>
      <c r="C153">
        <v>5</v>
      </c>
      <c r="D153">
        <v>3.5923067778300399E-2</v>
      </c>
      <c r="E153">
        <v>-1.0330814631173579</v>
      </c>
      <c r="F153">
        <v>0.18157853930841994</v>
      </c>
    </row>
    <row r="154" spans="1:6">
      <c r="A154">
        <v>5</v>
      </c>
      <c r="B154">
        <v>137.85</v>
      </c>
      <c r="C154">
        <v>5</v>
      </c>
      <c r="D154">
        <v>6.7788637973008603E-2</v>
      </c>
      <c r="E154">
        <v>-0.85901148190983889</v>
      </c>
      <c r="F154">
        <v>0.130103295622233</v>
      </c>
    </row>
    <row r="155" spans="1:6">
      <c r="A155">
        <v>5</v>
      </c>
      <c r="B155">
        <v>159.68</v>
      </c>
      <c r="C155">
        <v>5</v>
      </c>
      <c r="D155">
        <v>7.9072099406106405E-2</v>
      </c>
      <c r="E155">
        <v>-0.79737404979694138</v>
      </c>
      <c r="F155">
        <v>4.3591922096595015E-2</v>
      </c>
    </row>
    <row r="156" spans="1:6">
      <c r="A156">
        <v>5</v>
      </c>
      <c r="B156">
        <v>301.83</v>
      </c>
      <c r="C156">
        <v>5</v>
      </c>
      <c r="D156">
        <v>0.15254640278287476</v>
      </c>
      <c r="E156">
        <v>-0.39601074357392763</v>
      </c>
      <c r="F156">
        <v>0.10759238193093834</v>
      </c>
    </row>
    <row r="157" spans="1:6">
      <c r="A157">
        <v>5</v>
      </c>
      <c r="B157">
        <v>565.25</v>
      </c>
      <c r="C157">
        <v>5</v>
      </c>
      <c r="D157">
        <v>0.28870258284272932</v>
      </c>
      <c r="E157">
        <v>0.34776078034634189</v>
      </c>
      <c r="F157">
        <v>0.11983913146842062</v>
      </c>
    </row>
    <row r="158" spans="1:6">
      <c r="A158">
        <v>5</v>
      </c>
      <c r="B158">
        <v>889.44</v>
      </c>
      <c r="C158">
        <v>5</v>
      </c>
      <c r="D158">
        <v>0.45626947986499128</v>
      </c>
      <c r="E158">
        <v>1.2631175882565697</v>
      </c>
      <c r="F158">
        <v>0.15550705433003364</v>
      </c>
    </row>
    <row r="159" spans="1:6">
      <c r="A159">
        <v>5</v>
      </c>
      <c r="B159">
        <v>568.33000000000004</v>
      </c>
      <c r="C159">
        <v>5</v>
      </c>
      <c r="D159">
        <v>0.29029456915578206</v>
      </c>
      <c r="E159">
        <v>0.35645722060780444</v>
      </c>
      <c r="F159">
        <v>0.16054399542586451</v>
      </c>
    </row>
    <row r="160" spans="1:6">
      <c r="A160">
        <v>5</v>
      </c>
      <c r="B160">
        <v>287.35000000000002</v>
      </c>
      <c r="C160">
        <v>5</v>
      </c>
      <c r="D160">
        <v>0.14506199959683466</v>
      </c>
      <c r="E160">
        <v>-0.43689530688106248</v>
      </c>
      <c r="F160">
        <v>0.12373391732822347</v>
      </c>
    </row>
    <row r="161" spans="1:6">
      <c r="A161">
        <v>5</v>
      </c>
      <c r="B161">
        <v>734.43</v>
      </c>
      <c r="C161">
        <v>5</v>
      </c>
      <c r="D161">
        <v>0.37614811675255461</v>
      </c>
      <c r="E161">
        <v>0.82544382042238451</v>
      </c>
      <c r="F161">
        <v>0.14968456974687316</v>
      </c>
    </row>
    <row r="162" spans="1:6">
      <c r="A162">
        <v>5</v>
      </c>
      <c r="B162">
        <v>737.19</v>
      </c>
      <c r="C162">
        <v>5</v>
      </c>
      <c r="D162">
        <v>0.37757470189022529</v>
      </c>
      <c r="E162">
        <v>0.83323673442291613</v>
      </c>
      <c r="F162">
        <v>0.17049586383194959</v>
      </c>
    </row>
    <row r="163" spans="1:6">
      <c r="A163">
        <v>5</v>
      </c>
      <c r="B163">
        <v>742.73</v>
      </c>
      <c r="C163">
        <v>5</v>
      </c>
      <c r="D163">
        <v>0.38043820973902792</v>
      </c>
      <c r="E163">
        <v>0.84887903281528676</v>
      </c>
      <c r="F163">
        <v>0.12738118729223924</v>
      </c>
    </row>
    <row r="164" spans="1:6">
      <c r="A164">
        <v>5</v>
      </c>
      <c r="B164">
        <v>246.53</v>
      </c>
      <c r="C164">
        <v>5</v>
      </c>
      <c r="D164">
        <v>0.12396301216215518</v>
      </c>
      <c r="E164">
        <v>-0.55215137554109373</v>
      </c>
      <c r="F164">
        <v>0.18844003085229466</v>
      </c>
    </row>
    <row r="165" spans="1:6">
      <c r="A165">
        <v>5</v>
      </c>
      <c r="B165">
        <v>542.03</v>
      </c>
      <c r="C165">
        <v>5</v>
      </c>
      <c r="D165">
        <v>0.27670066005406546</v>
      </c>
      <c r="E165">
        <v>0.28219865603752453</v>
      </c>
      <c r="F165">
        <v>0.11411892869622409</v>
      </c>
    </row>
    <row r="166" spans="1:6">
      <c r="A166">
        <v>5</v>
      </c>
      <c r="B166">
        <v>533.04</v>
      </c>
      <c r="C166">
        <v>5</v>
      </c>
      <c r="D166">
        <v>0.27205392078317453</v>
      </c>
      <c r="E166">
        <v>0.25681521514448968</v>
      </c>
      <c r="F166">
        <v>0.11540312624244065</v>
      </c>
    </row>
    <row r="167" spans="1:6">
      <c r="A167">
        <v>5</v>
      </c>
      <c r="B167">
        <v>608.65</v>
      </c>
      <c r="C167">
        <v>5</v>
      </c>
      <c r="D167">
        <v>0.31113511725392695</v>
      </c>
      <c r="E167">
        <v>0.47030152948513043</v>
      </c>
      <c r="F167">
        <v>0.11411103585876159</v>
      </c>
    </row>
    <row r="168" spans="1:6">
      <c r="A168">
        <v>5</v>
      </c>
      <c r="B168">
        <v>1941.39</v>
      </c>
      <c r="C168">
        <v>5</v>
      </c>
      <c r="D168">
        <v>1</v>
      </c>
      <c r="E168">
        <v>4.2333189950894887</v>
      </c>
      <c r="F168">
        <v>0.10782741678697572</v>
      </c>
    </row>
    <row r="169" spans="1:6">
      <c r="A169">
        <v>5</v>
      </c>
      <c r="B169">
        <v>852.92</v>
      </c>
      <c r="C169">
        <v>5</v>
      </c>
      <c r="D169">
        <v>0.43739307072450878</v>
      </c>
      <c r="E169">
        <v>1.1600026537278008</v>
      </c>
      <c r="F169">
        <v>9.1528026618889147E-2</v>
      </c>
    </row>
    <row r="170" spans="1:6">
      <c r="A170">
        <v>5</v>
      </c>
      <c r="B170">
        <v>11.76</v>
      </c>
      <c r="C170">
        <v>5</v>
      </c>
      <c r="D170">
        <v>2.6154060857294962E-3</v>
      </c>
      <c r="E170">
        <v>-1.2150290639123702</v>
      </c>
      <c r="F170">
        <v>0.75522388059701484</v>
      </c>
    </row>
    <row r="171" spans="1:6">
      <c r="A171">
        <v>5</v>
      </c>
      <c r="B171">
        <v>13.38</v>
      </c>
      <c r="C171">
        <v>5</v>
      </c>
      <c r="D171">
        <v>3.4527495361013913E-3</v>
      </c>
      <c r="E171">
        <v>-1.2104549622164062</v>
      </c>
      <c r="F171">
        <v>0.74673629242819861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activeCell="H25" sqref="H25"/>
    </sheetView>
  </sheetViews>
  <sheetFormatPr baseColWidth="10" defaultRowHeight="15"/>
  <sheetData>
    <row r="1" spans="1:6">
      <c r="A1" t="s">
        <v>344</v>
      </c>
      <c r="B1" t="s">
        <v>346</v>
      </c>
      <c r="C1" t="s">
        <v>345</v>
      </c>
      <c r="D1" t="s">
        <v>347</v>
      </c>
      <c r="E1" t="s">
        <v>348</v>
      </c>
      <c r="F1" t="s">
        <v>349</v>
      </c>
    </row>
    <row r="2" spans="1:6">
      <c r="A2">
        <v>1</v>
      </c>
      <c r="B2">
        <v>1</v>
      </c>
      <c r="C2">
        <v>13.99</v>
      </c>
      <c r="D2">
        <v>4.3378995433789952E-2</v>
      </c>
      <c r="E2">
        <v>-0.2175591465988512</v>
      </c>
      <c r="F2">
        <v>0</v>
      </c>
    </row>
    <row r="3" spans="1:6">
      <c r="A3">
        <v>1</v>
      </c>
      <c r="B3">
        <v>1</v>
      </c>
      <c r="C3">
        <v>7.59</v>
      </c>
      <c r="D3">
        <v>6.8493150684931512E-3</v>
      </c>
      <c r="E3">
        <v>-0.5056374648538815</v>
      </c>
      <c r="F3">
        <v>0</v>
      </c>
    </row>
    <row r="4" spans="1:6">
      <c r="A4">
        <v>1</v>
      </c>
      <c r="B4">
        <v>2</v>
      </c>
      <c r="C4">
        <v>14.99</v>
      </c>
      <c r="D4">
        <v>4.9086757990867584E-2</v>
      </c>
      <c r="E4">
        <v>-0.17254690937150272</v>
      </c>
      <c r="F4">
        <v>0</v>
      </c>
    </row>
    <row r="5" spans="1:6">
      <c r="A5">
        <v>1</v>
      </c>
      <c r="B5">
        <v>1</v>
      </c>
      <c r="C5">
        <v>7.49</v>
      </c>
      <c r="D5">
        <v>6.2785388127853904E-3</v>
      </c>
      <c r="E5">
        <v>-0.51013868857661637</v>
      </c>
      <c r="F5">
        <v>0</v>
      </c>
    </row>
    <row r="6" spans="1:6">
      <c r="A6">
        <v>1</v>
      </c>
      <c r="B6">
        <v>1</v>
      </c>
      <c r="C6">
        <v>8.39</v>
      </c>
      <c r="D6">
        <v>1.1415525114155256E-2</v>
      </c>
      <c r="E6">
        <v>-0.4696276750720027</v>
      </c>
      <c r="F6">
        <v>0</v>
      </c>
    </row>
    <row r="7" spans="1:6">
      <c r="A7">
        <v>1</v>
      </c>
      <c r="B7">
        <v>1</v>
      </c>
      <c r="C7">
        <v>6.79</v>
      </c>
      <c r="D7">
        <v>2.2831050228310518E-3</v>
      </c>
      <c r="E7">
        <v>-0.54164725463576036</v>
      </c>
      <c r="F7">
        <v>0</v>
      </c>
    </row>
    <row r="8" spans="1:6">
      <c r="A8">
        <v>1</v>
      </c>
      <c r="B8">
        <v>2</v>
      </c>
      <c r="C8">
        <v>16.190000000000001</v>
      </c>
      <c r="D8">
        <v>5.5936073059360727E-2</v>
      </c>
      <c r="E8">
        <v>-0.11853222469868448</v>
      </c>
      <c r="F8">
        <v>8.0053368912608391E-2</v>
      </c>
    </row>
    <row r="9" spans="1:6">
      <c r="A9">
        <v>1</v>
      </c>
      <c r="B9">
        <v>2</v>
      </c>
      <c r="C9">
        <v>14.99</v>
      </c>
      <c r="D9">
        <v>4.9086757990867584E-2</v>
      </c>
      <c r="E9">
        <v>-0.17254690937150272</v>
      </c>
      <c r="F9">
        <v>5.3408292340126451E-2</v>
      </c>
    </row>
    <row r="10" spans="1:6">
      <c r="A10">
        <v>1</v>
      </c>
      <c r="B10">
        <v>1</v>
      </c>
      <c r="C10">
        <v>8.39</v>
      </c>
      <c r="D10">
        <v>1.1415525114155256E-2</v>
      </c>
      <c r="E10">
        <v>-0.4696276750720027</v>
      </c>
      <c r="F10">
        <v>0</v>
      </c>
    </row>
    <row r="11" spans="1:6">
      <c r="A11">
        <v>1</v>
      </c>
      <c r="B11">
        <v>2</v>
      </c>
      <c r="C11">
        <v>8.49</v>
      </c>
      <c r="D11">
        <v>1.1986301369863015E-2</v>
      </c>
      <c r="E11">
        <v>-0.46512645134926789</v>
      </c>
      <c r="F11">
        <v>0</v>
      </c>
    </row>
    <row r="12" spans="1:6">
      <c r="A12">
        <v>1</v>
      </c>
      <c r="B12">
        <v>1</v>
      </c>
      <c r="C12">
        <v>19.95</v>
      </c>
      <c r="D12">
        <v>7.739726027397259E-2</v>
      </c>
      <c r="E12">
        <v>5.0713787276145735E-2</v>
      </c>
      <c r="F12">
        <v>0.17422012948793419</v>
      </c>
    </row>
    <row r="13" spans="1:6">
      <c r="A13">
        <v>1</v>
      </c>
      <c r="B13">
        <v>1</v>
      </c>
      <c r="C13">
        <v>8.39</v>
      </c>
      <c r="D13">
        <v>1.1415525114155256E-2</v>
      </c>
      <c r="E13">
        <v>-0.4696276750720027</v>
      </c>
      <c r="F13">
        <v>0</v>
      </c>
    </row>
    <row r="14" spans="1:6">
      <c r="A14">
        <v>1</v>
      </c>
      <c r="B14">
        <v>2</v>
      </c>
      <c r="C14">
        <v>13.99</v>
      </c>
      <c r="D14">
        <v>4.3378995433789952E-2</v>
      </c>
      <c r="E14">
        <v>-0.2175591465988512</v>
      </c>
      <c r="F14">
        <v>6.4748201438848962E-3</v>
      </c>
    </row>
    <row r="15" spans="1:6">
      <c r="A15">
        <v>1</v>
      </c>
      <c r="B15">
        <v>1</v>
      </c>
      <c r="C15">
        <v>8.49</v>
      </c>
      <c r="D15">
        <v>1.1986301369863015E-2</v>
      </c>
      <c r="E15">
        <v>-0.46512645134926789</v>
      </c>
      <c r="F15">
        <v>0</v>
      </c>
    </row>
    <row r="16" spans="1:6">
      <c r="A16">
        <v>1</v>
      </c>
      <c r="B16">
        <v>1</v>
      </c>
      <c r="C16">
        <v>6.39</v>
      </c>
      <c r="D16">
        <v>0</v>
      </c>
      <c r="E16">
        <v>-0.55965214952669962</v>
      </c>
      <c r="F16">
        <v>0</v>
      </c>
    </row>
    <row r="17" spans="1:6">
      <c r="A17">
        <v>1</v>
      </c>
      <c r="B17">
        <v>1</v>
      </c>
      <c r="C17">
        <v>8.39</v>
      </c>
      <c r="D17">
        <v>1.1415525114155256E-2</v>
      </c>
      <c r="E17">
        <v>-0.4696276750720027</v>
      </c>
      <c r="F17">
        <v>0</v>
      </c>
    </row>
    <row r="18" spans="1:6">
      <c r="A18">
        <v>1</v>
      </c>
      <c r="B18">
        <v>1</v>
      </c>
      <c r="C18">
        <v>11.99</v>
      </c>
      <c r="D18">
        <v>3.1963470319634701E-2</v>
      </c>
      <c r="E18">
        <v>-0.3075836210535482</v>
      </c>
      <c r="F18">
        <v>0</v>
      </c>
    </row>
    <row r="19" spans="1:6">
      <c r="A19">
        <v>1</v>
      </c>
      <c r="B19">
        <v>1</v>
      </c>
      <c r="C19">
        <v>8.99</v>
      </c>
      <c r="D19">
        <v>1.4840182648401827E-2</v>
      </c>
      <c r="E19">
        <v>-0.44262033273559365</v>
      </c>
      <c r="F19">
        <v>0</v>
      </c>
    </row>
    <row r="20" spans="1:6">
      <c r="A20">
        <v>1</v>
      </c>
      <c r="B20">
        <v>1</v>
      </c>
      <c r="C20">
        <v>12.99</v>
      </c>
      <c r="D20">
        <v>3.7671232876712327E-2</v>
      </c>
      <c r="E20">
        <v>-0.26257138382619971</v>
      </c>
      <c r="F20">
        <v>0</v>
      </c>
    </row>
    <row r="21" spans="1:6">
      <c r="A21">
        <v>1</v>
      </c>
      <c r="B21">
        <v>2</v>
      </c>
      <c r="C21">
        <v>14.79</v>
      </c>
      <c r="D21">
        <v>4.7945205479452045E-2</v>
      </c>
      <c r="E21">
        <v>-0.18154935681697246</v>
      </c>
      <c r="F21">
        <v>5.7183702644746148E-2</v>
      </c>
    </row>
    <row r="22" spans="1:6">
      <c r="A22">
        <v>1</v>
      </c>
      <c r="B22">
        <v>1</v>
      </c>
      <c r="C22">
        <v>11.19</v>
      </c>
      <c r="D22">
        <v>2.7397260273972598E-2</v>
      </c>
      <c r="E22">
        <v>-0.34359341083542699</v>
      </c>
      <c r="F22">
        <v>0</v>
      </c>
    </row>
    <row r="23" spans="1:6">
      <c r="A23">
        <v>1</v>
      </c>
      <c r="B23">
        <v>1</v>
      </c>
      <c r="C23">
        <v>8.2899999999999991</v>
      </c>
      <c r="D23">
        <v>1.0844748858447485E-2</v>
      </c>
      <c r="E23">
        <v>-0.47412889879473763</v>
      </c>
      <c r="F23">
        <v>0</v>
      </c>
    </row>
    <row r="24" spans="1:6">
      <c r="A24">
        <v>1</v>
      </c>
      <c r="B24">
        <v>1</v>
      </c>
      <c r="C24">
        <v>10.19</v>
      </c>
      <c r="D24">
        <v>2.1689497716894972E-2</v>
      </c>
      <c r="E24">
        <v>-0.38860564806277548</v>
      </c>
      <c r="F24">
        <v>0</v>
      </c>
    </row>
    <row r="25" spans="1:6">
      <c r="A25">
        <v>1</v>
      </c>
      <c r="B25">
        <v>1</v>
      </c>
      <c r="C25">
        <v>11.99</v>
      </c>
      <c r="D25">
        <v>3.1963470319634701E-2</v>
      </c>
      <c r="E25">
        <v>-0.3075836210535482</v>
      </c>
      <c r="F25">
        <v>0</v>
      </c>
    </row>
    <row r="26" spans="1:6">
      <c r="A26">
        <v>1</v>
      </c>
      <c r="B26">
        <v>1</v>
      </c>
      <c r="C26">
        <v>9.99</v>
      </c>
      <c r="D26">
        <v>2.0547945205479454E-2</v>
      </c>
      <c r="E26">
        <v>-0.39760809550824516</v>
      </c>
      <c r="F26">
        <v>0</v>
      </c>
    </row>
    <row r="27" spans="1:6">
      <c r="A27">
        <v>1</v>
      </c>
      <c r="B27">
        <v>1</v>
      </c>
      <c r="C27">
        <v>13.89</v>
      </c>
      <c r="D27">
        <v>4.2808219178082189E-2</v>
      </c>
      <c r="E27">
        <v>-0.22206037032158604</v>
      </c>
      <c r="F27">
        <v>0</v>
      </c>
    </row>
    <row r="28" spans="1:6">
      <c r="A28">
        <v>1</v>
      </c>
      <c r="B28">
        <v>2</v>
      </c>
      <c r="C28">
        <v>22.89</v>
      </c>
      <c r="D28">
        <v>9.417808219178081E-2</v>
      </c>
      <c r="E28">
        <v>0.18304976472455034</v>
      </c>
      <c r="F28">
        <v>0.14507253626813421</v>
      </c>
    </row>
    <row r="29" spans="1:6">
      <c r="A29">
        <v>1</v>
      </c>
      <c r="B29">
        <v>1</v>
      </c>
      <c r="C29">
        <v>10.29</v>
      </c>
      <c r="D29">
        <v>2.2260273972602735E-2</v>
      </c>
      <c r="E29">
        <v>-0.38410442434004066</v>
      </c>
      <c r="F29">
        <v>0</v>
      </c>
    </row>
    <row r="30" spans="1:6">
      <c r="A30">
        <v>1</v>
      </c>
      <c r="B30">
        <v>1</v>
      </c>
      <c r="C30">
        <v>21.49</v>
      </c>
      <c r="D30">
        <v>8.6187214611872121E-2</v>
      </c>
      <c r="E30">
        <v>0.12003263260626236</v>
      </c>
      <c r="F30">
        <v>0</v>
      </c>
    </row>
    <row r="31" spans="1:6">
      <c r="A31">
        <v>1</v>
      </c>
      <c r="B31">
        <v>1</v>
      </c>
      <c r="C31">
        <v>9.39</v>
      </c>
      <c r="D31">
        <v>1.7123287671232879E-2</v>
      </c>
      <c r="E31">
        <v>-0.42461543784465422</v>
      </c>
      <c r="F31">
        <v>0</v>
      </c>
    </row>
    <row r="32" spans="1:6">
      <c r="A32">
        <v>1</v>
      </c>
      <c r="B32">
        <v>1</v>
      </c>
      <c r="C32">
        <v>10.99</v>
      </c>
      <c r="D32">
        <v>2.625570776255708E-2</v>
      </c>
      <c r="E32">
        <v>-0.35259585828089668</v>
      </c>
      <c r="F32">
        <v>0</v>
      </c>
    </row>
    <row r="33" spans="1:6">
      <c r="A33">
        <v>1</v>
      </c>
      <c r="B33">
        <v>2</v>
      </c>
      <c r="C33">
        <v>21.99</v>
      </c>
      <c r="D33">
        <v>8.904109589041094E-2</v>
      </c>
      <c r="E33">
        <v>0.14253875121993662</v>
      </c>
      <c r="F33">
        <v>0</v>
      </c>
    </row>
    <row r="34" spans="1:6">
      <c r="A34">
        <v>1</v>
      </c>
      <c r="B34">
        <v>1</v>
      </c>
      <c r="C34">
        <v>10.79</v>
      </c>
      <c r="D34">
        <v>2.5114155251141548E-2</v>
      </c>
      <c r="E34">
        <v>-0.36159830572636642</v>
      </c>
      <c r="F34">
        <v>0</v>
      </c>
    </row>
    <row r="35" spans="1:6">
      <c r="A35">
        <v>1</v>
      </c>
      <c r="B35">
        <v>2</v>
      </c>
      <c r="C35">
        <v>22.29</v>
      </c>
      <c r="D35">
        <v>9.0753424657534235E-2</v>
      </c>
      <c r="E35">
        <v>0.15604242238814117</v>
      </c>
      <c r="F35">
        <v>0.2390216787103947</v>
      </c>
    </row>
    <row r="36" spans="1:6">
      <c r="A36">
        <v>1</v>
      </c>
      <c r="B36">
        <v>1</v>
      </c>
      <c r="C36">
        <v>15.79</v>
      </c>
      <c r="D36">
        <v>5.365296803652967E-2</v>
      </c>
      <c r="E36">
        <v>-0.13653711958962397</v>
      </c>
      <c r="F36">
        <v>0</v>
      </c>
    </row>
    <row r="37" spans="1:6">
      <c r="A37">
        <v>1</v>
      </c>
      <c r="B37">
        <v>1</v>
      </c>
      <c r="C37">
        <v>18.09</v>
      </c>
      <c r="D37">
        <v>6.6780821917808209E-2</v>
      </c>
      <c r="E37">
        <v>-3.3008973966722428E-2</v>
      </c>
      <c r="F37">
        <v>0</v>
      </c>
    </row>
    <row r="38" spans="1:6">
      <c r="A38">
        <v>1</v>
      </c>
      <c r="B38">
        <v>2</v>
      </c>
      <c r="C38">
        <v>23.99</v>
      </c>
      <c r="D38">
        <v>0.10045662100456619</v>
      </c>
      <c r="E38">
        <v>0.23256322567463358</v>
      </c>
      <c r="F38">
        <v>0.26329647182727745</v>
      </c>
    </row>
    <row r="39" spans="1:6">
      <c r="A39">
        <v>1</v>
      </c>
      <c r="B39">
        <v>1</v>
      </c>
      <c r="C39">
        <v>9.39</v>
      </c>
      <c r="D39">
        <v>1.7123287671232879E-2</v>
      </c>
      <c r="E39">
        <v>-0.42461543784465422</v>
      </c>
      <c r="F39">
        <v>0</v>
      </c>
    </row>
    <row r="40" spans="1:6">
      <c r="A40">
        <v>1</v>
      </c>
      <c r="B40">
        <v>1</v>
      </c>
      <c r="C40">
        <v>16.190000000000001</v>
      </c>
      <c r="D40">
        <v>5.5936073059360727E-2</v>
      </c>
      <c r="E40">
        <v>-0.11853222469868448</v>
      </c>
      <c r="F40">
        <v>0</v>
      </c>
    </row>
    <row r="41" spans="1:6">
      <c r="A41">
        <v>1</v>
      </c>
      <c r="B41">
        <v>1</v>
      </c>
      <c r="C41">
        <v>23.39</v>
      </c>
      <c r="D41">
        <v>9.7031963470319629E-2</v>
      </c>
      <c r="E41">
        <v>0.20555588333822458</v>
      </c>
      <c r="F41">
        <v>0</v>
      </c>
    </row>
    <row r="42" spans="1:6">
      <c r="A42">
        <v>1</v>
      </c>
      <c r="B42">
        <v>1</v>
      </c>
      <c r="C42">
        <v>7.59</v>
      </c>
      <c r="D42">
        <v>6.8493150684931512E-3</v>
      </c>
      <c r="E42">
        <v>-0.5056374648538815</v>
      </c>
      <c r="F42">
        <v>0</v>
      </c>
    </row>
    <row r="43" spans="1:6">
      <c r="A43">
        <v>1</v>
      </c>
      <c r="B43">
        <v>1</v>
      </c>
      <c r="C43">
        <v>14.29</v>
      </c>
      <c r="D43">
        <v>4.5091324200913233E-2</v>
      </c>
      <c r="E43">
        <v>-0.2040554754306467</v>
      </c>
      <c r="F43">
        <v>0</v>
      </c>
    </row>
    <row r="44" spans="1:6">
      <c r="A44">
        <v>1</v>
      </c>
      <c r="B44">
        <v>1</v>
      </c>
      <c r="C44">
        <v>8.49</v>
      </c>
      <c r="D44">
        <v>1.1986301369863015E-2</v>
      </c>
      <c r="E44">
        <v>-0.46512645134926789</v>
      </c>
      <c r="F44">
        <v>0</v>
      </c>
    </row>
    <row r="45" spans="1:6">
      <c r="A45">
        <v>1</v>
      </c>
      <c r="B45">
        <v>1</v>
      </c>
      <c r="C45">
        <v>19.989999999999998</v>
      </c>
      <c r="D45">
        <v>7.762557077625569E-2</v>
      </c>
      <c r="E45">
        <v>5.2514276765239634E-2</v>
      </c>
      <c r="F45">
        <v>0</v>
      </c>
    </row>
    <row r="46" spans="1:6">
      <c r="A46">
        <v>1</v>
      </c>
      <c r="B46">
        <v>1</v>
      </c>
      <c r="C46">
        <v>10.19</v>
      </c>
      <c r="D46">
        <v>2.1689497716894972E-2</v>
      </c>
      <c r="E46">
        <v>-0.38860564806277548</v>
      </c>
      <c r="F46">
        <v>0</v>
      </c>
    </row>
    <row r="47" spans="1:6">
      <c r="A47">
        <v>1</v>
      </c>
      <c r="B47">
        <v>2</v>
      </c>
      <c r="C47">
        <v>20.39</v>
      </c>
      <c r="D47">
        <v>7.9908675799086754E-2</v>
      </c>
      <c r="E47">
        <v>7.0519171656179117E-2</v>
      </c>
      <c r="F47">
        <v>0.10815217391304355</v>
      </c>
    </row>
    <row r="48" spans="1:6">
      <c r="A48">
        <v>1</v>
      </c>
      <c r="B48">
        <v>2</v>
      </c>
      <c r="C48">
        <v>11.99</v>
      </c>
      <c r="D48">
        <v>3.1963470319634701E-2</v>
      </c>
      <c r="E48">
        <v>-0.3075836210535482</v>
      </c>
      <c r="F48">
        <v>0</v>
      </c>
    </row>
    <row r="49" spans="1:6">
      <c r="A49">
        <v>1</v>
      </c>
      <c r="B49">
        <v>2</v>
      </c>
      <c r="C49">
        <v>19.190000000000001</v>
      </c>
      <c r="D49">
        <v>7.3059360730593603E-2</v>
      </c>
      <c r="E49">
        <v>1.6504486983360971E-2</v>
      </c>
      <c r="F49">
        <v>6.6703724291273137E-2</v>
      </c>
    </row>
    <row r="50" spans="1:6">
      <c r="A50">
        <v>1</v>
      </c>
      <c r="B50">
        <v>2</v>
      </c>
      <c r="C50">
        <v>18.690000000000001</v>
      </c>
      <c r="D50">
        <v>7.0205479452054798E-2</v>
      </c>
      <c r="E50">
        <v>-6.0016316303132698E-3</v>
      </c>
      <c r="F50">
        <v>3.8910505836575959E-2</v>
      </c>
    </row>
    <row r="51" spans="1:6">
      <c r="A51">
        <v>1</v>
      </c>
      <c r="B51">
        <v>1</v>
      </c>
      <c r="C51">
        <v>21.09</v>
      </c>
      <c r="D51">
        <v>8.3904109589041084E-2</v>
      </c>
      <c r="E51">
        <v>0.10202773771532303</v>
      </c>
      <c r="F51">
        <v>0</v>
      </c>
    </row>
    <row r="52" spans="1:6">
      <c r="A52">
        <v>1</v>
      </c>
      <c r="B52">
        <v>1</v>
      </c>
      <c r="C52">
        <v>139.99</v>
      </c>
      <c r="D52">
        <v>0.76255707762557079</v>
      </c>
      <c r="E52">
        <v>5.4539827440470585</v>
      </c>
      <c r="F52">
        <v>0</v>
      </c>
    </row>
    <row r="53" spans="1:6">
      <c r="A53">
        <v>1</v>
      </c>
      <c r="B53">
        <v>1</v>
      </c>
      <c r="C53">
        <v>21.99</v>
      </c>
      <c r="D53">
        <v>8.904109589041094E-2</v>
      </c>
      <c r="E53">
        <v>0.14253875121993662</v>
      </c>
      <c r="F53">
        <v>0</v>
      </c>
    </row>
    <row r="54" spans="1:6">
      <c r="A54">
        <v>1</v>
      </c>
      <c r="B54">
        <v>2</v>
      </c>
      <c r="C54">
        <v>16.989999999999998</v>
      </c>
      <c r="D54">
        <v>6.0502283105022814E-2</v>
      </c>
      <c r="E54">
        <v>-8.2522434916805817E-2</v>
      </c>
      <c r="F54">
        <v>6.7211055276381826E-2</v>
      </c>
    </row>
    <row r="55" spans="1:6">
      <c r="A55">
        <v>1</v>
      </c>
      <c r="B55">
        <v>1</v>
      </c>
      <c r="C55">
        <v>15.09</v>
      </c>
      <c r="D55">
        <v>4.9657534246575333E-2</v>
      </c>
      <c r="E55">
        <v>-0.16804568564876787</v>
      </c>
      <c r="F55">
        <v>0</v>
      </c>
    </row>
    <row r="56" spans="1:6">
      <c r="A56">
        <v>1</v>
      </c>
      <c r="B56">
        <v>2</v>
      </c>
      <c r="C56">
        <v>44.99</v>
      </c>
      <c r="D56">
        <v>0.22031963470319632</v>
      </c>
      <c r="E56">
        <v>1.1778202074489519</v>
      </c>
      <c r="F56">
        <v>0</v>
      </c>
    </row>
    <row r="57" spans="1:6">
      <c r="A57">
        <v>1</v>
      </c>
      <c r="B57">
        <v>1</v>
      </c>
      <c r="C57">
        <v>68.989999999999995</v>
      </c>
      <c r="D57">
        <v>0.35730593607305927</v>
      </c>
      <c r="E57">
        <v>2.2581139009053151</v>
      </c>
      <c r="F57">
        <v>0</v>
      </c>
    </row>
    <row r="58" spans="1:6">
      <c r="A58">
        <v>1</v>
      </c>
      <c r="B58">
        <v>2</v>
      </c>
      <c r="C58">
        <v>42.99</v>
      </c>
      <c r="D58">
        <v>0.20890410958904107</v>
      </c>
      <c r="E58">
        <v>1.0877957329942549</v>
      </c>
      <c r="F58">
        <v>4.4460641399417078E-2</v>
      </c>
    </row>
    <row r="59" spans="1:6">
      <c r="A59">
        <v>2</v>
      </c>
      <c r="B59">
        <v>2</v>
      </c>
      <c r="C59">
        <v>14.99</v>
      </c>
      <c r="D59">
        <v>4.9086757990867584E-2</v>
      </c>
      <c r="E59">
        <v>-0.17254690937150272</v>
      </c>
      <c r="F59">
        <v>7.1479628305932907E-2</v>
      </c>
    </row>
    <row r="60" spans="1:6">
      <c r="A60">
        <v>2</v>
      </c>
      <c r="B60">
        <v>2</v>
      </c>
      <c r="C60">
        <v>9.99</v>
      </c>
      <c r="D60">
        <v>2.0547945205479454E-2</v>
      </c>
      <c r="E60">
        <v>-0.39760809550824516</v>
      </c>
      <c r="F60">
        <v>0.3162055335968379</v>
      </c>
    </row>
    <row r="61" spans="1:6">
      <c r="A61">
        <v>2</v>
      </c>
      <c r="B61">
        <v>2</v>
      </c>
      <c r="C61">
        <v>14.99</v>
      </c>
      <c r="D61">
        <v>4.9086757990867584E-2</v>
      </c>
      <c r="E61">
        <v>-0.17254690937150272</v>
      </c>
      <c r="F61">
        <v>0</v>
      </c>
    </row>
    <row r="62" spans="1:6">
      <c r="A62">
        <v>2</v>
      </c>
      <c r="B62">
        <v>2</v>
      </c>
      <c r="C62">
        <v>7.99</v>
      </c>
      <c r="D62">
        <v>9.1324200913242039E-3</v>
      </c>
      <c r="E62">
        <v>-0.48763256996294213</v>
      </c>
      <c r="F62">
        <v>6.6755674232309659E-2</v>
      </c>
    </row>
    <row r="63" spans="1:6">
      <c r="A63">
        <v>2</v>
      </c>
      <c r="B63">
        <v>2</v>
      </c>
      <c r="C63">
        <v>8.6199999999999992</v>
      </c>
      <c r="D63">
        <v>1.2728310502283102E-2</v>
      </c>
      <c r="E63">
        <v>-0.45927486050971261</v>
      </c>
      <c r="F63">
        <v>2.741358760429069E-2</v>
      </c>
    </row>
    <row r="64" spans="1:6">
      <c r="A64">
        <v>2</v>
      </c>
      <c r="B64">
        <v>2</v>
      </c>
      <c r="C64">
        <v>7.99</v>
      </c>
      <c r="D64">
        <v>9.1324200913242039E-3</v>
      </c>
      <c r="E64">
        <v>-0.48763256996294213</v>
      </c>
      <c r="F64">
        <v>0.17673048600883656</v>
      </c>
    </row>
    <row r="65" spans="1:6">
      <c r="A65">
        <v>2</v>
      </c>
      <c r="B65">
        <v>1</v>
      </c>
      <c r="C65">
        <v>14.99</v>
      </c>
      <c r="D65">
        <v>4.9086757990867584E-2</v>
      </c>
      <c r="E65">
        <v>-0.17254690937150272</v>
      </c>
      <c r="F65">
        <v>0</v>
      </c>
    </row>
    <row r="66" spans="1:6">
      <c r="A66">
        <v>2</v>
      </c>
      <c r="B66">
        <v>1</v>
      </c>
      <c r="C66">
        <v>14.23</v>
      </c>
      <c r="D66">
        <v>4.4748858447488583E-2</v>
      </c>
      <c r="E66">
        <v>-0.20675620966428757</v>
      </c>
      <c r="F66">
        <v>0</v>
      </c>
    </row>
    <row r="67" spans="1:6">
      <c r="A67">
        <v>2</v>
      </c>
      <c r="B67">
        <v>2</v>
      </c>
      <c r="C67">
        <v>9.99</v>
      </c>
      <c r="D67">
        <v>2.0547945205479454E-2</v>
      </c>
      <c r="E67">
        <v>-0.39760809550824516</v>
      </c>
      <c r="F67">
        <v>0.19070321811680557</v>
      </c>
    </row>
    <row r="68" spans="1:6">
      <c r="A68">
        <v>2</v>
      </c>
      <c r="B68">
        <v>1</v>
      </c>
      <c r="C68">
        <v>8.94</v>
      </c>
      <c r="D68">
        <v>1.4554794520547943E-2</v>
      </c>
      <c r="E68">
        <v>-0.44487094459696108</v>
      </c>
      <c r="F68">
        <v>5.3003533568904526E-2</v>
      </c>
    </row>
    <row r="69" spans="1:6">
      <c r="A69">
        <v>2</v>
      </c>
      <c r="B69">
        <v>2</v>
      </c>
      <c r="C69">
        <v>16.989999999999998</v>
      </c>
      <c r="D69">
        <v>6.0502283105022814E-2</v>
      </c>
      <c r="E69">
        <v>-8.2522434916805817E-2</v>
      </c>
      <c r="F69">
        <v>0</v>
      </c>
    </row>
    <row r="70" spans="1:6">
      <c r="A70">
        <v>2</v>
      </c>
      <c r="B70">
        <v>2</v>
      </c>
      <c r="C70">
        <v>9.99</v>
      </c>
      <c r="D70">
        <v>2.0547945205479454E-2</v>
      </c>
      <c r="E70">
        <v>-0.39760809550824516</v>
      </c>
      <c r="F70">
        <v>0.19070321811680557</v>
      </c>
    </row>
    <row r="71" spans="1:6">
      <c r="A71">
        <v>2</v>
      </c>
      <c r="B71">
        <v>1</v>
      </c>
      <c r="C71">
        <v>13.9</v>
      </c>
      <c r="D71">
        <v>4.2865296803652968E-2</v>
      </c>
      <c r="E71">
        <v>-0.22161024794931256</v>
      </c>
      <c r="F71">
        <v>0</v>
      </c>
    </row>
    <row r="72" spans="1:6">
      <c r="A72">
        <v>2</v>
      </c>
      <c r="B72">
        <v>2</v>
      </c>
      <c r="C72">
        <v>9.99</v>
      </c>
      <c r="D72">
        <v>2.0547945205479454E-2</v>
      </c>
      <c r="E72">
        <v>-0.39760809550824516</v>
      </c>
      <c r="F72">
        <v>0.1766784452296819</v>
      </c>
    </row>
    <row r="73" spans="1:6">
      <c r="A73">
        <v>2</v>
      </c>
      <c r="B73">
        <v>2</v>
      </c>
      <c r="C73">
        <v>7.7</v>
      </c>
      <c r="D73">
        <v>7.477168949771692E-3</v>
      </c>
      <c r="E73">
        <v>-0.50068611875887326</v>
      </c>
      <c r="F73">
        <v>0.20500782472613466</v>
      </c>
    </row>
    <row r="74" spans="1:6">
      <c r="A74">
        <v>2</v>
      </c>
      <c r="B74">
        <v>2</v>
      </c>
      <c r="C74">
        <v>8.65</v>
      </c>
      <c r="D74">
        <v>1.2899543378995437E-2</v>
      </c>
      <c r="E74">
        <v>-0.4579244933928921</v>
      </c>
      <c r="F74">
        <v>3.0989272943980906E-2</v>
      </c>
    </row>
    <row r="75" spans="1:6">
      <c r="A75">
        <v>2</v>
      </c>
      <c r="B75">
        <v>2</v>
      </c>
      <c r="C75">
        <v>12.99</v>
      </c>
      <c r="D75">
        <v>3.7671232876712327E-2</v>
      </c>
      <c r="E75">
        <v>-0.26257138382619971</v>
      </c>
      <c r="F75">
        <v>8.3402835696413602E-2</v>
      </c>
    </row>
    <row r="76" spans="1:6">
      <c r="A76">
        <v>2</v>
      </c>
      <c r="B76">
        <v>2</v>
      </c>
      <c r="C76">
        <v>10.54</v>
      </c>
      <c r="D76">
        <v>2.3687214611872141E-2</v>
      </c>
      <c r="E76">
        <v>-0.37285136503320354</v>
      </c>
      <c r="F76">
        <v>0.17241379310344818</v>
      </c>
    </row>
    <row r="77" spans="1:6">
      <c r="A77">
        <v>2</v>
      </c>
      <c r="B77">
        <v>2</v>
      </c>
      <c r="C77">
        <v>14.99</v>
      </c>
      <c r="D77">
        <v>4.9086757990867584E-2</v>
      </c>
      <c r="E77">
        <v>-0.17254690937150272</v>
      </c>
      <c r="F77">
        <v>0.15396458814472669</v>
      </c>
    </row>
    <row r="78" spans="1:6">
      <c r="A78">
        <v>2</v>
      </c>
      <c r="B78">
        <v>1</v>
      </c>
      <c r="C78">
        <v>13.99</v>
      </c>
      <c r="D78">
        <v>4.3378995433789952E-2</v>
      </c>
      <c r="E78">
        <v>-0.2175591465988512</v>
      </c>
      <c r="F78">
        <v>0</v>
      </c>
    </row>
    <row r="79" spans="1:6">
      <c r="A79">
        <v>2</v>
      </c>
      <c r="B79">
        <v>2</v>
      </c>
      <c r="C79">
        <v>11.99</v>
      </c>
      <c r="D79">
        <v>3.1963470319634701E-2</v>
      </c>
      <c r="E79">
        <v>-0.3075836210535482</v>
      </c>
      <c r="F79">
        <v>7.1492403932082338E-2</v>
      </c>
    </row>
    <row r="80" spans="1:6">
      <c r="A80">
        <v>2</v>
      </c>
      <c r="B80">
        <v>2</v>
      </c>
      <c r="C80">
        <v>11.99</v>
      </c>
      <c r="D80">
        <v>3.1963470319634701E-2</v>
      </c>
      <c r="E80">
        <v>-0.3075836210535482</v>
      </c>
      <c r="F80">
        <v>0.44632086851628494</v>
      </c>
    </row>
    <row r="81" spans="1:6">
      <c r="A81">
        <v>2</v>
      </c>
      <c r="B81">
        <v>2</v>
      </c>
      <c r="C81">
        <v>11.99</v>
      </c>
      <c r="D81">
        <v>3.1963470319634701E-2</v>
      </c>
      <c r="E81">
        <v>-0.3075836210535482</v>
      </c>
      <c r="F81">
        <v>0.17664376840039253</v>
      </c>
    </row>
    <row r="82" spans="1:6">
      <c r="A82">
        <v>2</v>
      </c>
      <c r="B82">
        <v>2</v>
      </c>
      <c r="C82">
        <v>12.99</v>
      </c>
      <c r="D82">
        <v>3.7671232876712327E-2</v>
      </c>
      <c r="E82">
        <v>-0.26257138382619971</v>
      </c>
      <c r="F82">
        <v>8.3402835696413602E-2</v>
      </c>
    </row>
    <row r="83" spans="1:6">
      <c r="A83">
        <v>2</v>
      </c>
      <c r="B83">
        <v>2</v>
      </c>
      <c r="C83">
        <v>11.99</v>
      </c>
      <c r="D83">
        <v>3.1963470319634701E-2</v>
      </c>
      <c r="E83">
        <v>-0.3075836210535482</v>
      </c>
      <c r="F83">
        <v>0.20020020020020013</v>
      </c>
    </row>
    <row r="84" spans="1:6">
      <c r="A84">
        <v>2</v>
      </c>
      <c r="B84">
        <v>2</v>
      </c>
      <c r="C84">
        <v>14.99</v>
      </c>
      <c r="D84">
        <v>4.9086757990867584E-2</v>
      </c>
      <c r="E84">
        <v>-0.17254690937150272</v>
      </c>
      <c r="F84">
        <v>7.9193664506839401E-2</v>
      </c>
    </row>
    <row r="85" spans="1:6">
      <c r="A85">
        <v>2</v>
      </c>
      <c r="B85">
        <v>1</v>
      </c>
      <c r="C85">
        <v>19.989999999999998</v>
      </c>
      <c r="D85">
        <v>7.762557077625569E-2</v>
      </c>
      <c r="E85">
        <v>5.2514276765239634E-2</v>
      </c>
      <c r="F85">
        <v>0</v>
      </c>
    </row>
    <row r="86" spans="1:6">
      <c r="A86">
        <v>2</v>
      </c>
      <c r="B86">
        <v>2</v>
      </c>
      <c r="C86">
        <v>11.99</v>
      </c>
      <c r="D86">
        <v>3.1963470319634701E-2</v>
      </c>
      <c r="E86">
        <v>-0.3075836210535482</v>
      </c>
      <c r="F86">
        <v>0.16520894071914483</v>
      </c>
    </row>
    <row r="87" spans="1:6">
      <c r="A87">
        <v>2</v>
      </c>
      <c r="B87">
        <v>2</v>
      </c>
      <c r="C87">
        <v>22.99</v>
      </c>
      <c r="D87">
        <v>9.4748858447488565E-2</v>
      </c>
      <c r="E87">
        <v>0.1875509884472851</v>
      </c>
      <c r="F87">
        <v>6.979990693345739E-2</v>
      </c>
    </row>
    <row r="88" spans="1:6">
      <c r="A88">
        <v>2</v>
      </c>
      <c r="B88">
        <v>2</v>
      </c>
      <c r="C88">
        <v>9.99</v>
      </c>
      <c r="D88">
        <v>2.0547945205479454E-2</v>
      </c>
      <c r="E88">
        <v>-0.39760809550824516</v>
      </c>
      <c r="F88">
        <v>6.3897763578274702E-2</v>
      </c>
    </row>
    <row r="89" spans="1:6">
      <c r="A89">
        <v>2</v>
      </c>
      <c r="B89">
        <v>2</v>
      </c>
      <c r="C89">
        <v>11.99</v>
      </c>
      <c r="D89">
        <v>3.1963470319634701E-2</v>
      </c>
      <c r="E89">
        <v>-0.3075836210535482</v>
      </c>
      <c r="F89">
        <v>9.0991810737033774E-2</v>
      </c>
    </row>
    <row r="90" spans="1:6">
      <c r="A90">
        <v>2</v>
      </c>
      <c r="B90">
        <v>2</v>
      </c>
      <c r="C90">
        <v>21.99</v>
      </c>
      <c r="D90">
        <v>8.904109589041094E-2</v>
      </c>
      <c r="E90">
        <v>0.14253875121993662</v>
      </c>
      <c r="F90">
        <v>0</v>
      </c>
    </row>
    <row r="91" spans="1:6">
      <c r="A91">
        <v>2</v>
      </c>
      <c r="B91">
        <v>2</v>
      </c>
      <c r="C91">
        <v>12.99</v>
      </c>
      <c r="D91">
        <v>3.7671232876712327E-2</v>
      </c>
      <c r="E91">
        <v>-0.26257138382619971</v>
      </c>
      <c r="F91">
        <v>0.20389249304911972</v>
      </c>
    </row>
    <row r="92" spans="1:6">
      <c r="A92">
        <v>2</v>
      </c>
      <c r="B92">
        <v>1</v>
      </c>
      <c r="C92">
        <v>17.989999999999998</v>
      </c>
      <c r="D92">
        <v>6.6210045662100439E-2</v>
      </c>
      <c r="E92">
        <v>-3.7510197689457341E-2</v>
      </c>
      <c r="F92">
        <v>0</v>
      </c>
    </row>
    <row r="93" spans="1:6">
      <c r="A93">
        <v>2</v>
      </c>
      <c r="B93">
        <v>2</v>
      </c>
      <c r="C93">
        <v>16.989999999999998</v>
      </c>
      <c r="D93">
        <v>6.0502283105022814E-2</v>
      </c>
      <c r="E93">
        <v>-8.2522434916805817E-2</v>
      </c>
      <c r="F93">
        <v>7.59974667511083E-2</v>
      </c>
    </row>
    <row r="94" spans="1:6">
      <c r="A94">
        <v>2</v>
      </c>
      <c r="B94">
        <v>2</v>
      </c>
      <c r="C94">
        <v>18.989999999999998</v>
      </c>
      <c r="D94">
        <v>7.1917808219178064E-2</v>
      </c>
      <c r="E94">
        <v>7.5020395378911477E-3</v>
      </c>
      <c r="F94">
        <v>4.9751243781094523E-2</v>
      </c>
    </row>
    <row r="95" spans="1:6">
      <c r="A95">
        <v>2</v>
      </c>
      <c r="B95">
        <v>1</v>
      </c>
      <c r="C95">
        <v>18.989999999999998</v>
      </c>
      <c r="D95">
        <v>7.1917808219178064E-2</v>
      </c>
      <c r="E95">
        <v>7.5020395378911477E-3</v>
      </c>
      <c r="F95">
        <v>0</v>
      </c>
    </row>
    <row r="96" spans="1:6">
      <c r="A96">
        <v>2</v>
      </c>
      <c r="B96">
        <v>2</v>
      </c>
      <c r="C96">
        <v>9.99</v>
      </c>
      <c r="D96">
        <v>2.0547945205479454E-2</v>
      </c>
      <c r="E96">
        <v>-0.39760809550824516</v>
      </c>
      <c r="F96">
        <v>6.3897763578274702E-2</v>
      </c>
    </row>
    <row r="97" spans="1:6">
      <c r="A97">
        <v>2</v>
      </c>
      <c r="B97">
        <v>2</v>
      </c>
      <c r="C97">
        <v>16.989999999999998</v>
      </c>
      <c r="D97">
        <v>6.0502283105022814E-2</v>
      </c>
      <c r="E97">
        <v>-8.2522434916805817E-2</v>
      </c>
      <c r="F97">
        <v>4.9413218035824436E-2</v>
      </c>
    </row>
    <row r="98" spans="1:6">
      <c r="A98">
        <v>2</v>
      </c>
      <c r="B98">
        <v>2</v>
      </c>
      <c r="C98">
        <v>23.99</v>
      </c>
      <c r="D98">
        <v>0.10045662100456619</v>
      </c>
      <c r="E98">
        <v>0.23256322567463358</v>
      </c>
      <c r="F98">
        <v>2.5651988029072204E-2</v>
      </c>
    </row>
    <row r="99" spans="1:6">
      <c r="A99">
        <v>2</v>
      </c>
      <c r="B99">
        <v>2</v>
      </c>
      <c r="C99">
        <v>7.99</v>
      </c>
      <c r="D99">
        <v>9.1324200913242039E-3</v>
      </c>
      <c r="E99">
        <v>-0.48763256996294213</v>
      </c>
      <c r="F99">
        <v>5.2700922266139649E-2</v>
      </c>
    </row>
    <row r="100" spans="1:6">
      <c r="A100">
        <v>2</v>
      </c>
      <c r="B100">
        <v>2</v>
      </c>
      <c r="C100">
        <v>14.99</v>
      </c>
      <c r="D100">
        <v>4.9086757990867584E-2</v>
      </c>
      <c r="E100">
        <v>-0.17254690937150272</v>
      </c>
      <c r="F100">
        <v>4.8985304408677433E-2</v>
      </c>
    </row>
    <row r="101" spans="1:6">
      <c r="A101">
        <v>2</v>
      </c>
      <c r="B101">
        <v>2</v>
      </c>
      <c r="C101">
        <v>8.99</v>
      </c>
      <c r="D101">
        <v>1.4840182648401827E-2</v>
      </c>
      <c r="E101">
        <v>-0.44262033273559365</v>
      </c>
      <c r="F101">
        <v>5.8892815076560634E-2</v>
      </c>
    </row>
    <row r="102" spans="1:6">
      <c r="A102">
        <v>2</v>
      </c>
      <c r="B102">
        <v>2</v>
      </c>
      <c r="C102">
        <v>22.99</v>
      </c>
      <c r="D102">
        <v>9.4748858447488565E-2</v>
      </c>
      <c r="E102">
        <v>0.1875509884472851</v>
      </c>
      <c r="F102">
        <v>0.15007503751875939</v>
      </c>
    </row>
    <row r="103" spans="1:6">
      <c r="A103">
        <v>2</v>
      </c>
      <c r="B103">
        <v>2</v>
      </c>
      <c r="C103">
        <v>11.99</v>
      </c>
      <c r="D103">
        <v>3.1963470319634701E-2</v>
      </c>
      <c r="E103">
        <v>-0.3075836210535482</v>
      </c>
      <c r="F103">
        <v>0.17664376840039253</v>
      </c>
    </row>
    <row r="104" spans="1:6">
      <c r="A104">
        <v>2</v>
      </c>
      <c r="B104">
        <v>1</v>
      </c>
      <c r="C104">
        <v>18.399999999999999</v>
      </c>
      <c r="D104">
        <v>6.8550228310502268E-2</v>
      </c>
      <c r="E104">
        <v>-1.9055180426244451E-2</v>
      </c>
      <c r="F104">
        <v>0</v>
      </c>
    </row>
    <row r="105" spans="1:6">
      <c r="A105">
        <v>2</v>
      </c>
      <c r="B105">
        <v>2</v>
      </c>
      <c r="C105">
        <v>11.99</v>
      </c>
      <c r="D105">
        <v>3.1963470319634701E-2</v>
      </c>
      <c r="E105">
        <v>-0.3075836210535482</v>
      </c>
      <c r="F105">
        <v>0</v>
      </c>
    </row>
    <row r="106" spans="1:6">
      <c r="A106">
        <v>2</v>
      </c>
      <c r="B106">
        <v>1</v>
      </c>
      <c r="C106">
        <v>17.989999999999998</v>
      </c>
      <c r="D106">
        <v>6.6210045662100439E-2</v>
      </c>
      <c r="E106">
        <v>-3.7510197689457341E-2</v>
      </c>
      <c r="F106">
        <v>0</v>
      </c>
    </row>
    <row r="107" spans="1:6">
      <c r="A107">
        <v>2</v>
      </c>
      <c r="B107">
        <v>1</v>
      </c>
      <c r="C107">
        <v>17.989999999999998</v>
      </c>
      <c r="D107">
        <v>6.6210045662100439E-2</v>
      </c>
      <c r="E107">
        <v>-3.7510197689457341E-2</v>
      </c>
      <c r="F107">
        <v>0</v>
      </c>
    </row>
    <row r="108" spans="1:6">
      <c r="A108">
        <v>2</v>
      </c>
      <c r="B108">
        <v>2</v>
      </c>
      <c r="C108">
        <v>21.99</v>
      </c>
      <c r="D108">
        <v>8.904109589041094E-2</v>
      </c>
      <c r="E108">
        <v>0.14253875121993662</v>
      </c>
      <c r="F108">
        <v>4.2674253200568835E-2</v>
      </c>
    </row>
    <row r="109" spans="1:6">
      <c r="A109">
        <v>2</v>
      </c>
      <c r="B109">
        <v>2</v>
      </c>
      <c r="C109">
        <v>181.59</v>
      </c>
      <c r="D109">
        <v>1</v>
      </c>
      <c r="E109">
        <v>7.326491812704754</v>
      </c>
      <c r="F109">
        <v>0.29716408314879628</v>
      </c>
    </row>
    <row r="110" spans="1:6">
      <c r="A110">
        <v>2</v>
      </c>
      <c r="B110">
        <v>2</v>
      </c>
      <c r="C110">
        <v>29.99</v>
      </c>
      <c r="D110">
        <v>0.13470319634703193</v>
      </c>
      <c r="E110">
        <v>0.50263664903872451</v>
      </c>
      <c r="F110">
        <v>0.36380172805820821</v>
      </c>
    </row>
    <row r="111" spans="1:6">
      <c r="A111">
        <v>2</v>
      </c>
      <c r="B111">
        <v>1</v>
      </c>
      <c r="C111">
        <v>15.92</v>
      </c>
      <c r="D111">
        <v>5.4394977168949775E-2</v>
      </c>
      <c r="E111">
        <v>-0.13068552875006864</v>
      </c>
      <c r="F111">
        <v>0</v>
      </c>
    </row>
    <row r="112" spans="1:6">
      <c r="A112">
        <v>2</v>
      </c>
      <c r="B112">
        <v>2</v>
      </c>
      <c r="C112">
        <v>15.57</v>
      </c>
      <c r="D112">
        <v>5.2397260273972596E-2</v>
      </c>
      <c r="E112">
        <v>-0.14643981177964058</v>
      </c>
      <c r="F112">
        <v>3.1809145129224614E-2</v>
      </c>
    </row>
    <row r="113" spans="1:6">
      <c r="A113">
        <v>2</v>
      </c>
      <c r="B113">
        <v>2</v>
      </c>
      <c r="C113">
        <v>44.99</v>
      </c>
      <c r="D113">
        <v>0.22031963470319632</v>
      </c>
      <c r="E113">
        <v>1.1778202074489519</v>
      </c>
      <c r="F113">
        <v>0</v>
      </c>
    </row>
    <row r="114" spans="1:6">
      <c r="A114">
        <v>2</v>
      </c>
      <c r="B114">
        <v>2</v>
      </c>
      <c r="C114">
        <v>89.99</v>
      </c>
      <c r="D114">
        <v>0.47716894977168944</v>
      </c>
      <c r="E114">
        <v>3.2033708826796334</v>
      </c>
      <c r="F114">
        <v>0.3043919408609943</v>
      </c>
    </row>
    <row r="115" spans="1:6">
      <c r="A115">
        <v>2</v>
      </c>
      <c r="B115">
        <v>1</v>
      </c>
      <c r="C115">
        <v>41.16</v>
      </c>
      <c r="D115">
        <v>0.198458904109589</v>
      </c>
      <c r="E115">
        <v>1.005423338868207</v>
      </c>
      <c r="F115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>
      <selection activeCell="F17" sqref="F17"/>
    </sheetView>
  </sheetViews>
  <sheetFormatPr baseColWidth="10" defaultRowHeight="15"/>
  <sheetData>
    <row r="1" spans="1:4">
      <c r="A1" s="24" t="s">
        <v>344</v>
      </c>
      <c r="B1" s="24" t="s">
        <v>356</v>
      </c>
      <c r="C1" s="24" t="s">
        <v>346</v>
      </c>
      <c r="D1" s="24" t="s">
        <v>349</v>
      </c>
    </row>
    <row r="2" spans="1:4">
      <c r="A2">
        <v>1</v>
      </c>
      <c r="B2" s="15">
        <v>7.99</v>
      </c>
      <c r="C2" s="25">
        <v>2</v>
      </c>
      <c r="D2" s="15">
        <v>0.14306151645207432</v>
      </c>
    </row>
    <row r="3" spans="1:4">
      <c r="A3">
        <v>1</v>
      </c>
      <c r="B3" s="15">
        <v>14.99</v>
      </c>
      <c r="C3" s="25">
        <v>2</v>
      </c>
      <c r="D3" s="15">
        <v>0</v>
      </c>
    </row>
    <row r="4" spans="1:4">
      <c r="A4">
        <v>1</v>
      </c>
      <c r="B4" s="15">
        <v>9.99</v>
      </c>
      <c r="C4" s="25">
        <v>2</v>
      </c>
      <c r="D4" s="15">
        <v>0</v>
      </c>
    </row>
    <row r="5" spans="1:4">
      <c r="A5">
        <v>1</v>
      </c>
      <c r="B5" s="15">
        <v>9.99</v>
      </c>
      <c r="C5" s="25">
        <v>2</v>
      </c>
      <c r="D5" s="15">
        <v>0</v>
      </c>
    </row>
    <row r="6" spans="1:4">
      <c r="A6">
        <v>1</v>
      </c>
      <c r="B6" s="15">
        <v>9.99</v>
      </c>
      <c r="C6" s="25">
        <v>2</v>
      </c>
      <c r="D6" s="15">
        <v>0.11123470522803114</v>
      </c>
    </row>
    <row r="7" spans="1:4">
      <c r="A7">
        <v>1</v>
      </c>
      <c r="B7" s="15">
        <v>7.99</v>
      </c>
      <c r="C7" s="25">
        <v>2</v>
      </c>
      <c r="D7" s="15">
        <v>0</v>
      </c>
    </row>
    <row r="8" spans="1:4">
      <c r="A8">
        <v>1</v>
      </c>
      <c r="B8" s="15">
        <v>17.989999999999998</v>
      </c>
      <c r="C8" s="25">
        <v>3</v>
      </c>
      <c r="D8" s="15">
        <v>0.12507817385866149</v>
      </c>
    </row>
    <row r="9" spans="1:4">
      <c r="A9">
        <v>1</v>
      </c>
      <c r="B9" s="15">
        <v>16.989999999999998</v>
      </c>
      <c r="C9" s="25">
        <v>3</v>
      </c>
      <c r="D9" s="15">
        <v>6.2539086929330745E-2</v>
      </c>
    </row>
    <row r="10" spans="1:4">
      <c r="A10">
        <v>1</v>
      </c>
      <c r="B10" s="15">
        <v>9.99</v>
      </c>
      <c r="C10" s="25">
        <v>2</v>
      </c>
      <c r="D10" s="15">
        <v>0.11123470522803114</v>
      </c>
    </row>
    <row r="11" spans="1:4">
      <c r="A11">
        <v>1</v>
      </c>
      <c r="B11" s="15">
        <v>9.99</v>
      </c>
      <c r="C11" s="25">
        <v>2</v>
      </c>
      <c r="D11" s="15">
        <v>0</v>
      </c>
    </row>
    <row r="12" spans="1:4">
      <c r="A12">
        <v>1</v>
      </c>
      <c r="B12" s="15">
        <v>19.989999999999998</v>
      </c>
      <c r="C12" s="25">
        <v>3</v>
      </c>
      <c r="D12" s="15">
        <v>0.11117287381878826</v>
      </c>
    </row>
    <row r="13" spans="1:4">
      <c r="A13">
        <v>1</v>
      </c>
      <c r="B13" s="15">
        <v>9.99</v>
      </c>
      <c r="C13" s="25">
        <v>2</v>
      </c>
      <c r="D13" s="15">
        <v>0</v>
      </c>
    </row>
    <row r="14" spans="1:4">
      <c r="A14">
        <v>1</v>
      </c>
      <c r="B14" s="15">
        <v>14.99</v>
      </c>
      <c r="C14" s="25">
        <v>2</v>
      </c>
      <c r="D14" s="15">
        <v>0</v>
      </c>
    </row>
    <row r="15" spans="1:4">
      <c r="A15">
        <v>1</v>
      </c>
      <c r="B15" s="15">
        <v>9.99</v>
      </c>
      <c r="C15" s="25">
        <v>2</v>
      </c>
      <c r="D15" s="15">
        <v>0.11123470522803114</v>
      </c>
    </row>
    <row r="16" spans="1:4">
      <c r="A16">
        <v>1</v>
      </c>
      <c r="B16" s="15">
        <v>7.99</v>
      </c>
      <c r="C16" s="25">
        <v>2</v>
      </c>
      <c r="D16" s="15">
        <v>0.14306151645207432</v>
      </c>
    </row>
    <row r="17" spans="1:4">
      <c r="A17">
        <v>1</v>
      </c>
      <c r="B17" s="15">
        <v>7.99</v>
      </c>
      <c r="C17" s="25">
        <v>2</v>
      </c>
      <c r="D17" s="15">
        <v>0</v>
      </c>
    </row>
    <row r="18" spans="1:4">
      <c r="A18">
        <v>1</v>
      </c>
      <c r="B18" s="15">
        <v>9.99</v>
      </c>
      <c r="C18" s="25">
        <v>2</v>
      </c>
      <c r="D18" s="15">
        <v>0</v>
      </c>
    </row>
    <row r="19" spans="1:4">
      <c r="A19">
        <v>1</v>
      </c>
      <c r="B19" s="15">
        <v>9.99</v>
      </c>
      <c r="C19" s="25">
        <v>2</v>
      </c>
      <c r="D19" s="15">
        <v>0</v>
      </c>
    </row>
    <row r="20" spans="1:4">
      <c r="A20">
        <v>1</v>
      </c>
      <c r="B20" s="15">
        <v>15.99</v>
      </c>
      <c r="C20" s="25">
        <v>3</v>
      </c>
      <c r="D20" s="15">
        <v>6.6711140760506993E-2</v>
      </c>
    </row>
    <row r="21" spans="1:4">
      <c r="A21">
        <v>1</v>
      </c>
      <c r="B21" s="15">
        <v>17.989999999999998</v>
      </c>
      <c r="C21" s="25">
        <v>3</v>
      </c>
      <c r="D21" s="15">
        <v>0.12507817385866149</v>
      </c>
    </row>
    <row r="22" spans="1:4">
      <c r="A22">
        <v>1</v>
      </c>
      <c r="B22" s="15">
        <v>12.99</v>
      </c>
      <c r="C22" s="25">
        <v>2</v>
      </c>
      <c r="D22" s="15">
        <v>0</v>
      </c>
    </row>
    <row r="23" spans="1:4">
      <c r="A23">
        <v>1</v>
      </c>
      <c r="B23" s="15">
        <v>27.99</v>
      </c>
      <c r="C23" s="25">
        <v>3</v>
      </c>
      <c r="D23" s="15">
        <v>0.27285129604365621</v>
      </c>
    </row>
    <row r="24" spans="1:4">
      <c r="A24">
        <v>1</v>
      </c>
      <c r="B24" s="15">
        <v>13.99</v>
      </c>
      <c r="C24" s="25">
        <v>1</v>
      </c>
      <c r="D24" s="15">
        <v>0</v>
      </c>
    </row>
    <row r="25" spans="1:4">
      <c r="A25">
        <v>1</v>
      </c>
      <c r="B25" s="15">
        <v>24.99</v>
      </c>
      <c r="C25" s="25">
        <v>2</v>
      </c>
      <c r="D25" s="15">
        <v>0.13642564802182822</v>
      </c>
    </row>
    <row r="26" spans="1:4">
      <c r="A26">
        <v>1</v>
      </c>
      <c r="B26" s="15">
        <v>13.99</v>
      </c>
      <c r="C26" s="25">
        <v>1</v>
      </c>
      <c r="D26" s="15">
        <v>0</v>
      </c>
    </row>
    <row r="27" spans="1:4">
      <c r="A27">
        <v>1</v>
      </c>
      <c r="B27" s="15">
        <v>9.99</v>
      </c>
      <c r="C27" s="25">
        <v>2</v>
      </c>
      <c r="D27" s="15">
        <v>0</v>
      </c>
    </row>
    <row r="28" spans="1:4">
      <c r="A28">
        <v>1</v>
      </c>
      <c r="B28" s="15">
        <v>8.99</v>
      </c>
      <c r="C28" s="25">
        <v>1</v>
      </c>
      <c r="D28" s="15">
        <v>0</v>
      </c>
    </row>
    <row r="29" spans="1:4">
      <c r="A29">
        <v>1</v>
      </c>
      <c r="B29" s="15">
        <v>11.99</v>
      </c>
      <c r="C29" s="25">
        <v>1</v>
      </c>
      <c r="D29" s="15">
        <v>0</v>
      </c>
    </row>
    <row r="30" spans="1:4">
      <c r="A30">
        <v>1</v>
      </c>
      <c r="B30" s="15">
        <v>11.99</v>
      </c>
      <c r="C30" s="25">
        <v>2</v>
      </c>
      <c r="D30" s="15">
        <v>0.20020020020020013</v>
      </c>
    </row>
    <row r="31" spans="1:4">
      <c r="A31">
        <v>1</v>
      </c>
      <c r="B31" s="15">
        <v>7.99</v>
      </c>
      <c r="C31" s="25">
        <v>1</v>
      </c>
      <c r="D31" s="15">
        <v>0</v>
      </c>
    </row>
    <row r="32" spans="1:4">
      <c r="A32">
        <v>1</v>
      </c>
      <c r="B32" s="15">
        <v>11.99</v>
      </c>
      <c r="C32" s="25">
        <v>2</v>
      </c>
      <c r="D32" s="15">
        <v>9.0991810737033774E-2</v>
      </c>
    </row>
    <row r="33" spans="1:4">
      <c r="A33">
        <v>1</v>
      </c>
      <c r="B33" s="15">
        <v>19.989999999999998</v>
      </c>
      <c r="C33" s="25">
        <v>2</v>
      </c>
      <c r="D33" s="15">
        <v>0</v>
      </c>
    </row>
    <row r="34" spans="1:4">
      <c r="A34">
        <v>1</v>
      </c>
      <c r="B34" s="15">
        <v>9.99</v>
      </c>
      <c r="C34" s="25">
        <v>2</v>
      </c>
      <c r="D34" s="15">
        <v>0</v>
      </c>
    </row>
    <row r="35" spans="1:4">
      <c r="A35">
        <v>1</v>
      </c>
      <c r="B35" s="15">
        <v>20.99</v>
      </c>
      <c r="C35" s="25">
        <v>3</v>
      </c>
      <c r="D35" s="15">
        <v>0.10531858873091093</v>
      </c>
    </row>
    <row r="36" spans="1:4">
      <c r="A36">
        <v>1</v>
      </c>
      <c r="B36" s="15">
        <v>15.99</v>
      </c>
      <c r="C36" s="25">
        <v>2</v>
      </c>
      <c r="D36" s="15">
        <v>0</v>
      </c>
    </row>
    <row r="37" spans="1:4">
      <c r="A37">
        <v>1</v>
      </c>
      <c r="B37" s="15">
        <v>9.99</v>
      </c>
      <c r="C37" s="25">
        <v>2</v>
      </c>
      <c r="D37" s="15">
        <v>0</v>
      </c>
    </row>
    <row r="38" spans="1:4">
      <c r="A38">
        <v>1</v>
      </c>
      <c r="B38" s="6">
        <v>34.99</v>
      </c>
      <c r="C38" s="25">
        <v>3</v>
      </c>
      <c r="D38" s="6">
        <v>0.29833024118738405</v>
      </c>
    </row>
    <row r="39" spans="1:4">
      <c r="A39">
        <v>1</v>
      </c>
      <c r="B39" s="6">
        <v>24.99</v>
      </c>
      <c r="C39" s="25">
        <v>2</v>
      </c>
      <c r="D39" s="6">
        <v>0.39220055710306401</v>
      </c>
    </row>
    <row r="40" spans="1:4">
      <c r="A40">
        <v>1</v>
      </c>
      <c r="B40" s="6">
        <v>47.99</v>
      </c>
      <c r="C40" s="25">
        <v>3</v>
      </c>
      <c r="D40" s="6">
        <v>6.7630700778642971E-2</v>
      </c>
    </row>
    <row r="41" spans="1:4">
      <c r="A41">
        <v>1</v>
      </c>
      <c r="B41" s="6">
        <v>89.99</v>
      </c>
      <c r="C41" s="25">
        <v>3</v>
      </c>
      <c r="D41" s="6">
        <v>0.16885309780490965</v>
      </c>
    </row>
    <row r="42" spans="1:4">
      <c r="A42">
        <v>1</v>
      </c>
      <c r="B42" s="6">
        <v>43.99</v>
      </c>
      <c r="C42" s="25">
        <v>3</v>
      </c>
      <c r="D42" s="6">
        <v>9.101251422070078E-4</v>
      </c>
    </row>
    <row r="43" spans="1:4">
      <c r="A43">
        <v>2</v>
      </c>
      <c r="B43" s="15">
        <v>9.99</v>
      </c>
      <c r="C43" s="25">
        <v>3</v>
      </c>
      <c r="D43" s="15">
        <v>0.42918454935622319</v>
      </c>
    </row>
    <row r="44" spans="1:4">
      <c r="A44">
        <v>2</v>
      </c>
      <c r="B44" s="15">
        <v>16.989999999999998</v>
      </c>
      <c r="C44" s="25">
        <v>3</v>
      </c>
      <c r="D44" s="15">
        <v>0.13342228152101399</v>
      </c>
    </row>
    <row r="45" spans="1:4">
      <c r="A45">
        <v>2</v>
      </c>
      <c r="B45" s="15">
        <v>10.49</v>
      </c>
      <c r="C45" s="25">
        <v>3</v>
      </c>
      <c r="D45" s="15">
        <v>5.0050050050050032E-2</v>
      </c>
    </row>
    <row r="46" spans="1:4">
      <c r="A46">
        <v>2</v>
      </c>
      <c r="B46" s="15">
        <v>10.99</v>
      </c>
      <c r="C46" s="25">
        <v>3</v>
      </c>
      <c r="D46" s="15">
        <v>0.10010010010010006</v>
      </c>
    </row>
    <row r="47" spans="1:4">
      <c r="A47">
        <v>2</v>
      </c>
      <c r="B47" s="15">
        <v>11.49</v>
      </c>
      <c r="C47" s="25">
        <v>3</v>
      </c>
      <c r="D47" s="15">
        <v>0.27808676307007785</v>
      </c>
    </row>
    <row r="48" spans="1:4">
      <c r="A48">
        <v>2</v>
      </c>
      <c r="B48" s="15">
        <v>9.49</v>
      </c>
      <c r="C48" s="25">
        <v>3</v>
      </c>
      <c r="D48" s="15">
        <v>0.1877346683354193</v>
      </c>
    </row>
    <row r="49" spans="1:4">
      <c r="A49">
        <v>2</v>
      </c>
      <c r="B49" s="15">
        <v>16.989999999999998</v>
      </c>
      <c r="C49" s="25">
        <v>2</v>
      </c>
      <c r="D49" s="15">
        <v>6.2539086929330745E-2</v>
      </c>
    </row>
    <row r="50" spans="1:4">
      <c r="A50">
        <v>2</v>
      </c>
      <c r="B50" s="15">
        <v>15.99</v>
      </c>
      <c r="C50" s="25">
        <v>2</v>
      </c>
      <c r="D50" s="15">
        <v>0</v>
      </c>
    </row>
    <row r="51" spans="1:4">
      <c r="A51">
        <v>2</v>
      </c>
      <c r="B51" s="15">
        <v>10.99</v>
      </c>
      <c r="C51" s="25">
        <v>3</v>
      </c>
      <c r="D51" s="15">
        <v>0.22246941045606228</v>
      </c>
    </row>
    <row r="52" spans="1:4">
      <c r="A52">
        <v>2</v>
      </c>
      <c r="B52" s="15">
        <v>11.99</v>
      </c>
      <c r="C52" s="25">
        <v>3</v>
      </c>
      <c r="D52" s="15">
        <v>0.20020020020020013</v>
      </c>
    </row>
    <row r="53" spans="1:4">
      <c r="A53">
        <v>2</v>
      </c>
      <c r="B53" s="15">
        <v>17.989999999999998</v>
      </c>
      <c r="C53" s="25">
        <v>2</v>
      </c>
      <c r="D53" s="15">
        <v>0</v>
      </c>
    </row>
    <row r="54" spans="1:4">
      <c r="A54">
        <v>2</v>
      </c>
      <c r="B54" s="15">
        <v>10.99</v>
      </c>
      <c r="C54" s="25">
        <v>3</v>
      </c>
      <c r="D54" s="15">
        <v>0.10010010010010006</v>
      </c>
    </row>
    <row r="55" spans="1:4">
      <c r="A55">
        <v>2</v>
      </c>
      <c r="B55" s="15">
        <v>15.99</v>
      </c>
      <c r="C55" s="25">
        <v>3</v>
      </c>
      <c r="D55" s="15">
        <v>6.6711140760506993E-2</v>
      </c>
    </row>
    <row r="56" spans="1:4">
      <c r="A56">
        <v>2</v>
      </c>
      <c r="B56" s="15">
        <v>11.49</v>
      </c>
      <c r="C56" s="25">
        <v>3</v>
      </c>
      <c r="D56" s="15">
        <v>0.27808676307007785</v>
      </c>
    </row>
    <row r="57" spans="1:4">
      <c r="A57">
        <v>2</v>
      </c>
      <c r="B57" s="15">
        <v>9.99</v>
      </c>
      <c r="C57" s="25">
        <v>3</v>
      </c>
      <c r="D57" s="15">
        <v>0.42918454935622319</v>
      </c>
    </row>
    <row r="58" spans="1:4">
      <c r="A58">
        <v>2</v>
      </c>
      <c r="B58" s="15">
        <v>9.99</v>
      </c>
      <c r="C58" s="25">
        <v>3</v>
      </c>
      <c r="D58" s="15">
        <v>0.25031289111389232</v>
      </c>
    </row>
    <row r="59" spans="1:4">
      <c r="A59">
        <v>2</v>
      </c>
      <c r="B59" s="15">
        <v>13.99</v>
      </c>
      <c r="C59" s="25">
        <v>3</v>
      </c>
      <c r="D59" s="15">
        <v>0.40040040040040048</v>
      </c>
    </row>
    <row r="60" spans="1:4">
      <c r="A60">
        <v>2</v>
      </c>
      <c r="B60" s="15">
        <v>12.49</v>
      </c>
      <c r="C60" s="25">
        <v>3</v>
      </c>
      <c r="D60" s="15">
        <v>0.25025025025025016</v>
      </c>
    </row>
    <row r="61" spans="1:4">
      <c r="A61">
        <v>2</v>
      </c>
      <c r="B61" s="15">
        <v>14.99</v>
      </c>
      <c r="C61" s="25">
        <v>2</v>
      </c>
      <c r="D61" s="15">
        <v>0</v>
      </c>
    </row>
    <row r="62" spans="1:4">
      <c r="A62">
        <v>2</v>
      </c>
      <c r="B62" s="15">
        <v>15.99</v>
      </c>
      <c r="C62" s="25">
        <v>2</v>
      </c>
      <c r="D62" s="15">
        <v>0</v>
      </c>
    </row>
    <row r="63" spans="1:4">
      <c r="A63">
        <v>2</v>
      </c>
      <c r="B63" s="15">
        <v>13.99</v>
      </c>
      <c r="C63" s="25">
        <v>3</v>
      </c>
      <c r="D63" s="15">
        <v>7.6982294072363455E-2</v>
      </c>
    </row>
    <row r="64" spans="1:4">
      <c r="A64">
        <v>2</v>
      </c>
      <c r="B64" s="15">
        <v>21.99</v>
      </c>
      <c r="C64" s="25">
        <v>1</v>
      </c>
      <c r="D64" s="15">
        <v>0</v>
      </c>
    </row>
    <row r="65" spans="1:4">
      <c r="A65">
        <v>2</v>
      </c>
      <c r="B65" s="15">
        <v>14.99</v>
      </c>
      <c r="C65" s="25">
        <v>2</v>
      </c>
      <c r="D65" s="15">
        <v>7.1479628305932907E-2</v>
      </c>
    </row>
    <row r="66" spans="1:4">
      <c r="A66">
        <v>2</v>
      </c>
      <c r="B66" s="15">
        <v>21.99</v>
      </c>
      <c r="C66" s="25">
        <v>1</v>
      </c>
      <c r="D66" s="15">
        <v>0</v>
      </c>
    </row>
    <row r="67" spans="1:4">
      <c r="A67">
        <v>2</v>
      </c>
      <c r="B67" s="15">
        <v>14.99</v>
      </c>
      <c r="C67" s="25">
        <v>2</v>
      </c>
      <c r="D67" s="15">
        <v>7.1479628305932907E-2</v>
      </c>
    </row>
    <row r="68" spans="1:4">
      <c r="A68">
        <v>2</v>
      </c>
      <c r="B68" s="15">
        <v>11.99</v>
      </c>
      <c r="C68" s="25">
        <v>3</v>
      </c>
      <c r="D68" s="15">
        <v>0.20020020020020013</v>
      </c>
    </row>
    <row r="69" spans="1:4">
      <c r="A69">
        <v>2</v>
      </c>
      <c r="B69" s="15">
        <v>16.989999999999998</v>
      </c>
      <c r="C69" s="25">
        <v>3</v>
      </c>
      <c r="D69" s="15">
        <v>0.88987764182424889</v>
      </c>
    </row>
    <row r="70" spans="1:4">
      <c r="A70">
        <v>2</v>
      </c>
      <c r="B70" s="15">
        <v>12.99</v>
      </c>
      <c r="C70" s="25">
        <v>2</v>
      </c>
      <c r="D70" s="15">
        <v>8.3402835696413602E-2</v>
      </c>
    </row>
    <row r="71" spans="1:4">
      <c r="A71">
        <v>2</v>
      </c>
      <c r="B71" s="15">
        <v>12.99</v>
      </c>
      <c r="C71" s="25">
        <v>3</v>
      </c>
      <c r="D71" s="15">
        <v>0.30030030030030019</v>
      </c>
    </row>
    <row r="72" spans="1:4">
      <c r="A72">
        <v>2</v>
      </c>
      <c r="B72" s="15">
        <v>10.99</v>
      </c>
      <c r="C72" s="25">
        <v>2</v>
      </c>
      <c r="D72" s="15">
        <v>0.37546933667083859</v>
      </c>
    </row>
    <row r="73" spans="1:4">
      <c r="A73">
        <v>2</v>
      </c>
      <c r="B73" s="15">
        <v>12.99</v>
      </c>
      <c r="C73" s="25">
        <v>3</v>
      </c>
      <c r="D73" s="15">
        <v>0.18198362147406733</v>
      </c>
    </row>
    <row r="74" spans="1:4">
      <c r="A74">
        <v>2</v>
      </c>
      <c r="B74" s="15">
        <v>21.99</v>
      </c>
      <c r="C74" s="25">
        <v>3</v>
      </c>
      <c r="D74" s="15">
        <v>0.10005002501250626</v>
      </c>
    </row>
    <row r="75" spans="1:4">
      <c r="A75">
        <v>2</v>
      </c>
      <c r="B75" s="15">
        <v>13.49</v>
      </c>
      <c r="C75" s="25">
        <v>3</v>
      </c>
      <c r="D75" s="15">
        <v>0.35035035035035045</v>
      </c>
    </row>
    <row r="76" spans="1:4">
      <c r="A76">
        <v>2</v>
      </c>
      <c r="B76" s="15">
        <v>18.989999999999998</v>
      </c>
      <c r="C76" s="25">
        <v>2</v>
      </c>
      <c r="D76" s="15">
        <v>0</v>
      </c>
    </row>
    <row r="77" spans="1:4">
      <c r="A77">
        <v>2</v>
      </c>
      <c r="B77" s="15">
        <v>19.989999999999998</v>
      </c>
      <c r="C77" s="25">
        <v>3</v>
      </c>
      <c r="D77" s="15">
        <v>0.2501563477173232</v>
      </c>
    </row>
    <row r="78" spans="1:4">
      <c r="A78">
        <v>2</v>
      </c>
      <c r="B78" s="15">
        <v>11.99</v>
      </c>
      <c r="C78" s="25">
        <v>3</v>
      </c>
      <c r="D78" s="15">
        <v>0.20020020020020013</v>
      </c>
    </row>
    <row r="79" spans="1:4">
      <c r="A79">
        <v>2</v>
      </c>
      <c r="B79" s="6">
        <v>26.95</v>
      </c>
      <c r="C79" s="25">
        <v>2</v>
      </c>
      <c r="D79" s="6">
        <v>0</v>
      </c>
    </row>
    <row r="80" spans="1:4">
      <c r="A80">
        <v>2</v>
      </c>
      <c r="B80" s="6">
        <v>17.95</v>
      </c>
      <c r="C80" s="25">
        <v>3</v>
      </c>
      <c r="D80" s="6">
        <v>0</v>
      </c>
    </row>
    <row r="81" spans="1:4">
      <c r="A81">
        <v>2</v>
      </c>
      <c r="B81" s="6">
        <v>44.95</v>
      </c>
      <c r="C81" s="25">
        <v>2</v>
      </c>
      <c r="D81" s="6">
        <v>0</v>
      </c>
    </row>
    <row r="82" spans="1:4">
      <c r="A82">
        <v>2</v>
      </c>
      <c r="B82" s="6">
        <v>76.989999999999995</v>
      </c>
      <c r="C82" s="25">
        <v>2</v>
      </c>
      <c r="D82" s="6">
        <v>0</v>
      </c>
    </row>
    <row r="83" spans="1:4">
      <c r="A83">
        <v>2</v>
      </c>
      <c r="B83" s="6">
        <v>43.95</v>
      </c>
      <c r="C83" s="25">
        <v>3</v>
      </c>
      <c r="D83" s="6">
        <v>0</v>
      </c>
    </row>
    <row r="84" spans="1:4">
      <c r="A84">
        <v>3</v>
      </c>
      <c r="B84" s="15">
        <v>6.99</v>
      </c>
      <c r="C84" s="25">
        <v>1</v>
      </c>
      <c r="D84" s="15">
        <v>0</v>
      </c>
    </row>
    <row r="85" spans="1:4">
      <c r="A85">
        <v>3</v>
      </c>
      <c r="B85" s="15">
        <v>14.99</v>
      </c>
      <c r="C85" s="25">
        <v>2</v>
      </c>
      <c r="D85" s="15">
        <v>0</v>
      </c>
    </row>
    <row r="86" spans="1:4">
      <c r="A86">
        <v>3</v>
      </c>
      <c r="B86" s="15">
        <v>9.99</v>
      </c>
      <c r="C86" s="25">
        <v>2</v>
      </c>
      <c r="D86" s="15">
        <v>0</v>
      </c>
    </row>
    <row r="87" spans="1:4">
      <c r="A87">
        <v>3</v>
      </c>
      <c r="B87" s="15">
        <v>9.99</v>
      </c>
      <c r="C87" s="25">
        <v>2</v>
      </c>
      <c r="D87" s="15">
        <v>0</v>
      </c>
    </row>
    <row r="88" spans="1:4">
      <c r="A88">
        <v>3</v>
      </c>
      <c r="B88" s="15">
        <v>8.99</v>
      </c>
      <c r="C88" s="25">
        <v>1</v>
      </c>
      <c r="D88" s="15">
        <v>0</v>
      </c>
    </row>
    <row r="89" spans="1:4">
      <c r="A89">
        <v>3</v>
      </c>
      <c r="B89" s="15">
        <v>7.99</v>
      </c>
      <c r="C89" s="25">
        <v>2</v>
      </c>
      <c r="D89" s="15">
        <v>0</v>
      </c>
    </row>
    <row r="90" spans="1:4">
      <c r="A90">
        <v>3</v>
      </c>
      <c r="B90" s="15">
        <v>15.99</v>
      </c>
      <c r="C90" s="25">
        <v>1</v>
      </c>
      <c r="D90" s="15">
        <v>0</v>
      </c>
    </row>
    <row r="91" spans="1:4">
      <c r="A91">
        <v>3</v>
      </c>
      <c r="B91" s="15">
        <v>16.989999999999998</v>
      </c>
      <c r="C91" s="25">
        <v>3</v>
      </c>
      <c r="D91" s="15">
        <v>6.2539086929330745E-2</v>
      </c>
    </row>
    <row r="92" spans="1:4">
      <c r="A92">
        <v>3</v>
      </c>
      <c r="B92" s="15">
        <v>8.99</v>
      </c>
      <c r="C92" s="25">
        <v>1</v>
      </c>
      <c r="D92" s="15">
        <v>0</v>
      </c>
    </row>
    <row r="93" spans="1:4">
      <c r="A93">
        <v>3</v>
      </c>
      <c r="B93" s="15">
        <v>9.99</v>
      </c>
      <c r="C93" s="25">
        <v>2</v>
      </c>
      <c r="D93" s="15">
        <v>0</v>
      </c>
    </row>
    <row r="94" spans="1:4">
      <c r="A94">
        <v>3</v>
      </c>
      <c r="B94" s="15">
        <v>17.989999999999998</v>
      </c>
      <c r="C94" s="25">
        <v>2</v>
      </c>
      <c r="D94" s="15">
        <v>0</v>
      </c>
    </row>
    <row r="95" spans="1:4">
      <c r="A95">
        <v>3</v>
      </c>
      <c r="B95" s="15">
        <v>9.99</v>
      </c>
      <c r="C95" s="25">
        <v>2</v>
      </c>
      <c r="D95" s="15">
        <v>0</v>
      </c>
    </row>
    <row r="96" spans="1:4">
      <c r="A96">
        <v>3</v>
      </c>
      <c r="B96" s="15">
        <v>14.99</v>
      </c>
      <c r="C96" s="25">
        <v>2</v>
      </c>
      <c r="D96" s="15">
        <v>0</v>
      </c>
    </row>
    <row r="97" spans="1:4">
      <c r="A97">
        <v>3</v>
      </c>
      <c r="B97" s="15">
        <v>8.99</v>
      </c>
      <c r="C97" s="25">
        <v>1</v>
      </c>
      <c r="D97" s="15">
        <v>0</v>
      </c>
    </row>
    <row r="98" spans="1:4">
      <c r="A98">
        <v>3</v>
      </c>
      <c r="B98" s="15">
        <v>6.99</v>
      </c>
      <c r="C98" s="25">
        <v>1</v>
      </c>
      <c r="D98" s="15">
        <v>0</v>
      </c>
    </row>
    <row r="99" spans="1:4">
      <c r="A99">
        <v>3</v>
      </c>
      <c r="B99" s="15">
        <v>7.99</v>
      </c>
      <c r="C99" s="25">
        <v>2</v>
      </c>
      <c r="D99" s="15">
        <v>0</v>
      </c>
    </row>
    <row r="100" spans="1:4">
      <c r="A100">
        <v>3</v>
      </c>
      <c r="B100" s="15">
        <v>9.99</v>
      </c>
      <c r="C100" s="25">
        <v>2</v>
      </c>
      <c r="D100" s="15">
        <v>0</v>
      </c>
    </row>
    <row r="101" spans="1:4">
      <c r="A101">
        <v>3</v>
      </c>
      <c r="B101" s="15">
        <v>9.99</v>
      </c>
      <c r="C101" s="25">
        <v>2</v>
      </c>
      <c r="D101" s="15">
        <v>0</v>
      </c>
    </row>
    <row r="102" spans="1:4">
      <c r="A102">
        <v>3</v>
      </c>
      <c r="B102" s="15">
        <v>15.99</v>
      </c>
      <c r="C102" s="25">
        <v>3</v>
      </c>
      <c r="D102" s="15">
        <v>6.6711140760506993E-2</v>
      </c>
    </row>
    <row r="103" spans="1:4">
      <c r="A103">
        <v>3</v>
      </c>
      <c r="B103" s="15">
        <v>15.99</v>
      </c>
      <c r="C103" s="25">
        <v>2</v>
      </c>
      <c r="D103" s="15">
        <v>0</v>
      </c>
    </row>
    <row r="104" spans="1:4">
      <c r="A104">
        <v>3</v>
      </c>
      <c r="B104" s="15">
        <v>12.99</v>
      </c>
      <c r="C104" s="25">
        <v>2</v>
      </c>
      <c r="D104" s="15">
        <v>0</v>
      </c>
    </row>
    <row r="105" spans="1:4">
      <c r="A105">
        <v>3</v>
      </c>
      <c r="B105" s="15">
        <v>22.99</v>
      </c>
      <c r="C105" s="25">
        <v>2</v>
      </c>
      <c r="D105" s="15">
        <v>4.5475216007275998E-2</v>
      </c>
    </row>
    <row r="106" spans="1:4">
      <c r="A106">
        <v>3</v>
      </c>
      <c r="B106" s="15">
        <v>18.489999999999998</v>
      </c>
      <c r="C106" s="25">
        <v>3</v>
      </c>
      <c r="D106" s="15">
        <v>0.32165832737669753</v>
      </c>
    </row>
    <row r="107" spans="1:4">
      <c r="A107">
        <v>3</v>
      </c>
      <c r="B107" s="15">
        <v>26.99</v>
      </c>
      <c r="C107" s="25">
        <v>3</v>
      </c>
      <c r="D107" s="15">
        <v>0.22737608003638021</v>
      </c>
    </row>
    <row r="108" spans="1:4">
      <c r="A108">
        <v>3</v>
      </c>
      <c r="B108" s="15">
        <v>22.99</v>
      </c>
      <c r="C108" s="25">
        <v>3</v>
      </c>
      <c r="D108" s="15">
        <v>0.64331665475339506</v>
      </c>
    </row>
    <row r="109" spans="1:4">
      <c r="A109">
        <v>3</v>
      </c>
      <c r="B109" s="15">
        <v>9.99</v>
      </c>
      <c r="C109" s="25">
        <v>2</v>
      </c>
      <c r="D109" s="15">
        <v>0</v>
      </c>
    </row>
    <row r="110" spans="1:4">
      <c r="A110">
        <v>3</v>
      </c>
      <c r="B110" s="15">
        <v>14.99</v>
      </c>
      <c r="C110" s="25">
        <v>2</v>
      </c>
      <c r="D110" s="15">
        <v>0.66740823136818683</v>
      </c>
    </row>
    <row r="111" spans="1:4">
      <c r="A111">
        <v>3</v>
      </c>
      <c r="B111" s="15">
        <v>21.99</v>
      </c>
      <c r="C111" s="25">
        <v>3</v>
      </c>
      <c r="D111" s="15">
        <v>0.83402835696413669</v>
      </c>
    </row>
    <row r="112" spans="1:4">
      <c r="A112">
        <v>3</v>
      </c>
      <c r="B112" s="15">
        <v>9.99</v>
      </c>
      <c r="C112" s="25">
        <v>1</v>
      </c>
      <c r="D112" s="15">
        <v>0</v>
      </c>
    </row>
    <row r="113" spans="1:4">
      <c r="A113">
        <v>3</v>
      </c>
      <c r="B113" s="15">
        <v>19.989999999999998</v>
      </c>
      <c r="C113" s="25">
        <v>3</v>
      </c>
      <c r="D113" s="15">
        <v>1.5018773466833539</v>
      </c>
    </row>
    <row r="114" spans="1:4">
      <c r="A114">
        <v>3</v>
      </c>
      <c r="B114" s="15">
        <v>10.99</v>
      </c>
      <c r="C114" s="25">
        <v>1</v>
      </c>
      <c r="D114" s="15">
        <v>0</v>
      </c>
    </row>
    <row r="115" spans="1:4">
      <c r="A115">
        <v>3</v>
      </c>
      <c r="B115" s="15">
        <v>19.989999999999998</v>
      </c>
      <c r="C115" s="25">
        <v>2</v>
      </c>
      <c r="D115" s="15">
        <v>0</v>
      </c>
    </row>
    <row r="116" spans="1:4">
      <c r="A116">
        <v>3</v>
      </c>
      <c r="B116" s="15">
        <v>9.99</v>
      </c>
      <c r="C116" s="25">
        <v>2</v>
      </c>
      <c r="D116" s="15">
        <v>0</v>
      </c>
    </row>
    <row r="117" spans="1:4">
      <c r="A117">
        <v>3</v>
      </c>
      <c r="B117" s="15">
        <v>20.99</v>
      </c>
      <c r="C117" s="25">
        <v>3</v>
      </c>
      <c r="D117" s="15">
        <v>0.10531858873091093</v>
      </c>
    </row>
    <row r="118" spans="1:4">
      <c r="A118">
        <v>3</v>
      </c>
      <c r="B118" s="15">
        <v>15.99</v>
      </c>
      <c r="C118" s="25">
        <v>2</v>
      </c>
      <c r="D118" s="15">
        <v>0</v>
      </c>
    </row>
    <row r="119" spans="1:4">
      <c r="A119">
        <v>3</v>
      </c>
      <c r="B119" s="15">
        <v>9.99</v>
      </c>
      <c r="C119" s="25">
        <v>2</v>
      </c>
      <c r="D119" s="15">
        <v>0</v>
      </c>
    </row>
    <row r="120" spans="1:4">
      <c r="A120">
        <v>3</v>
      </c>
      <c r="B120" s="6">
        <v>34.99</v>
      </c>
      <c r="C120" s="25">
        <v>3</v>
      </c>
      <c r="D120" s="6">
        <v>0.29833024118738405</v>
      </c>
    </row>
    <row r="121" spans="1:4">
      <c r="A121">
        <v>3</v>
      </c>
      <c r="B121" s="6">
        <v>24.99</v>
      </c>
      <c r="C121" s="25">
        <v>2</v>
      </c>
      <c r="D121" s="6">
        <v>0.39220055710306401</v>
      </c>
    </row>
    <row r="122" spans="1:4">
      <c r="A122">
        <v>3</v>
      </c>
      <c r="B122" s="6">
        <v>47.99</v>
      </c>
      <c r="C122" s="25">
        <v>3</v>
      </c>
      <c r="D122" s="6">
        <v>6.7630700778642971E-2</v>
      </c>
    </row>
    <row r="123" spans="1:4">
      <c r="A123">
        <v>3</v>
      </c>
      <c r="B123" s="6">
        <v>89.99</v>
      </c>
      <c r="C123" s="25">
        <v>3</v>
      </c>
      <c r="D123" s="6">
        <v>0.16885309780490965</v>
      </c>
    </row>
    <row r="124" spans="1:4">
      <c r="A124">
        <v>3</v>
      </c>
      <c r="B124" s="6">
        <v>43.99</v>
      </c>
      <c r="C124" s="25">
        <v>3</v>
      </c>
      <c r="D124" s="6">
        <v>9.101251422070078E-4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</vt:lpstr>
      <vt:lpstr>Conrad</vt:lpstr>
      <vt:lpstr>Expert</vt:lpstr>
      <vt:lpstr>Huber Burda</vt:lpstr>
      <vt:lpstr>MIndfactory</vt:lpstr>
      <vt:lpstr>Thalia</vt:lpstr>
      <vt:lpstr>Weltbild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2020-10-13T07:40:27Z</dcterms:modified>
</cp:coreProperties>
</file>