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p\Desktop\repos\popstar\tests\"/>
    </mc:Choice>
  </mc:AlternateContent>
  <bookViews>
    <workbookView xWindow="0" yWindow="0" windowWidth="28800" windowHeight="12210" xr2:uid="{49F454E5-77EA-4C24-8BC3-AFF6023525E7}"/>
  </bookViews>
  <sheets>
    <sheet name="A External" sheetId="1" r:id="rId1"/>
    <sheet name="B External" sheetId="3" r:id="rId2"/>
    <sheet name="A Internal" sheetId="2" r:id="rId3"/>
    <sheet name="B Interna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I5" i="4"/>
  <c r="L5" i="4" s="1"/>
  <c r="Q5" i="4" s="1"/>
  <c r="I4" i="4"/>
  <c r="I3" i="4"/>
  <c r="I2" i="4"/>
  <c r="J2" i="4" s="1"/>
  <c r="O2" i="4" s="1"/>
  <c r="I5" i="3"/>
  <c r="I4" i="3"/>
  <c r="I3" i="3"/>
  <c r="I2" i="3"/>
  <c r="I4" i="2"/>
  <c r="I3" i="2"/>
  <c r="I2" i="2"/>
  <c r="I4" i="1"/>
  <c r="I3" i="1"/>
  <c r="I2" i="1"/>
  <c r="N4" i="4"/>
  <c r="S4" i="4" s="1"/>
  <c r="M4" i="4"/>
  <c r="R4" i="4" s="1"/>
  <c r="K4" i="4"/>
  <c r="P4" i="4" s="1"/>
  <c r="J4" i="4"/>
  <c r="O4" i="4" s="1"/>
  <c r="L4" i="4"/>
  <c r="Q4" i="4" s="1"/>
  <c r="N3" i="4"/>
  <c r="S3" i="4" s="1"/>
  <c r="M3" i="4"/>
  <c r="R3" i="4" s="1"/>
  <c r="L3" i="4"/>
  <c r="Q3" i="4" s="1"/>
  <c r="K3" i="4"/>
  <c r="P3" i="4" s="1"/>
  <c r="J3" i="4"/>
  <c r="O3" i="4" s="1"/>
  <c r="N2" i="4"/>
  <c r="S2" i="4" s="1"/>
  <c r="M2" i="4"/>
  <c r="R2" i="4" s="1"/>
  <c r="K2" i="4"/>
  <c r="P2" i="4" s="1"/>
  <c r="N5" i="3"/>
  <c r="S5" i="3" s="1"/>
  <c r="M5" i="3"/>
  <c r="R5" i="3" s="1"/>
  <c r="L5" i="3"/>
  <c r="Q5" i="3" s="1"/>
  <c r="K5" i="3"/>
  <c r="P5" i="3" s="1"/>
  <c r="J5" i="3"/>
  <c r="O5" i="3" s="1"/>
  <c r="N4" i="3"/>
  <c r="S4" i="3" s="1"/>
  <c r="M4" i="3"/>
  <c r="R4" i="3" s="1"/>
  <c r="L4" i="3"/>
  <c r="Q4" i="3" s="1"/>
  <c r="K4" i="3"/>
  <c r="P4" i="3" s="1"/>
  <c r="J4" i="3"/>
  <c r="O4" i="3" s="1"/>
  <c r="N3" i="3"/>
  <c r="S3" i="3" s="1"/>
  <c r="M3" i="3"/>
  <c r="R3" i="3" s="1"/>
  <c r="L3" i="3"/>
  <c r="Q3" i="3" s="1"/>
  <c r="K3" i="3"/>
  <c r="P3" i="3" s="1"/>
  <c r="J3" i="3"/>
  <c r="O3" i="3" s="1"/>
  <c r="R2" i="3"/>
  <c r="N2" i="3"/>
  <c r="S2" i="3" s="1"/>
  <c r="M2" i="3"/>
  <c r="L2" i="3"/>
  <c r="Q2" i="3" s="1"/>
  <c r="K2" i="3"/>
  <c r="P2" i="3" s="1"/>
  <c r="J2" i="3"/>
  <c r="K2" i="2"/>
  <c r="L2" i="2"/>
  <c r="M2" i="2"/>
  <c r="N2" i="2"/>
  <c r="S2" i="2" s="1"/>
  <c r="K3" i="2"/>
  <c r="L3" i="2"/>
  <c r="M3" i="2"/>
  <c r="N3" i="2"/>
  <c r="S3" i="2" s="1"/>
  <c r="J2" i="2"/>
  <c r="K4" i="2"/>
  <c r="P4" i="2" s="1"/>
  <c r="R3" i="2"/>
  <c r="Q3" i="2"/>
  <c r="P3" i="2"/>
  <c r="J3" i="2"/>
  <c r="O3" i="2" s="1"/>
  <c r="R2" i="2"/>
  <c r="Q2" i="2"/>
  <c r="P2" i="2"/>
  <c r="O2" i="2"/>
  <c r="P3" i="1"/>
  <c r="O4" i="1"/>
  <c r="K2" i="1"/>
  <c r="P2" i="1" s="1"/>
  <c r="L2" i="1"/>
  <c r="Q2" i="1" s="1"/>
  <c r="Q5" i="1" s="1"/>
  <c r="M2" i="1"/>
  <c r="R2" i="1" s="1"/>
  <c r="N2" i="1"/>
  <c r="S2" i="1" s="1"/>
  <c r="K3" i="1"/>
  <c r="L3" i="1"/>
  <c r="Q3" i="1" s="1"/>
  <c r="M3" i="1"/>
  <c r="R3" i="1" s="1"/>
  <c r="N3" i="1"/>
  <c r="S3" i="1" s="1"/>
  <c r="K4" i="1"/>
  <c r="P4" i="1" s="1"/>
  <c r="L4" i="1"/>
  <c r="Q4" i="1" s="1"/>
  <c r="M4" i="1"/>
  <c r="R4" i="1" s="1"/>
  <c r="N4" i="1"/>
  <c r="S4" i="1" s="1"/>
  <c r="J3" i="1"/>
  <c r="O3" i="1" s="1"/>
  <c r="J4" i="1"/>
  <c r="J2" i="1"/>
  <c r="O2" i="1" s="1"/>
  <c r="O5" i="1" s="1"/>
  <c r="L2" i="4" l="1"/>
  <c r="Q2" i="4" s="1"/>
  <c r="Q6" i="4" s="1"/>
  <c r="O6" i="3"/>
  <c r="P6" i="3"/>
  <c r="Q6" i="3"/>
  <c r="S6" i="3"/>
  <c r="R6" i="3"/>
  <c r="N4" i="2"/>
  <c r="S4" i="2" s="1"/>
  <c r="S5" i="2" s="1"/>
  <c r="M4" i="2"/>
  <c r="R4" i="2" s="1"/>
  <c r="J4" i="2"/>
  <c r="O4" i="2" s="1"/>
  <c r="L4" i="2"/>
  <c r="Q4" i="2" s="1"/>
  <c r="Q5" i="2" s="1"/>
  <c r="P5" i="2"/>
  <c r="P5" i="1"/>
  <c r="S5" i="1"/>
  <c r="R5" i="1"/>
  <c r="J5" i="4"/>
  <c r="O5" i="4" s="1"/>
  <c r="O6" i="4" s="1"/>
  <c r="N5" i="4"/>
  <c r="S5" i="4" s="1"/>
  <c r="S6" i="4" s="1"/>
  <c r="K5" i="4"/>
  <c r="P5" i="4" s="1"/>
  <c r="P6" i="4" s="1"/>
  <c r="M5" i="4"/>
  <c r="R5" i="4" s="1"/>
  <c r="R6" i="4" s="1"/>
  <c r="R5" i="2"/>
  <c r="O5" i="2"/>
</calcChain>
</file>

<file path=xl/sharedStrings.xml><?xml version="1.0" encoding="utf-8"?>
<sst xmlns="http://schemas.openxmlformats.org/spreadsheetml/2006/main" count="118" uniqueCount="29">
  <si>
    <t>Locus</t>
  </si>
  <si>
    <t>1:49298:T:C</t>
  </si>
  <si>
    <t>1:54676:C:T</t>
  </si>
  <si>
    <t>1:79033:A:G</t>
  </si>
  <si>
    <t>1:234313:C:T</t>
  </si>
  <si>
    <t>1:546697:A:G</t>
  </si>
  <si>
    <t>S1</t>
  </si>
  <si>
    <t>S2</t>
  </si>
  <si>
    <t>S4</t>
  </si>
  <si>
    <t>S3</t>
  </si>
  <si>
    <t>S5</t>
  </si>
  <si>
    <t>logBeta</t>
  </si>
  <si>
    <t>OFFSET</t>
  </si>
  <si>
    <t>NA</t>
  </si>
  <si>
    <t>10:12328010:A:G</t>
  </si>
  <si>
    <t>S1i</t>
  </si>
  <si>
    <t>S2i</t>
  </si>
  <si>
    <t>S3i</t>
  </si>
  <si>
    <t>S4i</t>
  </si>
  <si>
    <t>S5i</t>
  </si>
  <si>
    <t>D1i</t>
  </si>
  <si>
    <t>D2i</t>
  </si>
  <si>
    <t>D3i</t>
  </si>
  <si>
    <t>D4i</t>
  </si>
  <si>
    <t>D5i</t>
  </si>
  <si>
    <t>aaf_internal</t>
  </si>
  <si>
    <t>aaf_external</t>
  </si>
  <si>
    <t>9:98259703:T:G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</si>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</sst>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7984-6A53-447C-A729-0E4C9079AFEC}">
  <dimension ref="A1:S6"/>
  <sheetViews>
    <sheetView tabSelected="1" workbookViewId="0">
      <selection activeCell="S6" sqref="S6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7.7109375" bestFit="1" customWidth="1"/>
    <col min="9" max="9" width="11.7109375" bestFit="1" customWidth="1"/>
  </cols>
  <sheetData>
    <row r="1" spans="1:19" x14ac:dyDescent="0.25">
      <c r="A1" t="s">
        <v>0</v>
      </c>
      <c r="B1" t="s">
        <v>26</v>
      </c>
      <c r="C1" t="s">
        <v>11</v>
      </c>
      <c r="D1" t="s">
        <v>6</v>
      </c>
      <c r="E1" t="s">
        <v>7</v>
      </c>
      <c r="F1" t="s">
        <v>9</v>
      </c>
      <c r="G1" t="s">
        <v>8</v>
      </c>
      <c r="H1" t="s">
        <v>10</v>
      </c>
      <c r="I1" t="s">
        <v>25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5">
      <c r="A2" t="s">
        <v>1</v>
      </c>
      <c r="B2">
        <v>0.11</v>
      </c>
      <c r="C2">
        <v>0.122</v>
      </c>
      <c r="D2">
        <v>1</v>
      </c>
      <c r="E2">
        <v>0</v>
      </c>
      <c r="F2">
        <v>1</v>
      </c>
      <c r="G2">
        <v>1</v>
      </c>
      <c r="H2">
        <v>0</v>
      </c>
      <c r="I2">
        <f>IF(COUNTIF(D2:H2,-1)=COUNT(D2:H2),B2,(SUM(D2:H2)+COUNTIF(D2:H2,-1))/(COUNT(D2:H2)-COUNTIF(D2:H2,-1))/2)</f>
        <v>0.3</v>
      </c>
      <c r="J2">
        <f>IF(D2=-1,$B2*2,D2)</f>
        <v>1</v>
      </c>
      <c r="K2">
        <f t="shared" ref="K2:N4" si="0">IF(E2=-1,$B2*2,E2)</f>
        <v>0</v>
      </c>
      <c r="L2">
        <f t="shared" si="0"/>
        <v>1</v>
      </c>
      <c r="M2">
        <f t="shared" si="0"/>
        <v>1</v>
      </c>
      <c r="N2">
        <f t="shared" si="0"/>
        <v>0</v>
      </c>
      <c r="O2">
        <f>J2*$C2</f>
        <v>0.122</v>
      </c>
      <c r="P2">
        <f t="shared" ref="P2:S2" si="1">K2*$C2</f>
        <v>0</v>
      </c>
      <c r="Q2">
        <f t="shared" si="1"/>
        <v>0.122</v>
      </c>
      <c r="R2">
        <f t="shared" si="1"/>
        <v>0.122</v>
      </c>
      <c r="S2">
        <f t="shared" si="1"/>
        <v>0</v>
      </c>
    </row>
    <row r="3" spans="1:19" x14ac:dyDescent="0.25">
      <c r="A3" t="s">
        <v>2</v>
      </c>
      <c r="B3">
        <v>0.124</v>
      </c>
      <c r="C3">
        <v>-0.23100000000000001</v>
      </c>
      <c r="D3">
        <v>-1</v>
      </c>
      <c r="E3">
        <v>0</v>
      </c>
      <c r="F3">
        <v>1</v>
      </c>
      <c r="G3">
        <v>0</v>
      </c>
      <c r="H3">
        <v>0</v>
      </c>
      <c r="I3">
        <f>IF(COUNTIF(D3:H3,-1)=COUNT(D3:H3),B3,(SUM(D3:H3)+COUNTIF(D3:H3,-1))/(COUNT(D3:H3)-COUNTIF(D3:H3,-1))/2)</f>
        <v>0.125</v>
      </c>
      <c r="J3">
        <f t="shared" ref="J3:J4" si="2">IF(D3=-1,$B3*2,D3)</f>
        <v>0.248</v>
      </c>
      <c r="K3">
        <f t="shared" si="0"/>
        <v>0</v>
      </c>
      <c r="L3">
        <f t="shared" si="0"/>
        <v>1</v>
      </c>
      <c r="M3">
        <f t="shared" si="0"/>
        <v>0</v>
      </c>
      <c r="N3">
        <f t="shared" si="0"/>
        <v>0</v>
      </c>
      <c r="O3">
        <f t="shared" ref="O3:O4" si="3">J3*$C3</f>
        <v>-5.7288000000000006E-2</v>
      </c>
      <c r="P3">
        <f t="shared" ref="P3:P4" si="4">K3*$C3</f>
        <v>0</v>
      </c>
      <c r="Q3">
        <f t="shared" ref="Q3:Q4" si="5">L3*$C3</f>
        <v>-0.23100000000000001</v>
      </c>
      <c r="R3">
        <f t="shared" ref="R3:R4" si="6">M3*$C3</f>
        <v>0</v>
      </c>
      <c r="S3">
        <f t="shared" ref="S3:S4" si="7">N3*$C3</f>
        <v>0</v>
      </c>
    </row>
    <row r="4" spans="1:19" x14ac:dyDescent="0.25">
      <c r="A4" t="s">
        <v>14</v>
      </c>
      <c r="B4">
        <v>0.17299999999999999</v>
      </c>
      <c r="C4">
        <v>0.104</v>
      </c>
      <c r="D4">
        <v>-1</v>
      </c>
      <c r="E4">
        <v>-1</v>
      </c>
      <c r="F4">
        <v>-1</v>
      </c>
      <c r="G4">
        <v>-1</v>
      </c>
      <c r="H4">
        <v>-1</v>
      </c>
      <c r="I4">
        <f>IF(COUNTIF(D4:H4,-1)=COUNT(D4:H4),B4,(SUM(D4:H4)+COUNTIF(D4:H4,-1))/(COUNT(D4:H4)-COUNTIF(D4:H4,-1))/2)</f>
        <v>0.17299999999999999</v>
      </c>
      <c r="J4">
        <f t="shared" si="2"/>
        <v>0.34599999999999997</v>
      </c>
      <c r="K4">
        <f t="shared" si="0"/>
        <v>0.34599999999999997</v>
      </c>
      <c r="L4">
        <f t="shared" si="0"/>
        <v>0.34599999999999997</v>
      </c>
      <c r="M4">
        <f t="shared" si="0"/>
        <v>0.34599999999999997</v>
      </c>
      <c r="N4">
        <f t="shared" si="0"/>
        <v>0.34599999999999997</v>
      </c>
      <c r="O4">
        <f t="shared" si="3"/>
        <v>3.5983999999999995E-2</v>
      </c>
      <c r="P4">
        <f t="shared" si="4"/>
        <v>3.5983999999999995E-2</v>
      </c>
      <c r="Q4">
        <f t="shared" si="5"/>
        <v>3.5983999999999995E-2</v>
      </c>
      <c r="R4">
        <f t="shared" si="6"/>
        <v>3.5983999999999995E-2</v>
      </c>
      <c r="S4">
        <f t="shared" si="7"/>
        <v>3.5983999999999995E-2</v>
      </c>
    </row>
    <row r="5" spans="1:19" x14ac:dyDescent="0.25">
      <c r="A5" t="s">
        <v>12</v>
      </c>
      <c r="B5" t="s">
        <v>13</v>
      </c>
      <c r="C5">
        <v>2.2789999999999999</v>
      </c>
      <c r="O5" s="1">
        <f>SUM(O2:O4)+$C$5</f>
        <v>2.379696</v>
      </c>
      <c r="P5" s="1">
        <f>SUM(P2:P4)+$C$5</f>
        <v>2.3149839999999999</v>
      </c>
      <c r="Q5" s="1">
        <f>SUM(Q2:Q4)+$C$5</f>
        <v>2.2059839999999999</v>
      </c>
      <c r="R5" s="1">
        <f>SUM(R2:R4)+$C$5</f>
        <v>2.4369839999999998</v>
      </c>
      <c r="S5" s="1">
        <f>SUM(S2:S4)+$C$5</f>
        <v>2.3149839999999999</v>
      </c>
    </row>
    <row r="6" spans="1:19" x14ac:dyDescent="0.25">
      <c r="O6" t="s">
        <v>28</v>
      </c>
      <c r="P6" t="s">
        <v>28</v>
      </c>
      <c r="Q6" t="s">
        <v>28</v>
      </c>
      <c r="R6" t="s">
        <v>28</v>
      </c>
      <c r="S6" t="s">
        <v>28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005AB-8BFB-47AE-AD94-13930379AD61}">
  <dimension ref="A1:S7"/>
  <sheetViews>
    <sheetView workbookViewId="0">
      <selection activeCell="T7" sqref="T7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7.7109375" bestFit="1" customWidth="1"/>
    <col min="9" max="9" width="12.7109375" bestFit="1" customWidth="1"/>
  </cols>
  <sheetData>
    <row r="1" spans="1:19" x14ac:dyDescent="0.25">
      <c r="A1" t="s">
        <v>0</v>
      </c>
      <c r="B1" t="s">
        <v>26</v>
      </c>
      <c r="C1" t="s">
        <v>11</v>
      </c>
      <c r="D1" t="s">
        <v>6</v>
      </c>
      <c r="E1" t="s">
        <v>7</v>
      </c>
      <c r="F1" t="s">
        <v>9</v>
      </c>
      <c r="G1" t="s">
        <v>8</v>
      </c>
      <c r="H1" t="s">
        <v>10</v>
      </c>
      <c r="I1" t="s">
        <v>25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5">
      <c r="A2" t="s">
        <v>3</v>
      </c>
      <c r="B2">
        <v>0.577807486631016</v>
      </c>
      <c r="C2">
        <v>-2.99573227355399</v>
      </c>
      <c r="D2">
        <v>-1</v>
      </c>
      <c r="E2">
        <v>0</v>
      </c>
      <c r="F2">
        <v>-1</v>
      </c>
      <c r="G2">
        <v>2</v>
      </c>
      <c r="H2">
        <v>1</v>
      </c>
      <c r="I2">
        <f>IF(COUNTIF(D2:H2,-1)=COUNT(D2:H2),B2,(SUM(D2:H2)+COUNTIF(D2:H2,-1))/(COUNT(D2:H2)-COUNTIF(D2:H2,-1))/2)</f>
        <v>0.5</v>
      </c>
      <c r="J2">
        <f>IF(D2=-1,$B2*2,D2)</f>
        <v>1.155614973262032</v>
      </c>
      <c r="K2">
        <f t="shared" ref="K2:N5" si="0">IF(E2=-1,$B2*2,E2)</f>
        <v>0</v>
      </c>
      <c r="L2">
        <f t="shared" si="0"/>
        <v>1.155614973262032</v>
      </c>
      <c r="M2">
        <f t="shared" si="0"/>
        <v>2</v>
      </c>
      <c r="N2">
        <f t="shared" si="0"/>
        <v>1</v>
      </c>
      <c r="O2">
        <f>J2*$C2</f>
        <v>-3.4619130712033006</v>
      </c>
      <c r="P2">
        <f t="shared" ref="P2:S5" si="1">K2*$C2</f>
        <v>0</v>
      </c>
      <c r="Q2">
        <f t="shared" si="1"/>
        <v>-3.4619130712033006</v>
      </c>
      <c r="R2">
        <f t="shared" si="1"/>
        <v>-5.9914645471079799</v>
      </c>
      <c r="S2">
        <f t="shared" si="1"/>
        <v>-2.99573227355399</v>
      </c>
    </row>
    <row r="3" spans="1:19" x14ac:dyDescent="0.25">
      <c r="A3" t="s">
        <v>4</v>
      </c>
      <c r="B3">
        <v>0.485547972701726</v>
      </c>
      <c r="C3">
        <v>-2.81341071676004</v>
      </c>
      <c r="D3">
        <v>0</v>
      </c>
      <c r="E3">
        <v>1</v>
      </c>
      <c r="F3">
        <v>2</v>
      </c>
      <c r="G3">
        <v>1</v>
      </c>
      <c r="H3">
        <v>1</v>
      </c>
      <c r="I3">
        <f>IF(COUNTIF(D3:H3,-1)=COUNT(D3:H3),B3,(SUM(D3:H3)+COUNTIF(D3:H3,-1))/(COUNT(D3:H3)-COUNTIF(D3:H3,-1))/2)</f>
        <v>0.5</v>
      </c>
      <c r="J3">
        <f t="shared" ref="J3:J5" si="2">IF(D3=-1,$B3*2,D3)</f>
        <v>0</v>
      </c>
      <c r="K3">
        <f t="shared" si="0"/>
        <v>1</v>
      </c>
      <c r="L3">
        <f t="shared" si="0"/>
        <v>2</v>
      </c>
      <c r="M3">
        <f t="shared" si="0"/>
        <v>1</v>
      </c>
      <c r="N3">
        <f t="shared" si="0"/>
        <v>1</v>
      </c>
      <c r="O3">
        <f t="shared" ref="O3:O5" si="3">J3*$C3</f>
        <v>0</v>
      </c>
      <c r="P3">
        <f t="shared" si="1"/>
        <v>-2.81341071676004</v>
      </c>
      <c r="Q3">
        <f t="shared" si="1"/>
        <v>-5.6268214335200799</v>
      </c>
      <c r="R3">
        <f t="shared" si="1"/>
        <v>-2.81341071676004</v>
      </c>
      <c r="S3">
        <f t="shared" si="1"/>
        <v>-2.81341071676004</v>
      </c>
    </row>
    <row r="4" spans="1:19" x14ac:dyDescent="0.25">
      <c r="A4" t="s">
        <v>5</v>
      </c>
      <c r="B4">
        <v>0.34434782608695702</v>
      </c>
      <c r="C4">
        <v>-2.40794560865187</v>
      </c>
      <c r="D4">
        <v>2</v>
      </c>
      <c r="E4">
        <v>0</v>
      </c>
      <c r="F4">
        <v>-1</v>
      </c>
      <c r="G4">
        <v>1</v>
      </c>
      <c r="H4">
        <v>0</v>
      </c>
      <c r="I4">
        <f>IF(COUNTIF(D4:H4,-1)=COUNT(D4:H4),B4,(SUM(D4:H4)+COUNTIF(D4:H4,-1))/(COUNT(D4:H4)-COUNTIF(D4:H4,-1))/2)</f>
        <v>0.375</v>
      </c>
      <c r="J4">
        <f t="shared" si="2"/>
        <v>2</v>
      </c>
      <c r="K4">
        <f t="shared" si="0"/>
        <v>0</v>
      </c>
      <c r="L4">
        <f t="shared" si="0"/>
        <v>0.68869565217391404</v>
      </c>
      <c r="M4">
        <f t="shared" si="0"/>
        <v>1</v>
      </c>
      <c r="N4">
        <f t="shared" si="0"/>
        <v>0</v>
      </c>
      <c r="O4">
        <f t="shared" si="3"/>
        <v>-4.81589121730374</v>
      </c>
      <c r="P4">
        <f t="shared" si="1"/>
        <v>0</v>
      </c>
      <c r="Q4">
        <f t="shared" si="1"/>
        <v>-1.658341671349812</v>
      </c>
      <c r="R4">
        <f t="shared" si="1"/>
        <v>-2.40794560865187</v>
      </c>
      <c r="S4">
        <f t="shared" si="1"/>
        <v>0</v>
      </c>
    </row>
    <row r="5" spans="1:19" x14ac:dyDescent="0.25">
      <c r="A5" t="s">
        <v>27</v>
      </c>
      <c r="B5">
        <v>0.35527369826435201</v>
      </c>
      <c r="C5">
        <v>-2.99573227355399</v>
      </c>
      <c r="D5">
        <v>-1</v>
      </c>
      <c r="E5">
        <v>-1</v>
      </c>
      <c r="F5">
        <v>-1</v>
      </c>
      <c r="G5">
        <v>-1</v>
      </c>
      <c r="H5">
        <v>-1</v>
      </c>
      <c r="I5">
        <f>IF(COUNTIF(D5:H5,-1)=COUNT(D5:H5),B5,(SUM(D5:H5)+COUNTIF(D5:H5,-1))/(COUNT(D5:H5)-COUNTIF(D5:H5,-1))/2)</f>
        <v>0.35527369826435201</v>
      </c>
      <c r="J5">
        <f t="shared" si="2"/>
        <v>0.71054739652870402</v>
      </c>
      <c r="K5">
        <f t="shared" si="0"/>
        <v>0.71054739652870402</v>
      </c>
      <c r="L5">
        <f t="shared" si="0"/>
        <v>0.71054739652870402</v>
      </c>
      <c r="M5">
        <f t="shared" si="0"/>
        <v>0.71054739652870402</v>
      </c>
      <c r="N5">
        <f t="shared" si="0"/>
        <v>0.71054739652870402</v>
      </c>
      <c r="O5">
        <f t="shared" si="3"/>
        <v>-2.1286097676708029</v>
      </c>
      <c r="P5">
        <f t="shared" si="1"/>
        <v>-2.1286097676708029</v>
      </c>
      <c r="Q5">
        <f t="shared" si="1"/>
        <v>-2.1286097676708029</v>
      </c>
      <c r="R5">
        <f t="shared" si="1"/>
        <v>-2.1286097676708029</v>
      </c>
      <c r="S5">
        <f t="shared" si="1"/>
        <v>-2.1286097676708029</v>
      </c>
    </row>
    <row r="6" spans="1:19" x14ac:dyDescent="0.25">
      <c r="A6" t="s">
        <v>12</v>
      </c>
      <c r="B6" t="s">
        <v>13</v>
      </c>
      <c r="C6">
        <v>-46.493907173001404</v>
      </c>
      <c r="O6" s="1">
        <f>SUM(O2:O5)+$C$6</f>
        <v>-56.900321229179248</v>
      </c>
      <c r="P6" s="1">
        <f>SUM(P2:P5)+$C$6</f>
        <v>-51.435927657432245</v>
      </c>
      <c r="Q6" s="1">
        <f>SUM(Q2:Q5)+$C$6</f>
        <v>-59.369593116745399</v>
      </c>
      <c r="R6" s="1">
        <f>SUM(R2:R5)+$C$6</f>
        <v>-59.835337813192098</v>
      </c>
      <c r="S6" s="1">
        <f>SUM(S2:S5)+$C$6</f>
        <v>-54.431659930986235</v>
      </c>
    </row>
    <row r="7" spans="1:19" x14ac:dyDescent="0.25">
      <c r="O7" t="s">
        <v>28</v>
      </c>
      <c r="P7" t="s">
        <v>28</v>
      </c>
      <c r="Q7" t="s">
        <v>28</v>
      </c>
      <c r="R7" t="s">
        <v>28</v>
      </c>
      <c r="S7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2A3A-A785-4C50-BE6D-A50EAC2429ED}">
  <dimension ref="A1:S6"/>
  <sheetViews>
    <sheetView workbookViewId="0"/>
  </sheetViews>
  <sheetFormatPr defaultRowHeight="15" x14ac:dyDescent="0.25"/>
  <cols>
    <col min="1" max="1" width="15.42578125" bestFit="1" customWidth="1"/>
    <col min="2" max="2" width="12.140625" bestFit="1" customWidth="1"/>
    <col min="3" max="3" width="7.7109375" bestFit="1" customWidth="1"/>
    <col min="9" max="9" width="11.7109375" bestFit="1" customWidth="1"/>
  </cols>
  <sheetData>
    <row r="1" spans="1:19" x14ac:dyDescent="0.25">
      <c r="A1" t="s">
        <v>0</v>
      </c>
      <c r="B1" t="s">
        <v>26</v>
      </c>
      <c r="C1" t="s">
        <v>11</v>
      </c>
      <c r="D1" t="s">
        <v>6</v>
      </c>
      <c r="E1" t="s">
        <v>7</v>
      </c>
      <c r="F1" t="s">
        <v>9</v>
      </c>
      <c r="G1" t="s">
        <v>8</v>
      </c>
      <c r="H1" t="s">
        <v>10</v>
      </c>
      <c r="I1" t="s">
        <v>25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5">
      <c r="A2" t="s">
        <v>1</v>
      </c>
      <c r="B2">
        <v>0.11</v>
      </c>
      <c r="C2">
        <v>0.122</v>
      </c>
      <c r="D2">
        <v>1</v>
      </c>
      <c r="E2">
        <v>0</v>
      </c>
      <c r="F2">
        <v>1</v>
      </c>
      <c r="G2">
        <v>1</v>
      </c>
      <c r="H2">
        <v>0</v>
      </c>
      <c r="I2">
        <f>IF(COUNTIF(D2:H2,-1)=COUNT(D2:H2),B2,(SUM(D2:H2)+COUNTIF(D2:H2,-1))/(COUNT(D2:H2)-COUNTIF(D2:H2,-1))/2)</f>
        <v>0.3</v>
      </c>
      <c r="J2">
        <f>IF(D2=-1,$I2*2,D2)</f>
        <v>1</v>
      </c>
      <c r="K2">
        <f t="shared" ref="K2:N4" si="0">IF(E2=-1,$I2*2,E2)</f>
        <v>0</v>
      </c>
      <c r="L2">
        <f t="shared" si="0"/>
        <v>1</v>
      </c>
      <c r="M2">
        <f t="shared" si="0"/>
        <v>1</v>
      </c>
      <c r="N2">
        <f t="shared" si="0"/>
        <v>0</v>
      </c>
      <c r="O2">
        <f>J2*$C2</f>
        <v>0.122</v>
      </c>
      <c r="P2">
        <f t="shared" ref="P2:S4" si="1">K2*$C2</f>
        <v>0</v>
      </c>
      <c r="Q2">
        <f t="shared" si="1"/>
        <v>0.122</v>
      </c>
      <c r="R2">
        <f t="shared" si="1"/>
        <v>0.122</v>
      </c>
      <c r="S2">
        <f t="shared" si="1"/>
        <v>0</v>
      </c>
    </row>
    <row r="3" spans="1:19" x14ac:dyDescent="0.25">
      <c r="A3" t="s">
        <v>2</v>
      </c>
      <c r="B3">
        <v>0.124</v>
      </c>
      <c r="C3">
        <v>-0.23100000000000001</v>
      </c>
      <c r="D3">
        <v>-1</v>
      </c>
      <c r="E3">
        <v>0</v>
      </c>
      <c r="F3">
        <v>1</v>
      </c>
      <c r="G3">
        <v>0</v>
      </c>
      <c r="H3">
        <v>0</v>
      </c>
      <c r="I3">
        <f>IF(COUNTIF(D3:H3,-1)=COUNT(D3:H3),B3,(SUM(D3:H3)+COUNTIF(D3:H3,-1))/(COUNT(D3:H3)-COUNTIF(D3:H3,-1))/2)</f>
        <v>0.125</v>
      </c>
      <c r="J3">
        <f t="shared" ref="J3:J4" si="2">IF(D3=-1,$I3*2,D3)</f>
        <v>0.25</v>
      </c>
      <c r="K3">
        <f t="shared" si="0"/>
        <v>0</v>
      </c>
      <c r="L3">
        <f t="shared" si="0"/>
        <v>1</v>
      </c>
      <c r="M3">
        <f t="shared" si="0"/>
        <v>0</v>
      </c>
      <c r="N3">
        <f t="shared" si="0"/>
        <v>0</v>
      </c>
      <c r="O3">
        <f t="shared" ref="O3:O4" si="3">J3*$C3</f>
        <v>-5.7750000000000003E-2</v>
      </c>
      <c r="P3">
        <f t="shared" si="1"/>
        <v>0</v>
      </c>
      <c r="Q3">
        <f t="shared" si="1"/>
        <v>-0.23100000000000001</v>
      </c>
      <c r="R3">
        <f t="shared" si="1"/>
        <v>0</v>
      </c>
      <c r="S3">
        <f t="shared" si="1"/>
        <v>0</v>
      </c>
    </row>
    <row r="4" spans="1:19" x14ac:dyDescent="0.25">
      <c r="A4" t="s">
        <v>14</v>
      </c>
      <c r="B4">
        <v>0.17299999999999999</v>
      </c>
      <c r="C4">
        <v>0.104</v>
      </c>
      <c r="D4">
        <v>-1</v>
      </c>
      <c r="E4">
        <v>-1</v>
      </c>
      <c r="F4">
        <v>-1</v>
      </c>
      <c r="G4">
        <v>-1</v>
      </c>
      <c r="H4">
        <v>-1</v>
      </c>
      <c r="I4">
        <f>IF(COUNTIF(D4:H4,-1)=COUNT(D4:H4),B4,(SUM(D4:H4)+COUNTIF(D4:H4,-1))/(COUNT(D4:H4)-COUNTIF(D4:H4,-1))/2)</f>
        <v>0.17299999999999999</v>
      </c>
      <c r="J4">
        <f t="shared" si="2"/>
        <v>0.34599999999999997</v>
      </c>
      <c r="K4">
        <f t="shared" si="0"/>
        <v>0.34599999999999997</v>
      </c>
      <c r="L4">
        <f t="shared" si="0"/>
        <v>0.34599999999999997</v>
      </c>
      <c r="M4">
        <f t="shared" si="0"/>
        <v>0.34599999999999997</v>
      </c>
      <c r="N4">
        <f t="shared" si="0"/>
        <v>0.34599999999999997</v>
      </c>
      <c r="O4">
        <f t="shared" si="3"/>
        <v>3.5983999999999995E-2</v>
      </c>
      <c r="P4">
        <f t="shared" si="1"/>
        <v>3.5983999999999995E-2</v>
      </c>
      <c r="Q4">
        <f t="shared" si="1"/>
        <v>3.5983999999999995E-2</v>
      </c>
      <c r="R4">
        <f t="shared" si="1"/>
        <v>3.5983999999999995E-2</v>
      </c>
      <c r="S4">
        <f t="shared" si="1"/>
        <v>3.5983999999999995E-2</v>
      </c>
    </row>
    <row r="5" spans="1:19" x14ac:dyDescent="0.25">
      <c r="A5" t="s">
        <v>12</v>
      </c>
      <c r="B5" t="s">
        <v>13</v>
      </c>
      <c r="C5">
        <v>2.2789999999999999</v>
      </c>
      <c r="O5" s="1">
        <f>SUM(O2:O4)+$C$5</f>
        <v>2.3792339999999998</v>
      </c>
      <c r="P5" s="1">
        <f>SUM(P2:P4)+$C$5</f>
        <v>2.3149839999999999</v>
      </c>
      <c r="Q5" s="1">
        <f>SUM(Q2:Q4)+$C$5</f>
        <v>2.2059839999999999</v>
      </c>
      <c r="R5" s="1">
        <f>SUM(R2:R4)+$C$5</f>
        <v>2.4369839999999998</v>
      </c>
      <c r="S5" s="1">
        <f>SUM(S2:S4)+$C$5</f>
        <v>2.3149839999999999</v>
      </c>
    </row>
    <row r="6" spans="1:19" x14ac:dyDescent="0.25">
      <c r="O6" t="s">
        <v>28</v>
      </c>
      <c r="P6" t="s">
        <v>28</v>
      </c>
      <c r="Q6" t="s">
        <v>28</v>
      </c>
      <c r="R6" t="s">
        <v>28</v>
      </c>
      <c r="S6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F1AA-7B21-4207-9928-4DE2BAF0D09C}">
  <dimension ref="A1:S7"/>
  <sheetViews>
    <sheetView workbookViewId="0">
      <selection activeCell="S7" sqref="S7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7.7109375" bestFit="1" customWidth="1"/>
    <col min="9" max="9" width="12.7109375" bestFit="1" customWidth="1"/>
  </cols>
  <sheetData>
    <row r="1" spans="1:19" x14ac:dyDescent="0.25">
      <c r="A1" t="s">
        <v>0</v>
      </c>
      <c r="B1" t="s">
        <v>26</v>
      </c>
      <c r="C1" t="s">
        <v>11</v>
      </c>
      <c r="D1" t="s">
        <v>6</v>
      </c>
      <c r="E1" t="s">
        <v>7</v>
      </c>
      <c r="F1" t="s">
        <v>9</v>
      </c>
      <c r="G1" t="s">
        <v>8</v>
      </c>
      <c r="H1" t="s">
        <v>10</v>
      </c>
      <c r="I1" t="s">
        <v>25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5">
      <c r="A2" t="s">
        <v>3</v>
      </c>
      <c r="B2">
        <v>0.577807486631016</v>
      </c>
      <c r="C2">
        <v>-2.99573227355399</v>
      </c>
      <c r="D2">
        <v>-1</v>
      </c>
      <c r="E2">
        <v>0</v>
      </c>
      <c r="F2">
        <v>-1</v>
      </c>
      <c r="G2">
        <v>2</v>
      </c>
      <c r="H2">
        <v>1</v>
      </c>
      <c r="I2">
        <f>IF(COUNTIF(D2:H2,-1)=COUNT(D2:H2),B2,(SUM(D2:H2)+COUNTIF(D2:H2,-1))/(COUNT(D2:H2)-COUNTIF(D2:H2,-1))/2)</f>
        <v>0.5</v>
      </c>
      <c r="J2">
        <f>IF(D2=-1,$I2*2,D2)</f>
        <v>1</v>
      </c>
      <c r="K2">
        <f t="shared" ref="K2:N5" si="0">IF(E2=-1,$I2*2,E2)</f>
        <v>0</v>
      </c>
      <c r="L2">
        <f t="shared" si="0"/>
        <v>1</v>
      </c>
      <c r="M2">
        <f t="shared" si="0"/>
        <v>2</v>
      </c>
      <c r="N2">
        <f t="shared" si="0"/>
        <v>1</v>
      </c>
      <c r="O2">
        <f>J2*$C2</f>
        <v>-2.99573227355399</v>
      </c>
      <c r="P2">
        <f t="shared" ref="P2:S5" si="1">K2*$C2</f>
        <v>0</v>
      </c>
      <c r="Q2">
        <f t="shared" si="1"/>
        <v>-2.99573227355399</v>
      </c>
      <c r="R2">
        <f t="shared" si="1"/>
        <v>-5.9914645471079799</v>
      </c>
      <c r="S2">
        <f t="shared" si="1"/>
        <v>-2.99573227355399</v>
      </c>
    </row>
    <row r="3" spans="1:19" x14ac:dyDescent="0.25">
      <c r="A3" t="s">
        <v>4</v>
      </c>
      <c r="B3">
        <v>0.485547972701726</v>
      </c>
      <c r="C3">
        <v>-2.81341071676004</v>
      </c>
      <c r="D3">
        <v>0</v>
      </c>
      <c r="E3">
        <v>1</v>
      </c>
      <c r="F3">
        <v>2</v>
      </c>
      <c r="G3">
        <v>1</v>
      </c>
      <c r="H3">
        <v>1</v>
      </c>
      <c r="I3">
        <f>IF(COUNTIF(D3:H3,-1)=COUNT(D3:H3),B3,(SUM(D3:H3)+COUNTIF(D3:H3,-1))/(COUNT(D3:H3)-COUNTIF(D3:H3,-1))/2)</f>
        <v>0.5</v>
      </c>
      <c r="J3">
        <f t="shared" ref="J3:J5" si="2">IF(D3=-1,$I3*2,D3)</f>
        <v>0</v>
      </c>
      <c r="K3">
        <f t="shared" si="0"/>
        <v>1</v>
      </c>
      <c r="L3">
        <f t="shared" si="0"/>
        <v>2</v>
      </c>
      <c r="M3">
        <f t="shared" si="0"/>
        <v>1</v>
      </c>
      <c r="N3">
        <f t="shared" si="0"/>
        <v>1</v>
      </c>
      <c r="O3">
        <f t="shared" ref="O3:O5" si="3">J3*$C3</f>
        <v>0</v>
      </c>
      <c r="P3">
        <f t="shared" si="1"/>
        <v>-2.81341071676004</v>
      </c>
      <c r="Q3">
        <f t="shared" si="1"/>
        <v>-5.6268214335200799</v>
      </c>
      <c r="R3">
        <f t="shared" si="1"/>
        <v>-2.81341071676004</v>
      </c>
      <c r="S3">
        <f t="shared" si="1"/>
        <v>-2.81341071676004</v>
      </c>
    </row>
    <row r="4" spans="1:19" x14ac:dyDescent="0.25">
      <c r="A4" t="s">
        <v>5</v>
      </c>
      <c r="B4">
        <v>0.34434782608695702</v>
      </c>
      <c r="C4">
        <v>-2.40794560865187</v>
      </c>
      <c r="D4">
        <v>2</v>
      </c>
      <c r="E4">
        <v>0</v>
      </c>
      <c r="F4">
        <v>-1</v>
      </c>
      <c r="G4">
        <v>1</v>
      </c>
      <c r="H4">
        <v>0</v>
      </c>
      <c r="I4">
        <f>IF(COUNTIF(D4:H4,-1)=COUNT(D4:H4),B4,(SUM(D4:H4)+COUNTIF(D4:H4,-1))/(COUNT(D4:H4)-COUNTIF(D4:H4,-1))/2)</f>
        <v>0.375</v>
      </c>
      <c r="J4">
        <f t="shared" si="2"/>
        <v>2</v>
      </c>
      <c r="K4">
        <f t="shared" si="0"/>
        <v>0</v>
      </c>
      <c r="L4">
        <f t="shared" si="0"/>
        <v>0.75</v>
      </c>
      <c r="M4">
        <f t="shared" si="0"/>
        <v>1</v>
      </c>
      <c r="N4">
        <f t="shared" si="0"/>
        <v>0</v>
      </c>
      <c r="O4">
        <f t="shared" si="3"/>
        <v>-4.81589121730374</v>
      </c>
      <c r="P4">
        <f t="shared" si="1"/>
        <v>0</v>
      </c>
      <c r="Q4">
        <f t="shared" si="1"/>
        <v>-1.8059592064889025</v>
      </c>
      <c r="R4">
        <f t="shared" si="1"/>
        <v>-2.40794560865187</v>
      </c>
      <c r="S4">
        <f t="shared" si="1"/>
        <v>0</v>
      </c>
    </row>
    <row r="5" spans="1:19" x14ac:dyDescent="0.25">
      <c r="A5" t="s">
        <v>27</v>
      </c>
      <c r="B5">
        <v>0.35527369826435201</v>
      </c>
      <c r="C5">
        <v>-2.99573227355399</v>
      </c>
      <c r="D5">
        <v>-1</v>
      </c>
      <c r="E5">
        <v>-1</v>
      </c>
      <c r="F5">
        <v>-1</v>
      </c>
      <c r="G5">
        <v>-1</v>
      </c>
      <c r="H5">
        <v>-1</v>
      </c>
      <c r="I5">
        <f>IF(COUNTIF(D5:H5,-1)=COUNT(D5:H5),B5,(SUM(D5:H5)+COUNTIF(D5:H5,-1))/(COUNT(D5:H5)-COUNTIF(D5:H5,-1))/2)</f>
        <v>0.35527369826435201</v>
      </c>
      <c r="J5">
        <f t="shared" si="2"/>
        <v>0.71054739652870402</v>
      </c>
      <c r="K5">
        <f t="shared" si="0"/>
        <v>0.71054739652870402</v>
      </c>
      <c r="L5">
        <f t="shared" si="0"/>
        <v>0.71054739652870402</v>
      </c>
      <c r="M5">
        <f t="shared" si="0"/>
        <v>0.71054739652870402</v>
      </c>
      <c r="N5">
        <f t="shared" si="0"/>
        <v>0.71054739652870402</v>
      </c>
      <c r="O5">
        <f t="shared" si="3"/>
        <v>-2.1286097676708029</v>
      </c>
      <c r="P5">
        <f t="shared" si="1"/>
        <v>-2.1286097676708029</v>
      </c>
      <c r="Q5">
        <f t="shared" si="1"/>
        <v>-2.1286097676708029</v>
      </c>
      <c r="R5">
        <f t="shared" si="1"/>
        <v>-2.1286097676708029</v>
      </c>
      <c r="S5">
        <f t="shared" si="1"/>
        <v>-2.1286097676708029</v>
      </c>
    </row>
    <row r="6" spans="1:19" x14ac:dyDescent="0.25">
      <c r="A6" t="s">
        <v>12</v>
      </c>
      <c r="B6" t="s">
        <v>13</v>
      </c>
      <c r="C6">
        <v>-46.493907173001404</v>
      </c>
      <c r="O6" s="1">
        <f>SUM(O2:O5)+$C$6</f>
        <v>-56.43414043152994</v>
      </c>
      <c r="P6" s="1">
        <f>SUM(P2:P5)+$C$6</f>
        <v>-51.435927657432245</v>
      </c>
      <c r="Q6" s="1">
        <f>SUM(Q2:Q5)+$C$6</f>
        <v>-59.051029854235182</v>
      </c>
      <c r="R6" s="1">
        <f>SUM(R2:R5)+$C$6</f>
        <v>-59.835337813192098</v>
      </c>
      <c r="S6" s="1">
        <f>SUM(S2:S5)+$C$6</f>
        <v>-54.431659930986235</v>
      </c>
    </row>
    <row r="7" spans="1:19" x14ac:dyDescent="0.25">
      <c r="O7" t="s">
        <v>28</v>
      </c>
      <c r="P7" t="s">
        <v>28</v>
      </c>
      <c r="Q7" t="s">
        <v>28</v>
      </c>
      <c r="R7" t="s">
        <v>28</v>
      </c>
      <c r="S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 External</vt:lpstr>
      <vt:lpstr>B External</vt:lpstr>
      <vt:lpstr>A Internal</vt:lpstr>
      <vt:lpstr>B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Pinese</dc:creator>
  <cp:lastModifiedBy>Mark Pinese</cp:lastModifiedBy>
  <dcterms:created xsi:type="dcterms:W3CDTF">2017-12-19T05:12:55Z</dcterms:created>
  <dcterms:modified xsi:type="dcterms:W3CDTF">2017-12-19T06:00:56Z</dcterms:modified>
</cp:coreProperties>
</file>