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Manuel Puerta\Documents\Universidad2023-1\E3\personal repo\Tarea 3\"/>
    </mc:Choice>
  </mc:AlternateContent>
  <xr:revisionPtr revIDLastSave="0" documentId="8_{98D665F1-4123-4969-9D91-890F472603DE}" xr6:coauthVersionLast="47" xr6:coauthVersionMax="47" xr10:uidLastSave="{00000000-0000-0000-0000-000000000000}"/>
  <bookViews>
    <workbookView xWindow="-120" yWindow="-120" windowWidth="29040" windowHeight="16440" xr2:uid="{0EB4923A-0162-456E-8562-35C89E0AD1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O25" i="1"/>
  <c r="F25" i="1"/>
  <c r="H25" i="1"/>
  <c r="J25" i="1"/>
  <c r="E25" i="1"/>
  <c r="I18" i="1"/>
  <c r="N18" i="1"/>
  <c r="M18" i="1"/>
  <c r="E18" i="1"/>
  <c r="L18" i="1"/>
  <c r="K18" i="1"/>
  <c r="K21" i="1"/>
  <c r="J18" i="1"/>
  <c r="H18" i="1"/>
  <c r="I21" i="1"/>
  <c r="I22" i="1" s="1"/>
  <c r="G21" i="1"/>
  <c r="G22" i="1" s="1"/>
  <c r="G18" i="1"/>
  <c r="F18" i="1"/>
  <c r="F21" i="1"/>
  <c r="F22" i="1" s="1"/>
  <c r="H22" i="1"/>
  <c r="J22" i="1"/>
  <c r="K22" i="1"/>
  <c r="L22" i="1"/>
  <c r="M22" i="1"/>
  <c r="N22" i="1"/>
  <c r="O22" i="1"/>
  <c r="J9" i="1"/>
  <c r="J8" i="1"/>
  <c r="I9" i="1"/>
  <c r="H12" i="1" s="1"/>
  <c r="I8" i="1"/>
  <c r="H9" i="1"/>
  <c r="G12" i="1" s="1"/>
  <c r="H8" i="1"/>
  <c r="I5" i="1"/>
  <c r="H5" i="1"/>
  <c r="G5" i="1"/>
  <c r="E2" i="1"/>
  <c r="K12" i="1" l="1"/>
  <c r="F14" i="1" s="1"/>
</calcChain>
</file>

<file path=xl/sharedStrings.xml><?xml version="1.0" encoding="utf-8"?>
<sst xmlns="http://schemas.openxmlformats.org/spreadsheetml/2006/main" count="43" uniqueCount="37">
  <si>
    <t>ingresos</t>
  </si>
  <si>
    <t>estrato</t>
  </si>
  <si>
    <t>credito</t>
  </si>
  <si>
    <t>H(Crédito)</t>
  </si>
  <si>
    <t>H(credito,estrato)</t>
  </si>
  <si>
    <t>P(estrato=0)</t>
  </si>
  <si>
    <t>P(estrato=1)</t>
  </si>
  <si>
    <t>P(estrato=2)</t>
  </si>
  <si>
    <t>P(estrato=3)</t>
  </si>
  <si>
    <t>P(estrato=4)</t>
  </si>
  <si>
    <t>P(estrato=5)</t>
  </si>
  <si>
    <t>Crédito/estrato</t>
  </si>
  <si>
    <t>H(credito, estrato=0)</t>
  </si>
  <si>
    <t>Gain(credito,estrato)</t>
  </si>
  <si>
    <t xml:space="preserve"> </t>
  </si>
  <si>
    <t>P(ingresos=0)</t>
  </si>
  <si>
    <t>P(ingresos=1)</t>
  </si>
  <si>
    <t>P(ingresos=2)</t>
  </si>
  <si>
    <t>P(ingresos=3)</t>
  </si>
  <si>
    <t>P(ingresos=4)</t>
  </si>
  <si>
    <t>P(ingresos=5)</t>
  </si>
  <si>
    <t>P(ingresos=6)</t>
  </si>
  <si>
    <t>P(ingresos=7)</t>
  </si>
  <si>
    <t>P(ingresos=8)</t>
  </si>
  <si>
    <t>P(ingresos=9)</t>
  </si>
  <si>
    <t>H(credito, ingresos=0)</t>
  </si>
  <si>
    <t>H(credito, ingresos=1)</t>
  </si>
  <si>
    <t>H(credito, ingresos=2)</t>
  </si>
  <si>
    <t>H(credito, ingresos=3)</t>
  </si>
  <si>
    <t>H(credito, ingresos=4)</t>
  </si>
  <si>
    <t>H(credito, ingresos=5)</t>
  </si>
  <si>
    <t>Crédito/ingresos</t>
  </si>
  <si>
    <t>H(credito, ingresos=6)</t>
  </si>
  <si>
    <t>H(credito, ingresos=7)</t>
  </si>
  <si>
    <t>H(credito, ingresos=8)</t>
  </si>
  <si>
    <t>H(credito, ingresos=9)</t>
  </si>
  <si>
    <t>H(credito,ingresos)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</si>
</sst>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3" xfId="0" applyBorder="1"/>
    <xf numFmtId="0" fontId="0" fillId="0" borderId="20" xfId="0" applyBorder="1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169" fontId="0" fillId="0" borderId="0" xfId="0" applyNumberFormat="1"/>
    <xf numFmtId="0" fontId="1" fillId="0" borderId="11" xfId="0" applyFont="1" applyFill="1" applyBorder="1"/>
    <xf numFmtId="0" fontId="1" fillId="0" borderId="12" xfId="0" applyFont="1" applyFill="1" applyBorder="1"/>
    <xf numFmtId="2" fontId="0" fillId="0" borderId="9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28</xdr:row>
      <xdr:rowOff>123825</xdr:rowOff>
    </xdr:from>
    <xdr:to>
      <xdr:col>8</xdr:col>
      <xdr:colOff>1123950</xdr:colOff>
      <xdr:row>30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F63343A-2E90-02A9-9C54-6435A77D865B}"/>
            </a:ext>
          </a:extLst>
        </xdr:cNvPr>
        <xdr:cNvSpPr/>
      </xdr:nvSpPr>
      <xdr:spPr>
        <a:xfrm>
          <a:off x="7524750" y="5524500"/>
          <a:ext cx="21336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Estrato =  2</a:t>
          </a:r>
        </a:p>
      </xdr:txBody>
    </xdr:sp>
    <xdr:clientData/>
  </xdr:twoCellAnchor>
  <xdr:twoCellAnchor>
    <xdr:from>
      <xdr:col>7</xdr:col>
      <xdr:colOff>533400</xdr:colOff>
      <xdr:row>30</xdr:row>
      <xdr:rowOff>142875</xdr:rowOff>
    </xdr:from>
    <xdr:to>
      <xdr:col>8</xdr:col>
      <xdr:colOff>57150</xdr:colOff>
      <xdr:row>33</xdr:row>
      <xdr:rowOff>57150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A4DF15F-DD6D-46D2-61F8-2274C2BF50E6}"/>
            </a:ext>
          </a:extLst>
        </xdr:cNvPr>
        <xdr:cNvCxnSpPr>
          <a:stCxn id="2" idx="2"/>
          <a:endCxn id="6" idx="0"/>
        </xdr:cNvCxnSpPr>
      </xdr:nvCxnSpPr>
      <xdr:spPr>
        <a:xfrm flipH="1">
          <a:off x="7696200" y="5924550"/>
          <a:ext cx="89535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30</xdr:row>
      <xdr:rowOff>180975</xdr:rowOff>
    </xdr:from>
    <xdr:to>
      <xdr:col>7</xdr:col>
      <xdr:colOff>1047750</xdr:colOff>
      <xdr:row>32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D4386E1-EB7D-BAB8-A3C0-4F2B5B9C6E86}"/>
            </a:ext>
          </a:extLst>
        </xdr:cNvPr>
        <xdr:cNvSpPr txBox="1"/>
      </xdr:nvSpPr>
      <xdr:spPr>
        <a:xfrm>
          <a:off x="7839075" y="5962650"/>
          <a:ext cx="371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Sí</a:t>
          </a:r>
        </a:p>
        <a:p>
          <a:endParaRPr lang="es-CO" sz="1100"/>
        </a:p>
      </xdr:txBody>
    </xdr:sp>
    <xdr:clientData/>
  </xdr:twoCellAnchor>
  <xdr:twoCellAnchor>
    <xdr:from>
      <xdr:col>6</xdr:col>
      <xdr:colOff>1104900</xdr:colOff>
      <xdr:row>33</xdr:row>
      <xdr:rowOff>57150</xdr:rowOff>
    </xdr:from>
    <xdr:to>
      <xdr:col>7</xdr:col>
      <xdr:colOff>1333500</xdr:colOff>
      <xdr:row>35</xdr:row>
      <xdr:rowOff>114300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CB451C6-D958-2A81-DF4B-1E0C9CF4C1EC}"/>
            </a:ext>
          </a:extLst>
        </xdr:cNvPr>
        <xdr:cNvSpPr/>
      </xdr:nvSpPr>
      <xdr:spPr>
        <a:xfrm>
          <a:off x="6896100" y="6410325"/>
          <a:ext cx="1600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Ingresos</a:t>
          </a:r>
          <a:r>
            <a:rPr lang="es-CO" sz="1100" baseline="0"/>
            <a:t> = 1</a:t>
          </a:r>
          <a:endParaRPr lang="es-CO" sz="1100"/>
        </a:p>
      </xdr:txBody>
    </xdr:sp>
    <xdr:clientData/>
  </xdr:twoCellAnchor>
  <xdr:twoCellAnchor>
    <xdr:from>
      <xdr:col>8</xdr:col>
      <xdr:colOff>57150</xdr:colOff>
      <xdr:row>30</xdr:row>
      <xdr:rowOff>142875</xdr:rowOff>
    </xdr:from>
    <xdr:to>
      <xdr:col>9</xdr:col>
      <xdr:colOff>47625</xdr:colOff>
      <xdr:row>33</xdr:row>
      <xdr:rowOff>85725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61529B8-C785-4264-9524-B8EBF81C465B}"/>
            </a:ext>
          </a:extLst>
        </xdr:cNvPr>
        <xdr:cNvCxnSpPr>
          <a:stCxn id="2" idx="2"/>
          <a:endCxn id="10" idx="0"/>
        </xdr:cNvCxnSpPr>
      </xdr:nvCxnSpPr>
      <xdr:spPr>
        <a:xfrm>
          <a:off x="8591550" y="5924550"/>
          <a:ext cx="136207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33</xdr:row>
      <xdr:rowOff>85725</xdr:rowOff>
    </xdr:from>
    <xdr:to>
      <xdr:col>9</xdr:col>
      <xdr:colOff>847725</xdr:colOff>
      <xdr:row>35</xdr:row>
      <xdr:rowOff>142875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8F23CCC-B048-42EA-A1EA-5A99C41639B6}"/>
            </a:ext>
          </a:extLst>
        </xdr:cNvPr>
        <xdr:cNvSpPr/>
      </xdr:nvSpPr>
      <xdr:spPr>
        <a:xfrm>
          <a:off x="9153525" y="6438900"/>
          <a:ext cx="1600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Crédito</a:t>
          </a:r>
          <a:r>
            <a:rPr lang="es-CO" sz="1100" baseline="0"/>
            <a:t> = 1</a:t>
          </a:r>
          <a:endParaRPr lang="es-CO" sz="1100"/>
        </a:p>
      </xdr:txBody>
    </xdr:sp>
    <xdr:clientData/>
  </xdr:twoCellAnchor>
  <xdr:twoCellAnchor>
    <xdr:from>
      <xdr:col>8</xdr:col>
      <xdr:colOff>695325</xdr:colOff>
      <xdr:row>31</xdr:row>
      <xdr:rowOff>19050</xdr:rowOff>
    </xdr:from>
    <xdr:to>
      <xdr:col>8</xdr:col>
      <xdr:colOff>1066800</xdr:colOff>
      <xdr:row>32</xdr:row>
      <xdr:rowOff>133350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281B028-E42F-47B9-A9F3-263068D6CA44}"/>
            </a:ext>
          </a:extLst>
        </xdr:cNvPr>
        <xdr:cNvSpPr txBox="1"/>
      </xdr:nvSpPr>
      <xdr:spPr>
        <a:xfrm>
          <a:off x="9229725" y="5991225"/>
          <a:ext cx="371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</a:t>
          </a:r>
        </a:p>
        <a:p>
          <a:endParaRPr lang="es-CO" sz="1100"/>
        </a:p>
      </xdr:txBody>
    </xdr:sp>
    <xdr:clientData/>
  </xdr:twoCellAnchor>
  <xdr:twoCellAnchor>
    <xdr:from>
      <xdr:col>5</xdr:col>
      <xdr:colOff>1257300</xdr:colOff>
      <xdr:row>37</xdr:row>
      <xdr:rowOff>85725</xdr:rowOff>
    </xdr:from>
    <xdr:to>
      <xdr:col>7</xdr:col>
      <xdr:colOff>114300</xdr:colOff>
      <xdr:row>39</xdr:row>
      <xdr:rowOff>142875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F79AE98-DEAB-4B50-9B4D-EB072E3D3C02}"/>
            </a:ext>
          </a:extLst>
        </xdr:cNvPr>
        <xdr:cNvSpPr/>
      </xdr:nvSpPr>
      <xdr:spPr>
        <a:xfrm>
          <a:off x="5676900" y="7200900"/>
          <a:ext cx="1600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Crédito</a:t>
          </a:r>
          <a:r>
            <a:rPr lang="es-CO" sz="1100" baseline="0"/>
            <a:t> = 0</a:t>
          </a:r>
          <a:endParaRPr lang="es-CO" sz="1100"/>
        </a:p>
      </xdr:txBody>
    </xdr:sp>
    <xdr:clientData/>
  </xdr:twoCellAnchor>
  <xdr:twoCellAnchor>
    <xdr:from>
      <xdr:col>7</xdr:col>
      <xdr:colOff>428625</xdr:colOff>
      <xdr:row>37</xdr:row>
      <xdr:rowOff>104775</xdr:rowOff>
    </xdr:from>
    <xdr:to>
      <xdr:col>8</xdr:col>
      <xdr:colOff>657225</xdr:colOff>
      <xdr:row>39</xdr:row>
      <xdr:rowOff>161925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25A7A78-892B-4D13-A2FE-6FFEE11E33EB}"/>
            </a:ext>
          </a:extLst>
        </xdr:cNvPr>
        <xdr:cNvSpPr/>
      </xdr:nvSpPr>
      <xdr:spPr>
        <a:xfrm>
          <a:off x="7591425" y="7219950"/>
          <a:ext cx="16002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Crédito</a:t>
          </a:r>
          <a:r>
            <a:rPr lang="es-CO" sz="1100" baseline="0"/>
            <a:t> = 1</a:t>
          </a:r>
          <a:endParaRPr lang="es-CO" sz="1100"/>
        </a:p>
      </xdr:txBody>
    </xdr:sp>
    <xdr:clientData/>
  </xdr:twoCellAnchor>
  <xdr:twoCellAnchor>
    <xdr:from>
      <xdr:col>6</xdr:col>
      <xdr:colOff>685800</xdr:colOff>
      <xdr:row>35</xdr:row>
      <xdr:rowOff>114300</xdr:rowOff>
    </xdr:from>
    <xdr:to>
      <xdr:col>7</xdr:col>
      <xdr:colOff>533400</xdr:colOff>
      <xdr:row>37</xdr:row>
      <xdr:rowOff>85725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761916A-7471-4C84-A707-F5D2229CB16D}"/>
            </a:ext>
          </a:extLst>
        </xdr:cNvPr>
        <xdr:cNvCxnSpPr>
          <a:stCxn id="6" idx="2"/>
          <a:endCxn id="13" idx="0"/>
        </xdr:cNvCxnSpPr>
      </xdr:nvCxnSpPr>
      <xdr:spPr>
        <a:xfrm flipH="1">
          <a:off x="6477000" y="6848475"/>
          <a:ext cx="12192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1047750</xdr:colOff>
      <xdr:row>35</xdr:row>
      <xdr:rowOff>123825</xdr:rowOff>
    </xdr:from>
    <xdr:to>
      <xdr:col>7</xdr:col>
      <xdr:colOff>47625</xdr:colOff>
      <xdr:row>37</xdr:row>
      <xdr:rowOff>47625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BD6AF74-F7F8-490D-B896-192884024271}"/>
            </a:ext>
          </a:extLst>
        </xdr:cNvPr>
        <xdr:cNvSpPr txBox="1"/>
      </xdr:nvSpPr>
      <xdr:spPr>
        <a:xfrm>
          <a:off x="6838950" y="6858000"/>
          <a:ext cx="371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Sí</a:t>
          </a:r>
        </a:p>
        <a:p>
          <a:endParaRPr lang="es-CO" sz="1100"/>
        </a:p>
      </xdr:txBody>
    </xdr:sp>
    <xdr:clientData/>
  </xdr:twoCellAnchor>
  <xdr:twoCellAnchor>
    <xdr:from>
      <xdr:col>7</xdr:col>
      <xdr:colOff>457200</xdr:colOff>
      <xdr:row>35</xdr:row>
      <xdr:rowOff>76200</xdr:rowOff>
    </xdr:from>
    <xdr:to>
      <xdr:col>7</xdr:col>
      <xdr:colOff>1228725</xdr:colOff>
      <xdr:row>37</xdr:row>
      <xdr:rowOff>104775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E7C0BD0-B546-4AA5-BC34-F3C9705AA9E1}"/>
            </a:ext>
          </a:extLst>
        </xdr:cNvPr>
        <xdr:cNvCxnSpPr>
          <a:endCxn id="14" idx="0"/>
        </xdr:cNvCxnSpPr>
      </xdr:nvCxnSpPr>
      <xdr:spPr>
        <a:xfrm>
          <a:off x="7620000" y="6810375"/>
          <a:ext cx="771525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942975</xdr:colOff>
      <xdr:row>35</xdr:row>
      <xdr:rowOff>123825</xdr:rowOff>
    </xdr:from>
    <xdr:to>
      <xdr:col>7</xdr:col>
      <xdr:colOff>1314450</xdr:colOff>
      <xdr:row>37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AA525E8-BD1A-473C-956B-61037C07C130}"/>
            </a:ext>
          </a:extLst>
        </xdr:cNvPr>
        <xdr:cNvSpPr txBox="1"/>
      </xdr:nvSpPr>
      <xdr:spPr>
        <a:xfrm>
          <a:off x="8105775" y="6858000"/>
          <a:ext cx="3714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</a:t>
          </a:r>
        </a:p>
        <a:p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DB5BD-2538-414F-8447-5AF9FA82400E}" name="Tabla1" displayName="Tabla1" ref="A1:C31" totalsRowShown="0" headerRowDxfId="0" headerRowBorderDxfId="4" tableBorderDxfId="5">
  <autoFilter ref="A1:C31" xr:uid="{48EDB5BD-2538-414F-8447-5AF9FA82400E}"/>
  <tableColumns count="3">
    <tableColumn id="1" xr3:uid="{ED4537C0-AD57-4836-A8C3-C5537831322F}" name="ingresos" dataDxfId="3"/>
    <tableColumn id="2" xr3:uid="{DB640BF5-25F8-483B-BE1D-EDCB781ED957}" name="estrato" dataDxfId="2"/>
    <tableColumn id="3" xr3:uid="{289074D7-0657-4B3E-9216-2A9ED2A20381}" name="credit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03F-B85E-4436-9690-9A698B338D3A}">
  <dimension ref="A1:P39"/>
  <sheetViews>
    <sheetView tabSelected="1" topLeftCell="A5" workbookViewId="0">
      <selection activeCell="J39" sqref="J39"/>
    </sheetView>
  </sheetViews>
  <sheetFormatPr baseColWidth="10" defaultRowHeight="15" x14ac:dyDescent="0.25"/>
  <cols>
    <col min="5" max="14" width="20.5703125" bestFit="1" customWidth="1"/>
    <col min="15" max="15" width="18.140625" bestFit="1" customWidth="1"/>
    <col min="16" max="16" width="13" bestFit="1" customWidth="1"/>
  </cols>
  <sheetData>
    <row r="1" spans="1:12" ht="15.75" thickBot="1" x14ac:dyDescent="0.3">
      <c r="A1" s="15" t="s">
        <v>0</v>
      </c>
      <c r="B1" s="16" t="s">
        <v>1</v>
      </c>
      <c r="C1" s="17" t="s">
        <v>2</v>
      </c>
      <c r="E1" s="1" t="s">
        <v>3</v>
      </c>
      <c r="F1" s="1"/>
      <c r="G1" s="1"/>
      <c r="H1" s="1"/>
      <c r="I1" s="1"/>
      <c r="J1" s="1"/>
      <c r="K1" s="1"/>
      <c r="L1" s="1"/>
    </row>
    <row r="2" spans="1:12" x14ac:dyDescent="0.25">
      <c r="A2" s="3">
        <v>1</v>
      </c>
      <c r="B2" s="7">
        <v>2</v>
      </c>
      <c r="C2" s="2">
        <v>0</v>
      </c>
      <c r="E2" s="23">
        <f>(-(15/30)*LOG(15/30,2))+(-(15/30)*LOG(15/30,2))</f>
        <v>1</v>
      </c>
    </row>
    <row r="3" spans="1:12" x14ac:dyDescent="0.25">
      <c r="A3" s="12">
        <v>5</v>
      </c>
      <c r="B3" s="4">
        <v>2</v>
      </c>
      <c r="C3" s="14">
        <v>0</v>
      </c>
    </row>
    <row r="4" spans="1:12" x14ac:dyDescent="0.25">
      <c r="A4" s="12">
        <v>1</v>
      </c>
      <c r="B4" s="4">
        <v>4</v>
      </c>
      <c r="C4" s="14">
        <v>1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2" x14ac:dyDescent="0.25">
      <c r="A5" s="12">
        <v>6</v>
      </c>
      <c r="B5" s="4">
        <v>0</v>
      </c>
      <c r="C5" s="14">
        <v>0</v>
      </c>
      <c r="E5" s="21">
        <v>3.3333333333333333E-2</v>
      </c>
      <c r="F5" s="21">
        <v>0.1</v>
      </c>
      <c r="G5" s="21">
        <f>9/30</f>
        <v>0.3</v>
      </c>
      <c r="H5" s="21">
        <f>6/30</f>
        <v>0.2</v>
      </c>
      <c r="I5" s="21">
        <f>5/30</f>
        <v>0.16666666666666666</v>
      </c>
      <c r="J5" s="21">
        <v>0.2</v>
      </c>
      <c r="K5" s="21"/>
    </row>
    <row r="6" spans="1:12" ht="15.75" thickBot="1" x14ac:dyDescent="0.3">
      <c r="A6" s="12">
        <v>8</v>
      </c>
      <c r="B6" s="4">
        <v>5</v>
      </c>
      <c r="C6" s="14">
        <v>1</v>
      </c>
    </row>
    <row r="7" spans="1:12" ht="15.75" thickBot="1" x14ac:dyDescent="0.3">
      <c r="A7" s="12">
        <v>4</v>
      </c>
      <c r="B7" s="4">
        <v>0</v>
      </c>
      <c r="C7" s="14">
        <v>0</v>
      </c>
      <c r="E7" s="27" t="s">
        <v>11</v>
      </c>
      <c r="F7" s="11">
        <v>0</v>
      </c>
      <c r="G7" s="9">
        <v>1</v>
      </c>
      <c r="H7" s="9">
        <v>2</v>
      </c>
      <c r="I7" s="9">
        <v>3</v>
      </c>
      <c r="J7" s="9">
        <v>4</v>
      </c>
      <c r="K7" s="10">
        <v>5</v>
      </c>
    </row>
    <row r="8" spans="1:12" x14ac:dyDescent="0.25">
      <c r="A8" s="12">
        <v>3</v>
      </c>
      <c r="B8" s="4">
        <v>5</v>
      </c>
      <c r="C8" s="14">
        <v>1</v>
      </c>
      <c r="E8" s="26">
        <v>0</v>
      </c>
      <c r="F8" s="3">
        <v>1</v>
      </c>
      <c r="G8" s="7">
        <v>0</v>
      </c>
      <c r="H8" s="7">
        <f>7/9</f>
        <v>0.77777777777777779</v>
      </c>
      <c r="I8" s="7">
        <f>5/6</f>
        <v>0.83333333333333337</v>
      </c>
      <c r="J8" s="7">
        <f>0/5</f>
        <v>0</v>
      </c>
      <c r="K8" s="8">
        <v>0</v>
      </c>
    </row>
    <row r="9" spans="1:12" ht="15.75" thickBot="1" x14ac:dyDescent="0.3">
      <c r="A9" s="12">
        <v>6</v>
      </c>
      <c r="B9" s="4">
        <v>2</v>
      </c>
      <c r="C9" s="14">
        <v>0</v>
      </c>
      <c r="E9" s="25">
        <v>1</v>
      </c>
      <c r="F9" s="13">
        <v>0</v>
      </c>
      <c r="G9" s="5">
        <v>1</v>
      </c>
      <c r="H9" s="5">
        <f>2/9</f>
        <v>0.22222222222222221</v>
      </c>
      <c r="I9" s="5">
        <f>1/6</f>
        <v>0.16666666666666666</v>
      </c>
      <c r="J9" s="5">
        <f>5/5</f>
        <v>1</v>
      </c>
      <c r="K9" s="6">
        <v>1</v>
      </c>
    </row>
    <row r="10" spans="1:12" x14ac:dyDescent="0.25">
      <c r="A10" s="12">
        <v>3</v>
      </c>
      <c r="B10" s="4">
        <v>5</v>
      </c>
      <c r="C10" s="14">
        <v>1</v>
      </c>
    </row>
    <row r="11" spans="1:12" x14ac:dyDescent="0.25">
      <c r="A11" s="12">
        <v>3</v>
      </c>
      <c r="B11" s="4">
        <v>2</v>
      </c>
      <c r="C11" s="14">
        <v>0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4</v>
      </c>
    </row>
    <row r="12" spans="1:12" x14ac:dyDescent="0.25">
      <c r="A12" s="12">
        <v>9</v>
      </c>
      <c r="B12" s="4">
        <v>2</v>
      </c>
      <c r="C12" s="14">
        <v>1</v>
      </c>
      <c r="E12">
        <v>0</v>
      </c>
      <c r="F12">
        <v>0</v>
      </c>
      <c r="G12">
        <f>(-H9*LOG(H9,2))+(-H8*LOG(H8,2))</f>
        <v>0.76420450650862026</v>
      </c>
      <c r="H12">
        <f>(-I9*LOG(I9,2))+(-I8*LOG(I8,2))</f>
        <v>0.65002242164835411</v>
      </c>
      <c r="I12">
        <v>0</v>
      </c>
      <c r="J12">
        <v>0</v>
      </c>
      <c r="K12">
        <f>(E5*E12)+(F5*F12)+(G5*G12)+(H5*H12)+(I5*I12)+(J5*J12)</f>
        <v>0.35926583628225689</v>
      </c>
    </row>
    <row r="13" spans="1:12" x14ac:dyDescent="0.25">
      <c r="A13" s="12">
        <v>1</v>
      </c>
      <c r="B13" s="4">
        <v>2</v>
      </c>
      <c r="C13" s="14">
        <v>0</v>
      </c>
    </row>
    <row r="14" spans="1:12" x14ac:dyDescent="0.25">
      <c r="A14" s="12">
        <v>3</v>
      </c>
      <c r="B14" s="4">
        <v>0</v>
      </c>
      <c r="C14" s="14">
        <v>0</v>
      </c>
      <c r="E14" s="1" t="s">
        <v>13</v>
      </c>
      <c r="F14" s="28">
        <f>E2-K12</f>
        <v>0.64073416371774305</v>
      </c>
    </row>
    <row r="15" spans="1:12" x14ac:dyDescent="0.25">
      <c r="A15" s="12">
        <v>1</v>
      </c>
      <c r="B15" s="4">
        <v>3</v>
      </c>
      <c r="C15" s="14">
        <v>0</v>
      </c>
    </row>
    <row r="16" spans="1:12" x14ac:dyDescent="0.25">
      <c r="A16" s="12">
        <v>7</v>
      </c>
      <c r="B16" s="4">
        <v>2</v>
      </c>
      <c r="C16" s="14">
        <v>0</v>
      </c>
      <c r="F16" t="s">
        <v>14</v>
      </c>
    </row>
    <row r="17" spans="1:16" x14ac:dyDescent="0.25">
      <c r="A17" s="12">
        <v>9</v>
      </c>
      <c r="B17" s="4">
        <v>1</v>
      </c>
      <c r="C17" s="14">
        <v>1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/>
      <c r="P17" s="1"/>
    </row>
    <row r="18" spans="1:16" x14ac:dyDescent="0.25">
      <c r="A18" s="12">
        <v>8</v>
      </c>
      <c r="B18" s="4">
        <v>3</v>
      </c>
      <c r="C18" s="14">
        <v>1</v>
      </c>
      <c r="E18">
        <f>4/30</f>
        <v>0.13333333333333333</v>
      </c>
      <c r="F18">
        <f>5/30</f>
        <v>0.16666666666666666</v>
      </c>
      <c r="G18" s="21">
        <f>1/30</f>
        <v>3.3333333333333333E-2</v>
      </c>
      <c r="H18">
        <f>6/30</f>
        <v>0.2</v>
      </c>
      <c r="I18" s="21">
        <f>1/30</f>
        <v>3.3333333333333333E-2</v>
      </c>
      <c r="J18">
        <f>2/30</f>
        <v>6.6666666666666666E-2</v>
      </c>
      <c r="K18" s="21">
        <f>3/30</f>
        <v>0.1</v>
      </c>
      <c r="L18" s="21">
        <f>2/30</f>
        <v>6.6666666666666666E-2</v>
      </c>
      <c r="M18" s="21">
        <f>2/30</f>
        <v>6.6666666666666666E-2</v>
      </c>
      <c r="N18" s="21">
        <f>4/30</f>
        <v>0.13333333333333333</v>
      </c>
    </row>
    <row r="19" spans="1:16" ht="15.75" thickBot="1" x14ac:dyDescent="0.3">
      <c r="A19" s="12">
        <v>7</v>
      </c>
      <c r="B19" s="4">
        <v>2</v>
      </c>
      <c r="C19" s="14">
        <v>0</v>
      </c>
    </row>
    <row r="20" spans="1:16" ht="15.75" thickBot="1" x14ac:dyDescent="0.3">
      <c r="A20" s="12">
        <v>6</v>
      </c>
      <c r="B20" s="4">
        <v>3</v>
      </c>
      <c r="C20" s="14">
        <v>0</v>
      </c>
      <c r="E20" s="27" t="s">
        <v>31</v>
      </c>
      <c r="F20" s="11">
        <v>0</v>
      </c>
      <c r="G20" s="9">
        <v>1</v>
      </c>
      <c r="H20" s="9">
        <v>2</v>
      </c>
      <c r="I20" s="9">
        <v>3</v>
      </c>
      <c r="J20" s="9">
        <v>4</v>
      </c>
      <c r="K20" s="9">
        <v>5</v>
      </c>
      <c r="L20" s="29">
        <v>6</v>
      </c>
      <c r="M20" s="29">
        <v>7</v>
      </c>
      <c r="N20" s="29">
        <v>8</v>
      </c>
      <c r="O20" s="30">
        <v>9</v>
      </c>
    </row>
    <row r="21" spans="1:16" x14ac:dyDescent="0.25">
      <c r="A21" s="12">
        <v>9</v>
      </c>
      <c r="B21" s="4">
        <v>2</v>
      </c>
      <c r="C21" s="14">
        <v>1</v>
      </c>
      <c r="E21" s="26">
        <v>0</v>
      </c>
      <c r="F21" s="3">
        <f>1/4</f>
        <v>0.25</v>
      </c>
      <c r="G21" s="7">
        <f>4/5</f>
        <v>0.8</v>
      </c>
      <c r="H21" s="7">
        <v>0</v>
      </c>
      <c r="I21" s="7">
        <f>3/6</f>
        <v>0.5</v>
      </c>
      <c r="J21" s="7">
        <v>1</v>
      </c>
      <c r="K21" s="31">
        <f>1/2</f>
        <v>0.5</v>
      </c>
      <c r="L21" s="31">
        <v>1</v>
      </c>
      <c r="M21" s="31">
        <v>1</v>
      </c>
      <c r="N21" s="31">
        <v>0</v>
      </c>
      <c r="O21" s="32">
        <v>0</v>
      </c>
    </row>
    <row r="22" spans="1:16" ht="15.75" thickBot="1" x14ac:dyDescent="0.3">
      <c r="A22" s="12">
        <v>0</v>
      </c>
      <c r="B22" s="4">
        <v>3</v>
      </c>
      <c r="C22" s="14">
        <v>0</v>
      </c>
      <c r="E22" s="25">
        <v>1</v>
      </c>
      <c r="F22" s="13">
        <f>1-F21</f>
        <v>0.75</v>
      </c>
      <c r="G22" s="13">
        <f t="shared" ref="G22:O22" si="0">1-G21</f>
        <v>0.19999999999999996</v>
      </c>
      <c r="H22" s="13">
        <f t="shared" si="0"/>
        <v>1</v>
      </c>
      <c r="I22" s="13">
        <f t="shared" si="0"/>
        <v>0.5</v>
      </c>
      <c r="J22" s="13">
        <f t="shared" si="0"/>
        <v>0</v>
      </c>
      <c r="K22" s="13">
        <f t="shared" si="0"/>
        <v>0.5</v>
      </c>
      <c r="L22" s="13">
        <f t="shared" si="0"/>
        <v>0</v>
      </c>
      <c r="M22" s="13">
        <f t="shared" si="0"/>
        <v>0</v>
      </c>
      <c r="N22" s="13">
        <f t="shared" si="0"/>
        <v>1</v>
      </c>
      <c r="O22" s="13">
        <f t="shared" si="0"/>
        <v>1</v>
      </c>
    </row>
    <row r="23" spans="1:16" x14ac:dyDescent="0.25">
      <c r="A23" s="12">
        <v>2</v>
      </c>
      <c r="B23" s="4">
        <v>4</v>
      </c>
      <c r="C23" s="14">
        <v>1</v>
      </c>
    </row>
    <row r="24" spans="1:16" x14ac:dyDescent="0.25">
      <c r="A24" s="12">
        <v>3</v>
      </c>
      <c r="B24" s="4">
        <v>4</v>
      </c>
      <c r="C24" s="14">
        <v>1</v>
      </c>
      <c r="E24" s="1" t="s">
        <v>25</v>
      </c>
      <c r="F24" s="1" t="s">
        <v>26</v>
      </c>
      <c r="G24" s="1" t="s">
        <v>27</v>
      </c>
      <c r="H24" s="1" t="s">
        <v>28</v>
      </c>
      <c r="I24" s="1" t="s">
        <v>29</v>
      </c>
      <c r="J24" s="1" t="s">
        <v>30</v>
      </c>
      <c r="K24" s="1" t="s">
        <v>32</v>
      </c>
      <c r="L24" s="1" t="s">
        <v>33</v>
      </c>
      <c r="M24" s="1" t="s">
        <v>34</v>
      </c>
      <c r="N24" s="1" t="s">
        <v>35</v>
      </c>
      <c r="O24" s="1" t="s">
        <v>36</v>
      </c>
    </row>
    <row r="25" spans="1:16" x14ac:dyDescent="0.25">
      <c r="A25" s="12">
        <v>1</v>
      </c>
      <c r="B25" s="4">
        <v>3</v>
      </c>
      <c r="C25" s="14">
        <v>0</v>
      </c>
      <c r="E25">
        <f>(-F21*LOG(F21,2))+(-F22*LOG(F22,2))</f>
        <v>0.81127812445913283</v>
      </c>
      <c r="F25">
        <f t="shared" ref="F25:N25" si="1">(-G21*LOG(G21,2))+(-G22*LOG(G22,2))</f>
        <v>0.72192809488736231</v>
      </c>
      <c r="G25">
        <v>0</v>
      </c>
      <c r="H25">
        <f t="shared" si="1"/>
        <v>1</v>
      </c>
      <c r="I25">
        <v>0</v>
      </c>
      <c r="J25">
        <f t="shared" si="1"/>
        <v>1</v>
      </c>
      <c r="K25">
        <v>0</v>
      </c>
      <c r="L25">
        <v>0</v>
      </c>
      <c r="M25">
        <v>0</v>
      </c>
      <c r="N25">
        <v>0</v>
      </c>
      <c r="O25">
        <f>(E18*E25)+(F18*F25)+(G18*G25)+(H18*H25)+(I18*I25)+(J18*J25)+(K18*K25)+(L18*L25)+(M18*M25)+(N18*N25)</f>
        <v>0.49515843240911139</v>
      </c>
    </row>
    <row r="26" spans="1:16" x14ac:dyDescent="0.25">
      <c r="A26" s="12">
        <v>0</v>
      </c>
      <c r="B26" s="4">
        <v>5</v>
      </c>
      <c r="C26" s="14">
        <v>1</v>
      </c>
    </row>
    <row r="27" spans="1:16" x14ac:dyDescent="0.25">
      <c r="A27" s="12">
        <v>5</v>
      </c>
      <c r="B27" s="4">
        <v>4</v>
      </c>
      <c r="C27" s="14">
        <v>1</v>
      </c>
      <c r="E27" s="1" t="s">
        <v>13</v>
      </c>
      <c r="F27" s="22">
        <f>E2-O25</f>
        <v>0.50484156759088861</v>
      </c>
    </row>
    <row r="28" spans="1:16" x14ac:dyDescent="0.25">
      <c r="A28" s="12">
        <v>9</v>
      </c>
      <c r="B28" s="4">
        <v>5</v>
      </c>
      <c r="C28" s="14">
        <v>1</v>
      </c>
    </row>
    <row r="29" spans="1:16" x14ac:dyDescent="0.25">
      <c r="A29" s="12">
        <v>0</v>
      </c>
      <c r="B29" s="4">
        <v>5</v>
      </c>
      <c r="C29" s="14">
        <v>1</v>
      </c>
    </row>
    <row r="30" spans="1:16" x14ac:dyDescent="0.25">
      <c r="A30" s="12">
        <v>0</v>
      </c>
      <c r="B30" s="4">
        <v>4</v>
      </c>
      <c r="C30" s="14">
        <v>1</v>
      </c>
    </row>
    <row r="31" spans="1:16" x14ac:dyDescent="0.25">
      <c r="A31" s="18">
        <v>3</v>
      </c>
      <c r="B31" s="19">
        <v>3</v>
      </c>
      <c r="C31" s="20">
        <v>0</v>
      </c>
    </row>
    <row r="39" spans="10:10" x14ac:dyDescent="0.25">
      <c r="J39" s="2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Puerta</dc:creator>
  <cp:lastModifiedBy>Carlos Manuel Puerta</cp:lastModifiedBy>
  <dcterms:created xsi:type="dcterms:W3CDTF">2023-06-07T18:22:23Z</dcterms:created>
  <dcterms:modified xsi:type="dcterms:W3CDTF">2023-06-07T21:07:22Z</dcterms:modified>
</cp:coreProperties>
</file>