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d7846cb67219e2/Documents/GitHub/441-Pintle/McDermott/Visualization/"/>
    </mc:Choice>
  </mc:AlternateContent>
  <xr:revisionPtr revIDLastSave="254" documentId="8_{2C4F46AA-2889-4C27-94F8-E13B5E9F9224}" xr6:coauthVersionLast="47" xr6:coauthVersionMax="47" xr10:uidLastSave="{20B82DEF-F7CE-4742-A291-D37DBA8B150D}"/>
  <bookViews>
    <workbookView minimized="1" xWindow="3120" yWindow="3120" windowWidth="21600" windowHeight="11385" activeTab="3" xr2:uid="{223BB6BB-C662-4669-BC52-2866A28E4675}"/>
  </bookViews>
  <sheets>
    <sheet name="HD0Original" sheetId="1" r:id="rId1"/>
    <sheet name="HD0" sheetId="6" r:id="rId2"/>
    <sheet name="HD0_5" sheetId="4" r:id="rId3"/>
    <sheet name="HD1_0" sheetId="3" r:id="rId4"/>
    <sheet name="HD1_5" sheetId="5" r:id="rId5"/>
    <sheet name="HD2_0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3" l="1"/>
  <c r="G33" i="4"/>
  <c r="F33" i="4"/>
  <c r="E33" i="4"/>
  <c r="D33" i="4"/>
  <c r="C33" i="4"/>
  <c r="B33" i="4"/>
  <c r="G33" i="3"/>
  <c r="F33" i="3"/>
  <c r="E33" i="3"/>
  <c r="D33" i="3"/>
  <c r="C33" i="3"/>
  <c r="B33" i="3"/>
  <c r="F33" i="2"/>
  <c r="E33" i="2"/>
  <c r="D33" i="2"/>
  <c r="C33" i="2"/>
  <c r="B33" i="2"/>
  <c r="G33" i="5"/>
  <c r="F33" i="5"/>
  <c r="E33" i="5"/>
  <c r="D33" i="5"/>
  <c r="C33" i="5"/>
  <c r="B33" i="5"/>
  <c r="F33" i="6"/>
  <c r="E33" i="6"/>
  <c r="D33" i="6"/>
  <c r="C33" i="6"/>
  <c r="B33" i="6"/>
  <c r="E32" i="6"/>
  <c r="D32" i="6"/>
  <c r="E31" i="6"/>
  <c r="D31" i="6"/>
  <c r="B28" i="6"/>
  <c r="C28" i="6"/>
  <c r="D28" i="6"/>
  <c r="E28" i="6"/>
  <c r="F28" i="6"/>
  <c r="F31" i="6" s="1"/>
  <c r="B12" i="6"/>
  <c r="C12" i="6"/>
  <c r="D12" i="6"/>
  <c r="E12" i="6"/>
  <c r="F12" i="6"/>
  <c r="C31" i="6" l="1"/>
  <c r="F32" i="6"/>
  <c r="C32" i="6"/>
  <c r="B31" i="6"/>
  <c r="B32" i="6"/>
  <c r="D28" i="5"/>
  <c r="B28" i="5"/>
  <c r="C28" i="5"/>
  <c r="E28" i="5"/>
  <c r="F28" i="5"/>
  <c r="G28" i="5"/>
  <c r="D12" i="5"/>
  <c r="B12" i="5"/>
  <c r="C12" i="5"/>
  <c r="E12" i="5"/>
  <c r="F12" i="5"/>
  <c r="G12" i="5"/>
  <c r="H26" i="1"/>
  <c r="G26" i="1"/>
  <c r="F26" i="1"/>
  <c r="E26" i="1"/>
  <c r="D26" i="1"/>
  <c r="C26" i="1"/>
  <c r="B26" i="1"/>
  <c r="G28" i="3"/>
  <c r="F28" i="2"/>
  <c r="E28" i="2"/>
  <c r="D28" i="2"/>
  <c r="C28" i="2"/>
  <c r="B28" i="2"/>
  <c r="H28" i="3"/>
  <c r="F28" i="3"/>
  <c r="E28" i="3"/>
  <c r="D28" i="3"/>
  <c r="C28" i="3"/>
  <c r="B28" i="3"/>
  <c r="G28" i="4"/>
  <c r="F28" i="4"/>
  <c r="E28" i="4"/>
  <c r="D28" i="4"/>
  <c r="C28" i="4"/>
  <c r="B28" i="4"/>
  <c r="G12" i="4"/>
  <c r="F12" i="4"/>
  <c r="E12" i="4"/>
  <c r="E31" i="4" l="1"/>
  <c r="E32" i="4"/>
  <c r="F32" i="4"/>
  <c r="F31" i="4"/>
  <c r="G32" i="4"/>
  <c r="G31" i="4"/>
  <c r="B31" i="4"/>
  <c r="B32" i="4"/>
  <c r="C31" i="4"/>
  <c r="C32" i="4"/>
  <c r="D32" i="4"/>
  <c r="D31" i="4"/>
  <c r="B31" i="3"/>
  <c r="B32" i="3"/>
  <c r="G32" i="3"/>
  <c r="G31" i="3"/>
  <c r="C32" i="3"/>
  <c r="C31" i="3"/>
  <c r="D32" i="3"/>
  <c r="D31" i="3"/>
  <c r="E31" i="3"/>
  <c r="E32" i="3"/>
  <c r="H31" i="3"/>
  <c r="H32" i="3"/>
  <c r="F32" i="3"/>
  <c r="F31" i="3"/>
  <c r="D31" i="2"/>
  <c r="D32" i="2"/>
  <c r="E31" i="2"/>
  <c r="E32" i="2"/>
  <c r="B32" i="2"/>
  <c r="B31" i="2"/>
  <c r="C31" i="2"/>
  <c r="C32" i="2"/>
  <c r="F31" i="2"/>
  <c r="F32" i="2"/>
  <c r="G31" i="5"/>
  <c r="G32" i="5"/>
  <c r="F31" i="5"/>
  <c r="F32" i="5"/>
  <c r="E32" i="5"/>
  <c r="E31" i="5"/>
  <c r="C32" i="5"/>
  <c r="C31" i="5"/>
  <c r="B31" i="5"/>
  <c r="B32" i="5"/>
  <c r="D32" i="5"/>
  <c r="D31" i="5"/>
  <c r="D12" i="4"/>
  <c r="B12" i="4"/>
  <c r="C12" i="4"/>
  <c r="G12" i="3"/>
  <c r="C12" i="3"/>
  <c r="B12" i="3"/>
  <c r="D12" i="3"/>
  <c r="E12" i="3"/>
  <c r="F12" i="3"/>
  <c r="H12" i="3"/>
  <c r="F12" i="2"/>
  <c r="E12" i="2"/>
  <c r="D12" i="2"/>
  <c r="C12" i="2"/>
  <c r="B12" i="2"/>
  <c r="H10" i="1"/>
  <c r="G10" i="1"/>
  <c r="E10" i="1"/>
  <c r="D10" i="1"/>
  <c r="C10" i="1"/>
  <c r="B10" i="1"/>
  <c r="F10" i="1"/>
</calcChain>
</file>

<file path=xl/sharedStrings.xml><?xml version="1.0" encoding="utf-8"?>
<sst xmlns="http://schemas.openxmlformats.org/spreadsheetml/2006/main" count="210" uniqueCount="73">
  <si>
    <t>H/D</t>
  </si>
  <si>
    <t>Date</t>
  </si>
  <si>
    <t>Number</t>
  </si>
  <si>
    <t>Cal_1</t>
  </si>
  <si>
    <t>Test_1</t>
  </si>
  <si>
    <t>TMR avg</t>
  </si>
  <si>
    <t>TMR min</t>
  </si>
  <si>
    <t>TMR max</t>
  </si>
  <si>
    <t>Steady Test Time</t>
  </si>
  <si>
    <t>Observed Spray Cone</t>
  </si>
  <si>
    <t>Peak Spray Cone</t>
  </si>
  <si>
    <t>Data Name</t>
  </si>
  <si>
    <t>DualFlowA205P47-3</t>
  </si>
  <si>
    <t>DualFlowA205P47-4</t>
  </si>
  <si>
    <t>Cal_4</t>
  </si>
  <si>
    <t>Test_7</t>
  </si>
  <si>
    <t>A163P29Test1_21-11-13</t>
  </si>
  <si>
    <t>A163P29Test2_21-11-13</t>
  </si>
  <si>
    <t>Cal_6</t>
  </si>
  <si>
    <t>A217P72Test1_21-11-13</t>
  </si>
  <si>
    <t>Cal_2</t>
  </si>
  <si>
    <t>Test_3</t>
  </si>
  <si>
    <t>A150P59Test1_11-10</t>
  </si>
  <si>
    <t>A150P59Test2_11-10</t>
  </si>
  <si>
    <t>Cal_3</t>
  </si>
  <si>
    <t>Cal_5</t>
  </si>
  <si>
    <t>Test_5</t>
  </si>
  <si>
    <t>Test3_21-11-14</t>
  </si>
  <si>
    <t>Test4_21-11-14</t>
  </si>
  <si>
    <t>Test5_21-11-14</t>
  </si>
  <si>
    <t>Test6_21-11-14</t>
  </si>
  <si>
    <t>Test7_21-11-14</t>
  </si>
  <si>
    <t>Test1_21-11-15</t>
  </si>
  <si>
    <t>Test2_21-11-15</t>
  </si>
  <si>
    <t>Test3_21-11-15</t>
  </si>
  <si>
    <t>Test4_21-11-15</t>
  </si>
  <si>
    <t>Test5_21-11-15</t>
  </si>
  <si>
    <t>Test6_21-11-15</t>
  </si>
  <si>
    <t>Test9_21-11-15</t>
  </si>
  <si>
    <t>Test1_21-11-16</t>
  </si>
  <si>
    <t>Test2_21-11-16</t>
  </si>
  <si>
    <t>Test3_21-11-16</t>
  </si>
  <si>
    <t>Test4_21-11-16</t>
  </si>
  <si>
    <t>Test5_21-11-16</t>
  </si>
  <si>
    <t>Test6_21-11-16</t>
  </si>
  <si>
    <t>Total Mass Collected</t>
  </si>
  <si>
    <t>Expected Mass Collection</t>
  </si>
  <si>
    <t>Test1_21-11-19</t>
  </si>
  <si>
    <t>Test2_21-11-19</t>
  </si>
  <si>
    <t>Test3_21-11-19</t>
  </si>
  <si>
    <t>Test4_21-11-19</t>
  </si>
  <si>
    <t>Test5_21-11-19</t>
  </si>
  <si>
    <t>Test6_21-11-19</t>
  </si>
  <si>
    <t>Test2_11-19_HD0</t>
  </si>
  <si>
    <t>Test3_11-19_HD0</t>
  </si>
  <si>
    <t>Test4_11-19_HD0</t>
  </si>
  <si>
    <t>Test5_11-19_HD0</t>
  </si>
  <si>
    <t>Test6_11-19_HD0</t>
  </si>
  <si>
    <t>Optical Spray Cone</t>
  </si>
  <si>
    <t>Optical Uncertainty</t>
  </si>
  <si>
    <t>FAKE VALUES</t>
  </si>
  <si>
    <t>Load Cell Mass Collection</t>
  </si>
  <si>
    <t>Difference: dP and Measured</t>
  </si>
  <si>
    <t>Difference: Bins and dP</t>
  </si>
  <si>
    <t>Difference: Bins and Measured</t>
  </si>
  <si>
    <t>CF TOOL</t>
  </si>
  <si>
    <t>a</t>
  </si>
  <si>
    <t>b</t>
  </si>
  <si>
    <t>SSE</t>
  </si>
  <si>
    <t>R-square</t>
  </si>
  <si>
    <t>Adjusted R-square</t>
  </si>
  <si>
    <t>RSME</t>
  </si>
  <si>
    <t>TMR Relative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</si>
</sst>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7">
    <xf numFmtId="0" fontId="0" fillId="0" borderId="0" xfId="0"/>
    <xf numFmtId="14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6" xfId="0" applyBorder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5" xfId="0" applyNumberFormat="1" applyBorder="1"/>
    <xf numFmtId="14" fontId="0" fillId="0" borderId="0" xfId="0" applyNumberFormat="1" applyBorder="1"/>
    <xf numFmtId="14" fontId="0" fillId="0" borderId="6" xfId="0" applyNumberFormat="1" applyBorder="1"/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/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0" fillId="2" borderId="0" xfId="0" applyFill="1"/>
    <xf numFmtId="2" fontId="0" fillId="0" borderId="0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0" xfId="0" applyFill="1" applyBorder="1"/>
    <xf numFmtId="9" fontId="0" fillId="0" borderId="3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12" xfId="0" applyFill="1" applyBorder="1"/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15" xfId="1" applyFon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/>
    <xf numFmtId="2" fontId="0" fillId="0" borderId="5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HD0Original!$A$26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HD0Original!$B$5:$H$5</c:f>
              <c:numCache>
                <c:formatCode>General</c:formatCode>
                <c:ptCount val="7"/>
                <c:pt idx="0">
                  <c:v>0.37</c:v>
                </c:pt>
                <c:pt idx="1">
                  <c:v>0.4</c:v>
                </c:pt>
                <c:pt idx="2">
                  <c:v>0.45</c:v>
                </c:pt>
                <c:pt idx="3">
                  <c:v>0.53</c:v>
                </c:pt>
                <c:pt idx="4">
                  <c:v>0.78</c:v>
                </c:pt>
                <c:pt idx="5">
                  <c:v>0.88</c:v>
                </c:pt>
                <c:pt idx="6">
                  <c:v>0.99</c:v>
                </c:pt>
              </c:numCache>
            </c:numRef>
          </c:cat>
          <c:val>
            <c:numRef>
              <c:f>HD0Original!$B$26:$H$26</c:f>
              <c:numCache>
                <c:formatCode>General</c:formatCode>
                <c:ptCount val="7"/>
                <c:pt idx="0">
                  <c:v>0.40600000000000003</c:v>
                </c:pt>
                <c:pt idx="1">
                  <c:v>0.62519999999999998</c:v>
                </c:pt>
                <c:pt idx="2">
                  <c:v>0.80479999999999996</c:v>
                </c:pt>
                <c:pt idx="3">
                  <c:v>0.62590000000000001</c:v>
                </c:pt>
                <c:pt idx="4">
                  <c:v>0.73130000000000006</c:v>
                </c:pt>
                <c:pt idx="5">
                  <c:v>0.87470000000000014</c:v>
                </c:pt>
                <c:pt idx="6">
                  <c:v>0.77260000000000006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8-4E88-92CC-CD22D0D7724F}"/>
            </c:ext>
          </c:extLst>
        </c:ser>
        <c:ser>
          <c:idx val="1"/>
          <c:order val="1"/>
          <c:tx>
            <c:strRef>
              <c:f>HD0Original!$A$27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HD0Original!$B$5:$H$5</c:f>
              <c:numCache>
                <c:formatCode>General</c:formatCode>
                <c:ptCount val="7"/>
                <c:pt idx="0">
                  <c:v>0.37</c:v>
                </c:pt>
                <c:pt idx="1">
                  <c:v>0.4</c:v>
                </c:pt>
                <c:pt idx="2">
                  <c:v>0.45</c:v>
                </c:pt>
                <c:pt idx="3">
                  <c:v>0.53</c:v>
                </c:pt>
                <c:pt idx="4">
                  <c:v>0.78</c:v>
                </c:pt>
                <c:pt idx="5">
                  <c:v>0.88</c:v>
                </c:pt>
                <c:pt idx="6">
                  <c:v>0.99</c:v>
                </c:pt>
              </c:numCache>
            </c:numRef>
          </c:cat>
          <c:val>
            <c:numRef>
              <c:f>HD0Original!$B$27:$H$27</c:f>
              <c:numCache>
                <c:formatCode>General</c:formatCode>
                <c:ptCount val="7"/>
                <c:pt idx="0">
                  <c:v>0.877</c:v>
                </c:pt>
                <c:pt idx="1">
                  <c:v>0.85</c:v>
                </c:pt>
                <c:pt idx="4">
                  <c:v>0.624</c:v>
                </c:pt>
                <c:pt idx="5">
                  <c:v>0.79200000000000004</c:v>
                </c:pt>
                <c:pt idx="6">
                  <c:v>1.054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8-4E88-92CC-CD22D0D7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HD0!$A$28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HD0!$B$5:$F$5</c:f>
              <c:numCache>
                <c:formatCode>0.00</c:formatCode>
                <c:ptCount val="5"/>
                <c:pt idx="0">
                  <c:v>0.47558073556929098</c:v>
                </c:pt>
                <c:pt idx="1">
                  <c:v>0.57765356021105596</c:v>
                </c:pt>
                <c:pt idx="2">
                  <c:v>0.75463847759359304</c:v>
                </c:pt>
                <c:pt idx="3">
                  <c:v>0.90334920643245997</c:v>
                </c:pt>
                <c:pt idx="4">
                  <c:v>1.19186563691194</c:v>
                </c:pt>
              </c:numCache>
            </c:numRef>
          </c:cat>
          <c:val>
            <c:numRef>
              <c:f>HD0!$B$28:$F$28</c:f>
              <c:numCache>
                <c:formatCode>General</c:formatCode>
                <c:ptCount val="5"/>
                <c:pt idx="0">
                  <c:v>0.79340000000000011</c:v>
                </c:pt>
                <c:pt idx="1">
                  <c:v>0.74839999999999995</c:v>
                </c:pt>
                <c:pt idx="2">
                  <c:v>0.93439999999999979</c:v>
                </c:pt>
                <c:pt idx="3">
                  <c:v>0.94340000000000002</c:v>
                </c:pt>
                <c:pt idx="4">
                  <c:v>0.7954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6-48E0-8A7A-4068269E577C}"/>
            </c:ext>
          </c:extLst>
        </c:ser>
        <c:ser>
          <c:idx val="1"/>
          <c:order val="1"/>
          <c:tx>
            <c:strRef>
              <c:f>HD0!$A$29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HD0!$B$5:$F$5</c:f>
              <c:numCache>
                <c:formatCode>0.00</c:formatCode>
                <c:ptCount val="5"/>
                <c:pt idx="0">
                  <c:v>0.47558073556929098</c:v>
                </c:pt>
                <c:pt idx="1">
                  <c:v>0.57765356021105596</c:v>
                </c:pt>
                <c:pt idx="2">
                  <c:v>0.75463847759359304</c:v>
                </c:pt>
                <c:pt idx="3">
                  <c:v>0.90334920643245997</c:v>
                </c:pt>
                <c:pt idx="4">
                  <c:v>1.19186563691194</c:v>
                </c:pt>
              </c:numCache>
            </c:numRef>
          </c:cat>
          <c:val>
            <c:numRef>
              <c:f>HD0!$B$29:$F$29</c:f>
              <c:numCache>
                <c:formatCode>0.0000</c:formatCode>
                <c:ptCount val="5"/>
                <c:pt idx="0">
                  <c:v>0.38622179845803001</c:v>
                </c:pt>
                <c:pt idx="1">
                  <c:v>0.33776795863358</c:v>
                </c:pt>
                <c:pt idx="2">
                  <c:v>0.68775134913742697</c:v>
                </c:pt>
                <c:pt idx="3">
                  <c:v>0.95984450480693195</c:v>
                </c:pt>
                <c:pt idx="4">
                  <c:v>0.88763430571022195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6-48E0-8A7A-4068269E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HD0_5!$A$28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HD0_5!$B$5:$G$5</c:f>
              <c:numCache>
                <c:formatCode>0.00</c:formatCode>
                <c:ptCount val="6"/>
                <c:pt idx="0">
                  <c:v>0.36281287559686798</c:v>
                </c:pt>
                <c:pt idx="1">
                  <c:v>0.56687590843011604</c:v>
                </c:pt>
                <c:pt idx="2">
                  <c:v>0.58489636146159596</c:v>
                </c:pt>
                <c:pt idx="3">
                  <c:v>0.66687674953572396</c:v>
                </c:pt>
                <c:pt idx="4">
                  <c:v>0.86530518736112505</c:v>
                </c:pt>
                <c:pt idx="5">
                  <c:v>1.2232079748757401</c:v>
                </c:pt>
              </c:numCache>
            </c:numRef>
          </c:cat>
          <c:val>
            <c:numRef>
              <c:f>HD0_5!$B$28:$G$28</c:f>
              <c:numCache>
                <c:formatCode>General</c:formatCode>
                <c:ptCount val="6"/>
                <c:pt idx="0">
                  <c:v>0.98739999999999994</c:v>
                </c:pt>
                <c:pt idx="1">
                  <c:v>0.82880000000000009</c:v>
                </c:pt>
                <c:pt idx="2">
                  <c:v>0.83499999999999996</c:v>
                </c:pt>
                <c:pt idx="3">
                  <c:v>0.61109999999999998</c:v>
                </c:pt>
                <c:pt idx="4">
                  <c:v>1.0736000000000001</c:v>
                </c:pt>
                <c:pt idx="5">
                  <c:v>1.2429000000000001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4-40D1-BF2A-27D67CC9D64D}"/>
            </c:ext>
          </c:extLst>
        </c:ser>
        <c:ser>
          <c:idx val="1"/>
          <c:order val="1"/>
          <c:tx>
            <c:strRef>
              <c:f>HD0_5!$A$29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HD0_5!$B$5:$G$5</c:f>
              <c:numCache>
                <c:formatCode>0.00</c:formatCode>
                <c:ptCount val="6"/>
                <c:pt idx="0">
                  <c:v>0.36281287559686798</c:v>
                </c:pt>
                <c:pt idx="1">
                  <c:v>0.56687590843011604</c:v>
                </c:pt>
                <c:pt idx="2">
                  <c:v>0.58489636146159596</c:v>
                </c:pt>
                <c:pt idx="3">
                  <c:v>0.66687674953572396</c:v>
                </c:pt>
                <c:pt idx="4">
                  <c:v>0.86530518736112505</c:v>
                </c:pt>
                <c:pt idx="5">
                  <c:v>1.2232079748757401</c:v>
                </c:pt>
              </c:numCache>
            </c:numRef>
          </c:cat>
          <c:val>
            <c:numRef>
              <c:f>HD0_5!$B$29:$G$29</c:f>
              <c:numCache>
                <c:formatCode>General</c:formatCode>
                <c:ptCount val="6"/>
                <c:pt idx="0">
                  <c:v>0.54600000000000004</c:v>
                </c:pt>
                <c:pt idx="1">
                  <c:v>0.72699999999999998</c:v>
                </c:pt>
                <c:pt idx="2">
                  <c:v>0.76100000000000001</c:v>
                </c:pt>
                <c:pt idx="3">
                  <c:v>0.75700000000000001</c:v>
                </c:pt>
                <c:pt idx="4">
                  <c:v>0.99199999999999999</c:v>
                </c:pt>
                <c:pt idx="5">
                  <c:v>1.2110000000000001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4-40D1-BF2A-27D67CC9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HD1_0!$A$28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HD1_0!$B$5:$H$5</c:f>
              <c:numCache>
                <c:formatCode>0.00</c:formatCode>
                <c:ptCount val="7"/>
                <c:pt idx="0">
                  <c:v>0.35261238002393902</c:v>
                </c:pt>
                <c:pt idx="1">
                  <c:v>0.38199807941257502</c:v>
                </c:pt>
                <c:pt idx="2">
                  <c:v>0.51627514425642196</c:v>
                </c:pt>
                <c:pt idx="3">
                  <c:v>0.64552921780803596</c:v>
                </c:pt>
                <c:pt idx="4">
                  <c:v>0.84980684578730703</c:v>
                </c:pt>
                <c:pt idx="5">
                  <c:v>1.12164114784298</c:v>
                </c:pt>
                <c:pt idx="6">
                  <c:v>1.19859267333844</c:v>
                </c:pt>
              </c:numCache>
            </c:numRef>
          </c:cat>
          <c:val>
            <c:numRef>
              <c:f>HD1_0!$B$28:$H$28</c:f>
              <c:numCache>
                <c:formatCode>General</c:formatCode>
                <c:ptCount val="7"/>
                <c:pt idx="0">
                  <c:v>1.0088000000000001</c:v>
                </c:pt>
                <c:pt idx="1">
                  <c:v>0.95530000000000004</c:v>
                </c:pt>
                <c:pt idx="2">
                  <c:v>1.1834000000000002</c:v>
                </c:pt>
                <c:pt idx="3">
                  <c:v>1.1179999999999999</c:v>
                </c:pt>
                <c:pt idx="4">
                  <c:v>1.2613999999999999</c:v>
                </c:pt>
                <c:pt idx="5">
                  <c:v>0.90829999999999989</c:v>
                </c:pt>
                <c:pt idx="6">
                  <c:v>1.0331000000000001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4-460F-9954-8DB584DE93A7}"/>
            </c:ext>
          </c:extLst>
        </c:ser>
        <c:ser>
          <c:idx val="1"/>
          <c:order val="1"/>
          <c:tx>
            <c:strRef>
              <c:f>HD1_0!$A$29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HD1_0!$B$5:$H$5</c:f>
              <c:numCache>
                <c:formatCode>0.00</c:formatCode>
                <c:ptCount val="7"/>
                <c:pt idx="0">
                  <c:v>0.35261238002393902</c:v>
                </c:pt>
                <c:pt idx="1">
                  <c:v>0.38199807941257502</c:v>
                </c:pt>
                <c:pt idx="2">
                  <c:v>0.51627514425642196</c:v>
                </c:pt>
                <c:pt idx="3">
                  <c:v>0.64552921780803596</c:v>
                </c:pt>
                <c:pt idx="4">
                  <c:v>0.84980684578730703</c:v>
                </c:pt>
                <c:pt idx="5">
                  <c:v>1.12164114784298</c:v>
                </c:pt>
                <c:pt idx="6">
                  <c:v>1.19859267333844</c:v>
                </c:pt>
              </c:numCache>
            </c:numRef>
          </c:cat>
          <c:val>
            <c:numRef>
              <c:f>HD1_0!$B$29:$H$29</c:f>
              <c:numCache>
                <c:formatCode>General</c:formatCode>
                <c:ptCount val="7"/>
                <c:pt idx="0">
                  <c:v>0.60199999999999998</c:v>
                </c:pt>
                <c:pt idx="1">
                  <c:v>0.24199999999999999</c:v>
                </c:pt>
                <c:pt idx="2">
                  <c:v>0.83899999999999997</c:v>
                </c:pt>
                <c:pt idx="3">
                  <c:v>0.57999999999999996</c:v>
                </c:pt>
                <c:pt idx="4">
                  <c:v>0.95799999999999996</c:v>
                </c:pt>
                <c:pt idx="5">
                  <c:v>0.622</c:v>
                </c:pt>
                <c:pt idx="6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4-460F-9954-8DB584DE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1.5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HD1_5!$A$28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HD1_5!$B$5:$G$5</c:f>
              <c:numCache>
                <c:formatCode>0.00</c:formatCode>
                <c:ptCount val="6"/>
                <c:pt idx="0">
                  <c:v>0.36153991929201301</c:v>
                </c:pt>
                <c:pt idx="1">
                  <c:v>0.53003552503932605</c:v>
                </c:pt>
                <c:pt idx="2">
                  <c:v>0.53389976834311703</c:v>
                </c:pt>
                <c:pt idx="3">
                  <c:v>0.617973764840686</c:v>
                </c:pt>
                <c:pt idx="4">
                  <c:v>0.88065267604014996</c:v>
                </c:pt>
                <c:pt idx="5">
                  <c:v>1.1447413275190399</c:v>
                </c:pt>
              </c:numCache>
            </c:numRef>
          </c:cat>
          <c:val>
            <c:numRef>
              <c:f>HD1_5!$B$28:$G$28</c:f>
              <c:numCache>
                <c:formatCode>General</c:formatCode>
                <c:ptCount val="6"/>
                <c:pt idx="0">
                  <c:v>0.79539999999999988</c:v>
                </c:pt>
                <c:pt idx="1">
                  <c:v>0.68840000000000001</c:v>
                </c:pt>
                <c:pt idx="2">
                  <c:v>0.83340000000000003</c:v>
                </c:pt>
                <c:pt idx="3">
                  <c:v>0.88239999999999996</c:v>
                </c:pt>
                <c:pt idx="4">
                  <c:v>0.74040000000000006</c:v>
                </c:pt>
                <c:pt idx="5">
                  <c:v>1.4054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D-4B49-BC69-EEA72AFBEF09}"/>
            </c:ext>
          </c:extLst>
        </c:ser>
        <c:ser>
          <c:idx val="1"/>
          <c:order val="1"/>
          <c:tx>
            <c:strRef>
              <c:f>HD1_5!$A$29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HD1_5!$B$5:$G$5</c:f>
              <c:numCache>
                <c:formatCode>0.00</c:formatCode>
                <c:ptCount val="6"/>
                <c:pt idx="0">
                  <c:v>0.36153991929201301</c:v>
                </c:pt>
                <c:pt idx="1">
                  <c:v>0.53003552503932605</c:v>
                </c:pt>
                <c:pt idx="2">
                  <c:v>0.53389976834311703</c:v>
                </c:pt>
                <c:pt idx="3">
                  <c:v>0.617973764840686</c:v>
                </c:pt>
                <c:pt idx="4">
                  <c:v>0.88065267604014996</c:v>
                </c:pt>
                <c:pt idx="5">
                  <c:v>1.1447413275190399</c:v>
                </c:pt>
              </c:numCache>
            </c:numRef>
          </c:cat>
          <c:val>
            <c:numRef>
              <c:f>HD1_5!$B$29:$G$29</c:f>
              <c:numCache>
                <c:formatCode>0.000</c:formatCode>
                <c:ptCount val="6"/>
                <c:pt idx="0">
                  <c:v>0.74450008054403405</c:v>
                </c:pt>
                <c:pt idx="1">
                  <c:v>0.392040730870576</c:v>
                </c:pt>
                <c:pt idx="2">
                  <c:v>0.44879054779137301</c:v>
                </c:pt>
                <c:pt idx="3">
                  <c:v>0.81173328373251996</c:v>
                </c:pt>
                <c:pt idx="4">
                  <c:v>0.68336491298596502</c:v>
                </c:pt>
                <c:pt idx="5">
                  <c:v>1.25307198498863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D-4B49-BC69-EEA72AFBEF09}"/>
            </c:ext>
          </c:extLst>
        </c:ser>
        <c:ser>
          <c:idx val="2"/>
          <c:order val="2"/>
          <c:tx>
            <c:strRef>
              <c:f>HD1_5!$A$30</c:f>
              <c:strCache>
                <c:ptCount val="1"/>
                <c:pt idx="0">
                  <c:v>Load Cell Mass Collection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HD1_5!$B$5:$G$5</c:f>
              <c:numCache>
                <c:formatCode>0.00</c:formatCode>
                <c:ptCount val="6"/>
                <c:pt idx="0">
                  <c:v>0.36153991929201301</c:v>
                </c:pt>
                <c:pt idx="1">
                  <c:v>0.53003552503932605</c:v>
                </c:pt>
                <c:pt idx="2">
                  <c:v>0.53389976834311703</c:v>
                </c:pt>
                <c:pt idx="3">
                  <c:v>0.617973764840686</c:v>
                </c:pt>
                <c:pt idx="4">
                  <c:v>0.88065267604014996</c:v>
                </c:pt>
                <c:pt idx="5">
                  <c:v>1.1447413275190399</c:v>
                </c:pt>
              </c:numCache>
            </c:numRef>
          </c:cat>
          <c:val>
            <c:numRef>
              <c:f>HD1_5!$B$30:$G$30</c:f>
              <c:numCache>
                <c:formatCode>General</c:formatCode>
                <c:ptCount val="6"/>
                <c:pt idx="0">
                  <c:v>0.86280000000000001</c:v>
                </c:pt>
                <c:pt idx="1">
                  <c:v>0.48209999999999997</c:v>
                </c:pt>
                <c:pt idx="2">
                  <c:v>0.53539999999999999</c:v>
                </c:pt>
                <c:pt idx="3">
                  <c:v>0.95240000000000002</c:v>
                </c:pt>
                <c:pt idx="4">
                  <c:v>0.84309999999999996</c:v>
                </c:pt>
                <c:pt idx="5">
                  <c:v>1.4777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9-4837-AD76-0C309DB09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HD2_0!$A$28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HD2_0!$B$5:$F$5</c:f>
              <c:numCache>
                <c:formatCode>0.00</c:formatCode>
                <c:ptCount val="5"/>
                <c:pt idx="0">
                  <c:v>0.36087134631843398</c:v>
                </c:pt>
                <c:pt idx="1">
                  <c:v>0.54404864602990899</c:v>
                </c:pt>
                <c:pt idx="2">
                  <c:v>0.64805355842623802</c:v>
                </c:pt>
                <c:pt idx="3">
                  <c:v>0.89273279308601805</c:v>
                </c:pt>
                <c:pt idx="4">
                  <c:v>1.1569503721835099</c:v>
                </c:pt>
              </c:numCache>
            </c:numRef>
          </c:cat>
          <c:val>
            <c:numRef>
              <c:f>HD2_0!$B$28:$F$28</c:f>
              <c:numCache>
                <c:formatCode>General</c:formatCode>
                <c:ptCount val="5"/>
                <c:pt idx="0">
                  <c:v>0.62690000000000001</c:v>
                </c:pt>
                <c:pt idx="1">
                  <c:v>0.50219999999999998</c:v>
                </c:pt>
                <c:pt idx="2">
                  <c:v>0.32669999999999999</c:v>
                </c:pt>
                <c:pt idx="3">
                  <c:v>0.56010000000000004</c:v>
                </c:pt>
                <c:pt idx="4">
                  <c:v>1.2770000000000001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E-4D1B-8F48-E335EE694967}"/>
            </c:ext>
          </c:extLst>
        </c:ser>
        <c:ser>
          <c:idx val="1"/>
          <c:order val="1"/>
          <c:tx>
            <c:strRef>
              <c:f>HD2_0!$A$29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HD2_0!$B$5:$F$5</c:f>
              <c:numCache>
                <c:formatCode>0.00</c:formatCode>
                <c:ptCount val="5"/>
                <c:pt idx="0">
                  <c:v>0.36087134631843398</c:v>
                </c:pt>
                <c:pt idx="1">
                  <c:v>0.54404864602990899</c:v>
                </c:pt>
                <c:pt idx="2">
                  <c:v>0.64805355842623802</c:v>
                </c:pt>
                <c:pt idx="3">
                  <c:v>0.89273279308601805</c:v>
                </c:pt>
                <c:pt idx="4">
                  <c:v>1.1569503721835099</c:v>
                </c:pt>
              </c:numCache>
            </c:numRef>
          </c:cat>
          <c:val>
            <c:numRef>
              <c:f>HD2_0!$B$29:$F$29</c:f>
              <c:numCache>
                <c:formatCode>General</c:formatCode>
                <c:ptCount val="5"/>
                <c:pt idx="0">
                  <c:v>0.623</c:v>
                </c:pt>
                <c:pt idx="1">
                  <c:v>0.35099999999999998</c:v>
                </c:pt>
                <c:pt idx="2">
                  <c:v>0.73799999999999999</c:v>
                </c:pt>
                <c:pt idx="3">
                  <c:v>0.86899999999999999</c:v>
                </c:pt>
                <c:pt idx="4">
                  <c:v>1.0620000000000001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E-4D1B-8F48-E335EE694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12</xdr:row>
      <xdr:rowOff>47625</xdr:rowOff>
    </xdr:from>
    <xdr:to>
      <xdr:col>16</xdr:col>
      <xdr:colOff>369094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55B02-0E12-4571-8967-5485C3330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11</xdr:row>
      <xdr:rowOff>76200</xdr:rowOff>
    </xdr:from>
    <xdr:to>
      <xdr:col>16</xdr:col>
      <xdr:colOff>597694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6017A-00CE-4075-9CBE-774F184DF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524995</xdr:colOff>
      <xdr:row>9</xdr:row>
      <xdr:rowOff>112059</xdr:rowOff>
    </xdr:from>
    <xdr:to>
      <xdr:col>17</xdr:col>
      <xdr:colOff>251572</xdr:colOff>
      <xdr:row>23</xdr:row>
      <xdr:rowOff>188259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ADA99-672E-412E-B907-AD539FB8A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8</xdr:row>
      <xdr:rowOff>171450</xdr:rowOff>
    </xdr:from>
    <xdr:to>
      <xdr:col>16</xdr:col>
      <xdr:colOff>352425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A8624-5A3B-48A3-8F11-80FA4D785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134470</xdr:colOff>
      <xdr:row>14</xdr:row>
      <xdr:rowOff>112059</xdr:rowOff>
    </xdr:from>
    <xdr:to>
      <xdr:col>14</xdr:col>
      <xdr:colOff>470647</xdr:colOff>
      <xdr:row>28</xdr:row>
      <xdr:rowOff>188259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A40B4-2DE0-4360-B595-30711D99C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5</xdr:row>
      <xdr:rowOff>185737</xdr:rowOff>
    </xdr:from>
    <xdr:to>
      <xdr:col>14</xdr:col>
      <xdr:colOff>95250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77FC4-F4AC-44FE-90E3-CD7546E0B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C2EB-4D15-4A7F-91E2-0F7D78B4DA83}">
  <dimension ref="A1:H27"/>
  <sheetViews>
    <sheetView workbookViewId="0"/>
  </sheetViews>
  <sheetFormatPr defaultRowHeight="15" x14ac:dyDescent="0.25"/>
  <cols>
    <col min="1" max="1" width="26.42578125" bestFit="1" customWidth="1"/>
    <col min="2" max="2" width="12.140625" customWidth="1"/>
    <col min="3" max="3" width="13" customWidth="1"/>
    <col min="4" max="5" width="10.7109375" bestFit="1" customWidth="1"/>
    <col min="6" max="6" width="11.28515625" customWidth="1"/>
    <col min="7" max="7" width="12.7109375" customWidth="1"/>
    <col min="8" max="8" width="12.42578125" customWidth="1"/>
  </cols>
  <sheetData>
    <row r="1" spans="1:8" x14ac:dyDescent="0.25">
      <c r="A1" s="24" t="s">
        <v>0</v>
      </c>
      <c r="B1" s="78">
        <v>0</v>
      </c>
      <c r="C1" s="78"/>
      <c r="D1" s="78"/>
      <c r="E1" s="78"/>
      <c r="F1" s="78"/>
      <c r="G1" s="78"/>
      <c r="H1" s="79"/>
    </row>
    <row r="2" spans="1:8" x14ac:dyDescent="0.25">
      <c r="A2" s="12" t="s">
        <v>1</v>
      </c>
      <c r="B2" s="22">
        <v>44513</v>
      </c>
      <c r="C2" s="22">
        <v>44513</v>
      </c>
      <c r="D2" s="22">
        <v>44505</v>
      </c>
      <c r="E2" s="22">
        <v>44505</v>
      </c>
      <c r="F2" s="22">
        <v>44513</v>
      </c>
      <c r="G2" s="22">
        <v>44513</v>
      </c>
      <c r="H2" s="23">
        <v>44513</v>
      </c>
    </row>
    <row r="3" spans="1:8" x14ac:dyDescent="0.25">
      <c r="A3" s="12" t="s">
        <v>2</v>
      </c>
      <c r="B3" s="2" t="s">
        <v>14</v>
      </c>
      <c r="C3" s="2" t="s">
        <v>15</v>
      </c>
      <c r="D3" s="2" t="s">
        <v>3</v>
      </c>
      <c r="E3" s="2" t="s">
        <v>4</v>
      </c>
      <c r="F3" s="2" t="s">
        <v>20</v>
      </c>
      <c r="G3" s="2" t="s">
        <v>21</v>
      </c>
      <c r="H3" s="17" t="s">
        <v>18</v>
      </c>
    </row>
    <row r="4" spans="1:8" x14ac:dyDescent="0.25">
      <c r="A4" s="12" t="s">
        <v>11</v>
      </c>
      <c r="B4" s="2" t="s">
        <v>16</v>
      </c>
      <c r="C4" s="2" t="s">
        <v>17</v>
      </c>
      <c r="D4" s="2" t="s">
        <v>12</v>
      </c>
      <c r="E4" s="2" t="s">
        <v>13</v>
      </c>
      <c r="F4" s="2" t="s">
        <v>22</v>
      </c>
      <c r="G4" s="2" t="s">
        <v>23</v>
      </c>
      <c r="H4" s="17" t="s">
        <v>19</v>
      </c>
    </row>
    <row r="5" spans="1:8" x14ac:dyDescent="0.25">
      <c r="A5" s="12" t="s">
        <v>5</v>
      </c>
      <c r="B5" s="2">
        <v>0.37</v>
      </c>
      <c r="C5" s="2">
        <v>0.4</v>
      </c>
      <c r="D5" s="2">
        <v>0.45</v>
      </c>
      <c r="E5" s="2">
        <v>0.53</v>
      </c>
      <c r="F5" s="2">
        <v>0.78</v>
      </c>
      <c r="G5" s="2">
        <v>0.88</v>
      </c>
      <c r="H5" s="17">
        <v>0.99</v>
      </c>
    </row>
    <row r="6" spans="1:8" x14ac:dyDescent="0.25">
      <c r="A6" s="12" t="s">
        <v>6</v>
      </c>
      <c r="B6" s="2">
        <v>0.3</v>
      </c>
      <c r="C6" s="2">
        <v>0.35</v>
      </c>
      <c r="D6" s="2">
        <v>0.37</v>
      </c>
      <c r="E6" s="2">
        <v>0.45</v>
      </c>
      <c r="F6" s="2">
        <v>0.68</v>
      </c>
      <c r="G6" s="2">
        <v>0.66</v>
      </c>
      <c r="H6" s="17">
        <v>0.71</v>
      </c>
    </row>
    <row r="7" spans="1:8" x14ac:dyDescent="0.25">
      <c r="A7" s="12" t="s">
        <v>7</v>
      </c>
      <c r="B7" s="2">
        <v>0.5</v>
      </c>
      <c r="C7" s="2">
        <v>0.5</v>
      </c>
      <c r="D7" s="2">
        <v>0.56999999999999995</v>
      </c>
      <c r="E7" s="2">
        <v>0.61</v>
      </c>
      <c r="F7" s="2">
        <v>1.01</v>
      </c>
      <c r="G7" s="2">
        <v>0.97</v>
      </c>
      <c r="H7" s="17">
        <v>1.1599999999999999</v>
      </c>
    </row>
    <row r="8" spans="1:8" x14ac:dyDescent="0.25">
      <c r="A8" s="12" t="s">
        <v>8</v>
      </c>
      <c r="B8" s="2">
        <v>9.5770999999999997</v>
      </c>
      <c r="C8" s="2">
        <v>9.1469000000000005</v>
      </c>
      <c r="D8" s="2">
        <v>7.9236000000000004</v>
      </c>
      <c r="E8" s="2">
        <v>8.4437999999999995</v>
      </c>
      <c r="F8" s="2">
        <v>6.5595999999999997</v>
      </c>
      <c r="G8" s="2">
        <v>7.3284000000000002</v>
      </c>
      <c r="H8" s="17">
        <v>9.5722000000000005</v>
      </c>
    </row>
    <row r="9" spans="1:8" x14ac:dyDescent="0.25">
      <c r="A9" s="11" t="s">
        <v>9</v>
      </c>
      <c r="B9" s="4"/>
      <c r="C9" s="4"/>
      <c r="D9" s="4"/>
      <c r="E9" s="4"/>
      <c r="F9" s="4"/>
      <c r="G9" s="4"/>
      <c r="H9" s="5"/>
    </row>
    <row r="10" spans="1:8" x14ac:dyDescent="0.25">
      <c r="A10" s="13" t="s">
        <v>10</v>
      </c>
      <c r="B10" s="9">
        <f t="shared" ref="B10:E10" si="0">INDEX($A11:$A25,MATCH(MAX(B11:B25),B11:B25,0))</f>
        <v>27.5</v>
      </c>
      <c r="C10" s="9">
        <f t="shared" si="0"/>
        <v>27.5</v>
      </c>
      <c r="D10" s="9">
        <f t="shared" si="0"/>
        <v>37.5</v>
      </c>
      <c r="E10" s="9">
        <f t="shared" si="0"/>
        <v>27.5</v>
      </c>
      <c r="F10" s="9">
        <f>INDEX($A11:$A25,MATCH(MAX(F11:F25),F11:F25,0))</f>
        <v>52.5</v>
      </c>
      <c r="G10" s="9">
        <f t="shared" ref="G10:H10" si="1">INDEX($A11:$A25,MATCH(MAX(G11:G25),G11:G25,0))</f>
        <v>52.5</v>
      </c>
      <c r="H10" s="10">
        <f t="shared" si="1"/>
        <v>67.5</v>
      </c>
    </row>
    <row r="11" spans="1:8" x14ac:dyDescent="0.25">
      <c r="A11" s="25">
        <v>82.5</v>
      </c>
      <c r="B11" s="4"/>
      <c r="C11" s="4"/>
      <c r="D11" s="4"/>
      <c r="E11" s="4"/>
      <c r="F11" s="4"/>
      <c r="G11" s="4"/>
      <c r="H11" s="5"/>
    </row>
    <row r="12" spans="1:8" x14ac:dyDescent="0.25">
      <c r="A12" s="26">
        <v>77.5</v>
      </c>
      <c r="B12" s="7"/>
      <c r="C12" s="7"/>
      <c r="D12" s="7"/>
      <c r="E12" s="7"/>
      <c r="F12" s="7"/>
      <c r="G12" s="7"/>
      <c r="H12" s="31">
        <v>5.1200000000000002E-2</v>
      </c>
    </row>
    <row r="13" spans="1:8" x14ac:dyDescent="0.25">
      <c r="A13" s="26">
        <v>72.5</v>
      </c>
      <c r="B13" s="7"/>
      <c r="C13" s="7"/>
      <c r="D13" s="7"/>
      <c r="E13" s="7"/>
      <c r="F13" s="7"/>
      <c r="G13" s="7"/>
      <c r="H13" s="31">
        <v>0.1062</v>
      </c>
    </row>
    <row r="14" spans="1:8" x14ac:dyDescent="0.25">
      <c r="A14" s="26">
        <v>67.5</v>
      </c>
      <c r="B14" s="7"/>
      <c r="C14" s="7"/>
      <c r="D14" s="7"/>
      <c r="E14" s="7"/>
      <c r="F14" s="7"/>
      <c r="G14" s="7"/>
      <c r="H14" s="31">
        <v>0.22239999999999999</v>
      </c>
    </row>
    <row r="15" spans="1:8" x14ac:dyDescent="0.25">
      <c r="A15" s="26">
        <v>62.5</v>
      </c>
      <c r="B15" s="7"/>
      <c r="C15" s="7"/>
      <c r="D15" s="7"/>
      <c r="E15" s="7"/>
      <c r="F15" s="7"/>
      <c r="G15" s="7">
        <v>0.12790000000000001</v>
      </c>
      <c r="H15" s="31">
        <v>0.18340000000000001</v>
      </c>
    </row>
    <row r="16" spans="1:8" x14ac:dyDescent="0.25">
      <c r="A16" s="26">
        <v>57.5</v>
      </c>
      <c r="B16" s="7"/>
      <c r="C16" s="7"/>
      <c r="D16" s="7"/>
      <c r="E16" s="7"/>
      <c r="F16" s="7">
        <v>0.1239</v>
      </c>
      <c r="G16" s="7">
        <v>0.16220000000000001</v>
      </c>
      <c r="H16" s="31">
        <v>6.5500000000000003E-2</v>
      </c>
    </row>
    <row r="17" spans="1:8" x14ac:dyDescent="0.25">
      <c r="A17" s="26">
        <v>52.5</v>
      </c>
      <c r="B17" s="7">
        <v>3.27E-2</v>
      </c>
      <c r="C17" s="7"/>
      <c r="D17" s="7"/>
      <c r="E17" s="7"/>
      <c r="F17" s="7">
        <v>0.20880000000000001</v>
      </c>
      <c r="G17" s="7">
        <v>0.1794</v>
      </c>
      <c r="H17" s="31">
        <v>0.1439</v>
      </c>
    </row>
    <row r="18" spans="1:8" x14ac:dyDescent="0.25">
      <c r="A18" s="26">
        <v>47.5</v>
      </c>
      <c r="B18" s="7">
        <v>4.4600000000000001E-2</v>
      </c>
      <c r="C18" s="7"/>
      <c r="D18" s="7"/>
      <c r="E18" s="7"/>
      <c r="F18" s="7">
        <v>0.15229999999999999</v>
      </c>
      <c r="G18" s="7">
        <v>0.16800000000000001</v>
      </c>
      <c r="H18" s="8"/>
    </row>
    <row r="19" spans="1:8" x14ac:dyDescent="0.25">
      <c r="A19" s="26">
        <v>42.5</v>
      </c>
      <c r="B19" s="7">
        <v>6.6100000000000006E-2</v>
      </c>
      <c r="C19" s="7">
        <v>8.3799999999999999E-2</v>
      </c>
      <c r="D19" s="7">
        <v>0.1593</v>
      </c>
      <c r="E19" s="7">
        <v>9.5500000000000002E-2</v>
      </c>
      <c r="F19" s="7">
        <v>0.1162</v>
      </c>
      <c r="G19" s="7">
        <v>0.12870000000000001</v>
      </c>
      <c r="H19" s="8"/>
    </row>
    <row r="20" spans="1:8" x14ac:dyDescent="0.25">
      <c r="A20" s="26">
        <v>37.5</v>
      </c>
      <c r="B20" s="7">
        <v>8.1699999999999995E-2</v>
      </c>
      <c r="C20" s="7">
        <v>0.1071</v>
      </c>
      <c r="D20" s="7">
        <v>0.2046</v>
      </c>
      <c r="E20" s="7">
        <v>9.6000000000000002E-2</v>
      </c>
      <c r="F20" s="7">
        <v>7.9200000000000007E-2</v>
      </c>
      <c r="G20" s="7">
        <v>0.1085</v>
      </c>
      <c r="H20" s="8"/>
    </row>
    <row r="21" spans="1:8" x14ac:dyDescent="0.25">
      <c r="A21" s="26">
        <v>32.5</v>
      </c>
      <c r="B21" s="7">
        <v>8.7900000000000006E-2</v>
      </c>
      <c r="C21" s="7">
        <v>0.11360000000000001</v>
      </c>
      <c r="D21" s="7">
        <v>0.1152</v>
      </c>
      <c r="E21" s="7">
        <v>0.1153</v>
      </c>
      <c r="F21" s="7">
        <v>5.0900000000000001E-2</v>
      </c>
      <c r="G21" s="7"/>
      <c r="H21" s="8"/>
    </row>
    <row r="22" spans="1:8" x14ac:dyDescent="0.25">
      <c r="A22" s="26">
        <v>27.5</v>
      </c>
      <c r="B22" s="7">
        <v>9.2999999999999999E-2</v>
      </c>
      <c r="C22" s="7">
        <v>0.14230000000000001</v>
      </c>
      <c r="D22" s="7">
        <v>0.1149</v>
      </c>
      <c r="E22" s="7">
        <v>0.15079999999999999</v>
      </c>
      <c r="F22" s="7"/>
      <c r="G22" s="7"/>
      <c r="H22" s="8"/>
    </row>
    <row r="23" spans="1:8" x14ac:dyDescent="0.25">
      <c r="A23" s="26">
        <v>22.5</v>
      </c>
      <c r="B23" s="7"/>
      <c r="C23" s="7">
        <v>0.1119</v>
      </c>
      <c r="D23" s="7">
        <v>0.1119</v>
      </c>
      <c r="E23" s="7">
        <v>8.6900000000000005E-2</v>
      </c>
      <c r="F23" s="7"/>
      <c r="G23" s="7"/>
      <c r="H23" s="8"/>
    </row>
    <row r="24" spans="1:8" x14ac:dyDescent="0.25">
      <c r="A24" s="26">
        <v>17.5</v>
      </c>
      <c r="B24" s="7"/>
      <c r="C24" s="7">
        <v>6.6500000000000004E-2</v>
      </c>
      <c r="D24" s="7">
        <v>9.8900000000000002E-2</v>
      </c>
      <c r="E24" s="7">
        <v>8.14E-2</v>
      </c>
      <c r="F24" s="7"/>
      <c r="G24" s="7"/>
      <c r="H24" s="8"/>
    </row>
    <row r="25" spans="1:8" x14ac:dyDescent="0.25">
      <c r="A25" s="27">
        <v>12.5</v>
      </c>
      <c r="B25" s="9"/>
      <c r="C25" s="9"/>
      <c r="D25" s="9"/>
      <c r="E25" s="9"/>
      <c r="F25" s="9"/>
      <c r="G25" s="9"/>
      <c r="H25" s="10"/>
    </row>
    <row r="26" spans="1:8" x14ac:dyDescent="0.25">
      <c r="A26" s="11" t="s">
        <v>45</v>
      </c>
      <c r="B26" s="32">
        <f>SUM(B11:B25)</f>
        <v>0.40600000000000003</v>
      </c>
      <c r="C26" s="4">
        <f t="shared" ref="C26:H26" si="2">SUM(C11:C25)</f>
        <v>0.62519999999999998</v>
      </c>
      <c r="D26" s="4">
        <f t="shared" si="2"/>
        <v>0.80479999999999996</v>
      </c>
      <c r="E26" s="4">
        <f t="shared" si="2"/>
        <v>0.62590000000000001</v>
      </c>
      <c r="F26" s="4">
        <f t="shared" si="2"/>
        <v>0.73130000000000006</v>
      </c>
      <c r="G26" s="4">
        <f t="shared" si="2"/>
        <v>0.87470000000000014</v>
      </c>
      <c r="H26" s="5">
        <f t="shared" si="2"/>
        <v>0.77260000000000006</v>
      </c>
    </row>
    <row r="27" spans="1:8" x14ac:dyDescent="0.25">
      <c r="A27" s="13" t="s">
        <v>46</v>
      </c>
      <c r="B27" s="20">
        <v>0.877</v>
      </c>
      <c r="C27" s="9">
        <v>0.85</v>
      </c>
      <c r="D27" s="9"/>
      <c r="E27" s="9"/>
      <c r="F27" s="9">
        <v>0.624</v>
      </c>
      <c r="G27" s="9">
        <v>0.79200000000000004</v>
      </c>
      <c r="H27" s="10">
        <v>1.054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5219-5784-4CE5-88DB-9FA10A9BF9C5}">
  <dimension ref="A1:H42"/>
  <sheetViews>
    <sheetView workbookViewId="0">
      <selection activeCell="G28" sqref="G28"/>
    </sheetView>
  </sheetViews>
  <sheetFormatPr defaultRowHeight="15" x14ac:dyDescent="0.25"/>
  <cols>
    <col min="1" max="1" width="26.42578125" bestFit="1" customWidth="1"/>
    <col min="2" max="2" width="12.140625" customWidth="1"/>
    <col min="3" max="3" width="13" customWidth="1"/>
    <col min="4" max="4" width="11.5703125" bestFit="1" customWidth="1"/>
    <col min="5" max="5" width="13.140625" customWidth="1"/>
    <col min="6" max="6" width="11.28515625" customWidth="1"/>
  </cols>
  <sheetData>
    <row r="1" spans="1:8" x14ac:dyDescent="0.25">
      <c r="A1" s="24" t="s">
        <v>0</v>
      </c>
      <c r="B1" s="80">
        <v>0</v>
      </c>
      <c r="C1" s="81"/>
      <c r="D1" s="81"/>
      <c r="E1" s="81"/>
      <c r="F1" s="82"/>
    </row>
    <row r="2" spans="1:8" x14ac:dyDescent="0.25">
      <c r="A2" s="6" t="s">
        <v>1</v>
      </c>
      <c r="B2" s="34">
        <v>44519</v>
      </c>
      <c r="C2" s="15">
        <v>44519</v>
      </c>
      <c r="D2" s="15">
        <v>44519</v>
      </c>
      <c r="E2" s="15">
        <v>44519</v>
      </c>
      <c r="F2" s="16">
        <v>44519</v>
      </c>
    </row>
    <row r="3" spans="1:8" x14ac:dyDescent="0.25">
      <c r="A3" s="6" t="s">
        <v>2</v>
      </c>
      <c r="B3" s="6" t="s">
        <v>14</v>
      </c>
      <c r="C3" s="2" t="s">
        <v>3</v>
      </c>
      <c r="D3" s="2" t="s">
        <v>25</v>
      </c>
      <c r="E3" s="2" t="s">
        <v>20</v>
      </c>
      <c r="F3" s="17" t="s">
        <v>24</v>
      </c>
    </row>
    <row r="4" spans="1:8" x14ac:dyDescent="0.25">
      <c r="A4" s="6" t="s">
        <v>11</v>
      </c>
      <c r="B4" s="6" t="s">
        <v>57</v>
      </c>
      <c r="C4" s="2" t="s">
        <v>56</v>
      </c>
      <c r="D4" s="2" t="s">
        <v>55</v>
      </c>
      <c r="E4" s="2" t="s">
        <v>54</v>
      </c>
      <c r="F4" s="17" t="s">
        <v>53</v>
      </c>
    </row>
    <row r="5" spans="1:8" x14ac:dyDescent="0.25">
      <c r="A5" s="6" t="s">
        <v>5</v>
      </c>
      <c r="B5" s="18">
        <v>0.47558073556929098</v>
      </c>
      <c r="C5" s="3">
        <v>0.57765356021105596</v>
      </c>
      <c r="D5" s="3">
        <v>0.75463847759359304</v>
      </c>
      <c r="E5" s="3">
        <v>0.90334920643245997</v>
      </c>
      <c r="F5" s="19">
        <v>1.19186563691194</v>
      </c>
    </row>
    <row r="6" spans="1:8" x14ac:dyDescent="0.25">
      <c r="A6" s="6" t="s">
        <v>6</v>
      </c>
      <c r="B6" s="18">
        <v>0.42750010936930399</v>
      </c>
      <c r="C6" s="3">
        <v>0.52891302855988398</v>
      </c>
      <c r="D6" s="3">
        <v>0.70667404871675299</v>
      </c>
      <c r="E6" s="3">
        <v>0.82779655781863903</v>
      </c>
      <c r="F6" s="19">
        <v>1.1200472353647699</v>
      </c>
    </row>
    <row r="7" spans="1:8" x14ac:dyDescent="0.25">
      <c r="A7" s="6" t="s">
        <v>7</v>
      </c>
      <c r="B7" s="18">
        <v>0.50515893363153097</v>
      </c>
      <c r="C7" s="3">
        <v>0.61152433224698399</v>
      </c>
      <c r="D7" s="3">
        <v>0.795580167642848</v>
      </c>
      <c r="E7" s="3">
        <v>0.99085853152245695</v>
      </c>
      <c r="F7" s="19">
        <v>1.25692619650334</v>
      </c>
    </row>
    <row r="8" spans="1:8" x14ac:dyDescent="0.25">
      <c r="A8" s="12" t="s">
        <v>72</v>
      </c>
      <c r="B8" s="18">
        <v>0.13789999999999999</v>
      </c>
      <c r="C8" s="3">
        <v>0.14149999999999999</v>
      </c>
      <c r="D8" s="3">
        <v>0.14330000000000001</v>
      </c>
      <c r="E8" s="3">
        <v>0.1389</v>
      </c>
      <c r="F8" s="19">
        <v>0.1416</v>
      </c>
      <c r="G8" s="3"/>
      <c r="H8" s="2"/>
    </row>
    <row r="9" spans="1:8" x14ac:dyDescent="0.25">
      <c r="A9" s="6" t="s">
        <v>8</v>
      </c>
      <c r="B9" s="33">
        <v>4.4386000000000001</v>
      </c>
      <c r="C9" s="40">
        <v>3.6381999999999999</v>
      </c>
      <c r="D9" s="7">
        <v>6.9366000000000003</v>
      </c>
      <c r="E9" s="7">
        <v>9.1859000000000002</v>
      </c>
      <c r="F9" s="8">
        <v>7.7339000000000002</v>
      </c>
    </row>
    <row r="10" spans="1:8" x14ac:dyDescent="0.25">
      <c r="A10" s="44" t="s">
        <v>58</v>
      </c>
      <c r="B10" s="32">
        <v>41.81</v>
      </c>
      <c r="C10" s="4">
        <v>47.18</v>
      </c>
      <c r="D10" s="4">
        <v>55.36</v>
      </c>
      <c r="E10" s="4">
        <v>59.05</v>
      </c>
      <c r="F10" s="5">
        <v>55.47</v>
      </c>
    </row>
    <row r="11" spans="1:8" x14ac:dyDescent="0.25">
      <c r="A11" s="6" t="s">
        <v>59</v>
      </c>
      <c r="B11" s="33">
        <v>6.7</v>
      </c>
      <c r="C11" s="7">
        <v>7.2</v>
      </c>
      <c r="D11" s="7">
        <v>5.0999999999999996</v>
      </c>
      <c r="E11" s="7">
        <v>5.39</v>
      </c>
      <c r="F11" s="8">
        <v>12.49</v>
      </c>
    </row>
    <row r="12" spans="1:8" x14ac:dyDescent="0.25">
      <c r="A12" s="45" t="s">
        <v>10</v>
      </c>
      <c r="B12" s="37">
        <f>INDEX($A13:$A27,MATCH(MAX(B13:B27),B13:B27,0))</f>
        <v>32.5</v>
      </c>
      <c r="C12" s="38">
        <f>INDEX($A13:$A27,MATCH(MAX(C13:C27),C13:C27,0))</f>
        <v>32.5</v>
      </c>
      <c r="D12" s="38">
        <f>INDEX($A13:$A27,MATCH(MAX(D13:D27),D13:D27,0))</f>
        <v>47.5</v>
      </c>
      <c r="E12" s="38">
        <f>INDEX($A13:$A27,MATCH(MAX(E13:E27),E13:E27,0))</f>
        <v>52.5</v>
      </c>
      <c r="F12" s="39">
        <f>INDEX($A13:$A27,MATCH(MAX(F13:F27),F13:F27,0))</f>
        <v>62.5</v>
      </c>
    </row>
    <row r="13" spans="1:8" x14ac:dyDescent="0.25">
      <c r="A13" s="32">
        <v>82.5</v>
      </c>
      <c r="B13" s="33"/>
      <c r="C13" s="7"/>
      <c r="D13" s="7"/>
      <c r="E13" s="7"/>
      <c r="F13" s="8"/>
    </row>
    <row r="14" spans="1:8" x14ac:dyDescent="0.25">
      <c r="A14" s="33">
        <v>77.5</v>
      </c>
      <c r="B14" s="33"/>
      <c r="C14" s="7"/>
      <c r="D14" s="7"/>
      <c r="E14" s="7"/>
      <c r="F14" s="8"/>
    </row>
    <row r="15" spans="1:8" x14ac:dyDescent="0.25">
      <c r="A15" s="33">
        <v>72.5</v>
      </c>
      <c r="B15" s="33"/>
      <c r="C15" s="7"/>
      <c r="D15" s="7"/>
      <c r="E15" s="7"/>
      <c r="F15" s="8"/>
    </row>
    <row r="16" spans="1:8" x14ac:dyDescent="0.25">
      <c r="A16" s="33">
        <v>67.5</v>
      </c>
      <c r="B16" s="33"/>
      <c r="C16" s="7"/>
      <c r="D16" s="7"/>
      <c r="E16" s="7"/>
      <c r="F16" s="31">
        <v>0.18740000000000001</v>
      </c>
    </row>
    <row r="17" spans="1:7" x14ac:dyDescent="0.25">
      <c r="A17" s="33">
        <v>62.5</v>
      </c>
      <c r="B17" s="33"/>
      <c r="C17" s="7"/>
      <c r="D17" s="7"/>
      <c r="E17" s="7"/>
      <c r="F17" s="31">
        <v>0.26379999999999998</v>
      </c>
    </row>
    <row r="18" spans="1:7" x14ac:dyDescent="0.25">
      <c r="A18" s="33">
        <v>57.5</v>
      </c>
      <c r="B18" s="33"/>
      <c r="C18" s="7"/>
      <c r="D18" s="7"/>
      <c r="E18" s="36">
        <v>0.15240000000000001</v>
      </c>
      <c r="F18" s="31">
        <v>3.7400000000000003E-2</v>
      </c>
    </row>
    <row r="19" spans="1:7" x14ac:dyDescent="0.25">
      <c r="A19" s="33">
        <v>52.5</v>
      </c>
      <c r="B19" s="33"/>
      <c r="C19" s="7"/>
      <c r="D19" s="36">
        <v>0.19739999999999999</v>
      </c>
      <c r="E19" s="36">
        <v>0.34279999999999999</v>
      </c>
      <c r="F19" s="31">
        <v>0.12640000000000001</v>
      </c>
    </row>
    <row r="20" spans="1:7" x14ac:dyDescent="0.25">
      <c r="A20" s="33">
        <v>47.5</v>
      </c>
      <c r="B20" s="33"/>
      <c r="C20" s="7"/>
      <c r="D20" s="36">
        <v>0.26079999999999998</v>
      </c>
      <c r="E20" s="36">
        <v>0.22140000000000001</v>
      </c>
      <c r="F20" s="31">
        <v>0.1011</v>
      </c>
    </row>
    <row r="21" spans="1:7" x14ac:dyDescent="0.25">
      <c r="A21" s="33">
        <v>42.5</v>
      </c>
      <c r="B21" s="33"/>
      <c r="C21" s="36">
        <v>7.9399999999999998E-2</v>
      </c>
      <c r="D21" s="36">
        <v>0.22439999999999999</v>
      </c>
      <c r="E21" s="36">
        <v>0.1234</v>
      </c>
      <c r="F21" s="31">
        <v>7.9299999999999995E-2</v>
      </c>
    </row>
    <row r="22" spans="1:7" x14ac:dyDescent="0.25">
      <c r="A22" s="33">
        <v>37.5</v>
      </c>
      <c r="B22" s="35">
        <v>0.16039999999999999</v>
      </c>
      <c r="C22" s="36">
        <v>0.14380000000000001</v>
      </c>
      <c r="D22" s="36">
        <v>0.13439999999999999</v>
      </c>
      <c r="E22" s="36">
        <v>6.3100000000000003E-2</v>
      </c>
      <c r="F22" s="8"/>
    </row>
    <row r="23" spans="1:7" x14ac:dyDescent="0.25">
      <c r="A23" s="33">
        <v>32.5</v>
      </c>
      <c r="B23" s="35">
        <v>0.21379999999999999</v>
      </c>
      <c r="C23" s="36">
        <v>0.22239999999999999</v>
      </c>
      <c r="D23" s="36">
        <v>6.8099999999999994E-2</v>
      </c>
      <c r="E23" s="36">
        <v>4.0300000000000002E-2</v>
      </c>
      <c r="F23" s="8"/>
    </row>
    <row r="24" spans="1:7" x14ac:dyDescent="0.25">
      <c r="A24" s="33">
        <v>27.5</v>
      </c>
      <c r="B24" s="35">
        <v>0.18240000000000001</v>
      </c>
      <c r="C24" s="36">
        <v>0.1804</v>
      </c>
      <c r="D24" s="36">
        <v>4.9299999999999997E-2</v>
      </c>
      <c r="E24" s="7"/>
      <c r="F24" s="8"/>
    </row>
    <row r="25" spans="1:7" x14ac:dyDescent="0.25">
      <c r="A25" s="33">
        <v>22.5</v>
      </c>
      <c r="B25" s="35">
        <v>0.1024</v>
      </c>
      <c r="C25" s="36">
        <v>9.6100000000000005E-2</v>
      </c>
      <c r="D25" s="7"/>
      <c r="E25" s="7"/>
      <c r="F25" s="8"/>
    </row>
    <row r="26" spans="1:7" x14ac:dyDescent="0.25">
      <c r="A26" s="33">
        <v>17.5</v>
      </c>
      <c r="B26" s="35">
        <v>8.2100000000000006E-2</v>
      </c>
      <c r="C26" s="36">
        <v>2.63E-2</v>
      </c>
      <c r="D26" s="7"/>
      <c r="E26" s="7"/>
      <c r="F26" s="8"/>
    </row>
    <row r="27" spans="1:7" x14ac:dyDescent="0.25">
      <c r="A27" s="37">
        <v>12.5</v>
      </c>
      <c r="B27" s="35">
        <v>5.2299999999999999E-2</v>
      </c>
      <c r="C27" s="7"/>
      <c r="D27" s="7"/>
      <c r="E27" s="7"/>
      <c r="F27" s="8"/>
    </row>
    <row r="28" spans="1:7" x14ac:dyDescent="0.25">
      <c r="A28" s="44" t="s">
        <v>45</v>
      </c>
      <c r="B28" s="32">
        <f>SUM(B13:B27)</f>
        <v>0.79340000000000011</v>
      </c>
      <c r="C28" s="4">
        <f>SUM(C13:C27)</f>
        <v>0.74839999999999995</v>
      </c>
      <c r="D28" s="4">
        <f>SUM(D13:D27)</f>
        <v>0.93439999999999979</v>
      </c>
      <c r="E28" s="4">
        <f>SUM(E13:E27)</f>
        <v>0.94340000000000002</v>
      </c>
      <c r="F28" s="5">
        <f>SUM(F13:F27)</f>
        <v>0.7954</v>
      </c>
      <c r="G28" s="40"/>
    </row>
    <row r="29" spans="1:7" x14ac:dyDescent="0.25">
      <c r="A29" s="45" t="s">
        <v>46</v>
      </c>
      <c r="B29" s="41">
        <v>0.38622179845803001</v>
      </c>
      <c r="C29" s="42">
        <v>0.33776795863358</v>
      </c>
      <c r="D29" s="42">
        <v>0.68775134913742697</v>
      </c>
      <c r="E29" s="42">
        <v>0.95984450480693195</v>
      </c>
      <c r="F29" s="43">
        <v>0.88763430571022195</v>
      </c>
    </row>
    <row r="30" spans="1:7" x14ac:dyDescent="0.25">
      <c r="A30" s="24" t="s">
        <v>61</v>
      </c>
      <c r="B30" s="62">
        <v>0.44800000000000001</v>
      </c>
      <c r="C30" s="74">
        <v>0.36299999999999999</v>
      </c>
      <c r="D30" s="74">
        <v>0.81359999999999999</v>
      </c>
      <c r="E30" s="74">
        <v>1.1384000000000001</v>
      </c>
      <c r="F30" s="75">
        <v>1.0593999999999999</v>
      </c>
    </row>
    <row r="31" spans="1:7" x14ac:dyDescent="0.25">
      <c r="A31" s="56" t="s">
        <v>63</v>
      </c>
      <c r="B31" s="57">
        <f>(B28-B29)/B29</f>
        <v>1.0542600214892257</v>
      </c>
      <c r="C31" s="57">
        <f t="shared" ref="C31:F31" si="0">(C28-C29)/C29</f>
        <v>1.2157223054182145</v>
      </c>
      <c r="D31" s="57">
        <f t="shared" si="0"/>
        <v>0.35863055909947378</v>
      </c>
      <c r="E31" s="57">
        <f t="shared" si="0"/>
        <v>-1.7132467524247241E-2</v>
      </c>
      <c r="F31" s="58">
        <f t="shared" si="0"/>
        <v>-0.10391025348713016</v>
      </c>
    </row>
    <row r="32" spans="1:7" x14ac:dyDescent="0.25">
      <c r="A32" s="59" t="s">
        <v>64</v>
      </c>
      <c r="B32" s="60">
        <f>(B28-B30)/B30</f>
        <v>0.77098214285714306</v>
      </c>
      <c r="C32" s="60">
        <f t="shared" ref="C32:F32" si="1">(C28-C30)/C30</f>
        <v>1.0617079889807162</v>
      </c>
      <c r="D32" s="60">
        <f t="shared" si="1"/>
        <v>0.14847590953785619</v>
      </c>
      <c r="E32" s="60">
        <f t="shared" si="1"/>
        <v>-0.17129304286718205</v>
      </c>
      <c r="F32" s="61">
        <f t="shared" si="1"/>
        <v>-0.24919765905229369</v>
      </c>
    </row>
    <row r="33" spans="1:6" x14ac:dyDescent="0.25">
      <c r="A33" s="59" t="s">
        <v>62</v>
      </c>
      <c r="B33" s="60">
        <f>(B29-B30)/B30</f>
        <v>-0.13789777129904018</v>
      </c>
      <c r="C33" s="60">
        <f t="shared" ref="C33:F33" si="2">(C29-C30)/C30</f>
        <v>-6.9509755830358094E-2</v>
      </c>
      <c r="D33" s="60">
        <f t="shared" si="2"/>
        <v>-0.15468123262361483</v>
      </c>
      <c r="E33" s="60">
        <f t="shared" si="2"/>
        <v>-0.15684776457578015</v>
      </c>
      <c r="F33" s="61">
        <f t="shared" si="2"/>
        <v>-0.16213488228221443</v>
      </c>
    </row>
    <row r="35" spans="1:6" x14ac:dyDescent="0.25">
      <c r="A35" t="s">
        <v>65</v>
      </c>
      <c r="B35" t="s">
        <v>66</v>
      </c>
      <c r="C35" t="s">
        <v>67</v>
      </c>
    </row>
    <row r="36" spans="1:6" x14ac:dyDescent="0.25">
      <c r="B36">
        <v>75.62</v>
      </c>
      <c r="C36">
        <v>0.82220000000000004</v>
      </c>
    </row>
    <row r="37" spans="1:6" x14ac:dyDescent="0.25">
      <c r="B37">
        <v>42.38</v>
      </c>
      <c r="C37">
        <v>0.34420000000000001</v>
      </c>
    </row>
    <row r="38" spans="1:6" x14ac:dyDescent="0.25">
      <c r="B38">
        <v>108.9</v>
      </c>
      <c r="C38">
        <v>1.3</v>
      </c>
    </row>
    <row r="39" spans="1:6" x14ac:dyDescent="0.25">
      <c r="A39" t="s">
        <v>68</v>
      </c>
      <c r="B39">
        <v>8.1389999999999993</v>
      </c>
    </row>
    <row r="40" spans="1:6" x14ac:dyDescent="0.25">
      <c r="A40" t="s">
        <v>69</v>
      </c>
      <c r="B40">
        <v>0.98660000000000003</v>
      </c>
    </row>
    <row r="41" spans="1:6" x14ac:dyDescent="0.25">
      <c r="A41" t="s">
        <v>70</v>
      </c>
      <c r="B41">
        <v>0.98209999999999997</v>
      </c>
    </row>
    <row r="42" spans="1:6" x14ac:dyDescent="0.25">
      <c r="A42" t="s">
        <v>71</v>
      </c>
      <c r="B42">
        <v>1.647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BE220-42F0-4C16-B3E6-D3EF87E8DF85}">
  <dimension ref="A1:H42"/>
  <sheetViews>
    <sheetView workbookViewId="0">
      <selection activeCell="H28" sqref="H28"/>
    </sheetView>
  </sheetViews>
  <sheetFormatPr defaultRowHeight="15" x14ac:dyDescent="0.25"/>
  <cols>
    <col min="1" max="1" width="23.85546875" bestFit="1" customWidth="1"/>
    <col min="2" max="2" width="10.7109375" bestFit="1" customWidth="1"/>
    <col min="3" max="7" width="14.28515625" bestFit="1" customWidth="1"/>
  </cols>
  <sheetData>
    <row r="1" spans="1:8" x14ac:dyDescent="0.25">
      <c r="A1" s="24" t="s">
        <v>0</v>
      </c>
      <c r="B1" s="83">
        <v>0.5</v>
      </c>
      <c r="C1" s="78"/>
      <c r="D1" s="78"/>
      <c r="E1" s="78"/>
      <c r="F1" s="78"/>
      <c r="G1" s="79"/>
    </row>
    <row r="2" spans="1:8" x14ac:dyDescent="0.25">
      <c r="A2" s="12" t="s">
        <v>1</v>
      </c>
      <c r="B2" s="21">
        <v>44516</v>
      </c>
      <c r="C2" s="22">
        <v>44516</v>
      </c>
      <c r="D2" s="22">
        <v>44516</v>
      </c>
      <c r="E2" s="22">
        <v>44516</v>
      </c>
      <c r="F2" s="22">
        <v>44516</v>
      </c>
      <c r="G2" s="16">
        <v>44516</v>
      </c>
    </row>
    <row r="3" spans="1:8" x14ac:dyDescent="0.25">
      <c r="A3" s="12" t="s">
        <v>2</v>
      </c>
      <c r="B3" s="6" t="s">
        <v>14</v>
      </c>
      <c r="C3" s="2" t="s">
        <v>3</v>
      </c>
      <c r="D3" s="2" t="s">
        <v>4</v>
      </c>
      <c r="E3" s="2" t="s">
        <v>25</v>
      </c>
      <c r="F3" s="2" t="s">
        <v>20</v>
      </c>
      <c r="G3" s="17" t="s">
        <v>24</v>
      </c>
    </row>
    <row r="4" spans="1:8" x14ac:dyDescent="0.25">
      <c r="A4" s="12" t="s">
        <v>11</v>
      </c>
      <c r="B4" s="6" t="s">
        <v>43</v>
      </c>
      <c r="C4" s="2" t="s">
        <v>42</v>
      </c>
      <c r="D4" s="2" t="s">
        <v>44</v>
      </c>
      <c r="E4" s="2" t="s">
        <v>41</v>
      </c>
      <c r="F4" s="2" t="s">
        <v>40</v>
      </c>
      <c r="G4" s="17" t="s">
        <v>39</v>
      </c>
    </row>
    <row r="5" spans="1:8" x14ac:dyDescent="0.25">
      <c r="A5" s="12" t="s">
        <v>5</v>
      </c>
      <c r="B5" s="18">
        <v>0.36281287559686798</v>
      </c>
      <c r="C5" s="3">
        <v>0.56687590843011604</v>
      </c>
      <c r="D5" s="3">
        <v>0.58489636146159596</v>
      </c>
      <c r="E5" s="3">
        <v>0.66687674953572396</v>
      </c>
      <c r="F5" s="3">
        <v>0.86530518736112505</v>
      </c>
      <c r="G5" s="19">
        <v>1.2232079748757401</v>
      </c>
    </row>
    <row r="6" spans="1:8" x14ac:dyDescent="0.25">
      <c r="A6" s="12" t="s">
        <v>6</v>
      </c>
      <c r="B6" s="18">
        <v>0.27806282848610497</v>
      </c>
      <c r="C6" s="3">
        <v>0.49560144050312699</v>
      </c>
      <c r="D6" s="3">
        <v>0.50461031165108905</v>
      </c>
      <c r="E6" s="3">
        <v>0.58432603681338802</v>
      </c>
      <c r="F6" s="3">
        <v>0.77954409169279404</v>
      </c>
      <c r="G6" s="19">
        <v>1.1254695285863101</v>
      </c>
    </row>
    <row r="7" spans="1:8" x14ac:dyDescent="0.25">
      <c r="A7" s="12" t="s">
        <v>7</v>
      </c>
      <c r="B7" s="18">
        <v>0.43408195973804098</v>
      </c>
      <c r="C7" s="3">
        <v>0.64237802872476402</v>
      </c>
      <c r="D7" s="3">
        <v>0.65104663346705105</v>
      </c>
      <c r="E7" s="3">
        <v>0.75799005036453604</v>
      </c>
      <c r="F7" s="3">
        <v>0.963520067911524</v>
      </c>
      <c r="G7" s="19">
        <v>1.3113875737488201</v>
      </c>
    </row>
    <row r="8" spans="1:8" x14ac:dyDescent="0.25">
      <c r="A8" s="12" t="s">
        <v>72</v>
      </c>
      <c r="B8" s="18">
        <v>0.254</v>
      </c>
      <c r="C8" s="3">
        <v>0.17979999999999999</v>
      </c>
      <c r="D8" s="3">
        <v>0.17430000000000001</v>
      </c>
      <c r="E8" s="3">
        <v>0.17760000000000001</v>
      </c>
      <c r="F8" s="3">
        <v>0.14729999999999999</v>
      </c>
      <c r="G8" s="19">
        <v>0.16439999999999999</v>
      </c>
    </row>
    <row r="9" spans="1:8" x14ac:dyDescent="0.25">
      <c r="A9" s="12" t="s">
        <v>8</v>
      </c>
      <c r="B9" s="20">
        <v>6.7586000000000004</v>
      </c>
      <c r="C9" s="9">
        <v>8.1468000000000007</v>
      </c>
      <c r="D9" s="9">
        <v>8.4190000000000005</v>
      </c>
      <c r="E9" s="9">
        <v>7.9763000000000002</v>
      </c>
      <c r="F9" s="9">
        <v>9.9045000000000005</v>
      </c>
      <c r="G9" s="10">
        <v>10.9945</v>
      </c>
    </row>
    <row r="10" spans="1:8" x14ac:dyDescent="0.25">
      <c r="A10" s="11" t="s">
        <v>58</v>
      </c>
      <c r="B10" s="48">
        <v>42.29</v>
      </c>
      <c r="C10" s="48">
        <v>33.75</v>
      </c>
      <c r="D10" s="48">
        <v>42.91</v>
      </c>
      <c r="E10" s="48">
        <v>45.65</v>
      </c>
      <c r="F10" s="48">
        <v>55.55</v>
      </c>
      <c r="G10" s="49">
        <v>61.25</v>
      </c>
      <c r="H10" s="46" t="s">
        <v>60</v>
      </c>
    </row>
    <row r="11" spans="1:8" x14ac:dyDescent="0.25">
      <c r="A11" s="12" t="s">
        <v>59</v>
      </c>
      <c r="B11" s="40">
        <v>12.05</v>
      </c>
      <c r="C11" s="40">
        <v>6.32</v>
      </c>
      <c r="D11" s="40">
        <v>6.61</v>
      </c>
      <c r="E11" s="40">
        <v>5.83</v>
      </c>
      <c r="F11" s="40">
        <v>7.34</v>
      </c>
      <c r="G11" s="50">
        <v>5.31</v>
      </c>
    </row>
    <row r="12" spans="1:8" x14ac:dyDescent="0.25">
      <c r="A12" s="13" t="s">
        <v>10</v>
      </c>
      <c r="B12" s="9">
        <f>INDEX($A13:$A27,MATCH(MAX(B13:B27),B13:B27,0))</f>
        <v>17.5</v>
      </c>
      <c r="C12" s="9">
        <f>INDEX($A13:$A27,MATCH(MAX(C13:C27),C13:C27,0))</f>
        <v>27.5</v>
      </c>
      <c r="D12" s="9">
        <f>INDEX($A13:$A27,MATCH(MAX(D13:D27),D13:D27,0))</f>
        <v>32.5</v>
      </c>
      <c r="E12" s="9">
        <f t="shared" ref="E12:G12" si="0">INDEX($A13:$A27,MATCH(MAX(E13:E27),E13:E27,0))</f>
        <v>32.5</v>
      </c>
      <c r="F12" s="9">
        <f t="shared" si="0"/>
        <v>37.5</v>
      </c>
      <c r="G12" s="10">
        <f t="shared" si="0"/>
        <v>52.5</v>
      </c>
    </row>
    <row r="13" spans="1:8" x14ac:dyDescent="0.25">
      <c r="A13" s="25">
        <v>82.5</v>
      </c>
      <c r="B13" s="4"/>
      <c r="C13" s="4"/>
      <c r="D13" s="4"/>
      <c r="E13" s="4"/>
      <c r="F13" s="4"/>
      <c r="G13" s="5"/>
    </row>
    <row r="14" spans="1:8" x14ac:dyDescent="0.25">
      <c r="A14" s="26">
        <v>77.5</v>
      </c>
      <c r="B14" s="7"/>
      <c r="C14" s="7"/>
      <c r="D14" s="7"/>
      <c r="E14" s="7"/>
      <c r="F14" s="7"/>
      <c r="G14" s="8"/>
    </row>
    <row r="15" spans="1:8" x14ac:dyDescent="0.25">
      <c r="A15" s="26">
        <v>72.5</v>
      </c>
      <c r="B15" s="7"/>
      <c r="C15" s="7"/>
      <c r="D15" s="7"/>
      <c r="E15" s="7"/>
      <c r="F15" s="7"/>
      <c r="G15" s="8"/>
    </row>
    <row r="16" spans="1:8" x14ac:dyDescent="0.25">
      <c r="A16" s="26">
        <v>67.5</v>
      </c>
      <c r="B16" s="7"/>
      <c r="C16" s="7"/>
      <c r="D16" s="7"/>
      <c r="E16" s="7"/>
      <c r="F16" s="7"/>
      <c r="G16" s="8">
        <v>0.1241</v>
      </c>
    </row>
    <row r="17" spans="1:8" x14ac:dyDescent="0.25">
      <c r="A17" s="26">
        <v>62.5</v>
      </c>
      <c r="B17" s="7"/>
      <c r="C17" s="7"/>
      <c r="D17" s="7"/>
      <c r="E17" s="7"/>
      <c r="F17" s="7"/>
      <c r="G17" s="8">
        <v>0.28810000000000002</v>
      </c>
    </row>
    <row r="18" spans="1:8" x14ac:dyDescent="0.25">
      <c r="A18" s="26">
        <v>57.5</v>
      </c>
      <c r="B18" s="7"/>
      <c r="C18" s="7"/>
      <c r="D18" s="7"/>
      <c r="E18" s="7"/>
      <c r="F18" s="7">
        <v>6.8699999999999997E-2</v>
      </c>
      <c r="G18" s="8">
        <v>9.4500000000000001E-2</v>
      </c>
    </row>
    <row r="19" spans="1:8" x14ac:dyDescent="0.25">
      <c r="A19" s="26">
        <v>52.5</v>
      </c>
      <c r="B19" s="7"/>
      <c r="C19" s="7"/>
      <c r="D19" s="7"/>
      <c r="E19" s="7">
        <v>3.5799999999999998E-2</v>
      </c>
      <c r="F19" s="7">
        <v>0.155</v>
      </c>
      <c r="G19" s="8">
        <v>0.32669999999999999</v>
      </c>
    </row>
    <row r="20" spans="1:8" x14ac:dyDescent="0.25">
      <c r="A20" s="26">
        <v>47.5</v>
      </c>
      <c r="B20" s="7"/>
      <c r="C20" s="7"/>
      <c r="D20" s="7"/>
      <c r="E20" s="7">
        <v>5.9499999999999997E-2</v>
      </c>
      <c r="F20" s="7">
        <v>0.19919999999999999</v>
      </c>
      <c r="G20" s="8">
        <v>0.25230000000000002</v>
      </c>
    </row>
    <row r="21" spans="1:8" x14ac:dyDescent="0.25">
      <c r="A21" s="26">
        <v>42.5</v>
      </c>
      <c r="B21" s="7"/>
      <c r="C21" s="7">
        <v>7.8399999999999997E-2</v>
      </c>
      <c r="D21" s="7"/>
      <c r="E21" s="7">
        <v>9.0999999999999998E-2</v>
      </c>
      <c r="F21" s="7">
        <v>0.22570000000000001</v>
      </c>
      <c r="G21" s="8">
        <v>0.15720000000000001</v>
      </c>
    </row>
    <row r="22" spans="1:8" x14ac:dyDescent="0.25">
      <c r="A22" s="26">
        <v>37.5</v>
      </c>
      <c r="B22" s="7">
        <v>3.8399999999999997E-2</v>
      </c>
      <c r="C22" s="7">
        <v>0.1104</v>
      </c>
      <c r="D22" s="7">
        <v>0.15340000000000001</v>
      </c>
      <c r="E22" s="7">
        <v>0.12429999999999999</v>
      </c>
      <c r="F22" s="7">
        <v>0.25609999999999999</v>
      </c>
      <c r="G22" s="8"/>
    </row>
    <row r="23" spans="1:8" x14ac:dyDescent="0.25">
      <c r="A23" s="26">
        <v>32.5</v>
      </c>
      <c r="B23" s="7">
        <v>8.9099999999999999E-2</v>
      </c>
      <c r="C23" s="7">
        <v>0.14549999999999999</v>
      </c>
      <c r="D23" s="7">
        <v>0.18390000000000001</v>
      </c>
      <c r="E23" s="7">
        <v>0.151</v>
      </c>
      <c r="F23" s="7">
        <v>0.16889999999999999</v>
      </c>
      <c r="G23" s="8"/>
    </row>
    <row r="24" spans="1:8" x14ac:dyDescent="0.25">
      <c r="A24" s="26">
        <v>27.5</v>
      </c>
      <c r="B24" s="7">
        <v>0.19850000000000001</v>
      </c>
      <c r="C24" s="7">
        <v>0.18740000000000001</v>
      </c>
      <c r="D24" s="7">
        <v>0.15759999999999999</v>
      </c>
      <c r="E24" s="7">
        <v>0.14949999999999999</v>
      </c>
      <c r="F24" s="7"/>
      <c r="G24" s="8"/>
    </row>
    <row r="25" spans="1:8" x14ac:dyDescent="0.25">
      <c r="A25" s="26">
        <v>22.5</v>
      </c>
      <c r="B25" s="7">
        <v>0.17299999999999999</v>
      </c>
      <c r="C25" s="7">
        <v>0.1409</v>
      </c>
      <c r="D25" s="7">
        <v>0.108</v>
      </c>
      <c r="E25" s="7"/>
      <c r="F25" s="7"/>
      <c r="G25" s="8"/>
    </row>
    <row r="26" spans="1:8" x14ac:dyDescent="0.25">
      <c r="A26" s="26">
        <v>17.5</v>
      </c>
      <c r="B26" s="7">
        <v>0.30159999999999998</v>
      </c>
      <c r="C26" s="7">
        <v>0.16619999999999999</v>
      </c>
      <c r="D26" s="7">
        <v>0.15359999999999999</v>
      </c>
      <c r="E26" s="7"/>
      <c r="F26" s="7"/>
      <c r="G26" s="8"/>
    </row>
    <row r="27" spans="1:8" x14ac:dyDescent="0.25">
      <c r="A27" s="27">
        <v>12.5</v>
      </c>
      <c r="B27" s="9">
        <v>0.18679999999999999</v>
      </c>
      <c r="C27" s="9"/>
      <c r="D27" s="9">
        <v>7.85E-2</v>
      </c>
      <c r="E27" s="9"/>
      <c r="F27" s="9"/>
      <c r="G27" s="10"/>
    </row>
    <row r="28" spans="1:8" x14ac:dyDescent="0.25">
      <c r="A28" s="11" t="s">
        <v>45</v>
      </c>
      <c r="B28" s="4">
        <f>SUM(B13:B27)</f>
        <v>0.98739999999999994</v>
      </c>
      <c r="C28" s="4">
        <f t="shared" ref="C28:G28" si="1">SUM(C13:C27)</f>
        <v>0.82880000000000009</v>
      </c>
      <c r="D28" s="4">
        <f t="shared" si="1"/>
        <v>0.83499999999999996</v>
      </c>
      <c r="E28" s="4">
        <f t="shared" si="1"/>
        <v>0.61109999999999998</v>
      </c>
      <c r="F28" s="4">
        <f t="shared" si="1"/>
        <v>1.0736000000000001</v>
      </c>
      <c r="G28" s="5">
        <f t="shared" si="1"/>
        <v>1.2429000000000001</v>
      </c>
      <c r="H28" s="40"/>
    </row>
    <row r="29" spans="1:8" x14ac:dyDescent="0.25">
      <c r="A29" s="13" t="s">
        <v>46</v>
      </c>
      <c r="B29" s="9">
        <v>0.54600000000000004</v>
      </c>
      <c r="C29" s="9">
        <v>0.72699999999999998</v>
      </c>
      <c r="D29" s="9">
        <v>0.76100000000000001</v>
      </c>
      <c r="E29" s="9">
        <v>0.75700000000000001</v>
      </c>
      <c r="F29" s="9">
        <v>0.99199999999999999</v>
      </c>
      <c r="G29" s="10">
        <v>1.2110000000000001</v>
      </c>
    </row>
    <row r="30" spans="1:8" x14ac:dyDescent="0.25">
      <c r="A30" s="24" t="s">
        <v>61</v>
      </c>
      <c r="B30" s="73">
        <v>0.65710000000000002</v>
      </c>
      <c r="C30" s="72">
        <v>0.92530000000000001</v>
      </c>
      <c r="D30" s="72">
        <v>0.99070000000000003</v>
      </c>
      <c r="E30" s="66">
        <v>0.96540000000000004</v>
      </c>
      <c r="F30" s="66">
        <v>1.2004999999999999</v>
      </c>
      <c r="G30" s="67">
        <v>1.5818000000000001</v>
      </c>
      <c r="H30" s="76"/>
    </row>
    <row r="31" spans="1:8" x14ac:dyDescent="0.25">
      <c r="A31" s="56" t="s">
        <v>63</v>
      </c>
      <c r="B31" s="57">
        <f>(B28-B29)/B29</f>
        <v>0.80842490842490822</v>
      </c>
      <c r="C31" s="57">
        <f t="shared" ref="C31:G31" si="2">(C28-C29)/C29</f>
        <v>0.14002751031636879</v>
      </c>
      <c r="D31" s="57">
        <f t="shared" si="2"/>
        <v>9.7240473061760785E-2</v>
      </c>
      <c r="E31" s="57">
        <f t="shared" si="2"/>
        <v>-0.19273447820343464</v>
      </c>
      <c r="F31" s="57">
        <f t="shared" si="2"/>
        <v>8.2258064516129145E-2</v>
      </c>
      <c r="G31" s="58">
        <f t="shared" si="2"/>
        <v>2.6341866226259322E-2</v>
      </c>
    </row>
    <row r="32" spans="1:8" x14ac:dyDescent="0.25">
      <c r="A32" s="59" t="s">
        <v>64</v>
      </c>
      <c r="B32" s="60">
        <f>(B28-B30)/B30</f>
        <v>0.50266321716633677</v>
      </c>
      <c r="C32" s="60">
        <f t="shared" ref="C32:G32" si="3">(C28-C30)/C30</f>
        <v>-0.10429050037825562</v>
      </c>
      <c r="D32" s="60">
        <f t="shared" si="3"/>
        <v>-0.15716160290703549</v>
      </c>
      <c r="E32" s="60">
        <f t="shared" si="3"/>
        <v>-0.36699813548788074</v>
      </c>
      <c r="F32" s="63">
        <f t="shared" si="3"/>
        <v>-0.10570595585172828</v>
      </c>
      <c r="G32" s="61">
        <f t="shared" si="3"/>
        <v>-0.21424958907573646</v>
      </c>
    </row>
    <row r="33" spans="1:7" x14ac:dyDescent="0.25">
      <c r="A33" s="59" t="s">
        <v>62</v>
      </c>
      <c r="B33" s="60">
        <f>(B29-B30)/B30</f>
        <v>-0.16907624410287622</v>
      </c>
      <c r="C33" s="60">
        <f t="shared" ref="C33:G33" si="4">(C29-C30)/C30</f>
        <v>-0.21430887279801147</v>
      </c>
      <c r="D33" s="60">
        <f t="shared" si="4"/>
        <v>-0.23185626324820835</v>
      </c>
      <c r="E33" s="60">
        <f t="shared" si="4"/>
        <v>-0.21586906981562048</v>
      </c>
      <c r="F33" s="64">
        <f t="shared" si="4"/>
        <v>-0.17367763431903369</v>
      </c>
      <c r="G33" s="61">
        <f t="shared" si="4"/>
        <v>-0.23441648754583386</v>
      </c>
    </row>
    <row r="35" spans="1:7" x14ac:dyDescent="0.25">
      <c r="A35" t="s">
        <v>65</v>
      </c>
      <c r="B35" t="s">
        <v>66</v>
      </c>
      <c r="C35" t="s">
        <v>67</v>
      </c>
    </row>
    <row r="36" spans="1:7" x14ac:dyDescent="0.25">
      <c r="B36">
        <v>75.180000000000007</v>
      </c>
      <c r="C36">
        <v>0.72770000000000001</v>
      </c>
    </row>
    <row r="37" spans="1:7" x14ac:dyDescent="0.25">
      <c r="B37">
        <v>24.72</v>
      </c>
      <c r="C37">
        <v>0.11849999999999999</v>
      </c>
    </row>
    <row r="38" spans="1:7" x14ac:dyDescent="0.25">
      <c r="B38">
        <v>125.6</v>
      </c>
      <c r="C38">
        <v>1.337</v>
      </c>
    </row>
    <row r="39" spans="1:7" x14ac:dyDescent="0.25">
      <c r="A39" t="s">
        <v>68</v>
      </c>
      <c r="B39">
        <v>26.49</v>
      </c>
    </row>
    <row r="40" spans="1:7" x14ac:dyDescent="0.25">
      <c r="A40" t="s">
        <v>69</v>
      </c>
      <c r="B40">
        <v>0.96430000000000005</v>
      </c>
    </row>
    <row r="41" spans="1:7" x14ac:dyDescent="0.25">
      <c r="A41" t="s">
        <v>70</v>
      </c>
      <c r="B41">
        <v>0.95530000000000004</v>
      </c>
    </row>
    <row r="42" spans="1:7" x14ac:dyDescent="0.25">
      <c r="A42" t="s">
        <v>71</v>
      </c>
      <c r="B42">
        <v>2.5739999999999998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0F1D-C7B3-496C-B255-2830BBB3E62D}">
  <dimension ref="A1:H42"/>
  <sheetViews>
    <sheetView tabSelected="1" workbookViewId="0">
      <selection activeCell="A8" sqref="A8"/>
    </sheetView>
  </sheetViews>
  <sheetFormatPr defaultRowHeight="15" x14ac:dyDescent="0.25"/>
  <cols>
    <col min="1" max="1" width="23.85546875" bestFit="1" customWidth="1"/>
    <col min="2" max="2" width="10.7109375" bestFit="1" customWidth="1"/>
    <col min="3" max="8" width="14.28515625" bestFit="1" customWidth="1"/>
  </cols>
  <sheetData>
    <row r="1" spans="1:8" x14ac:dyDescent="0.25">
      <c r="A1" s="24" t="s">
        <v>0</v>
      </c>
      <c r="B1" s="84">
        <v>1</v>
      </c>
      <c r="C1" s="85"/>
      <c r="D1" s="85"/>
      <c r="E1" s="85"/>
      <c r="F1" s="85"/>
      <c r="G1" s="85"/>
      <c r="H1" s="86"/>
    </row>
    <row r="2" spans="1:8" x14ac:dyDescent="0.25">
      <c r="A2" s="12" t="s">
        <v>1</v>
      </c>
      <c r="B2" s="21">
        <v>44515</v>
      </c>
      <c r="C2" s="22">
        <v>44515</v>
      </c>
      <c r="D2" s="22">
        <v>44515</v>
      </c>
      <c r="E2" s="22">
        <v>44515</v>
      </c>
      <c r="F2" s="22">
        <v>44515</v>
      </c>
      <c r="G2" s="15">
        <v>44515</v>
      </c>
      <c r="H2" s="16">
        <v>44515</v>
      </c>
    </row>
    <row r="3" spans="1:8" x14ac:dyDescent="0.25">
      <c r="A3" s="12" t="s">
        <v>2</v>
      </c>
      <c r="B3" s="6" t="s">
        <v>14</v>
      </c>
      <c r="C3" s="2" t="s">
        <v>15</v>
      </c>
      <c r="D3" s="2" t="s">
        <v>3</v>
      </c>
      <c r="E3" s="2" t="s">
        <v>25</v>
      </c>
      <c r="F3" s="2" t="s">
        <v>20</v>
      </c>
      <c r="G3" s="2" t="s">
        <v>26</v>
      </c>
      <c r="H3" s="17" t="s">
        <v>24</v>
      </c>
    </row>
    <row r="4" spans="1:8" x14ac:dyDescent="0.25">
      <c r="A4" s="12" t="s">
        <v>11</v>
      </c>
      <c r="B4" s="6" t="s">
        <v>36</v>
      </c>
      <c r="C4" s="2" t="s">
        <v>37</v>
      </c>
      <c r="D4" s="2" t="s">
        <v>35</v>
      </c>
      <c r="E4" s="2" t="s">
        <v>34</v>
      </c>
      <c r="F4" s="2" t="s">
        <v>33</v>
      </c>
      <c r="G4" s="2" t="s">
        <v>38</v>
      </c>
      <c r="H4" s="17" t="s">
        <v>32</v>
      </c>
    </row>
    <row r="5" spans="1:8" x14ac:dyDescent="0.25">
      <c r="A5" s="12" t="s">
        <v>5</v>
      </c>
      <c r="B5" s="18">
        <v>0.35261238002393902</v>
      </c>
      <c r="C5" s="3">
        <v>0.38199807941257502</v>
      </c>
      <c r="D5" s="3">
        <v>0.51627514425642196</v>
      </c>
      <c r="E5" s="3">
        <v>0.64552921780803596</v>
      </c>
      <c r="F5" s="3">
        <v>0.84980684578730703</v>
      </c>
      <c r="G5" s="3">
        <v>1.12164114784298</v>
      </c>
      <c r="H5" s="19">
        <v>1.19859267333844</v>
      </c>
    </row>
    <row r="6" spans="1:8" x14ac:dyDescent="0.25">
      <c r="A6" s="12" t="s">
        <v>6</v>
      </c>
      <c r="B6" s="18">
        <v>0.28816113180554698</v>
      </c>
      <c r="C6" s="3">
        <v>0.34620581243800103</v>
      </c>
      <c r="D6" s="3">
        <v>0.45430918544371501</v>
      </c>
      <c r="E6" s="3">
        <v>0.56038432976426999</v>
      </c>
      <c r="F6" s="3">
        <v>0.774044164604894</v>
      </c>
      <c r="G6" s="3">
        <v>1.0456219659947901</v>
      </c>
      <c r="H6" s="19">
        <v>1.0718284110290299</v>
      </c>
    </row>
    <row r="7" spans="1:8" x14ac:dyDescent="0.25">
      <c r="A7" s="12" t="s">
        <v>7</v>
      </c>
      <c r="B7" s="18">
        <v>0.42738615011007203</v>
      </c>
      <c r="C7" s="3">
        <v>0.41964479555938899</v>
      </c>
      <c r="D7" s="3">
        <v>0.58715127701740899</v>
      </c>
      <c r="E7" s="3">
        <v>0.72042284604289997</v>
      </c>
      <c r="F7" s="3">
        <v>0.91581831325646401</v>
      </c>
      <c r="G7" s="3">
        <v>1.1784856619712201</v>
      </c>
      <c r="H7" s="19">
        <v>1.28023725266157</v>
      </c>
    </row>
    <row r="8" spans="1:8" x14ac:dyDescent="0.25">
      <c r="A8" s="12" t="s">
        <v>72</v>
      </c>
      <c r="B8" s="18">
        <v>0.2404</v>
      </c>
      <c r="C8" s="3">
        <v>0.15379999999999999</v>
      </c>
      <c r="D8" s="3">
        <v>0.1794</v>
      </c>
      <c r="E8" s="3">
        <v>0.17929999999999999</v>
      </c>
      <c r="F8" s="3">
        <v>0.14960000000000001</v>
      </c>
      <c r="G8" s="3">
        <v>0.1424</v>
      </c>
      <c r="H8" s="19">
        <v>0.1459</v>
      </c>
    </row>
    <row r="9" spans="1:8" x14ac:dyDescent="0.25">
      <c r="A9" s="12" t="s">
        <v>8</v>
      </c>
      <c r="B9" s="20">
        <v>7.5547000000000004</v>
      </c>
      <c r="C9" s="9">
        <v>3.0101</v>
      </c>
      <c r="D9" s="9">
        <v>9.6266999999999996</v>
      </c>
      <c r="E9" s="9">
        <v>6.3400999999999996</v>
      </c>
      <c r="F9" s="9">
        <v>9.6652000000000005</v>
      </c>
      <c r="G9" s="7">
        <v>5.73</v>
      </c>
      <c r="H9" s="10">
        <v>7.7035</v>
      </c>
    </row>
    <row r="10" spans="1:8" x14ac:dyDescent="0.25">
      <c r="A10" s="11" t="s">
        <v>58</v>
      </c>
      <c r="B10" s="4">
        <v>32.369999999999997</v>
      </c>
      <c r="C10" s="4">
        <v>32.36</v>
      </c>
      <c r="D10" s="4">
        <v>40.98</v>
      </c>
      <c r="E10" s="4">
        <v>47.63</v>
      </c>
      <c r="F10" s="4">
        <v>54.76</v>
      </c>
      <c r="G10" s="4">
        <v>59.97</v>
      </c>
      <c r="H10" s="5">
        <v>53.51</v>
      </c>
    </row>
    <row r="11" spans="1:8" x14ac:dyDescent="0.25">
      <c r="A11" s="12" t="s">
        <v>59</v>
      </c>
      <c r="B11" s="7">
        <v>5.65</v>
      </c>
      <c r="C11" s="7">
        <v>5.0999999999999996</v>
      </c>
      <c r="D11" s="7">
        <v>5.03</v>
      </c>
      <c r="E11" s="7">
        <v>4.38</v>
      </c>
      <c r="F11" s="7">
        <v>4.88</v>
      </c>
      <c r="G11" s="47">
        <v>6.56</v>
      </c>
      <c r="H11" s="8">
        <v>12.74</v>
      </c>
    </row>
    <row r="12" spans="1:8" x14ac:dyDescent="0.25">
      <c r="A12" s="13" t="s">
        <v>10</v>
      </c>
      <c r="B12" s="9">
        <f t="shared" ref="B12:F12" si="0">INDEX($A13:$A27,MATCH(MAX(B13:B27),B13:B27,0))</f>
        <v>17.5</v>
      </c>
      <c r="C12" s="9">
        <f t="shared" si="0"/>
        <v>17.5</v>
      </c>
      <c r="D12" s="9">
        <f t="shared" si="0"/>
        <v>32.5</v>
      </c>
      <c r="E12" s="9">
        <f t="shared" si="0"/>
        <v>37.5</v>
      </c>
      <c r="F12" s="9">
        <f t="shared" si="0"/>
        <v>47.5</v>
      </c>
      <c r="G12" s="7">
        <f>INDEX($A13:$A27,MATCH(MAX(G13:G27),G13:G27,0))</f>
        <v>62.5</v>
      </c>
      <c r="H12" s="10">
        <f>INDEX($A13:$A27,MATCH(MAX(H13:H27),H13:H27,0))</f>
        <v>62.5</v>
      </c>
    </row>
    <row r="13" spans="1:8" x14ac:dyDescent="0.25">
      <c r="A13" s="25">
        <v>82.5</v>
      </c>
      <c r="B13" s="4"/>
      <c r="C13" s="4"/>
      <c r="D13" s="4"/>
      <c r="E13" s="4"/>
      <c r="F13" s="4"/>
      <c r="G13" s="14"/>
      <c r="H13" s="5"/>
    </row>
    <row r="14" spans="1:8" x14ac:dyDescent="0.25">
      <c r="A14" s="26">
        <v>77.5</v>
      </c>
      <c r="B14" s="7"/>
      <c r="C14" s="7"/>
      <c r="D14" s="7"/>
      <c r="E14" s="7"/>
      <c r="F14" s="7"/>
      <c r="G14" s="2"/>
      <c r="H14" s="8"/>
    </row>
    <row r="15" spans="1:8" x14ac:dyDescent="0.25">
      <c r="A15" s="26">
        <v>72.5</v>
      </c>
      <c r="B15" s="7"/>
      <c r="C15" s="7"/>
      <c r="D15" s="7"/>
      <c r="E15" s="7"/>
      <c r="F15" s="7"/>
      <c r="G15" s="2"/>
      <c r="H15" s="8"/>
    </row>
    <row r="16" spans="1:8" x14ac:dyDescent="0.25">
      <c r="A16" s="26">
        <v>67.5</v>
      </c>
      <c r="B16" s="7"/>
      <c r="C16" s="7"/>
      <c r="D16" s="7"/>
      <c r="E16" s="7"/>
      <c r="F16" s="7"/>
      <c r="G16" s="2">
        <v>8.9599999999999999E-2</v>
      </c>
      <c r="H16" s="8">
        <v>0.17499999999999999</v>
      </c>
    </row>
    <row r="17" spans="1:8" x14ac:dyDescent="0.25">
      <c r="A17" s="26">
        <v>62.5</v>
      </c>
      <c r="B17" s="7"/>
      <c r="C17" s="7"/>
      <c r="D17" s="7"/>
      <c r="E17" s="7"/>
      <c r="F17" s="7"/>
      <c r="G17" s="2">
        <v>0.2727</v>
      </c>
      <c r="H17" s="8">
        <v>0.374</v>
      </c>
    </row>
    <row r="18" spans="1:8" x14ac:dyDescent="0.25">
      <c r="A18" s="26">
        <v>57.5</v>
      </c>
      <c r="B18" s="7"/>
      <c r="C18" s="7"/>
      <c r="D18" s="7"/>
      <c r="E18" s="7"/>
      <c r="F18" s="7">
        <v>0.14960000000000001</v>
      </c>
      <c r="G18" s="2">
        <v>6.7199999999999996E-2</v>
      </c>
      <c r="H18" s="8">
        <v>4.9000000000000002E-2</v>
      </c>
    </row>
    <row r="19" spans="1:8" x14ac:dyDescent="0.25">
      <c r="A19" s="26">
        <v>52.5</v>
      </c>
      <c r="B19" s="7"/>
      <c r="C19" s="7"/>
      <c r="D19" s="7"/>
      <c r="E19" s="7">
        <v>6.7100000000000007E-2</v>
      </c>
      <c r="F19" s="7">
        <v>0.26329999999999998</v>
      </c>
      <c r="G19" s="2">
        <v>0.19289999999999999</v>
      </c>
      <c r="H19" s="8">
        <v>0.1779</v>
      </c>
    </row>
    <row r="20" spans="1:8" x14ac:dyDescent="0.25">
      <c r="A20" s="26">
        <v>47.5</v>
      </c>
      <c r="B20" s="7"/>
      <c r="C20" s="7"/>
      <c r="D20" s="7"/>
      <c r="E20" s="7">
        <v>0.15229999999999999</v>
      </c>
      <c r="F20" s="7">
        <v>0.30049999999999999</v>
      </c>
      <c r="G20" s="2">
        <v>0.1666</v>
      </c>
      <c r="H20" s="8">
        <v>0.1482</v>
      </c>
    </row>
    <row r="21" spans="1:8" x14ac:dyDescent="0.25">
      <c r="A21" s="26">
        <v>42.5</v>
      </c>
      <c r="B21" s="7"/>
      <c r="C21" s="7"/>
      <c r="D21" s="7">
        <v>0.14829999999999999</v>
      </c>
      <c r="E21" s="7">
        <v>0.23369999999999999</v>
      </c>
      <c r="F21" s="7">
        <v>0.26450000000000001</v>
      </c>
      <c r="G21" s="2">
        <v>0.1193</v>
      </c>
      <c r="H21" s="8">
        <v>0.109</v>
      </c>
    </row>
    <row r="22" spans="1:8" x14ac:dyDescent="0.25">
      <c r="A22" s="26">
        <v>37.5</v>
      </c>
      <c r="B22" s="7">
        <v>4.4200000000000003E-2</v>
      </c>
      <c r="C22" s="7">
        <v>3.3500000000000002E-2</v>
      </c>
      <c r="D22" s="7">
        <v>0.24660000000000001</v>
      </c>
      <c r="E22" s="7">
        <v>0.28660000000000002</v>
      </c>
      <c r="F22" s="7">
        <v>0.19009999999999999</v>
      </c>
      <c r="G22" s="2"/>
      <c r="H22" s="8"/>
    </row>
    <row r="23" spans="1:8" x14ac:dyDescent="0.25">
      <c r="A23" s="26">
        <v>32.5</v>
      </c>
      <c r="B23" s="7">
        <v>0.1041</v>
      </c>
      <c r="C23" s="7">
        <v>8.0699999999999994E-2</v>
      </c>
      <c r="D23" s="7">
        <v>0.29380000000000001</v>
      </c>
      <c r="E23" s="7">
        <v>0.2291</v>
      </c>
      <c r="F23" s="7">
        <v>9.3399999999999997E-2</v>
      </c>
      <c r="G23" s="2"/>
      <c r="H23" s="8"/>
    </row>
    <row r="24" spans="1:8" x14ac:dyDescent="0.25">
      <c r="A24" s="26">
        <v>27.5</v>
      </c>
      <c r="B24" s="7">
        <v>0.2147</v>
      </c>
      <c r="C24" s="7">
        <v>0.16500000000000001</v>
      </c>
      <c r="D24" s="7">
        <v>0.28129999999999999</v>
      </c>
      <c r="E24" s="7">
        <v>0.1492</v>
      </c>
      <c r="F24" s="7"/>
      <c r="G24" s="2"/>
      <c r="H24" s="8"/>
    </row>
    <row r="25" spans="1:8" x14ac:dyDescent="0.25">
      <c r="A25" s="26">
        <v>22.5</v>
      </c>
      <c r="B25" s="7">
        <v>0.18729999999999999</v>
      </c>
      <c r="C25" s="7">
        <v>0.1797</v>
      </c>
      <c r="D25" s="7">
        <v>0.1517</v>
      </c>
      <c r="E25" s="7"/>
      <c r="F25" s="7"/>
      <c r="G25" s="2"/>
      <c r="H25" s="8"/>
    </row>
    <row r="26" spans="1:8" x14ac:dyDescent="0.25">
      <c r="A26" s="26">
        <v>17.5</v>
      </c>
      <c r="B26" s="7">
        <v>0.2576</v>
      </c>
      <c r="C26" s="7">
        <v>0.25900000000000001</v>
      </c>
      <c r="D26" s="7">
        <v>6.1699999999999998E-2</v>
      </c>
      <c r="E26" s="7"/>
      <c r="F26" s="7"/>
      <c r="G26" s="2"/>
      <c r="H26" s="8"/>
    </row>
    <row r="27" spans="1:8" x14ac:dyDescent="0.25">
      <c r="A27" s="27">
        <v>12.5</v>
      </c>
      <c r="B27" s="9">
        <v>0.2009</v>
      </c>
      <c r="C27" s="9">
        <v>0.2374</v>
      </c>
      <c r="D27" s="9"/>
      <c r="E27" s="9"/>
      <c r="F27" s="9"/>
      <c r="G27" s="2"/>
      <c r="H27" s="10"/>
    </row>
    <row r="28" spans="1:8" x14ac:dyDescent="0.25">
      <c r="A28" s="11" t="s">
        <v>45</v>
      </c>
      <c r="B28" s="4">
        <f>SUM(B13:B27)</f>
        <v>1.0088000000000001</v>
      </c>
      <c r="C28" s="4">
        <f t="shared" ref="C28:F28" si="1">SUM(C13:C27)</f>
        <v>0.95530000000000004</v>
      </c>
      <c r="D28" s="4">
        <f t="shared" si="1"/>
        <v>1.1834000000000002</v>
      </c>
      <c r="E28" s="4">
        <f t="shared" si="1"/>
        <v>1.1179999999999999</v>
      </c>
      <c r="F28" s="4">
        <f t="shared" si="1"/>
        <v>1.2613999999999999</v>
      </c>
      <c r="G28" s="4">
        <f>SUM(G13:G27)</f>
        <v>0.90829999999999989</v>
      </c>
      <c r="H28" s="5">
        <f>SUM(H13:H27)</f>
        <v>1.0331000000000001</v>
      </c>
    </row>
    <row r="29" spans="1:8" x14ac:dyDescent="0.25">
      <c r="A29" s="13" t="s">
        <v>46</v>
      </c>
      <c r="B29" s="9">
        <v>0.60199999999999998</v>
      </c>
      <c r="C29" s="9">
        <v>0.24199999999999999</v>
      </c>
      <c r="D29" s="9">
        <v>0.83899999999999997</v>
      </c>
      <c r="E29" s="9">
        <v>0.57999999999999996</v>
      </c>
      <c r="F29" s="9">
        <v>0.95799999999999996</v>
      </c>
      <c r="G29" s="9">
        <v>0.622</v>
      </c>
      <c r="H29" s="10">
        <v>0.84899999999999998</v>
      </c>
    </row>
    <row r="30" spans="1:8" x14ac:dyDescent="0.25">
      <c r="A30" s="24" t="s">
        <v>61</v>
      </c>
      <c r="B30" s="70">
        <v>0.69840000000000002</v>
      </c>
      <c r="C30" s="70">
        <v>0.2626</v>
      </c>
      <c r="D30" s="70">
        <v>0.96040000000000003</v>
      </c>
      <c r="E30" s="71">
        <v>0.70269999999999999</v>
      </c>
      <c r="F30" s="71">
        <v>1.1513</v>
      </c>
      <c r="G30" s="72">
        <v>0.75919999999999999</v>
      </c>
      <c r="H30" s="67">
        <v>1.0430999999999999</v>
      </c>
    </row>
    <row r="31" spans="1:8" x14ac:dyDescent="0.25">
      <c r="A31" s="56" t="s">
        <v>63</v>
      </c>
      <c r="B31" s="57">
        <f>(B28-B29)/B29</f>
        <v>0.67574750830564811</v>
      </c>
      <c r="C31" s="57">
        <f t="shared" ref="C31:G31" si="2">(C28-C29)/C29</f>
        <v>2.947520661157025</v>
      </c>
      <c r="D31" s="57">
        <f t="shared" si="2"/>
        <v>0.41048867699642466</v>
      </c>
      <c r="E31" s="57">
        <f t="shared" si="2"/>
        <v>0.92758620689655169</v>
      </c>
      <c r="F31" s="57">
        <f t="shared" si="2"/>
        <v>0.31670146137787047</v>
      </c>
      <c r="G31" s="57">
        <f t="shared" si="2"/>
        <v>0.46028938906752392</v>
      </c>
      <c r="H31" s="58">
        <f t="shared" ref="H31" si="3">(H28-H29)/H29</f>
        <v>0.21684334511189654</v>
      </c>
    </row>
    <row r="32" spans="1:8" x14ac:dyDescent="0.25">
      <c r="A32" s="59" t="s">
        <v>64</v>
      </c>
      <c r="B32" s="60">
        <f>(B28-B30)/B30</f>
        <v>0.44444444444444459</v>
      </c>
      <c r="C32" s="60">
        <f t="shared" ref="C32:G32" si="4">(C28-C30)/C30</f>
        <v>2.637852246763138</v>
      </c>
      <c r="D32" s="60">
        <f t="shared" si="4"/>
        <v>0.23219491878384027</v>
      </c>
      <c r="E32" s="60">
        <f t="shared" si="4"/>
        <v>0.59100611925430468</v>
      </c>
      <c r="F32" s="63">
        <f t="shared" si="4"/>
        <v>9.5631025796925104E-2</v>
      </c>
      <c r="G32" s="63">
        <f t="shared" si="4"/>
        <v>0.19639093782929387</v>
      </c>
      <c r="H32" s="68">
        <f t="shared" ref="H32" si="5">(H28-H30)/H30</f>
        <v>-9.5868085514330247E-3</v>
      </c>
    </row>
    <row r="33" spans="1:8" x14ac:dyDescent="0.25">
      <c r="A33" s="59" t="s">
        <v>62</v>
      </c>
      <c r="B33" s="60">
        <f>(B29-B30)/B30</f>
        <v>-0.13802978235967933</v>
      </c>
      <c r="C33" s="60">
        <f t="shared" ref="C33:G33" si="6">(C29-C30)/C30</f>
        <v>-7.8446306169078467E-2</v>
      </c>
      <c r="D33" s="60">
        <f t="shared" si="6"/>
        <v>-0.12640566430653902</v>
      </c>
      <c r="E33" s="60">
        <f t="shared" si="6"/>
        <v>-0.17461221004696176</v>
      </c>
      <c r="F33" s="64">
        <f t="shared" si="6"/>
        <v>-0.16789715973247635</v>
      </c>
      <c r="G33" s="64">
        <f t="shared" si="6"/>
        <v>-0.18071654373024235</v>
      </c>
      <c r="H33" s="69">
        <f t="shared" ref="H33" si="7">(H29-H30)/H30</f>
        <v>-0.18607995398331892</v>
      </c>
    </row>
    <row r="35" spans="1:8" x14ac:dyDescent="0.25">
      <c r="A35" t="s">
        <v>65</v>
      </c>
      <c r="B35" t="s">
        <v>66</v>
      </c>
      <c r="C35" t="s">
        <v>67</v>
      </c>
    </row>
    <row r="36" spans="1:8" x14ac:dyDescent="0.25">
      <c r="B36">
        <v>69.42</v>
      </c>
      <c r="C36">
        <v>0.91810000000000003</v>
      </c>
    </row>
    <row r="37" spans="1:8" x14ac:dyDescent="0.25">
      <c r="B37">
        <v>48</v>
      </c>
      <c r="C37">
        <v>0.54290000000000005</v>
      </c>
    </row>
    <row r="38" spans="1:8" x14ac:dyDescent="0.25">
      <c r="B38">
        <v>90.84</v>
      </c>
      <c r="C38">
        <v>1.2929999999999999</v>
      </c>
    </row>
    <row r="39" spans="1:8" x14ac:dyDescent="0.25">
      <c r="A39" t="s">
        <v>68</v>
      </c>
      <c r="B39">
        <v>8.9830000000000005</v>
      </c>
    </row>
    <row r="40" spans="1:8" x14ac:dyDescent="0.25">
      <c r="A40" t="s">
        <v>69</v>
      </c>
      <c r="B40">
        <v>0.99019999999999997</v>
      </c>
    </row>
    <row r="41" spans="1:8" x14ac:dyDescent="0.25">
      <c r="A41" t="s">
        <v>70</v>
      </c>
      <c r="B41">
        <v>0.98780000000000001</v>
      </c>
    </row>
    <row r="42" spans="1:8" x14ac:dyDescent="0.25">
      <c r="A42" t="s">
        <v>71</v>
      </c>
      <c r="B42">
        <v>1.4990000000000001</v>
      </c>
    </row>
  </sheetData>
  <mergeCells count="1">
    <mergeCell ref="B1:H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531B-BFB0-47E3-9BE4-0FE9D2102FD2}">
  <dimension ref="A1:G42"/>
  <sheetViews>
    <sheetView workbookViewId="0">
      <selection activeCell="J9" sqref="J9"/>
    </sheetView>
  </sheetViews>
  <sheetFormatPr defaultRowHeight="15" x14ac:dyDescent="0.25"/>
  <cols>
    <col min="1" max="1" width="23.85546875" bestFit="1" customWidth="1"/>
    <col min="2" max="2" width="10.7109375" bestFit="1" customWidth="1"/>
    <col min="3" max="7" width="14.28515625" bestFit="1" customWidth="1"/>
  </cols>
  <sheetData>
    <row r="1" spans="1:7" x14ac:dyDescent="0.25">
      <c r="A1" s="24" t="s">
        <v>0</v>
      </c>
      <c r="B1" s="83">
        <v>1.5</v>
      </c>
      <c r="C1" s="78"/>
      <c r="D1" s="78"/>
      <c r="E1" s="78"/>
      <c r="F1" s="78"/>
      <c r="G1" s="79"/>
    </row>
    <row r="2" spans="1:7" x14ac:dyDescent="0.25">
      <c r="A2" s="12" t="s">
        <v>1</v>
      </c>
      <c r="B2" s="34">
        <v>44519</v>
      </c>
      <c r="C2" s="15">
        <v>44519</v>
      </c>
      <c r="D2" s="15">
        <v>44519</v>
      </c>
      <c r="E2" s="15">
        <v>44519</v>
      </c>
      <c r="F2" s="15">
        <v>44519</v>
      </c>
      <c r="G2" s="16">
        <v>44519</v>
      </c>
    </row>
    <row r="3" spans="1:7" x14ac:dyDescent="0.25">
      <c r="A3" s="12" t="s">
        <v>2</v>
      </c>
      <c r="B3" s="6" t="s">
        <v>14</v>
      </c>
      <c r="C3" s="2" t="s">
        <v>3</v>
      </c>
      <c r="D3" s="2" t="s">
        <v>4</v>
      </c>
      <c r="E3" s="2" t="s">
        <v>25</v>
      </c>
      <c r="F3" s="2" t="s">
        <v>20</v>
      </c>
      <c r="G3" s="17" t="s">
        <v>24</v>
      </c>
    </row>
    <row r="4" spans="1:7" x14ac:dyDescent="0.25">
      <c r="A4" s="12" t="s">
        <v>11</v>
      </c>
      <c r="B4" s="6" t="s">
        <v>51</v>
      </c>
      <c r="C4" s="2" t="s">
        <v>50</v>
      </c>
      <c r="D4" s="2" t="s">
        <v>52</v>
      </c>
      <c r="E4" s="2" t="s">
        <v>49</v>
      </c>
      <c r="F4" s="2" t="s">
        <v>48</v>
      </c>
      <c r="G4" s="17" t="s">
        <v>47</v>
      </c>
    </row>
    <row r="5" spans="1:7" x14ac:dyDescent="0.25">
      <c r="A5" s="12" t="s">
        <v>5</v>
      </c>
      <c r="B5" s="18">
        <v>0.36153991929201301</v>
      </c>
      <c r="C5" s="3">
        <v>0.53003552503932605</v>
      </c>
      <c r="D5" s="3">
        <v>0.53389976834311703</v>
      </c>
      <c r="E5" s="3">
        <v>0.617973764840686</v>
      </c>
      <c r="F5" s="3">
        <v>0.88065267604014996</v>
      </c>
      <c r="G5" s="19">
        <v>1.1447413275190399</v>
      </c>
    </row>
    <row r="6" spans="1:7" x14ac:dyDescent="0.25">
      <c r="A6" s="12" t="s">
        <v>6</v>
      </c>
      <c r="B6" s="18">
        <v>0.280222425272104</v>
      </c>
      <c r="C6" s="3">
        <v>0.47583167148426397</v>
      </c>
      <c r="D6" s="3">
        <v>0.49182969520995301</v>
      </c>
      <c r="E6" s="3">
        <v>0.52991215826793403</v>
      </c>
      <c r="F6" s="3">
        <v>0.815182513569634</v>
      </c>
      <c r="G6" s="19">
        <v>1.01474680424313</v>
      </c>
    </row>
    <row r="7" spans="1:7" x14ac:dyDescent="0.25">
      <c r="A7" s="12" t="s">
        <v>7</v>
      </c>
      <c r="B7" s="18">
        <v>0.42762984179874902</v>
      </c>
      <c r="C7" s="3">
        <v>0.56920735182707705</v>
      </c>
      <c r="D7" s="3">
        <v>0.57340726391006103</v>
      </c>
      <c r="E7" s="3">
        <v>0.71212830935050597</v>
      </c>
      <c r="F7" s="3">
        <v>0.937879268658802</v>
      </c>
      <c r="G7" s="19">
        <v>1.2618333442871901</v>
      </c>
    </row>
    <row r="8" spans="1:7" x14ac:dyDescent="0.25">
      <c r="A8" s="12" t="s">
        <v>72</v>
      </c>
      <c r="B8" s="77">
        <v>0.25990000000000002</v>
      </c>
      <c r="C8" s="47">
        <v>0.1459</v>
      </c>
      <c r="D8" s="47">
        <v>0.1444</v>
      </c>
      <c r="E8" s="47">
        <v>0.18459999999999999</v>
      </c>
      <c r="F8" s="47">
        <v>0.14510000000000001</v>
      </c>
      <c r="G8" s="19">
        <v>0.15029999999999999</v>
      </c>
    </row>
    <row r="9" spans="1:7" x14ac:dyDescent="0.25">
      <c r="A9" s="12" t="s">
        <v>8</v>
      </c>
      <c r="B9" s="33">
        <v>9.0277999999999992</v>
      </c>
      <c r="C9" s="7">
        <v>4.3895999999999997</v>
      </c>
      <c r="D9" s="7">
        <v>4.9625000000000004</v>
      </c>
      <c r="E9" s="7">
        <v>8.6731999999999996</v>
      </c>
      <c r="F9" s="7">
        <v>6.7089999999999996</v>
      </c>
      <c r="G9" s="8">
        <v>11.4068</v>
      </c>
    </row>
    <row r="10" spans="1:7" x14ac:dyDescent="0.25">
      <c r="A10" s="11" t="s">
        <v>58</v>
      </c>
      <c r="B10" s="48">
        <v>36.06</v>
      </c>
      <c r="C10" s="48">
        <v>47.08</v>
      </c>
      <c r="D10" s="48">
        <v>42.94</v>
      </c>
      <c r="E10" s="48">
        <v>47.56</v>
      </c>
      <c r="F10" s="48">
        <v>56.06</v>
      </c>
      <c r="G10" s="49">
        <v>60.99</v>
      </c>
    </row>
    <row r="11" spans="1:7" x14ac:dyDescent="0.25">
      <c r="A11" s="12" t="s">
        <v>59</v>
      </c>
      <c r="B11" s="40">
        <v>8.86</v>
      </c>
      <c r="C11" s="40">
        <v>6.28</v>
      </c>
      <c r="D11" s="40">
        <v>5.91</v>
      </c>
      <c r="E11" s="40">
        <v>6.9</v>
      </c>
      <c r="F11" s="40">
        <v>7.99</v>
      </c>
      <c r="G11" s="50">
        <v>7.22</v>
      </c>
    </row>
    <row r="12" spans="1:7" x14ac:dyDescent="0.25">
      <c r="A12" s="13" t="s">
        <v>10</v>
      </c>
      <c r="B12" s="28">
        <f t="shared" ref="B12:G12" si="0">INDEX($A13:$A27,MATCH(MAX(B13:B27),B13:B27,0))</f>
        <v>32.5</v>
      </c>
      <c r="C12" s="29">
        <f t="shared" si="0"/>
        <v>37.5</v>
      </c>
      <c r="D12" s="29">
        <f t="shared" si="0"/>
        <v>37.5</v>
      </c>
      <c r="E12" s="29">
        <f t="shared" si="0"/>
        <v>47.5</v>
      </c>
      <c r="F12" s="29">
        <f t="shared" si="0"/>
        <v>57.5</v>
      </c>
      <c r="G12" s="30">
        <f t="shared" si="0"/>
        <v>62.5</v>
      </c>
    </row>
    <row r="13" spans="1:7" x14ac:dyDescent="0.25">
      <c r="A13" s="25">
        <v>82.5</v>
      </c>
      <c r="B13" s="32"/>
      <c r="C13" s="4"/>
      <c r="D13" s="4"/>
      <c r="E13" s="4"/>
      <c r="F13" s="4"/>
      <c r="G13" s="5"/>
    </row>
    <row r="14" spans="1:7" x14ac:dyDescent="0.25">
      <c r="A14" s="26">
        <v>77.5</v>
      </c>
      <c r="B14" s="33"/>
      <c r="C14" s="7"/>
      <c r="D14" s="7"/>
      <c r="E14" s="7"/>
      <c r="F14" s="7"/>
      <c r="G14" s="8"/>
    </row>
    <row r="15" spans="1:7" x14ac:dyDescent="0.25">
      <c r="A15" s="26">
        <v>72.5</v>
      </c>
      <c r="B15" s="33"/>
      <c r="C15" s="7"/>
      <c r="D15" s="7"/>
      <c r="E15" s="7"/>
      <c r="F15" s="7"/>
      <c r="G15" s="8"/>
    </row>
    <row r="16" spans="1:7" x14ac:dyDescent="0.25">
      <c r="A16" s="26">
        <v>67.5</v>
      </c>
      <c r="B16" s="33"/>
      <c r="C16" s="7"/>
      <c r="D16" s="7"/>
      <c r="E16" s="7"/>
      <c r="F16" s="7"/>
      <c r="G16" s="8">
        <v>0.32340000000000002</v>
      </c>
    </row>
    <row r="17" spans="1:7" x14ac:dyDescent="0.25">
      <c r="A17" s="26">
        <v>62.5</v>
      </c>
      <c r="B17" s="33"/>
      <c r="C17" s="7"/>
      <c r="D17" s="7"/>
      <c r="E17" s="7"/>
      <c r="F17" s="7"/>
      <c r="G17" s="8">
        <v>0.66080000000000005</v>
      </c>
    </row>
    <row r="18" spans="1:7" x14ac:dyDescent="0.25">
      <c r="A18" s="26">
        <v>57.5</v>
      </c>
      <c r="B18" s="33"/>
      <c r="C18" s="7"/>
      <c r="D18" s="7"/>
      <c r="E18" s="7"/>
      <c r="F18" s="7">
        <v>0.24740000000000001</v>
      </c>
      <c r="G18" s="8">
        <v>8.4400000000000003E-2</v>
      </c>
    </row>
    <row r="19" spans="1:7" x14ac:dyDescent="0.25">
      <c r="A19" s="26">
        <v>52.5</v>
      </c>
      <c r="B19" s="33"/>
      <c r="C19" s="7"/>
      <c r="D19" s="7"/>
      <c r="E19" s="7">
        <v>0.11840000000000001</v>
      </c>
      <c r="F19" s="7">
        <v>0.1938</v>
      </c>
      <c r="G19" s="8">
        <v>0.1804</v>
      </c>
    </row>
    <row r="20" spans="1:7" x14ac:dyDescent="0.25">
      <c r="A20" s="26">
        <v>47.5</v>
      </c>
      <c r="B20" s="33"/>
      <c r="C20" s="7"/>
      <c r="D20" s="7">
        <v>0.1084</v>
      </c>
      <c r="E20" s="7">
        <v>0.21279999999999999</v>
      </c>
      <c r="F20" s="7">
        <v>0.12740000000000001</v>
      </c>
      <c r="G20" s="8">
        <v>9.9099999999999994E-2</v>
      </c>
    </row>
    <row r="21" spans="1:7" x14ac:dyDescent="0.25">
      <c r="A21" s="26">
        <v>42.5</v>
      </c>
      <c r="B21" s="33"/>
      <c r="C21" s="7"/>
      <c r="D21" s="7">
        <v>0.18379999999999999</v>
      </c>
      <c r="E21" s="7">
        <v>0.2024</v>
      </c>
      <c r="F21" s="7">
        <v>7.7399999999999997E-2</v>
      </c>
      <c r="G21" s="8">
        <v>5.7299999999999997E-2</v>
      </c>
    </row>
    <row r="22" spans="1:7" x14ac:dyDescent="0.25">
      <c r="A22" s="26">
        <v>37.5</v>
      </c>
      <c r="B22" s="33">
        <v>0.12740000000000001</v>
      </c>
      <c r="C22" s="7">
        <v>0.19539999999999999</v>
      </c>
      <c r="D22" s="7">
        <v>0.2024</v>
      </c>
      <c r="E22" s="7">
        <v>0.15040000000000001</v>
      </c>
      <c r="F22" s="7">
        <v>5.11E-2</v>
      </c>
      <c r="G22" s="8"/>
    </row>
    <row r="23" spans="1:7" x14ac:dyDescent="0.25">
      <c r="A23" s="26">
        <v>32.5</v>
      </c>
      <c r="B23" s="33">
        <v>0.17280000000000001</v>
      </c>
      <c r="C23" s="7">
        <v>0.14979999999999999</v>
      </c>
      <c r="D23" s="7">
        <v>0.15740000000000001</v>
      </c>
      <c r="E23" s="7">
        <v>0.1101</v>
      </c>
      <c r="F23" s="7">
        <v>4.3299999999999998E-2</v>
      </c>
      <c r="G23" s="8"/>
    </row>
    <row r="24" spans="1:7" x14ac:dyDescent="0.25">
      <c r="A24" s="26">
        <v>27.5</v>
      </c>
      <c r="B24" s="33">
        <v>0.16739999999999999</v>
      </c>
      <c r="C24" s="7">
        <v>0.1094</v>
      </c>
      <c r="D24" s="7">
        <v>0.1041</v>
      </c>
      <c r="E24" s="7">
        <v>8.8300000000000003E-2</v>
      </c>
      <c r="F24" s="7"/>
      <c r="G24" s="8"/>
    </row>
    <row r="25" spans="1:7" x14ac:dyDescent="0.25">
      <c r="A25" s="26">
        <v>22.5</v>
      </c>
      <c r="B25" s="33">
        <v>0.12740000000000001</v>
      </c>
      <c r="C25" s="7">
        <v>8.3400000000000002E-2</v>
      </c>
      <c r="D25" s="7">
        <v>7.7299999999999994E-2</v>
      </c>
      <c r="E25" s="7"/>
      <c r="F25" s="7"/>
      <c r="G25" s="8"/>
    </row>
    <row r="26" spans="1:7" x14ac:dyDescent="0.25">
      <c r="A26" s="26">
        <v>17.5</v>
      </c>
      <c r="B26" s="33">
        <v>0.1041</v>
      </c>
      <c r="C26" s="7">
        <v>7.7100000000000002E-2</v>
      </c>
      <c r="D26" s="7"/>
      <c r="E26" s="7"/>
      <c r="F26" s="7"/>
      <c r="G26" s="8"/>
    </row>
    <row r="27" spans="1:7" x14ac:dyDescent="0.25">
      <c r="A27" s="27">
        <v>12.5</v>
      </c>
      <c r="B27" s="28">
        <v>9.6299999999999997E-2</v>
      </c>
      <c r="C27" s="29">
        <v>7.3300000000000004E-2</v>
      </c>
      <c r="D27" s="29"/>
      <c r="E27" s="29"/>
      <c r="F27" s="29"/>
      <c r="G27" s="30"/>
    </row>
    <row r="28" spans="1:7" x14ac:dyDescent="0.25">
      <c r="A28" s="44" t="s">
        <v>45</v>
      </c>
      <c r="B28" s="32">
        <f t="shared" ref="B28:G28" si="1">SUM(B13:B27)</f>
        <v>0.79539999999999988</v>
      </c>
      <c r="C28" s="4">
        <f t="shared" si="1"/>
        <v>0.68840000000000001</v>
      </c>
      <c r="D28" s="4">
        <f t="shared" si="1"/>
        <v>0.83340000000000003</v>
      </c>
      <c r="E28" s="4">
        <f t="shared" si="1"/>
        <v>0.88239999999999996</v>
      </c>
      <c r="F28" s="4">
        <f t="shared" si="1"/>
        <v>0.74040000000000006</v>
      </c>
      <c r="G28" s="5">
        <f t="shared" si="1"/>
        <v>1.4054</v>
      </c>
    </row>
    <row r="29" spans="1:7" x14ac:dyDescent="0.25">
      <c r="A29" s="45" t="s">
        <v>46</v>
      </c>
      <c r="B29" s="53">
        <v>0.74450008054403405</v>
      </c>
      <c r="C29" s="54">
        <v>0.392040730870576</v>
      </c>
      <c r="D29" s="54">
        <v>0.44879054779137301</v>
      </c>
      <c r="E29" s="54">
        <v>0.81173328373251996</v>
      </c>
      <c r="F29" s="54">
        <v>0.68336491298596502</v>
      </c>
      <c r="G29" s="55">
        <v>1.25307198498863</v>
      </c>
    </row>
    <row r="30" spans="1:7" x14ac:dyDescent="0.25">
      <c r="A30" s="24" t="s">
        <v>61</v>
      </c>
      <c r="B30" s="51">
        <v>0.86280000000000001</v>
      </c>
      <c r="C30" s="51">
        <v>0.48209999999999997</v>
      </c>
      <c r="D30" s="51">
        <v>0.53539999999999999</v>
      </c>
      <c r="E30" s="51">
        <v>0.95240000000000002</v>
      </c>
      <c r="F30" s="51">
        <v>0.84309999999999996</v>
      </c>
      <c r="G30" s="52">
        <v>1.4777</v>
      </c>
    </row>
    <row r="31" spans="1:7" x14ac:dyDescent="0.25">
      <c r="A31" s="56" t="s">
        <v>63</v>
      </c>
      <c r="B31" s="57">
        <f>(B28-B29)/B29</f>
        <v>6.8367916654584318E-2</v>
      </c>
      <c r="C31" s="57">
        <f t="shared" ref="C31:G31" si="2">(C28-C29)/C29</f>
        <v>0.75593999753882912</v>
      </c>
      <c r="D31" s="57">
        <f t="shared" si="2"/>
        <v>0.85699098187651335</v>
      </c>
      <c r="E31" s="57">
        <f t="shared" si="2"/>
        <v>8.7056571023599788E-2</v>
      </c>
      <c r="F31" s="57">
        <f t="shared" si="2"/>
        <v>8.3462123867056703E-2</v>
      </c>
      <c r="G31" s="58">
        <f t="shared" si="2"/>
        <v>0.12156365862153731</v>
      </c>
    </row>
    <row r="32" spans="1:7" x14ac:dyDescent="0.25">
      <c r="A32" s="59" t="s">
        <v>64</v>
      </c>
      <c r="B32" s="60">
        <f>(B28-B30)/B30</f>
        <v>-7.8117756142791053E-2</v>
      </c>
      <c r="C32" s="60">
        <f t="shared" ref="C32:G32" si="3">(C28-C30)/C30</f>
        <v>0.4279195187720391</v>
      </c>
      <c r="D32" s="60">
        <f t="shared" si="3"/>
        <v>0.55659320134478907</v>
      </c>
      <c r="E32" s="60">
        <f t="shared" si="3"/>
        <v>-7.3498530029399475E-2</v>
      </c>
      <c r="F32" s="63">
        <f t="shared" si="3"/>
        <v>-0.12181235915075306</v>
      </c>
      <c r="G32" s="61">
        <f t="shared" si="3"/>
        <v>-4.8927387155714985E-2</v>
      </c>
    </row>
    <row r="33" spans="1:7" x14ac:dyDescent="0.25">
      <c r="A33" s="59" t="s">
        <v>62</v>
      </c>
      <c r="B33" s="60">
        <f>(B29-B30)/B30</f>
        <v>-0.13711163590167588</v>
      </c>
      <c r="C33" s="60">
        <f t="shared" ref="C33:G33" si="4">(C29-C30)/C30</f>
        <v>-0.18680620022697361</v>
      </c>
      <c r="D33" s="60">
        <f t="shared" si="4"/>
        <v>-0.16176588010576576</v>
      </c>
      <c r="E33" s="60">
        <f t="shared" si="4"/>
        <v>-0.14769709813889129</v>
      </c>
      <c r="F33" s="64">
        <f t="shared" si="4"/>
        <v>-0.18946161429727784</v>
      </c>
      <c r="G33" s="61">
        <f t="shared" si="4"/>
        <v>-0.1520119205599039</v>
      </c>
    </row>
    <row r="35" spans="1:7" x14ac:dyDescent="0.25">
      <c r="A35" t="s">
        <v>65</v>
      </c>
      <c r="B35" t="s">
        <v>66</v>
      </c>
      <c r="C35" t="s">
        <v>67</v>
      </c>
    </row>
    <row r="36" spans="1:7" x14ac:dyDescent="0.25">
      <c r="B36">
        <v>70.91</v>
      </c>
      <c r="C36">
        <v>0.9849</v>
      </c>
    </row>
    <row r="37" spans="1:7" x14ac:dyDescent="0.25">
      <c r="B37">
        <v>27.62</v>
      </c>
      <c r="C37">
        <v>0.16270000000000001</v>
      </c>
    </row>
    <row r="38" spans="1:7" x14ac:dyDescent="0.25">
      <c r="B38">
        <v>114.2</v>
      </c>
      <c r="C38">
        <v>1.8069999999999999</v>
      </c>
    </row>
    <row r="39" spans="1:7" x14ac:dyDescent="0.25">
      <c r="A39" t="s">
        <v>68</v>
      </c>
      <c r="B39">
        <v>51.73</v>
      </c>
    </row>
    <row r="40" spans="1:7" x14ac:dyDescent="0.25">
      <c r="A40" t="s">
        <v>69</v>
      </c>
      <c r="B40">
        <v>0.93940000000000001</v>
      </c>
    </row>
    <row r="41" spans="1:7" x14ac:dyDescent="0.25">
      <c r="A41" t="s">
        <v>70</v>
      </c>
      <c r="B41">
        <v>0.92430000000000001</v>
      </c>
    </row>
    <row r="42" spans="1:7" x14ac:dyDescent="0.25">
      <c r="A42" t="s">
        <v>71</v>
      </c>
      <c r="B42">
        <v>3.5960000000000001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ADA9-223A-4821-9E6E-39B33698320D}">
  <dimension ref="A1:I42"/>
  <sheetViews>
    <sheetView topLeftCell="A4" workbookViewId="0">
      <selection activeCell="F30" sqref="B28:F30"/>
    </sheetView>
  </sheetViews>
  <sheetFormatPr defaultRowHeight="15" x14ac:dyDescent="0.25"/>
  <cols>
    <col min="1" max="1" width="24.28515625" customWidth="1"/>
    <col min="2" max="2" width="10.7109375" bestFit="1" customWidth="1"/>
    <col min="3" max="8" width="14.28515625" bestFit="1" customWidth="1"/>
  </cols>
  <sheetData>
    <row r="1" spans="1:9" x14ac:dyDescent="0.25">
      <c r="A1" s="24" t="s">
        <v>0</v>
      </c>
      <c r="B1" s="83">
        <v>2</v>
      </c>
      <c r="C1" s="78"/>
      <c r="D1" s="78"/>
      <c r="E1" s="78"/>
      <c r="F1" s="79"/>
    </row>
    <row r="2" spans="1:9" x14ac:dyDescent="0.25">
      <c r="A2" s="12" t="s">
        <v>1</v>
      </c>
      <c r="B2" s="21">
        <v>44514</v>
      </c>
      <c r="C2" s="22">
        <v>44514</v>
      </c>
      <c r="D2" s="22">
        <v>44514</v>
      </c>
      <c r="E2" s="22">
        <v>44514</v>
      </c>
      <c r="F2" s="23">
        <v>44514</v>
      </c>
      <c r="I2" s="1"/>
    </row>
    <row r="3" spans="1:9" x14ac:dyDescent="0.25">
      <c r="A3" s="12" t="s">
        <v>2</v>
      </c>
      <c r="B3" s="6" t="s">
        <v>14</v>
      </c>
      <c r="C3" s="2" t="s">
        <v>3</v>
      </c>
      <c r="D3" s="2" t="s">
        <v>25</v>
      </c>
      <c r="E3" s="2" t="s">
        <v>21</v>
      </c>
      <c r="F3" s="17" t="s">
        <v>26</v>
      </c>
    </row>
    <row r="4" spans="1:9" x14ac:dyDescent="0.25">
      <c r="A4" s="12" t="s">
        <v>11</v>
      </c>
      <c r="B4" s="6" t="s">
        <v>29</v>
      </c>
      <c r="C4" s="2" t="s">
        <v>28</v>
      </c>
      <c r="D4" s="2" t="s">
        <v>27</v>
      </c>
      <c r="E4" s="2" t="s">
        <v>30</v>
      </c>
      <c r="F4" s="17" t="s">
        <v>31</v>
      </c>
    </row>
    <row r="5" spans="1:9" x14ac:dyDescent="0.25">
      <c r="A5" s="12" t="s">
        <v>5</v>
      </c>
      <c r="B5" s="18">
        <v>0.36087134631843398</v>
      </c>
      <c r="C5" s="3">
        <v>0.54404864602990899</v>
      </c>
      <c r="D5" s="3">
        <v>0.64805355842623802</v>
      </c>
      <c r="E5" s="3">
        <v>0.89273279308601805</v>
      </c>
      <c r="F5" s="19">
        <v>1.1569503721835099</v>
      </c>
    </row>
    <row r="6" spans="1:9" x14ac:dyDescent="0.25">
      <c r="A6" s="12" t="s">
        <v>6</v>
      </c>
      <c r="B6" s="18">
        <v>0.277269548058728</v>
      </c>
      <c r="C6" s="3">
        <v>0.48059833794676199</v>
      </c>
      <c r="D6" s="3">
        <v>0.56778434158929802</v>
      </c>
      <c r="E6" s="3">
        <v>0.79660526026973999</v>
      </c>
      <c r="F6" s="19">
        <v>1.01506831427073</v>
      </c>
    </row>
    <row r="7" spans="1:9" x14ac:dyDescent="0.25">
      <c r="A7" s="12" t="s">
        <v>7</v>
      </c>
      <c r="B7" s="18">
        <v>0.43583669222569599</v>
      </c>
      <c r="C7" s="3">
        <v>0.59093931307648395</v>
      </c>
      <c r="D7" s="3">
        <v>0.73055956699312596</v>
      </c>
      <c r="E7" s="3">
        <v>0.96813705315860699</v>
      </c>
      <c r="F7" s="19">
        <v>1.3103704349396701</v>
      </c>
    </row>
    <row r="8" spans="1:9" x14ac:dyDescent="0.25">
      <c r="A8" s="12" t="s">
        <v>72</v>
      </c>
      <c r="B8" s="18">
        <v>0.26090000000000002</v>
      </c>
      <c r="C8" s="3">
        <v>0.14779999999999999</v>
      </c>
      <c r="D8" s="3">
        <v>0.16919999999999999</v>
      </c>
      <c r="E8" s="3">
        <v>0.1487</v>
      </c>
      <c r="F8" s="19">
        <v>0.155</v>
      </c>
    </row>
    <row r="9" spans="1:9" x14ac:dyDescent="0.25">
      <c r="A9" s="12" t="s">
        <v>8</v>
      </c>
      <c r="B9" s="20">
        <v>7.6012000000000004</v>
      </c>
      <c r="C9" s="9">
        <v>3.8136000000000001</v>
      </c>
      <c r="D9" s="9">
        <v>7.6612999999999998</v>
      </c>
      <c r="E9" s="9">
        <v>8.4102999999999994</v>
      </c>
      <c r="F9" s="10">
        <v>9.3998000000000008</v>
      </c>
    </row>
    <row r="10" spans="1:9" x14ac:dyDescent="0.25">
      <c r="A10" s="11" t="s">
        <v>58</v>
      </c>
      <c r="B10" s="48">
        <v>32.86</v>
      </c>
      <c r="C10" s="4">
        <v>42.34</v>
      </c>
      <c r="D10" s="4">
        <v>44.55</v>
      </c>
      <c r="E10" s="48">
        <v>54.32</v>
      </c>
      <c r="F10" s="49">
        <v>56.68</v>
      </c>
    </row>
    <row r="11" spans="1:9" x14ac:dyDescent="0.25">
      <c r="A11" s="12" t="s">
        <v>59</v>
      </c>
      <c r="B11" s="40">
        <v>6.16</v>
      </c>
      <c r="C11" s="7">
        <v>6.88</v>
      </c>
      <c r="D11" s="7">
        <v>4.2</v>
      </c>
      <c r="E11" s="40">
        <v>5.36</v>
      </c>
      <c r="F11" s="50">
        <v>6.17</v>
      </c>
    </row>
    <row r="12" spans="1:9" x14ac:dyDescent="0.25">
      <c r="A12" s="13" t="s">
        <v>10</v>
      </c>
      <c r="B12" s="9">
        <f t="shared" ref="B12:E12" si="0">INDEX($A13:$A27,MATCH(MAX(B13:B27),B13:B27,0))</f>
        <v>22.5</v>
      </c>
      <c r="C12" s="9">
        <f t="shared" si="0"/>
        <v>22.5</v>
      </c>
      <c r="D12" s="9">
        <f t="shared" si="0"/>
        <v>37.5</v>
      </c>
      <c r="E12" s="9">
        <f t="shared" si="0"/>
        <v>37.5</v>
      </c>
      <c r="F12" s="10">
        <f>INDEX($A13:$A27,MATCH(MAX(F13:F27),F13:F27,0))</f>
        <v>67.5</v>
      </c>
    </row>
    <row r="13" spans="1:9" x14ac:dyDescent="0.25">
      <c r="A13" s="25">
        <v>82.5</v>
      </c>
      <c r="B13" s="4"/>
      <c r="C13" s="4"/>
      <c r="D13" s="4"/>
      <c r="E13" s="4"/>
      <c r="F13" s="5"/>
    </row>
    <row r="14" spans="1:9" x14ac:dyDescent="0.25">
      <c r="A14" s="26">
        <v>77.5</v>
      </c>
      <c r="B14" s="7"/>
      <c r="C14" s="7"/>
      <c r="D14" s="7"/>
      <c r="E14" s="7"/>
      <c r="F14" s="8"/>
    </row>
    <row r="15" spans="1:9" x14ac:dyDescent="0.25">
      <c r="A15" s="26">
        <v>72.5</v>
      </c>
      <c r="B15" s="7"/>
      <c r="C15" s="7"/>
      <c r="D15" s="7"/>
      <c r="E15" s="7"/>
      <c r="F15" s="8">
        <v>0.107</v>
      </c>
    </row>
    <row r="16" spans="1:9" x14ac:dyDescent="0.25">
      <c r="A16" s="26">
        <v>67.5</v>
      </c>
      <c r="B16" s="7"/>
      <c r="C16" s="7"/>
      <c r="D16" s="7"/>
      <c r="E16" s="7"/>
      <c r="F16" s="8">
        <v>0.80269999999999997</v>
      </c>
    </row>
    <row r="17" spans="1:7" x14ac:dyDescent="0.25">
      <c r="A17" s="26">
        <v>62.5</v>
      </c>
      <c r="B17" s="7"/>
      <c r="C17" s="7"/>
      <c r="D17" s="7"/>
      <c r="E17" s="7">
        <v>5.62E-2</v>
      </c>
      <c r="F17" s="8">
        <v>8.9899999999999994E-2</v>
      </c>
    </row>
    <row r="18" spans="1:7" x14ac:dyDescent="0.25">
      <c r="A18" s="26">
        <v>57.5</v>
      </c>
      <c r="B18" s="7"/>
      <c r="C18" s="7"/>
      <c r="D18" s="7">
        <v>4.3999999999999997E-2</v>
      </c>
      <c r="E18" s="7">
        <v>4.5999999999999999E-2</v>
      </c>
      <c r="F18" s="8">
        <v>3.04E-2</v>
      </c>
    </row>
    <row r="19" spans="1:7" x14ac:dyDescent="0.25">
      <c r="A19" s="26">
        <v>52.5</v>
      </c>
      <c r="B19" s="7"/>
      <c r="C19" s="7"/>
      <c r="D19" s="7">
        <v>3.3799999999999997E-2</v>
      </c>
      <c r="E19" s="7">
        <v>6.08E-2</v>
      </c>
      <c r="F19" s="8">
        <v>0.1048</v>
      </c>
    </row>
    <row r="20" spans="1:7" x14ac:dyDescent="0.25">
      <c r="A20" s="26">
        <v>47.5</v>
      </c>
      <c r="B20" s="7"/>
      <c r="C20" s="7">
        <v>3.1300000000000001E-2</v>
      </c>
      <c r="D20" s="7">
        <v>3.5099999999999999E-2</v>
      </c>
      <c r="E20" s="7">
        <v>0.10340000000000001</v>
      </c>
      <c r="F20" s="8">
        <v>0.14219999999999999</v>
      </c>
    </row>
    <row r="21" spans="1:7" x14ac:dyDescent="0.25">
      <c r="A21" s="26">
        <v>42.5</v>
      </c>
      <c r="B21" s="7">
        <v>3.61E-2</v>
      </c>
      <c r="C21" s="7">
        <v>3.2199999999999999E-2</v>
      </c>
      <c r="D21" s="7">
        <v>4.8000000000000001E-2</v>
      </c>
      <c r="E21" s="7">
        <v>0.14660000000000001</v>
      </c>
      <c r="F21" s="8"/>
    </row>
    <row r="22" spans="1:7" x14ac:dyDescent="0.25">
      <c r="A22" s="26">
        <v>37.5</v>
      </c>
      <c r="B22" s="7">
        <v>5.3400000000000003E-2</v>
      </c>
      <c r="C22" s="7">
        <v>5.2600000000000001E-2</v>
      </c>
      <c r="D22" s="7">
        <v>0.1076</v>
      </c>
      <c r="E22" s="7">
        <v>0.14710000000000001</v>
      </c>
      <c r="F22" s="8"/>
    </row>
    <row r="23" spans="1:7" x14ac:dyDescent="0.25">
      <c r="A23" s="26">
        <v>32.5</v>
      </c>
      <c r="B23" s="7">
        <v>8.8700000000000001E-2</v>
      </c>
      <c r="C23" s="7">
        <v>9.2299999999999993E-2</v>
      </c>
      <c r="D23" s="7">
        <v>5.8200000000000002E-2</v>
      </c>
      <c r="E23" s="7"/>
      <c r="F23" s="8"/>
    </row>
    <row r="24" spans="1:7" x14ac:dyDescent="0.25">
      <c r="A24" s="26">
        <v>27.5</v>
      </c>
      <c r="B24" s="7">
        <v>0.12620000000000001</v>
      </c>
      <c r="C24" s="7">
        <v>0.1449</v>
      </c>
      <c r="D24" s="7"/>
      <c r="E24" s="7"/>
      <c r="F24" s="8"/>
    </row>
    <row r="25" spans="1:7" x14ac:dyDescent="0.25">
      <c r="A25" s="26">
        <v>22.5</v>
      </c>
      <c r="B25" s="7">
        <v>0.16650000000000001</v>
      </c>
      <c r="C25" s="7">
        <v>0.1489</v>
      </c>
      <c r="D25" s="7"/>
      <c r="E25" s="7"/>
      <c r="F25" s="8"/>
    </row>
    <row r="26" spans="1:7" x14ac:dyDescent="0.25">
      <c r="A26" s="26">
        <v>17.5</v>
      </c>
      <c r="B26" s="7">
        <v>0.156</v>
      </c>
      <c r="C26" s="7"/>
      <c r="D26" s="7"/>
      <c r="E26" s="7"/>
      <c r="F26" s="8"/>
    </row>
    <row r="27" spans="1:7" x14ac:dyDescent="0.25">
      <c r="A27" s="27">
        <v>12.5</v>
      </c>
      <c r="B27" s="9"/>
      <c r="C27" s="9"/>
      <c r="D27" s="9"/>
      <c r="E27" s="9"/>
      <c r="F27" s="10"/>
    </row>
    <row r="28" spans="1:7" x14ac:dyDescent="0.25">
      <c r="A28" s="11" t="s">
        <v>45</v>
      </c>
      <c r="B28" s="4">
        <f>SUM(B13:B27)</f>
        <v>0.62690000000000001</v>
      </c>
      <c r="C28" s="4">
        <f t="shared" ref="C28:F28" si="1">SUM(C13:C27)</f>
        <v>0.50219999999999998</v>
      </c>
      <c r="D28" s="4">
        <f t="shared" si="1"/>
        <v>0.32669999999999999</v>
      </c>
      <c r="E28" s="4">
        <f t="shared" si="1"/>
        <v>0.56010000000000004</v>
      </c>
      <c r="F28" s="5">
        <f t="shared" si="1"/>
        <v>1.2770000000000001</v>
      </c>
    </row>
    <row r="29" spans="1:7" x14ac:dyDescent="0.25">
      <c r="A29" s="13" t="s">
        <v>46</v>
      </c>
      <c r="B29" s="7">
        <v>0.623</v>
      </c>
      <c r="C29" s="7">
        <v>0.35099999999999998</v>
      </c>
      <c r="D29" s="7">
        <v>0.73799999999999999</v>
      </c>
      <c r="E29" s="7">
        <v>0.86899999999999999</v>
      </c>
      <c r="F29" s="8">
        <v>1.0620000000000001</v>
      </c>
    </row>
    <row r="30" spans="1:7" x14ac:dyDescent="0.25">
      <c r="A30" s="24" t="s">
        <v>61</v>
      </c>
      <c r="B30" s="65">
        <v>0.70399999999999996</v>
      </c>
      <c r="C30" s="66">
        <v>0.45810000000000001</v>
      </c>
      <c r="D30" s="66">
        <v>0.88039999999999996</v>
      </c>
      <c r="E30" s="66">
        <v>1.0677000000000001</v>
      </c>
      <c r="F30" s="67">
        <v>1.2463</v>
      </c>
    </row>
    <row r="31" spans="1:7" x14ac:dyDescent="0.25">
      <c r="A31" s="56" t="s">
        <v>63</v>
      </c>
      <c r="B31" s="57">
        <f>(B28-B29)/B29</f>
        <v>6.2600321027287556E-3</v>
      </c>
      <c r="C31" s="57">
        <f t="shared" ref="C31:F31" si="2">(C28-C29)/C29</f>
        <v>0.43076923076923079</v>
      </c>
      <c r="D31" s="57">
        <f t="shared" si="2"/>
        <v>-0.55731707317073176</v>
      </c>
      <c r="E31" s="57">
        <f t="shared" si="2"/>
        <v>-0.35546605293440731</v>
      </c>
      <c r="F31" s="58">
        <f t="shared" si="2"/>
        <v>0.20244821092278725</v>
      </c>
      <c r="G31" s="63"/>
    </row>
    <row r="32" spans="1:7" x14ac:dyDescent="0.25">
      <c r="A32" s="59" t="s">
        <v>64</v>
      </c>
      <c r="B32" s="60">
        <f>(B28-B30)/B30</f>
        <v>-0.10951704545454538</v>
      </c>
      <c r="C32" s="60">
        <f t="shared" ref="C32:F32" si="3">(C28-C30)/C30</f>
        <v>9.6267190569744532E-2</v>
      </c>
      <c r="D32" s="60">
        <f t="shared" si="3"/>
        <v>-0.62891867333030438</v>
      </c>
      <c r="E32" s="60">
        <f t="shared" si="3"/>
        <v>-0.47541444225906154</v>
      </c>
      <c r="F32" s="68">
        <f t="shared" si="3"/>
        <v>2.4632913423734391E-2</v>
      </c>
      <c r="G32" s="63"/>
    </row>
    <row r="33" spans="1:7" x14ac:dyDescent="0.25">
      <c r="A33" s="59" t="s">
        <v>62</v>
      </c>
      <c r="B33" s="60">
        <f>(B29-B30)/B30</f>
        <v>-0.11505681818181814</v>
      </c>
      <c r="C33" s="60">
        <f t="shared" ref="C33:F33" si="4">(C29-C30)/C30</f>
        <v>-0.23379174852652265</v>
      </c>
      <c r="D33" s="60">
        <f t="shared" si="4"/>
        <v>-0.16174466151749203</v>
      </c>
      <c r="E33" s="60">
        <f t="shared" si="4"/>
        <v>-0.1861009646904562</v>
      </c>
      <c r="F33" s="69">
        <f t="shared" si="4"/>
        <v>-0.14787771804541436</v>
      </c>
      <c r="G33" s="63"/>
    </row>
    <row r="34" spans="1:7" x14ac:dyDescent="0.25">
      <c r="G34" s="2"/>
    </row>
    <row r="35" spans="1:7" x14ac:dyDescent="0.25">
      <c r="A35" t="s">
        <v>65</v>
      </c>
      <c r="B35" t="s">
        <v>66</v>
      </c>
      <c r="C35" t="s">
        <v>67</v>
      </c>
    </row>
    <row r="36" spans="1:7" x14ac:dyDescent="0.25">
      <c r="B36">
        <v>86.8</v>
      </c>
      <c r="C36">
        <v>0.746</v>
      </c>
    </row>
    <row r="37" spans="1:7" x14ac:dyDescent="0.25">
      <c r="B37">
        <v>-26.87</v>
      </c>
      <c r="C37">
        <v>-0.48970000000000002</v>
      </c>
    </row>
    <row r="38" spans="1:7" x14ac:dyDescent="0.25">
      <c r="B38">
        <v>200.5</v>
      </c>
      <c r="C38">
        <v>1.982</v>
      </c>
    </row>
    <row r="39" spans="1:7" x14ac:dyDescent="0.25">
      <c r="A39" t="s">
        <v>68</v>
      </c>
      <c r="B39">
        <v>59.35</v>
      </c>
    </row>
    <row r="40" spans="1:7" x14ac:dyDescent="0.25">
      <c r="A40" t="s">
        <v>69</v>
      </c>
      <c r="B40">
        <v>0.93300000000000005</v>
      </c>
    </row>
    <row r="41" spans="1:7" x14ac:dyDescent="0.25">
      <c r="A41" t="s">
        <v>70</v>
      </c>
      <c r="B41">
        <v>0.91110000000000002</v>
      </c>
    </row>
    <row r="42" spans="1:7" x14ac:dyDescent="0.25">
      <c r="A42" t="s">
        <v>71</v>
      </c>
      <c r="B42">
        <v>4.4480000000000004</v>
      </c>
    </row>
  </sheetData>
  <mergeCells count="1"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HD0Original</vt:lpstr>
      <vt:lpstr>HD0</vt:lpstr>
      <vt:lpstr>HD0_5</vt:lpstr>
      <vt:lpstr>HD1_0</vt:lpstr>
      <vt:lpstr>HD1_5</vt:lpstr>
      <vt:lpstr>HD2_0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mpmcd</dc:creator>
  <cp:lastModifiedBy>Mark McDermott</cp:lastModifiedBy>
  <dcterms:created xsi:type="dcterms:W3CDTF">2021-11-17T18:17:57Z</dcterms:created>
  <dcterms:modified xsi:type="dcterms:W3CDTF">2021-12-05T00:04:56Z</dcterms:modified>
</cp:coreProperties>
</file>