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360" yWindow="120" windowWidth="20610" windowHeight="1164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6" i="1"/>
  <c r="J23"/>
  <c r="K23"/>
  <c r="L23"/>
  <c r="I57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K57"/>
  <c r="J57"/>
  <c r="J24"/>
  <c r="K24"/>
  <c r="L24"/>
  <c r="I36"/>
  <c r="J32"/>
  <c r="K32"/>
  <c r="L32"/>
  <c r="J33"/>
  <c r="K33"/>
  <c r="L33"/>
  <c r="J34"/>
  <c r="K34"/>
  <c r="L34"/>
  <c r="J35"/>
  <c r="K35"/>
  <c r="L35"/>
  <c r="J31"/>
  <c r="K31"/>
  <c r="L31"/>
  <c r="K36"/>
  <c r="J25"/>
  <c r="K25"/>
  <c r="L25"/>
  <c r="L26"/>
  <c r="K26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J3"/>
  <c r="M3"/>
  <c r="A46"/>
  <c r="A47"/>
  <c r="A48"/>
  <c r="A49"/>
  <c r="A50"/>
  <c r="A51"/>
  <c r="A52"/>
  <c r="A53"/>
  <c r="A54"/>
  <c r="A55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J4"/>
  <c r="M4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J5"/>
  <c r="M5"/>
  <c r="K19"/>
  <c r="K20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J2"/>
  <c r="M2"/>
  <c r="K10"/>
  <c r="K11"/>
</calcChain>
</file>

<file path=xl/sharedStrings.xml><?xml version="1.0" encoding="utf-8"?>
<sst xmlns="http://schemas.openxmlformats.org/spreadsheetml/2006/main" count="68" uniqueCount="62">
  <si>
    <t>Pop</t>
    <phoneticPr fontId="0" type="noConversion"/>
  </si>
  <si>
    <t>mortalitate</t>
    <phoneticPr fontId="0" type="noConversion"/>
  </si>
  <si>
    <t>poliflora</t>
    <phoneticPr fontId="0" type="noConversion"/>
  </si>
  <si>
    <t>salcam</t>
    <phoneticPr fontId="0" type="noConversion"/>
  </si>
  <si>
    <t>tei</t>
    <phoneticPr fontId="0" type="noConversion"/>
  </si>
  <si>
    <t>sunflower</t>
  </si>
  <si>
    <t>polyflower</t>
  </si>
  <si>
    <t>acacia</t>
  </si>
  <si>
    <t>lime</t>
  </si>
  <si>
    <t>harvesting index</t>
  </si>
  <si>
    <t>honey collected</t>
  </si>
  <si>
    <t>days/year</t>
  </si>
  <si>
    <t>flower type</t>
  </si>
  <si>
    <t>Bee population increase until day 22</t>
  </si>
  <si>
    <t>Bee population increase starting day 22</t>
  </si>
  <si>
    <t>price per kg</t>
  </si>
  <si>
    <t>honey value</t>
  </si>
  <si>
    <t>Honey value difference from sedentary / hive</t>
  </si>
  <si>
    <t xml:space="preserve">Transport cost estimation </t>
  </si>
  <si>
    <t>eur</t>
  </si>
  <si>
    <t xml:space="preserve">Bee population at start: </t>
  </si>
  <si>
    <t xml:space="preserve">Average profit rough estimation </t>
  </si>
  <si>
    <t>Average honey value / producer (45 hives)</t>
  </si>
  <si>
    <t>(not including population growth)</t>
  </si>
  <si>
    <t>Total number of producers</t>
  </si>
  <si>
    <t>Average number of hives</t>
  </si>
  <si>
    <t>Total number of hives</t>
  </si>
  <si>
    <t>Average amount of honey / hive</t>
  </si>
  <si>
    <t>Average total amount of honey</t>
  </si>
  <si>
    <t>Accacia</t>
  </si>
  <si>
    <t>Lime</t>
  </si>
  <si>
    <t>Sunflower</t>
  </si>
  <si>
    <t>Size</t>
  </si>
  <si>
    <t>Percent</t>
  </si>
  <si>
    <t>spotx6</t>
  </si>
  <si>
    <t>spotx11</t>
  </si>
  <si>
    <t>TR</t>
  </si>
  <si>
    <t>IS</t>
  </si>
  <si>
    <t>CS</t>
  </si>
  <si>
    <t>IF</t>
  </si>
  <si>
    <t>GR</t>
  </si>
  <si>
    <t>TL</t>
  </si>
  <si>
    <t>accacia</t>
  </si>
  <si>
    <t>nr paduri</t>
  </si>
  <si>
    <t>DJ</t>
  </si>
  <si>
    <t>MH</t>
  </si>
  <si>
    <t>GL</t>
  </si>
  <si>
    <t>BR</t>
  </si>
  <si>
    <t>BZ</t>
  </si>
  <si>
    <t>IL</t>
  </si>
  <si>
    <t>DB</t>
  </si>
  <si>
    <t>CT</t>
  </si>
  <si>
    <t>BH</t>
  </si>
  <si>
    <t>SM</t>
  </si>
  <si>
    <t>TM</t>
  </si>
  <si>
    <t>OT</t>
  </si>
  <si>
    <t>VL</t>
  </si>
  <si>
    <t>AG</t>
  </si>
  <si>
    <t>PH</t>
  </si>
  <si>
    <t>AB</t>
  </si>
  <si>
    <t>nr locatii*1</t>
  </si>
  <si>
    <t>nr  locatii * 6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</si>
</sst>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1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M91"/>
  <sheetViews>
    <sheetView tabSelected="1" topLeftCell="B10" zoomScale="125" workbookViewId="0">
      <selection activeCell="I6" sqref="I6"/>
    </sheetView>
  </sheetViews>
  <sheetFormatPr defaultColWidth="8.85546875" defaultRowHeight="15"/>
  <cols>
    <col min="1" max="1" width="6" bestFit="1" customWidth="1"/>
    <col min="2" max="2" width="11" bestFit="1" customWidth="1"/>
    <col min="3" max="3" width="8.42578125" bestFit="1" customWidth="1"/>
    <col min="4" max="4" width="9" bestFit="1" customWidth="1"/>
    <col min="5" max="5" width="7" bestFit="1" customWidth="1"/>
    <col min="6" max="6" width="10" bestFit="1" customWidth="1"/>
    <col min="8" max="8" width="11.28515625" bestFit="1" customWidth="1"/>
    <col min="9" max="9" width="15.85546875" bestFit="1" customWidth="1"/>
    <col min="10" max="10" width="17" customWidth="1"/>
    <col min="11" max="11" width="9.7109375" bestFit="1" customWidth="1"/>
    <col min="12" max="12" width="13.140625" customWidth="1"/>
    <col min="13" max="13" width="12.28515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 t="s">
        <v>12</v>
      </c>
      <c r="I1" s="2" t="s">
        <v>9</v>
      </c>
      <c r="J1" s="2" t="s">
        <v>10</v>
      </c>
      <c r="K1" s="2" t="s">
        <v>11</v>
      </c>
      <c r="L1" s="2" t="s">
        <v>15</v>
      </c>
      <c r="M1" s="2" t="s">
        <v>16</v>
      </c>
    </row>
    <row r="2" spans="1:13">
      <c r="A2">
        <v>25000</v>
      </c>
      <c r="C2">
        <f>(A2-10000)*$I$2</f>
        <v>0.06</v>
      </c>
      <c r="H2" s="3" t="s">
        <v>6</v>
      </c>
      <c r="I2" s="3">
        <v>3.9999999999999998E-6</v>
      </c>
      <c r="J2" s="3">
        <f>C91</f>
        <v>22.95</v>
      </c>
      <c r="K2" s="3">
        <v>90</v>
      </c>
      <c r="L2" s="3">
        <v>3.48</v>
      </c>
      <c r="M2" s="4">
        <f>J2*L2</f>
        <v>79.866</v>
      </c>
    </row>
    <row r="3" spans="1:13">
      <c r="A3">
        <f>A2+2000</f>
        <v>27000</v>
      </c>
      <c r="C3">
        <f>(A3-10000)*$I$2+C2</f>
        <v>0.128</v>
      </c>
      <c r="H3" s="3" t="s">
        <v>7</v>
      </c>
      <c r="I3" s="3">
        <v>1.45E-5</v>
      </c>
      <c r="J3" s="3">
        <f>D45</f>
        <v>25.316999999999997</v>
      </c>
      <c r="K3" s="3">
        <v>30</v>
      </c>
      <c r="L3" s="3">
        <v>4.6500000000000004</v>
      </c>
      <c r="M3" s="4">
        <f t="shared" ref="M3:M5" si="0">J3*L3</f>
        <v>117.72404999999999</v>
      </c>
    </row>
    <row r="4" spans="1:13">
      <c r="A4">
        <f t="shared" ref="A4:A22" si="1">A3+2000</f>
        <v>29000</v>
      </c>
      <c r="C4">
        <f t="shared" ref="C4:C67" si="2">(A4-10000)*$I$2+C3</f>
        <v>0.20400000000000001</v>
      </c>
      <c r="H4" s="3" t="s">
        <v>8</v>
      </c>
      <c r="I4" s="3">
        <v>1.8E-5</v>
      </c>
      <c r="J4" s="3">
        <f>E55</f>
        <v>25.137</v>
      </c>
      <c r="K4" s="3">
        <v>20</v>
      </c>
      <c r="L4" s="3">
        <v>4.6500000000000004</v>
      </c>
      <c r="M4" s="4">
        <f t="shared" si="0"/>
        <v>116.88705000000002</v>
      </c>
    </row>
    <row r="5" spans="1:13">
      <c r="A5">
        <f t="shared" si="1"/>
        <v>31000</v>
      </c>
      <c r="C5">
        <f t="shared" si="2"/>
        <v>0.28800000000000003</v>
      </c>
      <c r="H5" s="3" t="s">
        <v>5</v>
      </c>
      <c r="I5" s="3">
        <v>7.9999999999999996E-6</v>
      </c>
      <c r="J5" s="3">
        <f>F91</f>
        <v>29.327999999999996</v>
      </c>
      <c r="K5" s="3">
        <v>45</v>
      </c>
      <c r="L5" s="3">
        <v>2.3199999999999998</v>
      </c>
      <c r="M5" s="4">
        <f t="shared" si="0"/>
        <v>68.040959999999984</v>
      </c>
    </row>
    <row r="6" spans="1:13">
      <c r="A6">
        <f t="shared" si="1"/>
        <v>33000</v>
      </c>
      <c r="C6">
        <f t="shared" si="2"/>
        <v>0.38</v>
      </c>
      <c r="H6" s="3"/>
      <c r="I6" s="3"/>
      <c r="J6" s="3"/>
      <c r="K6" s="3"/>
      <c r="L6" s="3"/>
      <c r="M6" s="3"/>
    </row>
    <row r="7" spans="1:13">
      <c r="A7">
        <f t="shared" si="1"/>
        <v>35000</v>
      </c>
      <c r="C7">
        <f t="shared" si="2"/>
        <v>0.48</v>
      </c>
      <c r="H7" s="3" t="s">
        <v>20</v>
      </c>
      <c r="I7" s="3"/>
      <c r="J7" s="3"/>
      <c r="K7" s="3">
        <v>25000</v>
      </c>
      <c r="L7" s="3"/>
      <c r="M7" s="3"/>
    </row>
    <row r="8" spans="1:13">
      <c r="A8">
        <f t="shared" si="1"/>
        <v>37000</v>
      </c>
      <c r="C8">
        <f t="shared" si="2"/>
        <v>0.58799999999999997</v>
      </c>
      <c r="H8" s="3" t="s">
        <v>13</v>
      </c>
      <c r="I8" s="3"/>
      <c r="J8" s="3"/>
      <c r="K8" s="3">
        <v>2000</v>
      </c>
      <c r="L8" s="3"/>
      <c r="M8" s="3"/>
    </row>
    <row r="9" spans="1:13">
      <c r="A9">
        <f t="shared" si="1"/>
        <v>39000</v>
      </c>
      <c r="C9">
        <f t="shared" si="2"/>
        <v>0.70399999999999996</v>
      </c>
      <c r="H9" s="3" t="s">
        <v>14</v>
      </c>
      <c r="I9" s="3"/>
      <c r="J9" s="3"/>
      <c r="K9" s="3">
        <v>500</v>
      </c>
      <c r="L9" s="3"/>
      <c r="M9" s="3"/>
    </row>
    <row r="10" spans="1:13">
      <c r="A10">
        <f t="shared" si="1"/>
        <v>41000</v>
      </c>
      <c r="C10">
        <f t="shared" si="2"/>
        <v>0.82799999999999996</v>
      </c>
      <c r="H10" s="3" t="s">
        <v>17</v>
      </c>
      <c r="I10" s="3"/>
      <c r="J10" s="3"/>
      <c r="K10" s="4">
        <f>M3+M4+M5-M2</f>
        <v>222.78606000000002</v>
      </c>
      <c r="L10" s="3" t="s">
        <v>19</v>
      </c>
      <c r="M10" s="3"/>
    </row>
    <row r="11" spans="1:13">
      <c r="A11">
        <f t="shared" si="1"/>
        <v>43000</v>
      </c>
      <c r="C11">
        <f t="shared" si="2"/>
        <v>0.96</v>
      </c>
      <c r="H11" s="3" t="s">
        <v>22</v>
      </c>
      <c r="I11" s="3"/>
      <c r="J11" s="3"/>
      <c r="K11" s="4">
        <f>K10*45</f>
        <v>10025.372700000002</v>
      </c>
      <c r="L11" s="3" t="s">
        <v>19</v>
      </c>
      <c r="M11" s="3"/>
    </row>
    <row r="12" spans="1:13">
      <c r="A12">
        <f t="shared" si="1"/>
        <v>45000</v>
      </c>
      <c r="C12">
        <f t="shared" si="2"/>
        <v>1.0999999999999999</v>
      </c>
      <c r="H12" s="3" t="s">
        <v>18</v>
      </c>
      <c r="I12" s="3"/>
      <c r="J12" s="3"/>
      <c r="K12" s="4">
        <v>1000</v>
      </c>
      <c r="L12" s="3" t="s">
        <v>19</v>
      </c>
      <c r="M12" s="3"/>
    </row>
    <row r="13" spans="1:13">
      <c r="A13">
        <f t="shared" si="1"/>
        <v>47000</v>
      </c>
      <c r="C13">
        <f t="shared" si="2"/>
        <v>1.2479999999999998</v>
      </c>
      <c r="H13" s="2" t="s">
        <v>21</v>
      </c>
      <c r="I13" s="2"/>
      <c r="J13" s="2"/>
      <c r="K13" s="5">
        <v>8000</v>
      </c>
      <c r="L13" s="2" t="s">
        <v>19</v>
      </c>
      <c r="M13" s="3"/>
    </row>
    <row r="14" spans="1:13">
      <c r="A14">
        <f t="shared" si="1"/>
        <v>49000</v>
      </c>
      <c r="C14">
        <f t="shared" si="2"/>
        <v>1.4039999999999997</v>
      </c>
      <c r="H14" s="2" t="s">
        <v>23</v>
      </c>
      <c r="I14" s="3"/>
      <c r="J14" s="3"/>
      <c r="K14" s="3"/>
      <c r="L14" s="3"/>
      <c r="M14" s="3"/>
    </row>
    <row r="15" spans="1:13">
      <c r="A15">
        <f t="shared" si="1"/>
        <v>51000</v>
      </c>
      <c r="C15">
        <f t="shared" si="2"/>
        <v>1.5679999999999996</v>
      </c>
      <c r="H15" s="6"/>
      <c r="I15" s="6"/>
      <c r="J15" s="6"/>
      <c r="K15" s="6"/>
      <c r="L15" s="6"/>
      <c r="M15" s="6"/>
    </row>
    <row r="16" spans="1:13">
      <c r="A16">
        <f t="shared" si="1"/>
        <v>53000</v>
      </c>
      <c r="C16">
        <f t="shared" si="2"/>
        <v>1.7399999999999995</v>
      </c>
      <c r="D16">
        <f>(A16-10000)*$I$3+D15</f>
        <v>0.62350000000000005</v>
      </c>
      <c r="H16" t="s">
        <v>24</v>
      </c>
      <c r="K16">
        <v>480</v>
      </c>
    </row>
    <row r="17" spans="1:12">
      <c r="A17">
        <f t="shared" si="1"/>
        <v>55000</v>
      </c>
      <c r="C17">
        <f t="shared" si="2"/>
        <v>1.9199999999999995</v>
      </c>
      <c r="D17">
        <f t="shared" ref="D17:D45" si="3">(A17-10000)*$I$3+D16</f>
        <v>1.276</v>
      </c>
      <c r="H17" t="s">
        <v>25</v>
      </c>
      <c r="K17">
        <v>45</v>
      </c>
    </row>
    <row r="18" spans="1:12">
      <c r="A18">
        <f t="shared" si="1"/>
        <v>57000</v>
      </c>
      <c r="C18">
        <f t="shared" si="2"/>
        <v>2.1079999999999997</v>
      </c>
      <c r="D18">
        <f t="shared" si="3"/>
        <v>1.9575</v>
      </c>
      <c r="H18" t="s">
        <v>26</v>
      </c>
      <c r="K18">
        <v>21600</v>
      </c>
    </row>
    <row r="19" spans="1:12">
      <c r="A19">
        <f t="shared" si="1"/>
        <v>59000</v>
      </c>
      <c r="C19">
        <f t="shared" si="2"/>
        <v>2.3039999999999998</v>
      </c>
      <c r="D19">
        <f t="shared" si="3"/>
        <v>2.6680000000000001</v>
      </c>
      <c r="H19" t="s">
        <v>27</v>
      </c>
      <c r="K19" s="1">
        <f>M3+M4+M5</f>
        <v>302.65206000000001</v>
      </c>
    </row>
    <row r="20" spans="1:12">
      <c r="A20">
        <f t="shared" si="1"/>
        <v>61000</v>
      </c>
      <c r="C20">
        <f t="shared" si="2"/>
        <v>2.508</v>
      </c>
      <c r="D20">
        <f t="shared" si="3"/>
        <v>3.4075000000000002</v>
      </c>
      <c r="H20" t="s">
        <v>28</v>
      </c>
      <c r="K20">
        <f>K19*K18</f>
        <v>6537284.4960000003</v>
      </c>
    </row>
    <row r="21" spans="1:12">
      <c r="A21">
        <f t="shared" si="1"/>
        <v>63000</v>
      </c>
      <c r="C21">
        <f t="shared" si="2"/>
        <v>2.72</v>
      </c>
      <c r="D21">
        <f t="shared" si="3"/>
        <v>4.1760000000000002</v>
      </c>
    </row>
    <row r="22" spans="1:12">
      <c r="A22">
        <f t="shared" si="1"/>
        <v>65000</v>
      </c>
      <c r="B22">
        <v>-1500</v>
      </c>
      <c r="C22">
        <f t="shared" si="2"/>
        <v>2.9400000000000004</v>
      </c>
      <c r="D22">
        <f t="shared" si="3"/>
        <v>4.9735000000000005</v>
      </c>
      <c r="I22" t="s">
        <v>32</v>
      </c>
      <c r="J22" t="s">
        <v>33</v>
      </c>
      <c r="K22" t="s">
        <v>34</v>
      </c>
      <c r="L22" t="s">
        <v>35</v>
      </c>
    </row>
    <row r="23" spans="1:12">
      <c r="A23">
        <f>A22+2000+B22</f>
        <v>65500</v>
      </c>
      <c r="B23">
        <v>-1500</v>
      </c>
      <c r="C23">
        <f t="shared" si="2"/>
        <v>3.1620000000000004</v>
      </c>
      <c r="D23">
        <f t="shared" si="3"/>
        <v>5.7782500000000008</v>
      </c>
      <c r="H23" t="s">
        <v>29</v>
      </c>
      <c r="I23">
        <v>120000</v>
      </c>
      <c r="J23">
        <f>I23/I$26</f>
        <v>0.11214953271028037</v>
      </c>
      <c r="K23">
        <f>INT(21600*J23)</f>
        <v>2422</v>
      </c>
      <c r="L23">
        <f>CEILING(K23/6,1)</f>
        <v>404</v>
      </c>
    </row>
    <row r="24" spans="1:12">
      <c r="A24">
        <f t="shared" ref="A24:A87" si="4">A23+2000+B23</f>
        <v>66000</v>
      </c>
      <c r="B24">
        <v>-1500</v>
      </c>
      <c r="C24">
        <f t="shared" si="2"/>
        <v>3.3860000000000001</v>
      </c>
      <c r="D24">
        <f t="shared" si="3"/>
        <v>6.5902500000000011</v>
      </c>
      <c r="H24" t="s">
        <v>30</v>
      </c>
      <c r="I24">
        <v>50000</v>
      </c>
      <c r="J24">
        <f t="shared" ref="J24:J25" si="5">I24/I$26</f>
        <v>4.6728971962616821E-2</v>
      </c>
      <c r="K24">
        <f>CEILING(21600*J24,1)</f>
        <v>1010</v>
      </c>
      <c r="L24">
        <f>INT(K24/6)</f>
        <v>168</v>
      </c>
    </row>
    <row r="25" spans="1:12">
      <c r="A25">
        <f t="shared" si="4"/>
        <v>66500</v>
      </c>
      <c r="B25">
        <v>-1500</v>
      </c>
      <c r="C25">
        <f t="shared" si="2"/>
        <v>3.6120000000000001</v>
      </c>
      <c r="D25">
        <f t="shared" si="3"/>
        <v>7.4095000000000013</v>
      </c>
      <c r="H25" t="s">
        <v>31</v>
      </c>
      <c r="I25">
        <v>900000</v>
      </c>
      <c r="J25">
        <f t="shared" si="5"/>
        <v>0.84112149532710279</v>
      </c>
      <c r="K25">
        <f>INT(21600*J25)</f>
        <v>18168</v>
      </c>
      <c r="L25">
        <f t="shared" ref="L25" si="6">K25/6</f>
        <v>3028</v>
      </c>
    </row>
    <row r="26" spans="1:12">
      <c r="A26">
        <f t="shared" si="4"/>
        <v>67000</v>
      </c>
      <c r="B26">
        <v>-1500</v>
      </c>
      <c r="C26">
        <f t="shared" si="2"/>
        <v>3.84</v>
      </c>
      <c r="D26">
        <f t="shared" si="3"/>
        <v>8.2360000000000007</v>
      </c>
      <c r="I26">
        <f>I25+I23+I24</f>
        <v>1070000</v>
      </c>
      <c r="K26">
        <f>SUM(K23:K25)</f>
        <v>21600</v>
      </c>
      <c r="L26">
        <f>SUM(L23:L25)</f>
        <v>3600</v>
      </c>
    </row>
    <row r="27" spans="1:12">
      <c r="A27">
        <f t="shared" si="4"/>
        <v>67500</v>
      </c>
      <c r="B27">
        <v>-1500</v>
      </c>
      <c r="C27">
        <f t="shared" si="2"/>
        <v>4.07</v>
      </c>
      <c r="D27">
        <f t="shared" si="3"/>
        <v>9.0697500000000009</v>
      </c>
    </row>
    <row r="28" spans="1:12">
      <c r="A28">
        <f t="shared" si="4"/>
        <v>68000</v>
      </c>
      <c r="B28">
        <v>-1500</v>
      </c>
      <c r="C28">
        <f t="shared" si="2"/>
        <v>4.3020000000000005</v>
      </c>
      <c r="D28">
        <f t="shared" si="3"/>
        <v>9.9107500000000002</v>
      </c>
    </row>
    <row r="29" spans="1:12">
      <c r="A29">
        <f t="shared" si="4"/>
        <v>68500</v>
      </c>
      <c r="B29">
        <v>-1500</v>
      </c>
      <c r="C29">
        <f t="shared" si="2"/>
        <v>4.5360000000000005</v>
      </c>
      <c r="D29">
        <f t="shared" si="3"/>
        <v>10.759</v>
      </c>
    </row>
    <row r="30" spans="1:12">
      <c r="A30">
        <f t="shared" si="4"/>
        <v>69000</v>
      </c>
      <c r="B30">
        <v>-1500</v>
      </c>
      <c r="C30">
        <f t="shared" si="2"/>
        <v>4.7720000000000002</v>
      </c>
      <c r="D30">
        <f t="shared" si="3"/>
        <v>11.6145</v>
      </c>
      <c r="H30" t="s">
        <v>30</v>
      </c>
    </row>
    <row r="31" spans="1:12">
      <c r="A31">
        <f t="shared" si="4"/>
        <v>69500</v>
      </c>
      <c r="B31">
        <v>-1500</v>
      </c>
      <c r="C31">
        <f t="shared" si="2"/>
        <v>5.01</v>
      </c>
      <c r="D31">
        <f t="shared" si="3"/>
        <v>12.47725</v>
      </c>
      <c r="H31" t="s">
        <v>41</v>
      </c>
      <c r="I31">
        <v>17000</v>
      </c>
      <c r="J31">
        <f>I31/I$36</f>
        <v>0.39351851851851855</v>
      </c>
      <c r="K31">
        <f>INT(L$24*J31)</f>
        <v>66</v>
      </c>
      <c r="L31">
        <f>K31*6</f>
        <v>396</v>
      </c>
    </row>
    <row r="32" spans="1:12">
      <c r="A32">
        <f t="shared" si="4"/>
        <v>70000</v>
      </c>
      <c r="B32">
        <v>-1500</v>
      </c>
      <c r="C32">
        <f t="shared" si="2"/>
        <v>5.25</v>
      </c>
      <c r="D32">
        <f t="shared" si="3"/>
        <v>13.347249999999999</v>
      </c>
      <c r="H32" t="s">
        <v>37</v>
      </c>
      <c r="I32">
        <v>15000</v>
      </c>
      <c r="J32">
        <f t="shared" ref="J32:J35" si="7">I32/I$36</f>
        <v>0.34722222222222221</v>
      </c>
      <c r="K32">
        <f t="shared" ref="K32:K35" si="8">INT(L$24*J32)</f>
        <v>58</v>
      </c>
      <c r="L32">
        <f t="shared" ref="L32:L35" si="9">K32*6</f>
        <v>348</v>
      </c>
    </row>
    <row r="33" spans="1:12">
      <c r="A33">
        <f t="shared" si="4"/>
        <v>70500</v>
      </c>
      <c r="B33">
        <v>-1500</v>
      </c>
      <c r="C33">
        <f t="shared" si="2"/>
        <v>5.492</v>
      </c>
      <c r="D33">
        <f t="shared" si="3"/>
        <v>14.224499999999999</v>
      </c>
      <c r="H33" t="s">
        <v>38</v>
      </c>
      <c r="I33">
        <v>5700</v>
      </c>
      <c r="J33">
        <f t="shared" si="7"/>
        <v>0.13194444444444445</v>
      </c>
      <c r="K33">
        <f t="shared" si="8"/>
        <v>22</v>
      </c>
      <c r="L33">
        <f t="shared" si="9"/>
        <v>132</v>
      </c>
    </row>
    <row r="34" spans="1:12">
      <c r="A34">
        <f t="shared" si="4"/>
        <v>71000</v>
      </c>
      <c r="B34">
        <v>-1500</v>
      </c>
      <c r="C34">
        <f t="shared" si="2"/>
        <v>5.7359999999999998</v>
      </c>
      <c r="D34">
        <f t="shared" si="3"/>
        <v>15.108999999999998</v>
      </c>
      <c r="H34" t="s">
        <v>39</v>
      </c>
      <c r="I34">
        <v>3000</v>
      </c>
      <c r="J34">
        <f t="shared" si="7"/>
        <v>6.9444444444444448E-2</v>
      </c>
      <c r="K34">
        <f t="shared" si="8"/>
        <v>11</v>
      </c>
      <c r="L34">
        <f t="shared" si="9"/>
        <v>66</v>
      </c>
    </row>
    <row r="35" spans="1:12">
      <c r="A35">
        <f t="shared" si="4"/>
        <v>71500</v>
      </c>
      <c r="B35">
        <v>-1500</v>
      </c>
      <c r="C35">
        <f t="shared" si="2"/>
        <v>5.9819999999999993</v>
      </c>
      <c r="D35">
        <f t="shared" si="3"/>
        <v>16.000749999999996</v>
      </c>
      <c r="E35">
        <f>(A35-10000)*$I$4+E34</f>
        <v>1.107</v>
      </c>
      <c r="H35" t="s">
        <v>40</v>
      </c>
      <c r="I35">
        <v>2500</v>
      </c>
      <c r="J35">
        <f t="shared" si="7"/>
        <v>5.7870370370370371E-2</v>
      </c>
      <c r="K35">
        <f t="shared" si="8"/>
        <v>9</v>
      </c>
      <c r="L35">
        <f t="shared" si="9"/>
        <v>54</v>
      </c>
    </row>
    <row r="36" spans="1:12">
      <c r="A36">
        <f t="shared" si="4"/>
        <v>72000</v>
      </c>
      <c r="B36">
        <v>-1500</v>
      </c>
      <c r="C36">
        <f t="shared" si="2"/>
        <v>6.2299999999999995</v>
      </c>
      <c r="D36">
        <f t="shared" si="3"/>
        <v>16.899749999999997</v>
      </c>
      <c r="E36">
        <f t="shared" ref="E36:E55" si="10">(A36-10000)*$I$4+E35</f>
        <v>2.2229999999999999</v>
      </c>
      <c r="I36">
        <f>SUM(I31:I35)</f>
        <v>43200</v>
      </c>
      <c r="K36">
        <f>SUM(K31:K35)</f>
        <v>166</v>
      </c>
    </row>
    <row r="37" spans="1:12">
      <c r="A37">
        <f t="shared" si="4"/>
        <v>72500</v>
      </c>
      <c r="B37">
        <v>-1500</v>
      </c>
      <c r="C37">
        <f t="shared" si="2"/>
        <v>6.4799999999999995</v>
      </c>
      <c r="D37">
        <f t="shared" si="3"/>
        <v>17.805999999999997</v>
      </c>
      <c r="E37">
        <f t="shared" si="10"/>
        <v>3.3479999999999999</v>
      </c>
    </row>
    <row r="38" spans="1:12">
      <c r="A38">
        <f t="shared" si="4"/>
        <v>73000</v>
      </c>
      <c r="B38">
        <v>-1500</v>
      </c>
      <c r="C38">
        <f t="shared" si="2"/>
        <v>6.7319999999999993</v>
      </c>
      <c r="D38">
        <f t="shared" si="3"/>
        <v>18.719499999999996</v>
      </c>
      <c r="E38">
        <f t="shared" si="10"/>
        <v>4.4820000000000002</v>
      </c>
      <c r="H38" t="s">
        <v>42</v>
      </c>
      <c r="I38" t="s">
        <v>43</v>
      </c>
      <c r="J38" t="s">
        <v>60</v>
      </c>
      <c r="K38" t="s">
        <v>61</v>
      </c>
    </row>
    <row r="39" spans="1:12">
      <c r="A39">
        <f t="shared" si="4"/>
        <v>73500</v>
      </c>
      <c r="B39">
        <v>-1500</v>
      </c>
      <c r="C39">
        <f t="shared" si="2"/>
        <v>6.9859999999999989</v>
      </c>
      <c r="D39">
        <f t="shared" si="3"/>
        <v>19.640249999999995</v>
      </c>
      <c r="E39">
        <f t="shared" si="10"/>
        <v>5.625</v>
      </c>
      <c r="F39" s="7"/>
      <c r="H39" t="s">
        <v>44</v>
      </c>
      <c r="I39">
        <v>9</v>
      </c>
      <c r="J39">
        <f>INT(L$23*I39/I$57)</f>
        <v>38</v>
      </c>
      <c r="K39">
        <f>J39*6</f>
        <v>228</v>
      </c>
    </row>
    <row r="40" spans="1:12">
      <c r="A40">
        <f t="shared" si="4"/>
        <v>74000</v>
      </c>
      <c r="B40">
        <v>-1500</v>
      </c>
      <c r="C40">
        <f t="shared" si="2"/>
        <v>7.2419999999999991</v>
      </c>
      <c r="D40">
        <f t="shared" si="3"/>
        <v>20.568249999999995</v>
      </c>
      <c r="E40">
        <f t="shared" si="10"/>
        <v>6.7770000000000001</v>
      </c>
      <c r="F40" s="7"/>
      <c r="H40" t="s">
        <v>45</v>
      </c>
      <c r="I40">
        <v>12</v>
      </c>
      <c r="J40">
        <f t="shared" ref="J40:J56" si="11">INT(L$23*I40/I$57)</f>
        <v>51</v>
      </c>
      <c r="K40">
        <f t="shared" ref="K40:K56" si="12">J40*6</f>
        <v>306</v>
      </c>
    </row>
    <row r="41" spans="1:12">
      <c r="A41">
        <f t="shared" si="4"/>
        <v>74500</v>
      </c>
      <c r="B41">
        <v>-1500</v>
      </c>
      <c r="C41">
        <f t="shared" si="2"/>
        <v>7.4999999999999991</v>
      </c>
      <c r="D41">
        <f t="shared" si="3"/>
        <v>21.503499999999995</v>
      </c>
      <c r="E41">
        <f t="shared" si="10"/>
        <v>7.9380000000000006</v>
      </c>
      <c r="F41" s="7"/>
      <c r="H41" t="s">
        <v>46</v>
      </c>
      <c r="I41">
        <v>5</v>
      </c>
      <c r="J41">
        <f t="shared" si="11"/>
        <v>21</v>
      </c>
      <c r="K41">
        <f t="shared" si="12"/>
        <v>126</v>
      </c>
    </row>
    <row r="42" spans="1:12">
      <c r="A42">
        <f t="shared" si="4"/>
        <v>75000</v>
      </c>
      <c r="B42">
        <v>-1500</v>
      </c>
      <c r="C42">
        <f t="shared" si="2"/>
        <v>7.7599999999999989</v>
      </c>
      <c r="D42">
        <f t="shared" si="3"/>
        <v>22.445999999999994</v>
      </c>
      <c r="E42">
        <f t="shared" si="10"/>
        <v>9.1080000000000005</v>
      </c>
      <c r="F42" s="7"/>
      <c r="H42" t="s">
        <v>47</v>
      </c>
      <c r="I42">
        <v>4</v>
      </c>
      <c r="J42">
        <f t="shared" si="11"/>
        <v>17</v>
      </c>
      <c r="K42">
        <f t="shared" si="12"/>
        <v>102</v>
      </c>
    </row>
    <row r="43" spans="1:12">
      <c r="A43">
        <f t="shared" si="4"/>
        <v>75500</v>
      </c>
      <c r="B43">
        <v>-1500</v>
      </c>
      <c r="C43">
        <f t="shared" si="2"/>
        <v>8.0219999999999985</v>
      </c>
      <c r="D43">
        <f t="shared" si="3"/>
        <v>23.395749999999996</v>
      </c>
      <c r="E43">
        <f t="shared" si="10"/>
        <v>10.287000000000001</v>
      </c>
      <c r="H43" t="s">
        <v>48</v>
      </c>
      <c r="I43">
        <v>2</v>
      </c>
      <c r="J43">
        <f t="shared" si="11"/>
        <v>8</v>
      </c>
      <c r="K43">
        <f t="shared" si="12"/>
        <v>48</v>
      </c>
    </row>
    <row r="44" spans="1:12">
      <c r="A44">
        <f t="shared" si="4"/>
        <v>76000</v>
      </c>
      <c r="B44">
        <v>-1500</v>
      </c>
      <c r="C44">
        <f t="shared" si="2"/>
        <v>8.2859999999999978</v>
      </c>
      <c r="D44">
        <f t="shared" si="3"/>
        <v>24.352749999999997</v>
      </c>
      <c r="E44">
        <f t="shared" si="10"/>
        <v>11.475000000000001</v>
      </c>
      <c r="H44" t="s">
        <v>49</v>
      </c>
      <c r="I44">
        <v>6</v>
      </c>
      <c r="J44">
        <f t="shared" si="11"/>
        <v>25</v>
      </c>
      <c r="K44">
        <f t="shared" si="12"/>
        <v>150</v>
      </c>
    </row>
    <row r="45" spans="1:12">
      <c r="A45">
        <f t="shared" si="4"/>
        <v>76500</v>
      </c>
      <c r="B45">
        <v>-1500</v>
      </c>
      <c r="C45">
        <f t="shared" si="2"/>
        <v>8.5519999999999978</v>
      </c>
      <c r="D45">
        <f t="shared" si="3"/>
        <v>25.316999999999997</v>
      </c>
      <c r="E45">
        <f t="shared" si="10"/>
        <v>12.672000000000001</v>
      </c>
      <c r="F45">
        <f>(A45-10000)*$I$5+F44</f>
        <v>0.53200000000000003</v>
      </c>
      <c r="H45" t="s">
        <v>39</v>
      </c>
      <c r="I45">
        <v>3</v>
      </c>
      <c r="J45">
        <f t="shared" si="11"/>
        <v>12</v>
      </c>
      <c r="K45">
        <f t="shared" si="12"/>
        <v>72</v>
      </c>
    </row>
    <row r="46" spans="1:12">
      <c r="A46">
        <f t="shared" si="4"/>
        <v>77000</v>
      </c>
      <c r="B46">
        <v>-1500</v>
      </c>
      <c r="C46">
        <f t="shared" si="2"/>
        <v>8.8199999999999985</v>
      </c>
      <c r="E46">
        <f t="shared" si="10"/>
        <v>13.878</v>
      </c>
      <c r="F46">
        <f t="shared" ref="F46:F91" si="13">(A46-10000)*$I$5+F45</f>
        <v>1.0680000000000001</v>
      </c>
      <c r="H46" t="s">
        <v>36</v>
      </c>
      <c r="I46">
        <v>4</v>
      </c>
      <c r="J46">
        <f t="shared" si="11"/>
        <v>17</v>
      </c>
      <c r="K46">
        <f t="shared" si="12"/>
        <v>102</v>
      </c>
    </row>
    <row r="47" spans="1:12">
      <c r="A47">
        <f t="shared" si="4"/>
        <v>77500</v>
      </c>
      <c r="B47">
        <v>-1500</v>
      </c>
      <c r="C47">
        <f t="shared" si="2"/>
        <v>9.0899999999999981</v>
      </c>
      <c r="E47">
        <f t="shared" si="10"/>
        <v>15.093</v>
      </c>
      <c r="F47">
        <f t="shared" si="13"/>
        <v>1.6080000000000001</v>
      </c>
      <c r="H47" t="s">
        <v>50</v>
      </c>
      <c r="I47">
        <v>1</v>
      </c>
      <c r="J47">
        <f t="shared" si="11"/>
        <v>4</v>
      </c>
      <c r="K47">
        <f t="shared" si="12"/>
        <v>24</v>
      </c>
    </row>
    <row r="48" spans="1:12">
      <c r="A48">
        <f t="shared" si="4"/>
        <v>78000</v>
      </c>
      <c r="B48">
        <v>-1500</v>
      </c>
      <c r="C48">
        <f t="shared" si="2"/>
        <v>9.3619999999999983</v>
      </c>
      <c r="E48">
        <f t="shared" si="10"/>
        <v>16.317</v>
      </c>
      <c r="F48">
        <f t="shared" si="13"/>
        <v>2.1520000000000001</v>
      </c>
      <c r="H48" t="s">
        <v>51</v>
      </c>
      <c r="I48">
        <v>7</v>
      </c>
      <c r="J48">
        <f t="shared" si="11"/>
        <v>29</v>
      </c>
      <c r="K48">
        <f t="shared" si="12"/>
        <v>174</v>
      </c>
    </row>
    <row r="49" spans="1:11">
      <c r="A49">
        <f t="shared" si="4"/>
        <v>78500</v>
      </c>
      <c r="B49">
        <v>-1500</v>
      </c>
      <c r="C49">
        <f t="shared" si="2"/>
        <v>9.6359999999999975</v>
      </c>
      <c r="E49">
        <f t="shared" si="10"/>
        <v>17.55</v>
      </c>
      <c r="F49">
        <f t="shared" si="13"/>
        <v>2.7</v>
      </c>
      <c r="H49" t="s">
        <v>52</v>
      </c>
      <c r="I49">
        <v>3</v>
      </c>
      <c r="J49">
        <f t="shared" si="11"/>
        <v>12</v>
      </c>
      <c r="K49">
        <f t="shared" si="12"/>
        <v>72</v>
      </c>
    </row>
    <row r="50" spans="1:11">
      <c r="A50">
        <f t="shared" si="4"/>
        <v>79000</v>
      </c>
      <c r="B50">
        <v>-1500</v>
      </c>
      <c r="C50">
        <f t="shared" si="2"/>
        <v>9.9119999999999973</v>
      </c>
      <c r="E50">
        <f t="shared" si="10"/>
        <v>18.792000000000002</v>
      </c>
      <c r="F50">
        <f t="shared" si="13"/>
        <v>3.2520000000000002</v>
      </c>
      <c r="H50" t="s">
        <v>53</v>
      </c>
      <c r="I50">
        <v>2</v>
      </c>
      <c r="J50">
        <f t="shared" si="11"/>
        <v>8</v>
      </c>
      <c r="K50">
        <f t="shared" si="12"/>
        <v>48</v>
      </c>
    </row>
    <row r="51" spans="1:11">
      <c r="A51">
        <f t="shared" si="4"/>
        <v>79500</v>
      </c>
      <c r="B51">
        <v>-1500</v>
      </c>
      <c r="C51">
        <f t="shared" si="2"/>
        <v>10.189999999999998</v>
      </c>
      <c r="E51">
        <f t="shared" si="10"/>
        <v>20.043000000000003</v>
      </c>
      <c r="F51">
        <f t="shared" si="13"/>
        <v>3.8080000000000003</v>
      </c>
      <c r="H51" t="s">
        <v>54</v>
      </c>
      <c r="I51">
        <v>2</v>
      </c>
      <c r="J51">
        <f t="shared" si="11"/>
        <v>8</v>
      </c>
      <c r="K51">
        <f t="shared" si="12"/>
        <v>48</v>
      </c>
    </row>
    <row r="52" spans="1:11">
      <c r="A52">
        <f t="shared" si="4"/>
        <v>80000</v>
      </c>
      <c r="B52">
        <v>-1500</v>
      </c>
      <c r="C52">
        <f t="shared" si="2"/>
        <v>10.469999999999997</v>
      </c>
      <c r="E52">
        <f t="shared" si="10"/>
        <v>21.303000000000004</v>
      </c>
      <c r="F52">
        <f t="shared" si="13"/>
        <v>4.3680000000000003</v>
      </c>
      <c r="H52" t="s">
        <v>55</v>
      </c>
      <c r="I52">
        <v>5</v>
      </c>
      <c r="J52">
        <f t="shared" si="11"/>
        <v>21</v>
      </c>
      <c r="K52">
        <f t="shared" si="12"/>
        <v>126</v>
      </c>
    </row>
    <row r="53" spans="1:11">
      <c r="A53">
        <f t="shared" si="4"/>
        <v>80500</v>
      </c>
      <c r="B53">
        <v>-1500</v>
      </c>
      <c r="C53">
        <f t="shared" si="2"/>
        <v>10.751999999999997</v>
      </c>
      <c r="E53">
        <f t="shared" si="10"/>
        <v>22.572000000000003</v>
      </c>
      <c r="F53">
        <f t="shared" si="13"/>
        <v>4.9320000000000004</v>
      </c>
      <c r="H53" t="s">
        <v>56</v>
      </c>
      <c r="I53">
        <v>14</v>
      </c>
      <c r="J53">
        <f t="shared" si="11"/>
        <v>59</v>
      </c>
      <c r="K53">
        <f t="shared" si="12"/>
        <v>354</v>
      </c>
    </row>
    <row r="54" spans="1:11">
      <c r="A54">
        <f t="shared" si="4"/>
        <v>81000</v>
      </c>
      <c r="B54">
        <v>-1500</v>
      </c>
      <c r="C54">
        <f t="shared" si="2"/>
        <v>11.035999999999998</v>
      </c>
      <c r="E54">
        <f t="shared" si="10"/>
        <v>23.85</v>
      </c>
      <c r="F54">
        <f t="shared" si="13"/>
        <v>5.5</v>
      </c>
      <c r="H54" t="s">
        <v>57</v>
      </c>
      <c r="I54">
        <v>7</v>
      </c>
      <c r="J54">
        <f t="shared" si="11"/>
        <v>29</v>
      </c>
      <c r="K54">
        <f t="shared" si="12"/>
        <v>174</v>
      </c>
    </row>
    <row r="55" spans="1:11">
      <c r="A55">
        <f t="shared" si="4"/>
        <v>81500</v>
      </c>
      <c r="B55">
        <v>-1500</v>
      </c>
      <c r="C55">
        <f t="shared" si="2"/>
        <v>11.321999999999997</v>
      </c>
      <c r="E55">
        <f t="shared" si="10"/>
        <v>25.137</v>
      </c>
      <c r="F55">
        <f t="shared" si="13"/>
        <v>6.0720000000000001</v>
      </c>
      <c r="H55" t="s">
        <v>58</v>
      </c>
      <c r="I55">
        <v>6</v>
      </c>
      <c r="J55">
        <f t="shared" si="11"/>
        <v>25</v>
      </c>
      <c r="K55">
        <f t="shared" si="12"/>
        <v>150</v>
      </c>
    </row>
    <row r="56" spans="1:11">
      <c r="A56">
        <f t="shared" si="4"/>
        <v>82000</v>
      </c>
      <c r="B56">
        <v>-1500</v>
      </c>
      <c r="C56">
        <f t="shared" si="2"/>
        <v>11.609999999999998</v>
      </c>
      <c r="F56">
        <f t="shared" si="13"/>
        <v>6.6479999999999997</v>
      </c>
      <c r="H56" t="s">
        <v>59</v>
      </c>
      <c r="I56">
        <v>3</v>
      </c>
      <c r="J56">
        <f t="shared" si="11"/>
        <v>12</v>
      </c>
      <c r="K56">
        <f t="shared" si="12"/>
        <v>72</v>
      </c>
    </row>
    <row r="57" spans="1:11">
      <c r="A57">
        <f t="shared" si="4"/>
        <v>82500</v>
      </c>
      <c r="B57">
        <v>-1500</v>
      </c>
      <c r="C57">
        <f t="shared" si="2"/>
        <v>11.899999999999997</v>
      </c>
      <c r="F57">
        <f t="shared" si="13"/>
        <v>7.2279999999999998</v>
      </c>
      <c r="I57">
        <f>SUM(I39:I56)</f>
        <v>95</v>
      </c>
      <c r="J57">
        <f>SUM(J39:J56)</f>
        <v>396</v>
      </c>
      <c r="K57">
        <f>SUM(K39:K56)</f>
        <v>2376</v>
      </c>
    </row>
    <row r="58" spans="1:11">
      <c r="A58">
        <f t="shared" si="4"/>
        <v>83000</v>
      </c>
      <c r="B58">
        <v>-1500</v>
      </c>
      <c r="C58">
        <f t="shared" si="2"/>
        <v>12.191999999999997</v>
      </c>
      <c r="F58">
        <f t="shared" si="13"/>
        <v>7.8119999999999994</v>
      </c>
    </row>
    <row r="59" spans="1:11">
      <c r="A59">
        <f t="shared" si="4"/>
        <v>83500</v>
      </c>
      <c r="B59">
        <v>-1500</v>
      </c>
      <c r="C59">
        <f t="shared" si="2"/>
        <v>12.485999999999997</v>
      </c>
      <c r="F59">
        <f t="shared" si="13"/>
        <v>8.3999999999999986</v>
      </c>
    </row>
    <row r="60" spans="1:11">
      <c r="A60">
        <f t="shared" si="4"/>
        <v>84000</v>
      </c>
      <c r="B60">
        <v>-1500</v>
      </c>
      <c r="C60">
        <f t="shared" si="2"/>
        <v>12.781999999999996</v>
      </c>
      <c r="F60">
        <f t="shared" si="13"/>
        <v>8.9919999999999991</v>
      </c>
    </row>
    <row r="61" spans="1:11">
      <c r="A61">
        <f t="shared" si="4"/>
        <v>84500</v>
      </c>
      <c r="B61">
        <v>-1500</v>
      </c>
      <c r="C61">
        <f t="shared" si="2"/>
        <v>13.079999999999997</v>
      </c>
      <c r="F61">
        <f t="shared" si="13"/>
        <v>9.5879999999999992</v>
      </c>
    </row>
    <row r="62" spans="1:11">
      <c r="A62">
        <f t="shared" si="4"/>
        <v>85000</v>
      </c>
      <c r="B62">
        <v>-1500</v>
      </c>
      <c r="C62">
        <f t="shared" si="2"/>
        <v>13.379999999999997</v>
      </c>
      <c r="F62">
        <f t="shared" si="13"/>
        <v>10.187999999999999</v>
      </c>
    </row>
    <row r="63" spans="1:11">
      <c r="A63">
        <f t="shared" si="4"/>
        <v>85500</v>
      </c>
      <c r="B63">
        <v>-1500</v>
      </c>
      <c r="C63">
        <f t="shared" si="2"/>
        <v>13.681999999999997</v>
      </c>
      <c r="F63">
        <f t="shared" si="13"/>
        <v>10.791999999999998</v>
      </c>
    </row>
    <row r="64" spans="1:11">
      <c r="A64">
        <f t="shared" si="4"/>
        <v>86000</v>
      </c>
      <c r="B64">
        <v>-1500</v>
      </c>
      <c r="C64">
        <f t="shared" si="2"/>
        <v>13.985999999999997</v>
      </c>
      <c r="F64">
        <f t="shared" si="13"/>
        <v>11.399999999999999</v>
      </c>
    </row>
    <row r="65" spans="1:6">
      <c r="A65">
        <f t="shared" si="4"/>
        <v>86500</v>
      </c>
      <c r="B65">
        <v>-1500</v>
      </c>
      <c r="C65">
        <f t="shared" si="2"/>
        <v>14.291999999999996</v>
      </c>
      <c r="F65">
        <f t="shared" si="13"/>
        <v>12.011999999999999</v>
      </c>
    </row>
    <row r="66" spans="1:6">
      <c r="A66">
        <f t="shared" si="4"/>
        <v>87000</v>
      </c>
      <c r="B66">
        <v>-1500</v>
      </c>
      <c r="C66">
        <f t="shared" si="2"/>
        <v>14.599999999999996</v>
      </c>
      <c r="F66">
        <f t="shared" si="13"/>
        <v>12.627999999999998</v>
      </c>
    </row>
    <row r="67" spans="1:6">
      <c r="A67">
        <f t="shared" si="4"/>
        <v>87500</v>
      </c>
      <c r="B67">
        <v>-1500</v>
      </c>
      <c r="C67">
        <f t="shared" si="2"/>
        <v>14.909999999999997</v>
      </c>
      <c r="F67">
        <f t="shared" si="13"/>
        <v>13.247999999999998</v>
      </c>
    </row>
    <row r="68" spans="1:6">
      <c r="A68">
        <f t="shared" si="4"/>
        <v>88000</v>
      </c>
      <c r="B68">
        <v>-1500</v>
      </c>
      <c r="C68">
        <f t="shared" ref="C68:C91" si="14">(A68-10000)*$I$2+C67</f>
        <v>15.221999999999996</v>
      </c>
      <c r="F68">
        <f t="shared" si="13"/>
        <v>13.871999999999998</v>
      </c>
    </row>
    <row r="69" spans="1:6">
      <c r="A69">
        <f t="shared" si="4"/>
        <v>88500</v>
      </c>
      <c r="B69">
        <v>-1500</v>
      </c>
      <c r="C69">
        <f t="shared" si="14"/>
        <v>15.535999999999996</v>
      </c>
      <c r="F69">
        <f t="shared" si="13"/>
        <v>14.499999999999998</v>
      </c>
    </row>
    <row r="70" spans="1:6">
      <c r="A70">
        <f t="shared" si="4"/>
        <v>89000</v>
      </c>
      <c r="B70">
        <v>-1500</v>
      </c>
      <c r="C70">
        <f t="shared" si="14"/>
        <v>15.851999999999997</v>
      </c>
      <c r="F70">
        <f t="shared" si="13"/>
        <v>15.131999999999998</v>
      </c>
    </row>
    <row r="71" spans="1:6">
      <c r="A71">
        <f t="shared" si="4"/>
        <v>89500</v>
      </c>
      <c r="B71">
        <v>-1500</v>
      </c>
      <c r="C71">
        <f t="shared" si="14"/>
        <v>16.169999999999998</v>
      </c>
      <c r="F71">
        <f t="shared" si="13"/>
        <v>15.767999999999997</v>
      </c>
    </row>
    <row r="72" spans="1:6">
      <c r="A72">
        <f t="shared" si="4"/>
        <v>90000</v>
      </c>
      <c r="B72">
        <v>-1500</v>
      </c>
      <c r="C72">
        <f t="shared" si="14"/>
        <v>16.489999999999998</v>
      </c>
      <c r="F72">
        <f t="shared" si="13"/>
        <v>16.407999999999998</v>
      </c>
    </row>
    <row r="73" spans="1:6">
      <c r="A73">
        <f t="shared" si="4"/>
        <v>90500</v>
      </c>
      <c r="B73">
        <v>-1500</v>
      </c>
      <c r="C73">
        <f t="shared" si="14"/>
        <v>16.811999999999998</v>
      </c>
      <c r="F73">
        <f t="shared" si="13"/>
        <v>17.051999999999996</v>
      </c>
    </row>
    <row r="74" spans="1:6">
      <c r="A74">
        <f t="shared" si="4"/>
        <v>91000</v>
      </c>
      <c r="B74">
        <v>-1500</v>
      </c>
      <c r="C74">
        <f t="shared" si="14"/>
        <v>17.135999999999999</v>
      </c>
      <c r="F74">
        <f t="shared" si="13"/>
        <v>17.699999999999996</v>
      </c>
    </row>
    <row r="75" spans="1:6">
      <c r="A75">
        <f t="shared" si="4"/>
        <v>91500</v>
      </c>
      <c r="B75">
        <v>-1500</v>
      </c>
      <c r="C75">
        <f t="shared" si="14"/>
        <v>17.462</v>
      </c>
      <c r="F75">
        <f t="shared" si="13"/>
        <v>18.351999999999997</v>
      </c>
    </row>
    <row r="76" spans="1:6">
      <c r="A76">
        <f t="shared" si="4"/>
        <v>92000</v>
      </c>
      <c r="B76">
        <v>-1500</v>
      </c>
      <c r="C76">
        <f t="shared" si="14"/>
        <v>17.79</v>
      </c>
      <c r="F76">
        <f t="shared" si="13"/>
        <v>19.007999999999996</v>
      </c>
    </row>
    <row r="77" spans="1:6">
      <c r="A77">
        <f t="shared" si="4"/>
        <v>92500</v>
      </c>
      <c r="B77">
        <v>-1500</v>
      </c>
      <c r="C77">
        <f t="shared" si="14"/>
        <v>18.119999999999997</v>
      </c>
      <c r="F77">
        <f t="shared" si="13"/>
        <v>19.667999999999996</v>
      </c>
    </row>
    <row r="78" spans="1:6">
      <c r="A78">
        <f t="shared" si="4"/>
        <v>93000</v>
      </c>
      <c r="B78">
        <v>-1500</v>
      </c>
      <c r="C78">
        <f t="shared" si="14"/>
        <v>18.451999999999998</v>
      </c>
      <c r="F78">
        <f t="shared" si="13"/>
        <v>20.331999999999997</v>
      </c>
    </row>
    <row r="79" spans="1:6">
      <c r="A79">
        <f t="shared" si="4"/>
        <v>93500</v>
      </c>
      <c r="B79">
        <v>-1500</v>
      </c>
      <c r="C79">
        <f t="shared" si="14"/>
        <v>18.785999999999998</v>
      </c>
      <c r="F79">
        <f t="shared" si="13"/>
        <v>20.999999999999996</v>
      </c>
    </row>
    <row r="80" spans="1:6">
      <c r="A80">
        <f t="shared" si="4"/>
        <v>94000</v>
      </c>
      <c r="B80">
        <v>-1500</v>
      </c>
      <c r="C80">
        <f t="shared" si="14"/>
        <v>19.121999999999996</v>
      </c>
      <c r="F80">
        <f t="shared" si="13"/>
        <v>21.671999999999997</v>
      </c>
    </row>
    <row r="81" spans="1:6">
      <c r="A81">
        <f t="shared" si="4"/>
        <v>94500</v>
      </c>
      <c r="B81">
        <v>-1500</v>
      </c>
      <c r="C81">
        <f t="shared" si="14"/>
        <v>19.459999999999997</v>
      </c>
      <c r="F81">
        <f t="shared" si="13"/>
        <v>22.347999999999995</v>
      </c>
    </row>
    <row r="82" spans="1:6">
      <c r="A82">
        <f t="shared" si="4"/>
        <v>95000</v>
      </c>
      <c r="B82">
        <v>-1500</v>
      </c>
      <c r="C82">
        <f t="shared" si="14"/>
        <v>19.799999999999997</v>
      </c>
      <c r="F82">
        <f t="shared" si="13"/>
        <v>23.027999999999995</v>
      </c>
    </row>
    <row r="83" spans="1:6">
      <c r="A83">
        <f t="shared" si="4"/>
        <v>95500</v>
      </c>
      <c r="B83">
        <v>-1500</v>
      </c>
      <c r="C83">
        <f t="shared" si="14"/>
        <v>20.141999999999996</v>
      </c>
      <c r="F83">
        <f t="shared" si="13"/>
        <v>23.711999999999996</v>
      </c>
    </row>
    <row r="84" spans="1:6">
      <c r="A84">
        <f t="shared" si="4"/>
        <v>96000</v>
      </c>
      <c r="B84">
        <v>-1500</v>
      </c>
      <c r="C84">
        <f t="shared" si="14"/>
        <v>20.485999999999997</v>
      </c>
      <c r="F84">
        <f t="shared" si="13"/>
        <v>24.399999999999995</v>
      </c>
    </row>
    <row r="85" spans="1:6">
      <c r="A85">
        <f t="shared" si="4"/>
        <v>96500</v>
      </c>
      <c r="B85">
        <v>-1500</v>
      </c>
      <c r="C85">
        <f t="shared" si="14"/>
        <v>20.831999999999997</v>
      </c>
      <c r="F85">
        <f t="shared" si="13"/>
        <v>25.091999999999995</v>
      </c>
    </row>
    <row r="86" spans="1:6">
      <c r="A86">
        <f t="shared" si="4"/>
        <v>97000</v>
      </c>
      <c r="B86">
        <v>-1500</v>
      </c>
      <c r="C86">
        <f t="shared" si="14"/>
        <v>21.179999999999996</v>
      </c>
      <c r="F86">
        <f t="shared" si="13"/>
        <v>25.787999999999997</v>
      </c>
    </row>
    <row r="87" spans="1:6">
      <c r="A87">
        <f t="shared" si="4"/>
        <v>97500</v>
      </c>
      <c r="B87">
        <v>-1500</v>
      </c>
      <c r="C87">
        <f t="shared" si="14"/>
        <v>21.529999999999998</v>
      </c>
      <c r="F87">
        <f t="shared" si="13"/>
        <v>26.487999999999996</v>
      </c>
    </row>
    <row r="88" spans="1:6">
      <c r="A88">
        <f t="shared" ref="A88:A91" si="15">A87+2000+B87</f>
        <v>98000</v>
      </c>
      <c r="B88">
        <v>-1500</v>
      </c>
      <c r="C88">
        <f t="shared" si="14"/>
        <v>21.881999999999998</v>
      </c>
      <c r="F88">
        <f t="shared" si="13"/>
        <v>27.191999999999997</v>
      </c>
    </row>
    <row r="89" spans="1:6">
      <c r="A89">
        <f t="shared" si="15"/>
        <v>98500</v>
      </c>
      <c r="B89">
        <v>-1500</v>
      </c>
      <c r="C89">
        <f t="shared" si="14"/>
        <v>22.235999999999997</v>
      </c>
      <c r="F89">
        <f t="shared" si="13"/>
        <v>27.899999999999995</v>
      </c>
    </row>
    <row r="90" spans="1:6">
      <c r="A90">
        <f t="shared" si="15"/>
        <v>99000</v>
      </c>
      <c r="B90">
        <v>-1500</v>
      </c>
      <c r="C90">
        <f t="shared" si="14"/>
        <v>22.591999999999999</v>
      </c>
      <c r="F90">
        <f t="shared" si="13"/>
        <v>28.611999999999995</v>
      </c>
    </row>
    <row r="91" spans="1:6">
      <c r="A91">
        <f t="shared" si="15"/>
        <v>99500</v>
      </c>
      <c r="B91">
        <v>-1500</v>
      </c>
      <c r="C91">
        <f t="shared" si="14"/>
        <v>22.95</v>
      </c>
      <c r="F91">
        <f t="shared" si="13"/>
        <v>29.327999999999996</v>
      </c>
    </row>
  </sheetData>
  <mergeCells count="1">
    <mergeCell ref="F39:F42"/>
  </mergeCells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2013-06-09T18:16:30Z</dcterms:created>
  <dcterms:modified xsi:type="dcterms:W3CDTF">2013-07-16T14:18:37Z</dcterms:modified>
</cp:coreProperties>
</file>