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F:\Aj Anumat\1-Completed\0.20mm\5S\"/>
    </mc:Choice>
  </mc:AlternateContent>
  <xr:revisionPtr revIDLastSave="0" documentId="13_ncr:1_{82645EFF-0251-4C0B-85DD-DB8071F159F4}" xr6:coauthVersionLast="36" xr6:coauthVersionMax="47" xr10:uidLastSave="{00000000-0000-0000-0000-000000000000}"/>
  <bookViews>
    <workbookView xWindow="0" yWindow="0" windowWidth="14370" windowHeight="7350" tabRatio="715" activeTab="2" xr2:uid="{00000000-000D-0000-FFFF-FFFF00000000}"/>
  </bookViews>
  <sheets>
    <sheet name="5S P10" sheetId="2" r:id="rId1"/>
    <sheet name="5S P20" sheetId="8" r:id="rId2"/>
    <sheet name="5S P30" sheetId="14" r:id="rId3"/>
    <sheet name="5S e1.25 P30" sheetId="18" state="hidden" r:id="rId4"/>
    <sheet name="5S e1.50 P30" sheetId="19" state="hidden" r:id="rId5"/>
    <sheet name="5S e0.50 P30" sheetId="15" state="hidden" r:id="rId6"/>
    <sheet name="5S e0.75 P30" sheetId="16" state="hidden" r:id="rId7"/>
    <sheet name="5S e1.00 P30" sheetId="17" state="hidden" r:id="rId8"/>
    <sheet name="5S e0.50 P20" sheetId="9" state="hidden" r:id="rId9"/>
    <sheet name="5S e0.75 P20" sheetId="10" state="hidden" r:id="rId10"/>
    <sheet name="5S e1.00 P20" sheetId="11" state="hidden" r:id="rId11"/>
    <sheet name="5S e1.25 P20" sheetId="12" state="hidden" r:id="rId12"/>
    <sheet name="5S e1.50 P20" sheetId="13" state="hidden" r:id="rId13"/>
    <sheet name="5S e0.50 P10" sheetId="3" state="hidden" r:id="rId14"/>
    <sheet name="5S e0.75 P10" sheetId="4" state="hidden" r:id="rId15"/>
    <sheet name="5S e1.00 P10" sheetId="5" state="hidden" r:id="rId16"/>
    <sheet name="5S e1.25 P10" sheetId="6" state="hidden" r:id="rId17"/>
    <sheet name="5S e1.50 P10" sheetId="7" state="hidden" r:id="rId1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4" l="1"/>
  <c r="H45" i="14"/>
  <c r="F45" i="14"/>
  <c r="G45" i="14" s="1"/>
  <c r="M45" i="14" s="1"/>
  <c r="E45" i="14"/>
  <c r="D45" i="14"/>
  <c r="C45" i="14" s="1"/>
  <c r="L44" i="14"/>
  <c r="N44" i="14" s="1"/>
  <c r="I44" i="14"/>
  <c r="F44" i="14"/>
  <c r="G44" i="14" s="1"/>
  <c r="M44" i="14" s="1"/>
  <c r="E44" i="14"/>
  <c r="H44" i="14" s="1"/>
  <c r="D44" i="14"/>
  <c r="C44" i="14"/>
  <c r="I43" i="14"/>
  <c r="F43" i="14"/>
  <c r="G43" i="14" s="1"/>
  <c r="M43" i="14" s="1"/>
  <c r="E43" i="14"/>
  <c r="H43" i="14" s="1"/>
  <c r="D43" i="14"/>
  <c r="C43" i="14" s="1"/>
  <c r="I42" i="14"/>
  <c r="H42" i="14"/>
  <c r="G42" i="14"/>
  <c r="M42" i="14" s="1"/>
  <c r="F42" i="14"/>
  <c r="E42" i="14"/>
  <c r="D42" i="14"/>
  <c r="C42" i="14" s="1"/>
  <c r="L41" i="14"/>
  <c r="N41" i="14" s="1"/>
  <c r="I41" i="14"/>
  <c r="H41" i="14"/>
  <c r="F41" i="14"/>
  <c r="G41" i="14" s="1"/>
  <c r="M41" i="14" s="1"/>
  <c r="E41" i="14"/>
  <c r="D41" i="14"/>
  <c r="C41" i="14"/>
  <c r="L38" i="14"/>
  <c r="N38" i="14" s="1"/>
  <c r="I38" i="14"/>
  <c r="F38" i="14"/>
  <c r="G38" i="14" s="1"/>
  <c r="M38" i="14" s="1"/>
  <c r="E38" i="14"/>
  <c r="H38" i="14" s="1"/>
  <c r="D38" i="14"/>
  <c r="C38" i="14"/>
  <c r="I37" i="14"/>
  <c r="H37" i="14"/>
  <c r="F37" i="14"/>
  <c r="G37" i="14" s="1"/>
  <c r="M37" i="14" s="1"/>
  <c r="E37" i="14"/>
  <c r="D37" i="14"/>
  <c r="C37" i="14" s="1"/>
  <c r="M36" i="14"/>
  <c r="I36" i="14"/>
  <c r="G36" i="14"/>
  <c r="F36" i="14"/>
  <c r="E36" i="14"/>
  <c r="H36" i="14" s="1"/>
  <c r="D36" i="14"/>
  <c r="L36" i="14" s="1"/>
  <c r="N36" i="14" s="1"/>
  <c r="C36" i="14"/>
  <c r="I35" i="14"/>
  <c r="H35" i="14"/>
  <c r="F35" i="14"/>
  <c r="G35" i="14" s="1"/>
  <c r="M35" i="14" s="1"/>
  <c r="E35" i="14"/>
  <c r="D35" i="14"/>
  <c r="C35" i="14" s="1"/>
  <c r="L34" i="14"/>
  <c r="N34" i="14" s="1"/>
  <c r="I34" i="14"/>
  <c r="G34" i="14"/>
  <c r="M34" i="14" s="1"/>
  <c r="O34" i="14" s="1"/>
  <c r="F34" i="14"/>
  <c r="E34" i="14"/>
  <c r="H34" i="14" s="1"/>
  <c r="D34" i="14"/>
  <c r="C34" i="14"/>
  <c r="I31" i="14"/>
  <c r="H31" i="14"/>
  <c r="F31" i="14"/>
  <c r="G31" i="14" s="1"/>
  <c r="M31" i="14" s="1"/>
  <c r="E31" i="14"/>
  <c r="D31" i="14"/>
  <c r="C31" i="14" s="1"/>
  <c r="I30" i="14"/>
  <c r="G30" i="14"/>
  <c r="M30" i="14" s="1"/>
  <c r="F30" i="14"/>
  <c r="E30" i="14"/>
  <c r="H30" i="14" s="1"/>
  <c r="D30" i="14"/>
  <c r="L30" i="14" s="1"/>
  <c r="N30" i="14" s="1"/>
  <c r="C30" i="14"/>
  <c r="L29" i="14"/>
  <c r="N29" i="14" s="1"/>
  <c r="I29" i="14"/>
  <c r="H29" i="14"/>
  <c r="F29" i="14"/>
  <c r="G29" i="14" s="1"/>
  <c r="M29" i="14" s="1"/>
  <c r="E29" i="14"/>
  <c r="D29" i="14"/>
  <c r="C29" i="14"/>
  <c r="L28" i="14"/>
  <c r="N28" i="14" s="1"/>
  <c r="I28" i="14"/>
  <c r="F28" i="14"/>
  <c r="G28" i="14" s="1"/>
  <c r="M28" i="14" s="1"/>
  <c r="O28" i="14" s="1"/>
  <c r="E28" i="14"/>
  <c r="H28" i="14" s="1"/>
  <c r="D28" i="14"/>
  <c r="C28" i="14"/>
  <c r="I27" i="14"/>
  <c r="H27" i="14"/>
  <c r="F27" i="14"/>
  <c r="G27" i="14" s="1"/>
  <c r="M27" i="14" s="1"/>
  <c r="E27" i="14"/>
  <c r="D27" i="14"/>
  <c r="C27" i="14" s="1"/>
  <c r="M24" i="14"/>
  <c r="I24" i="14"/>
  <c r="G24" i="14"/>
  <c r="F24" i="14"/>
  <c r="E24" i="14"/>
  <c r="H24" i="14" s="1"/>
  <c r="D24" i="14"/>
  <c r="L24" i="14" s="1"/>
  <c r="N24" i="14" s="1"/>
  <c r="C24" i="14"/>
  <c r="I23" i="14"/>
  <c r="H23" i="14"/>
  <c r="F23" i="14"/>
  <c r="G23" i="14" s="1"/>
  <c r="M23" i="14" s="1"/>
  <c r="E23" i="14"/>
  <c r="D23" i="14"/>
  <c r="C23" i="14" s="1"/>
  <c r="L22" i="14"/>
  <c r="N22" i="14" s="1"/>
  <c r="I22" i="14"/>
  <c r="G22" i="14"/>
  <c r="M22" i="14" s="1"/>
  <c r="O22" i="14" s="1"/>
  <c r="F22" i="14"/>
  <c r="E22" i="14"/>
  <c r="H22" i="14" s="1"/>
  <c r="D22" i="14"/>
  <c r="C22" i="14"/>
  <c r="L21" i="14"/>
  <c r="N21" i="14" s="1"/>
  <c r="I21" i="14"/>
  <c r="H21" i="14"/>
  <c r="F21" i="14"/>
  <c r="G21" i="14" s="1"/>
  <c r="M21" i="14" s="1"/>
  <c r="O21" i="14" s="1"/>
  <c r="E21" i="14"/>
  <c r="D21" i="14"/>
  <c r="C21" i="14" s="1"/>
  <c r="I20" i="14"/>
  <c r="F20" i="14"/>
  <c r="E20" i="14"/>
  <c r="G20" i="14" s="1"/>
  <c r="M20" i="14" s="1"/>
  <c r="D20" i="14"/>
  <c r="L20" i="14" s="1"/>
  <c r="N20" i="14" s="1"/>
  <c r="C20" i="14"/>
  <c r="L17" i="14"/>
  <c r="N17" i="14" s="1"/>
  <c r="I17" i="14"/>
  <c r="H17" i="14"/>
  <c r="F17" i="14"/>
  <c r="G17" i="14" s="1"/>
  <c r="M17" i="14" s="1"/>
  <c r="E17" i="14"/>
  <c r="D17" i="14"/>
  <c r="C17" i="14"/>
  <c r="L16" i="14"/>
  <c r="N16" i="14" s="1"/>
  <c r="I16" i="14"/>
  <c r="F16" i="14"/>
  <c r="G16" i="14" s="1"/>
  <c r="M16" i="14" s="1"/>
  <c r="O16" i="14" s="1"/>
  <c r="E16" i="14"/>
  <c r="H16" i="14" s="1"/>
  <c r="D16" i="14"/>
  <c r="C16" i="14"/>
  <c r="I15" i="14"/>
  <c r="H15" i="14"/>
  <c r="F15" i="14"/>
  <c r="G15" i="14" s="1"/>
  <c r="M15" i="14" s="1"/>
  <c r="E15" i="14"/>
  <c r="D15" i="14"/>
  <c r="C15" i="14" s="1"/>
  <c r="M14" i="14"/>
  <c r="I14" i="14"/>
  <c r="G14" i="14"/>
  <c r="F14" i="14"/>
  <c r="E14" i="14"/>
  <c r="H14" i="14" s="1"/>
  <c r="D14" i="14"/>
  <c r="L14" i="14" s="1"/>
  <c r="N14" i="14" s="1"/>
  <c r="C14" i="14"/>
  <c r="I13" i="14"/>
  <c r="H13" i="14"/>
  <c r="F13" i="14"/>
  <c r="G13" i="14" s="1"/>
  <c r="M13" i="14" s="1"/>
  <c r="E13" i="14"/>
  <c r="D13" i="14"/>
  <c r="C13" i="14" s="1"/>
  <c r="I45" i="8"/>
  <c r="F45" i="8"/>
  <c r="G45" i="8" s="1"/>
  <c r="M45" i="8" s="1"/>
  <c r="E45" i="8"/>
  <c r="H45" i="8" s="1"/>
  <c r="D45" i="8"/>
  <c r="C45" i="8" s="1"/>
  <c r="L44" i="8"/>
  <c r="N44" i="8" s="1"/>
  <c r="I44" i="8"/>
  <c r="H44" i="8"/>
  <c r="F44" i="8"/>
  <c r="G44" i="8" s="1"/>
  <c r="M44" i="8" s="1"/>
  <c r="O44" i="8" s="1"/>
  <c r="E44" i="8"/>
  <c r="D44" i="8"/>
  <c r="C44" i="8" s="1"/>
  <c r="I43" i="8"/>
  <c r="F43" i="8"/>
  <c r="E43" i="8"/>
  <c r="H43" i="8" s="1"/>
  <c r="D43" i="8"/>
  <c r="C43" i="8" s="1"/>
  <c r="I42" i="8"/>
  <c r="H42" i="8"/>
  <c r="G42" i="8"/>
  <c r="M42" i="8" s="1"/>
  <c r="F42" i="8"/>
  <c r="E42" i="8"/>
  <c r="D42" i="8"/>
  <c r="C42" i="8" s="1"/>
  <c r="M41" i="8"/>
  <c r="L41" i="8"/>
  <c r="N41" i="8" s="1"/>
  <c r="I41" i="8"/>
  <c r="G41" i="8"/>
  <c r="F41" i="8"/>
  <c r="E41" i="8"/>
  <c r="H41" i="8" s="1"/>
  <c r="D41" i="8"/>
  <c r="C41" i="8"/>
  <c r="L38" i="8"/>
  <c r="N38" i="8" s="1"/>
  <c r="I38" i="8"/>
  <c r="F38" i="8"/>
  <c r="G38" i="8" s="1"/>
  <c r="M38" i="8" s="1"/>
  <c r="O38" i="8" s="1"/>
  <c r="E38" i="8"/>
  <c r="H38" i="8" s="1"/>
  <c r="D38" i="8"/>
  <c r="C38" i="8" s="1"/>
  <c r="I37" i="8"/>
  <c r="H37" i="8"/>
  <c r="F37" i="8"/>
  <c r="E37" i="8"/>
  <c r="G37" i="8" s="1"/>
  <c r="M37" i="8" s="1"/>
  <c r="D37" i="8"/>
  <c r="L37" i="8" s="1"/>
  <c r="N37" i="8" s="1"/>
  <c r="C37" i="8"/>
  <c r="I36" i="8"/>
  <c r="H36" i="8"/>
  <c r="F36" i="8"/>
  <c r="G36" i="8" s="1"/>
  <c r="M36" i="8" s="1"/>
  <c r="E36" i="8"/>
  <c r="D36" i="8"/>
  <c r="L36" i="8" s="1"/>
  <c r="N36" i="8" s="1"/>
  <c r="C36" i="8"/>
  <c r="I35" i="8"/>
  <c r="F35" i="8"/>
  <c r="G35" i="8" s="1"/>
  <c r="M35" i="8" s="1"/>
  <c r="O35" i="8" s="1"/>
  <c r="E35" i="8"/>
  <c r="H35" i="8" s="1"/>
  <c r="D35" i="8"/>
  <c r="L35" i="8" s="1"/>
  <c r="N35" i="8" s="1"/>
  <c r="C35" i="8"/>
  <c r="L34" i="8"/>
  <c r="N34" i="8" s="1"/>
  <c r="I34" i="8"/>
  <c r="H34" i="8"/>
  <c r="F34" i="8"/>
  <c r="G34" i="8" s="1"/>
  <c r="M34" i="8" s="1"/>
  <c r="O34" i="8" s="1"/>
  <c r="E34" i="8"/>
  <c r="D34" i="8"/>
  <c r="C34" i="8" s="1"/>
  <c r="I31" i="8"/>
  <c r="F31" i="8"/>
  <c r="E31" i="8"/>
  <c r="H31" i="8" s="1"/>
  <c r="D31" i="8"/>
  <c r="C31" i="8" s="1"/>
  <c r="I30" i="8"/>
  <c r="H30" i="8"/>
  <c r="G30" i="8"/>
  <c r="M30" i="8" s="1"/>
  <c r="F30" i="8"/>
  <c r="E30" i="8"/>
  <c r="D30" i="8"/>
  <c r="C30" i="8" s="1"/>
  <c r="M29" i="8"/>
  <c r="L29" i="8"/>
  <c r="N29" i="8" s="1"/>
  <c r="I29" i="8"/>
  <c r="G29" i="8"/>
  <c r="F29" i="8"/>
  <c r="E29" i="8"/>
  <c r="H29" i="8" s="1"/>
  <c r="D29" i="8"/>
  <c r="C29" i="8"/>
  <c r="L28" i="8"/>
  <c r="N28" i="8" s="1"/>
  <c r="I28" i="8"/>
  <c r="F28" i="8"/>
  <c r="G28" i="8" s="1"/>
  <c r="M28" i="8" s="1"/>
  <c r="E28" i="8"/>
  <c r="H28" i="8" s="1"/>
  <c r="D28" i="8"/>
  <c r="C28" i="8" s="1"/>
  <c r="I27" i="8"/>
  <c r="H27" i="8"/>
  <c r="F27" i="8"/>
  <c r="E27" i="8"/>
  <c r="G27" i="8" s="1"/>
  <c r="M27" i="8" s="1"/>
  <c r="D27" i="8"/>
  <c r="L27" i="8" s="1"/>
  <c r="N27" i="8" s="1"/>
  <c r="C27" i="8"/>
  <c r="I24" i="8"/>
  <c r="H24" i="8"/>
  <c r="F24" i="8"/>
  <c r="G24" i="8" s="1"/>
  <c r="M24" i="8" s="1"/>
  <c r="E24" i="8"/>
  <c r="D24" i="8"/>
  <c r="L24" i="8" s="1"/>
  <c r="N24" i="8" s="1"/>
  <c r="C24" i="8"/>
  <c r="I23" i="8"/>
  <c r="F23" i="8"/>
  <c r="G23" i="8" s="1"/>
  <c r="M23" i="8" s="1"/>
  <c r="E23" i="8"/>
  <c r="H23" i="8" s="1"/>
  <c r="D23" i="8"/>
  <c r="L23" i="8" s="1"/>
  <c r="N23" i="8" s="1"/>
  <c r="C23" i="8"/>
  <c r="L22" i="8"/>
  <c r="N22" i="8" s="1"/>
  <c r="I22" i="8"/>
  <c r="H22" i="8"/>
  <c r="F22" i="8"/>
  <c r="G22" i="8" s="1"/>
  <c r="M22" i="8" s="1"/>
  <c r="O22" i="8" s="1"/>
  <c r="E22" i="8"/>
  <c r="D22" i="8"/>
  <c r="C22" i="8" s="1"/>
  <c r="I21" i="8"/>
  <c r="F21" i="8"/>
  <c r="E21" i="8"/>
  <c r="H21" i="8" s="1"/>
  <c r="D21" i="8"/>
  <c r="C21" i="8" s="1"/>
  <c r="I20" i="8"/>
  <c r="H20" i="8"/>
  <c r="G20" i="8"/>
  <c r="M20" i="8" s="1"/>
  <c r="F20" i="8"/>
  <c r="E20" i="8"/>
  <c r="D20" i="8"/>
  <c r="C20" i="8" s="1"/>
  <c r="M17" i="8"/>
  <c r="L17" i="8"/>
  <c r="N17" i="8" s="1"/>
  <c r="I17" i="8"/>
  <c r="G17" i="8"/>
  <c r="F17" i="8"/>
  <c r="E17" i="8"/>
  <c r="H17" i="8" s="1"/>
  <c r="D17" i="8"/>
  <c r="C17" i="8"/>
  <c r="L16" i="8"/>
  <c r="N16" i="8" s="1"/>
  <c r="I16" i="8"/>
  <c r="F16" i="8"/>
  <c r="G16" i="8" s="1"/>
  <c r="M16" i="8" s="1"/>
  <c r="O16" i="8" s="1"/>
  <c r="E16" i="8"/>
  <c r="H16" i="8" s="1"/>
  <c r="D16" i="8"/>
  <c r="C16" i="8" s="1"/>
  <c r="I15" i="8"/>
  <c r="H15" i="8"/>
  <c r="F15" i="8"/>
  <c r="E15" i="8"/>
  <c r="G15" i="8" s="1"/>
  <c r="M15" i="8" s="1"/>
  <c r="D15" i="8"/>
  <c r="L15" i="8" s="1"/>
  <c r="N15" i="8" s="1"/>
  <c r="C15" i="8"/>
  <c r="I14" i="8"/>
  <c r="H14" i="8"/>
  <c r="F14" i="8"/>
  <c r="G14" i="8" s="1"/>
  <c r="M14" i="8" s="1"/>
  <c r="E14" i="8"/>
  <c r="D14" i="8"/>
  <c r="L14" i="8" s="1"/>
  <c r="N14" i="8" s="1"/>
  <c r="C14" i="8"/>
  <c r="I13" i="8"/>
  <c r="F13" i="8"/>
  <c r="G13" i="8" s="1"/>
  <c r="M13" i="8" s="1"/>
  <c r="E13" i="8"/>
  <c r="H13" i="8" s="1"/>
  <c r="D13" i="8"/>
  <c r="L13" i="8" s="1"/>
  <c r="N13" i="8" s="1"/>
  <c r="C13" i="8"/>
  <c r="O38" i="14" l="1"/>
  <c r="O36" i="14"/>
  <c r="O24" i="14"/>
  <c r="O14" i="14"/>
  <c r="O44" i="14"/>
  <c r="O20" i="14"/>
  <c r="O17" i="14"/>
  <c r="O29" i="14"/>
  <c r="O30" i="14"/>
  <c r="O41" i="14"/>
  <c r="H20" i="14"/>
  <c r="L15" i="14"/>
  <c r="N15" i="14" s="1"/>
  <c r="O15" i="14" s="1"/>
  <c r="L27" i="14"/>
  <c r="N27" i="14" s="1"/>
  <c r="O27" i="14" s="1"/>
  <c r="L37" i="14"/>
  <c r="N37" i="14" s="1"/>
  <c r="O37" i="14" s="1"/>
  <c r="L42" i="14"/>
  <c r="N42" i="14" s="1"/>
  <c r="O42" i="14" s="1"/>
  <c r="L13" i="14"/>
  <c r="N13" i="14" s="1"/>
  <c r="O13" i="14" s="1"/>
  <c r="L23" i="14"/>
  <c r="N23" i="14" s="1"/>
  <c r="O23" i="14" s="1"/>
  <c r="L35" i="14"/>
  <c r="N35" i="14" s="1"/>
  <c r="O35" i="14" s="1"/>
  <c r="L45" i="14"/>
  <c r="N45" i="14" s="1"/>
  <c r="O45" i="14" s="1"/>
  <c r="L43" i="14"/>
  <c r="N43" i="14" s="1"/>
  <c r="O43" i="14" s="1"/>
  <c r="L31" i="14"/>
  <c r="N31" i="14" s="1"/>
  <c r="O31" i="14" s="1"/>
  <c r="O24" i="8"/>
  <c r="O36" i="8"/>
  <c r="O28" i="8"/>
  <c r="O27" i="8"/>
  <c r="O15" i="8"/>
  <c r="O14" i="8"/>
  <c r="O23" i="8"/>
  <c r="O37" i="8"/>
  <c r="O41" i="8"/>
  <c r="O29" i="8"/>
  <c r="O13" i="8"/>
  <c r="O17" i="8"/>
  <c r="L20" i="8"/>
  <c r="N20" i="8" s="1"/>
  <c r="O20" i="8" s="1"/>
  <c r="G21" i="8"/>
  <c r="M21" i="8" s="1"/>
  <c r="L30" i="8"/>
  <c r="N30" i="8" s="1"/>
  <c r="O30" i="8" s="1"/>
  <c r="G31" i="8"/>
  <c r="M31" i="8" s="1"/>
  <c r="L42" i="8"/>
  <c r="N42" i="8" s="1"/>
  <c r="O42" i="8" s="1"/>
  <c r="G43" i="8"/>
  <c r="M43" i="8" s="1"/>
  <c r="L45" i="8"/>
  <c r="N45" i="8" s="1"/>
  <c r="O45" i="8" s="1"/>
  <c r="L21" i="8"/>
  <c r="N21" i="8" s="1"/>
  <c r="L31" i="8"/>
  <c r="N31" i="8" s="1"/>
  <c r="L43" i="8"/>
  <c r="N43" i="8" s="1"/>
  <c r="I45" i="2"/>
  <c r="F45" i="2"/>
  <c r="I44" i="2"/>
  <c r="F44" i="2"/>
  <c r="I43" i="2"/>
  <c r="F43" i="2"/>
  <c r="I42" i="2"/>
  <c r="F42" i="2"/>
  <c r="I41" i="2"/>
  <c r="F41" i="2"/>
  <c r="I38" i="2"/>
  <c r="F38" i="2"/>
  <c r="I37" i="2"/>
  <c r="F37" i="2"/>
  <c r="I36" i="2"/>
  <c r="F36" i="2"/>
  <c r="I35" i="2"/>
  <c r="F35" i="2"/>
  <c r="I34" i="2"/>
  <c r="F34" i="2"/>
  <c r="I31" i="2"/>
  <c r="F31" i="2"/>
  <c r="I30" i="2"/>
  <c r="F30" i="2"/>
  <c r="I29" i="2"/>
  <c r="F29" i="2"/>
  <c r="I28" i="2"/>
  <c r="F28" i="2"/>
  <c r="I27" i="2"/>
  <c r="F27" i="2"/>
  <c r="I24" i="2"/>
  <c r="F24" i="2"/>
  <c r="I23" i="2"/>
  <c r="F23" i="2"/>
  <c r="I22" i="2"/>
  <c r="F22" i="2"/>
  <c r="I21" i="2"/>
  <c r="F21" i="2"/>
  <c r="I20" i="2"/>
  <c r="F20" i="2"/>
  <c r="I13" i="2"/>
  <c r="F13" i="2"/>
  <c r="O31" i="8" l="1"/>
  <c r="O21" i="8"/>
  <c r="O43" i="8"/>
  <c r="I17" i="2"/>
  <c r="F17" i="2"/>
  <c r="I16" i="2"/>
  <c r="F16" i="2"/>
  <c r="I15" i="2"/>
  <c r="F15" i="2"/>
  <c r="I14" i="2"/>
  <c r="F14" i="2"/>
  <c r="D45" i="2" l="1"/>
  <c r="D43" i="2"/>
  <c r="D29" i="2"/>
  <c r="D24" i="2"/>
  <c r="D20" i="2"/>
  <c r="D13" i="2"/>
  <c r="L13" i="2" s="1"/>
  <c r="D41" i="2"/>
  <c r="D36" i="2"/>
  <c r="D34" i="2"/>
  <c r="D28" i="2"/>
  <c r="D21" i="2"/>
  <c r="D44" i="2"/>
  <c r="D42" i="2"/>
  <c r="D23" i="2"/>
  <c r="D38" i="2"/>
  <c r="D37" i="2"/>
  <c r="D35" i="2"/>
  <c r="D31" i="2"/>
  <c r="D30" i="2"/>
  <c r="D27" i="2"/>
  <c r="D22" i="2"/>
  <c r="D17" i="2"/>
  <c r="C17" i="2" s="1"/>
  <c r="E34" i="2"/>
  <c r="D16" i="2"/>
  <c r="C16" i="2" s="1"/>
  <c r="D15" i="2"/>
  <c r="C15" i="2" s="1"/>
  <c r="D14" i="2"/>
  <c r="E14" i="2" l="1"/>
  <c r="H14" i="2" s="1"/>
  <c r="E35" i="2"/>
  <c r="H35" i="2" s="1"/>
  <c r="E29" i="2"/>
  <c r="E37" i="2"/>
  <c r="H37" i="2" s="1"/>
  <c r="E13" i="2"/>
  <c r="H13" i="2" s="1"/>
  <c r="E36" i="2"/>
  <c r="H36" i="2" s="1"/>
  <c r="E43" i="2"/>
  <c r="G43" i="2" s="1"/>
  <c r="M43" i="2" s="1"/>
  <c r="E27" i="2"/>
  <c r="H27" i="2" s="1"/>
  <c r="E38" i="2"/>
  <c r="G38" i="2" s="1"/>
  <c r="M38" i="2" s="1"/>
  <c r="E45" i="2"/>
  <c r="H45" i="2" s="1"/>
  <c r="E30" i="2"/>
  <c r="H30" i="2" s="1"/>
  <c r="E42" i="2"/>
  <c r="H42" i="2" s="1"/>
  <c r="H34" i="2"/>
  <c r="G34" i="2"/>
  <c r="M34" i="2" s="1"/>
  <c r="C23" i="2"/>
  <c r="L23" i="2"/>
  <c r="N23" i="2" s="1"/>
  <c r="L35" i="2"/>
  <c r="N35" i="2" s="1"/>
  <c r="C35" i="2"/>
  <c r="G13" i="2"/>
  <c r="L34" i="2"/>
  <c r="N34" i="2" s="1"/>
  <c r="C34" i="2"/>
  <c r="E44" i="2"/>
  <c r="E28" i="2"/>
  <c r="E41" i="2"/>
  <c r="C31" i="2"/>
  <c r="L31" i="2"/>
  <c r="N31" i="2" s="1"/>
  <c r="G35" i="2"/>
  <c r="M35" i="2" s="1"/>
  <c r="L28" i="2"/>
  <c r="N28" i="2" s="1"/>
  <c r="C28" i="2"/>
  <c r="C24" i="2"/>
  <c r="L24" i="2"/>
  <c r="N24" i="2" s="1"/>
  <c r="G36" i="2"/>
  <c r="M36" i="2" s="1"/>
  <c r="C22" i="2"/>
  <c r="L22" i="2"/>
  <c r="N22" i="2" s="1"/>
  <c r="C27" i="2"/>
  <c r="L27" i="2"/>
  <c r="N27" i="2" s="1"/>
  <c r="L21" i="2"/>
  <c r="N21" i="2" s="1"/>
  <c r="C21" i="2"/>
  <c r="C36" i="2"/>
  <c r="L36" i="2"/>
  <c r="N36" i="2" s="1"/>
  <c r="E20" i="2"/>
  <c r="C20" i="2"/>
  <c r="L20" i="2"/>
  <c r="N20" i="2" s="1"/>
  <c r="C29" i="2"/>
  <c r="L29" i="2"/>
  <c r="N29" i="2" s="1"/>
  <c r="C43" i="2"/>
  <c r="L43" i="2"/>
  <c r="N43" i="2" s="1"/>
  <c r="H43" i="2"/>
  <c r="C44" i="2"/>
  <c r="L44" i="2"/>
  <c r="N44" i="2" s="1"/>
  <c r="H29" i="2"/>
  <c r="G29" i="2"/>
  <c r="M29" i="2" s="1"/>
  <c r="C37" i="2"/>
  <c r="L37" i="2"/>
  <c r="N37" i="2" s="1"/>
  <c r="L14" i="2"/>
  <c r="N14" i="2" s="1"/>
  <c r="C30" i="2"/>
  <c r="L30" i="2"/>
  <c r="N30" i="2" s="1"/>
  <c r="C38" i="2"/>
  <c r="L38" i="2"/>
  <c r="N38" i="2" s="1"/>
  <c r="E22" i="2"/>
  <c r="E31" i="2"/>
  <c r="L42" i="2"/>
  <c r="N42" i="2" s="1"/>
  <c r="C42" i="2"/>
  <c r="E23" i="2"/>
  <c r="L41" i="2"/>
  <c r="N41" i="2" s="1"/>
  <c r="C41" i="2"/>
  <c r="E24" i="2"/>
  <c r="E21" i="2"/>
  <c r="L45" i="2"/>
  <c r="N45" i="2" s="1"/>
  <c r="C45" i="2"/>
  <c r="N13" i="2"/>
  <c r="E15" i="2"/>
  <c r="H15" i="2" s="1"/>
  <c r="C13" i="2"/>
  <c r="E16" i="2"/>
  <c r="H16" i="2" s="1"/>
  <c r="C14" i="2"/>
  <c r="E17" i="2"/>
  <c r="H17" i="2" s="1"/>
  <c r="L15" i="2"/>
  <c r="N15" i="2" s="1"/>
  <c r="L16" i="2"/>
  <c r="N16" i="2" s="1"/>
  <c r="G15" i="2"/>
  <c r="M15" i="2" s="1"/>
  <c r="L17" i="2"/>
  <c r="N17" i="2" s="1"/>
  <c r="H38" i="2" l="1"/>
  <c r="O36" i="2"/>
  <c r="G45" i="2"/>
  <c r="M45" i="2" s="1"/>
  <c r="O45" i="2" s="1"/>
  <c r="O35" i="2"/>
  <c r="G30" i="2"/>
  <c r="M30" i="2" s="1"/>
  <c r="O30" i="2" s="1"/>
  <c r="G37" i="2"/>
  <c r="M37" i="2" s="1"/>
  <c r="O37" i="2" s="1"/>
  <c r="G42" i="2"/>
  <c r="M42" i="2" s="1"/>
  <c r="O42" i="2" s="1"/>
  <c r="G27" i="2"/>
  <c r="M27" i="2" s="1"/>
  <c r="O27" i="2" s="1"/>
  <c r="H24" i="2"/>
  <c r="G24" i="2"/>
  <c r="M24" i="2" s="1"/>
  <c r="O24" i="2" s="1"/>
  <c r="O29" i="2"/>
  <c r="H20" i="2"/>
  <c r="G20" i="2"/>
  <c r="M20" i="2" s="1"/>
  <c r="O20" i="2" s="1"/>
  <c r="O38" i="2"/>
  <c r="H41" i="2"/>
  <c r="G41" i="2"/>
  <c r="M41" i="2" s="1"/>
  <c r="O41" i="2" s="1"/>
  <c r="H28" i="2"/>
  <c r="G28" i="2"/>
  <c r="M28" i="2" s="1"/>
  <c r="O28" i="2" s="1"/>
  <c r="O34" i="2"/>
  <c r="H31" i="2"/>
  <c r="G31" i="2"/>
  <c r="M31" i="2" s="1"/>
  <c r="O31" i="2" s="1"/>
  <c r="O43" i="2"/>
  <c r="H21" i="2"/>
  <c r="G21" i="2"/>
  <c r="M21" i="2" s="1"/>
  <c r="O21" i="2" s="1"/>
  <c r="H23" i="2"/>
  <c r="G23" i="2"/>
  <c r="M23" i="2" s="1"/>
  <c r="O23" i="2" s="1"/>
  <c r="H22" i="2"/>
  <c r="G22" i="2"/>
  <c r="M22" i="2" s="1"/>
  <c r="O22" i="2" s="1"/>
  <c r="H44" i="2"/>
  <c r="G44" i="2"/>
  <c r="M44" i="2" s="1"/>
  <c r="O44" i="2" s="1"/>
  <c r="G14" i="2"/>
  <c r="M14" i="2" s="1"/>
  <c r="O14" i="2" s="1"/>
  <c r="M13" i="2"/>
  <c r="O13" i="2" s="1"/>
  <c r="G17" i="2"/>
  <c r="M17" i="2" s="1"/>
  <c r="O17" i="2" s="1"/>
  <c r="G16" i="2"/>
  <c r="M16" i="2" s="1"/>
  <c r="O16" i="2" s="1"/>
  <c r="O15" i="2"/>
</calcChain>
</file>

<file path=xl/sharedStrings.xml><?xml version="1.0" encoding="utf-8"?>
<sst xmlns="http://schemas.openxmlformats.org/spreadsheetml/2006/main" count="629" uniqueCount="58">
  <si>
    <t>Fe3O4</t>
  </si>
  <si>
    <t xml:space="preserve">vol_fraction = </t>
  </si>
  <si>
    <t xml:space="preserve">nano size = </t>
  </si>
  <si>
    <t>m</t>
  </si>
  <si>
    <t xml:space="preserve">rho water = 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</si>
  <si>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</si>
  <si>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rho nano = </t>
  </si>
  <si>
    <t xml:space="preserve">df = </t>
  </si>
  <si>
    <t xml:space="preserve">rho particle = </t>
  </si>
  <si>
    <t xml:space="preserve">kstatic = </t>
  </si>
  <si>
    <t xml:space="preserve">Cp water = </t>
  </si>
  <si>
    <t>J/(kg.K)</t>
  </si>
  <si>
    <t xml:space="preserve">Cp nano = </t>
  </si>
  <si>
    <t xml:space="preserve">kbrownian = </t>
  </si>
  <si>
    <t xml:space="preserve">Cp particle = </t>
  </si>
  <si>
    <t xml:space="preserve">temp = </t>
  </si>
  <si>
    <t xml:space="preserve">mu water = </t>
  </si>
  <si>
    <t>Pa.s</t>
  </si>
  <si>
    <t xml:space="preserve">mu nano = </t>
  </si>
  <si>
    <t>mPa.s</t>
  </si>
  <si>
    <t xml:space="preserve">temp ref = </t>
  </si>
  <si>
    <t xml:space="preserve">k water = </t>
  </si>
  <si>
    <t>W/(m.°C)</t>
  </si>
  <si>
    <t xml:space="preserve">f = </t>
  </si>
  <si>
    <t xml:space="preserve">k particle = </t>
  </si>
  <si>
    <t xml:space="preserve">k nano = </t>
  </si>
  <si>
    <t xml:space="preserve">beta = </t>
  </si>
  <si>
    <t>Re</t>
  </si>
  <si>
    <t>mass flow</t>
  </si>
  <si>
    <t>velocity</t>
  </si>
  <si>
    <t>Pr</t>
  </si>
  <si>
    <t>f-Gnielinski</t>
  </si>
  <si>
    <t>Nu-Gnielinski</t>
  </si>
  <si>
    <t>Nu-Dittus</t>
  </si>
  <si>
    <t>f-Blasius</t>
  </si>
  <si>
    <t>Nu-Cal</t>
  </si>
  <si>
    <t>delP</t>
  </si>
  <si>
    <t>f-Cal</t>
  </si>
  <si>
    <t>Nu/Nu0</t>
  </si>
  <si>
    <t>f/f0</t>
  </si>
  <si>
    <t>TEF</t>
  </si>
  <si>
    <t>Nu0</t>
  </si>
  <si>
    <t>Dh=Di</t>
  </si>
  <si>
    <t>5S p10 e0.50</t>
  </si>
  <si>
    <t>5S p10 e0.75</t>
  </si>
  <si>
    <t>5S p10 e1.00</t>
  </si>
  <si>
    <t>5S p10 e1.25</t>
  </si>
  <si>
    <t>5S p10 e1.50</t>
  </si>
  <si>
    <t>5S p20 e0.50</t>
  </si>
  <si>
    <t>5S p20 e0.75</t>
  </si>
  <si>
    <t>5S p20 e1.00</t>
  </si>
  <si>
    <t>5S p20 e1.25</t>
  </si>
  <si>
    <t>5S p20 e1.50</t>
  </si>
  <si>
    <t>5S p30 e0.50</t>
  </si>
  <si>
    <t>5S p30 e0.75</t>
  </si>
  <si>
    <t>5S p30 e1.00</t>
  </si>
  <si>
    <t>5S p30 e1.25</t>
  </si>
  <si>
    <t>5S p30 e1.50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</si>
</sst>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2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0" fillId="0" borderId="0" xfId="0" applyNumberFormat="1"/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7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/>
    <xf numFmtId="0" fontId="0" fillId="6" borderId="0" xfId="0" applyFill="1"/>
    <xf numFmtId="0" fontId="0" fillId="6" borderId="7" xfId="0" applyFill="1" applyBorder="1"/>
    <xf numFmtId="164" fontId="1" fillId="6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8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8" fillId="7" borderId="8" xfId="0" applyFont="1" applyFill="1" applyBorder="1" applyAlignment="1">
      <alignment vertical="center"/>
    </xf>
    <xf numFmtId="0" fontId="7" fillId="0" borderId="12" xfId="0" applyFont="1" applyBorder="1"/>
    <xf numFmtId="0" fontId="0" fillId="0" borderId="12" xfId="0" applyBorder="1"/>
    <xf numFmtId="0" fontId="8" fillId="8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0" borderId="4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'5S P10'!$A$13</c:f>
              <c:strCache>
                <c:ptCount val="1"/>
                <c:pt idx="0">
                  <c:v>5S p10 e0.50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P10'!$N$13:$N$17</c:f>
              <c:numCache>
                <c:formatCode>General</c:formatCode>
                <c:ptCount val="5"/>
                <c:pt idx="0">
                  <c:v>3.4722917531510822</c:v>
                </c:pt>
                <c:pt idx="1">
                  <c:v>5.092815793387814</c:v>
                </c:pt>
                <c:pt idx="2">
                  <c:v>5.5386435208386171</c:v>
                </c:pt>
                <c:pt idx="3">
                  <c:v>5.5899049933268916</c:v>
                </c:pt>
                <c:pt idx="4">
                  <c:v>5.5244171144585135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08-4951-8AFD-A52B1514B99D}"/>
            </c:ext>
          </c:extLst>
        </c:ser>
        <c:ser>
          <c:idx val="0"/>
          <c:order val="1"/>
          <c:tx>
            <c:strRef>
              <c:f>'5S P10'!$A$20</c:f>
              <c:strCache>
                <c:ptCount val="1"/>
                <c:pt idx="0">
                  <c:v>5S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P10'!$N$20:$N$24</c:f>
              <c:numCache>
                <c:formatCode>General</c:formatCode>
                <c:ptCount val="5"/>
                <c:pt idx="0">
                  <c:v>5.4505059041103827</c:v>
                </c:pt>
                <c:pt idx="1">
                  <c:v>7.1807784647477231</c:v>
                </c:pt>
                <c:pt idx="2">
                  <c:v>7.2681383289600472</c:v>
                </c:pt>
                <c:pt idx="3">
                  <c:v>7.0661715695582252</c:v>
                </c:pt>
                <c:pt idx="4">
                  <c:v>6.8797763699029177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08-4951-8AFD-A52B1514B99D}"/>
            </c:ext>
          </c:extLst>
        </c:ser>
        <c:ser>
          <c:idx val="2"/>
          <c:order val="2"/>
          <c:tx>
            <c:strRef>
              <c:f>'5S P10'!$A$27:$A$31</c:f>
              <c:strCache>
                <c:ptCount val="5"/>
                <c:pt idx="0">
                  <c:v>5S p10 e1.00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P10'!$N$27:$N$31</c:f>
              <c:numCache>
                <c:formatCode>General</c:formatCode>
                <c:ptCount val="5"/>
                <c:pt idx="0">
                  <c:v>7.2538579333910516</c:v>
                </c:pt>
                <c:pt idx="1">
                  <c:v>8.992080659305028</c:v>
                </c:pt>
                <c:pt idx="2">
                  <c:v>8.9538924063169567</c:v>
                </c:pt>
                <c:pt idx="3">
                  <c:v>8.6365419162349841</c:v>
                </c:pt>
                <c:pt idx="4">
                  <c:v>8.4478443174345852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0B-4559-ADBE-421B0986F8BB}"/>
            </c:ext>
          </c:extLst>
        </c:ser>
        <c:ser>
          <c:idx val="3"/>
          <c:order val="3"/>
          <c:tx>
            <c:strRef>
              <c:f>'5S P10'!$A$34:$A$38</c:f>
              <c:strCache>
                <c:ptCount val="5"/>
                <c:pt idx="0">
                  <c:v>5S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P10'!$N$34:$N$38</c:f>
              <c:numCache>
                <c:formatCode>General</c:formatCode>
                <c:ptCount val="5"/>
                <c:pt idx="0">
                  <c:v>9.7177478443166212</c:v>
                </c:pt>
                <c:pt idx="1">
                  <c:v>11.529845857061078</c:v>
                </c:pt>
                <c:pt idx="2">
                  <c:v>11.360578748715504</c:v>
                </c:pt>
                <c:pt idx="3">
                  <c:v>11.03047569869028</c:v>
                </c:pt>
                <c:pt idx="4">
                  <c:v>10.968796703602994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0B-4559-ADBE-421B0986F8BB}"/>
            </c:ext>
          </c:extLst>
        </c:ser>
        <c:ser>
          <c:idx val="4"/>
          <c:order val="4"/>
          <c:tx>
            <c:strRef>
              <c:f>'5S P10'!$A$41:$A$45</c:f>
              <c:strCache>
                <c:ptCount val="5"/>
                <c:pt idx="0">
                  <c:v>5S p10 e1.50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P10'!$N$41:$N$45</c:f>
              <c:numCache>
                <c:formatCode>General</c:formatCode>
                <c:ptCount val="5"/>
                <c:pt idx="0">
                  <c:v>13.159248684501554</c:v>
                </c:pt>
                <c:pt idx="1">
                  <c:v>15.122628602300606</c:v>
                </c:pt>
                <c:pt idx="2">
                  <c:v>14.731137894619232</c:v>
                </c:pt>
                <c:pt idx="3">
                  <c:v>14.489160071222869</c:v>
                </c:pt>
                <c:pt idx="4">
                  <c:v>14.312562833336454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0B-4559-ADBE-421B0986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7944"/>
        <c:axId val="512768336"/>
      </c:scatterChart>
      <c:valAx>
        <c:axId val="5127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8336"/>
        <c:crosses val="autoZero"/>
        <c:crossBetween val="midCat"/>
        <c:majorUnit val="4000"/>
      </c:valAx>
      <c:valAx>
        <c:axId val="5127683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17808682525827"/>
          <c:y val="6.0564828970719201E-2"/>
          <c:w val="0.25648194268147029"/>
          <c:h val="0.283400018907376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'5S P10'!$A$13</c:f>
              <c:strCache>
                <c:ptCount val="1"/>
                <c:pt idx="0">
                  <c:v>5S p10 e0.50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P10'!$M$13:$M$17</c:f>
              <c:numCache>
                <c:formatCode>General</c:formatCode>
                <c:ptCount val="5"/>
                <c:pt idx="0">
                  <c:v>3.6512023617047498</c:v>
                </c:pt>
                <c:pt idx="1">
                  <c:v>3.3406637187488948</c:v>
                </c:pt>
                <c:pt idx="2">
                  <c:v>2.9643100110352738</c:v>
                </c:pt>
                <c:pt idx="3">
                  <c:v>2.6555716490601613</c:v>
                </c:pt>
                <c:pt idx="4">
                  <c:v>2.4336867521899674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9-4201-A8C4-D46FCED30599}"/>
            </c:ext>
          </c:extLst>
        </c:ser>
        <c:ser>
          <c:idx val="0"/>
          <c:order val="1"/>
          <c:tx>
            <c:strRef>
              <c:f>'5S P10'!$A$20</c:f>
              <c:strCache>
                <c:ptCount val="1"/>
                <c:pt idx="0">
                  <c:v>5S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P10'!$M$20:$M$24</c:f>
              <c:numCache>
                <c:formatCode>General</c:formatCode>
                <c:ptCount val="5"/>
                <c:pt idx="0">
                  <c:v>4.2748313447890407</c:v>
                </c:pt>
                <c:pt idx="1">
                  <c:v>3.5588374712591864</c:v>
                </c:pt>
                <c:pt idx="2">
                  <c:v>3.0197471408016439</c:v>
                </c:pt>
                <c:pt idx="3">
                  <c:v>2.68049333383461</c:v>
                </c:pt>
                <c:pt idx="4">
                  <c:v>2.4616673761769046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B-4BA5-B661-97AB053C422C}"/>
            </c:ext>
          </c:extLst>
        </c:ser>
        <c:ser>
          <c:idx val="2"/>
          <c:order val="2"/>
          <c:tx>
            <c:strRef>
              <c:f>'5S P10'!$A$27:$A$31</c:f>
              <c:strCache>
                <c:ptCount val="5"/>
                <c:pt idx="0">
                  <c:v>5S p10 e1.00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P10'!$M$27:$M$31</c:f>
              <c:numCache>
                <c:formatCode>General</c:formatCode>
                <c:ptCount val="5"/>
                <c:pt idx="0">
                  <c:v>4.2955370176036265</c:v>
                </c:pt>
                <c:pt idx="1">
                  <c:v>3.425496819918167</c:v>
                </c:pt>
                <c:pt idx="2">
                  <c:v>2.8598692961320711</c:v>
                </c:pt>
                <c:pt idx="3">
                  <c:v>2.5365619500428842</c:v>
                </c:pt>
                <c:pt idx="4">
                  <c:v>2.339891911086049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DF-4711-8AC9-1295AE5C517A}"/>
            </c:ext>
          </c:extLst>
        </c:ser>
        <c:ser>
          <c:idx val="3"/>
          <c:order val="3"/>
          <c:tx>
            <c:strRef>
              <c:f>'5S P10'!$A$34:$A$38</c:f>
              <c:strCache>
                <c:ptCount val="5"/>
                <c:pt idx="0">
                  <c:v>5S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P10'!$M$34:$M$38</c:f>
              <c:numCache>
                <c:formatCode>General</c:formatCode>
                <c:ptCount val="5"/>
                <c:pt idx="0">
                  <c:v>4.2224863938809492</c:v>
                </c:pt>
                <c:pt idx="1">
                  <c:v>3.4479249251902413</c:v>
                </c:pt>
                <c:pt idx="2">
                  <c:v>2.9606874141337753</c:v>
                </c:pt>
                <c:pt idx="3">
                  <c:v>2.663098558639009</c:v>
                </c:pt>
                <c:pt idx="4">
                  <c:v>2.4737254886674767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DF-4711-8AC9-1295AE5C517A}"/>
            </c:ext>
          </c:extLst>
        </c:ser>
        <c:ser>
          <c:idx val="4"/>
          <c:order val="4"/>
          <c:tx>
            <c:strRef>
              <c:f>'5S P10'!$A$41:$A$45</c:f>
              <c:strCache>
                <c:ptCount val="5"/>
                <c:pt idx="0">
                  <c:v>5S p10 e1.50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P10'!$M$41:$M$45</c:f>
              <c:numCache>
                <c:formatCode>General</c:formatCode>
                <c:ptCount val="5"/>
                <c:pt idx="0">
                  <c:v>4.8636741662743157</c:v>
                </c:pt>
                <c:pt idx="1">
                  <c:v>3.517741271164887</c:v>
                </c:pt>
                <c:pt idx="2">
                  <c:v>2.9342587536456843</c:v>
                </c:pt>
                <c:pt idx="3">
                  <c:v>2.6142229815933127</c:v>
                </c:pt>
                <c:pt idx="4">
                  <c:v>2.3825500987492552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DF-4711-8AC9-1295AE5C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9512"/>
        <c:axId val="512769904"/>
      </c:scatterChart>
      <c:valAx>
        <c:axId val="51276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904"/>
        <c:crosses val="autoZero"/>
        <c:crossBetween val="midCat"/>
        <c:majorUnit val="4000"/>
      </c:valAx>
      <c:valAx>
        <c:axId val="512769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29477149408586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'5S P10'!$A$13</c:f>
              <c:strCache>
                <c:ptCount val="1"/>
                <c:pt idx="0">
                  <c:v>5S p10 e0.50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P10'!$O$13:$O$17</c:f>
              <c:numCache>
                <c:formatCode>General</c:formatCode>
                <c:ptCount val="5"/>
                <c:pt idx="0">
                  <c:v>2.4111848193913614</c:v>
                </c:pt>
                <c:pt idx="1">
                  <c:v>1.9416909410772007</c:v>
                </c:pt>
                <c:pt idx="2">
                  <c:v>1.6754153216523548</c:v>
                </c:pt>
                <c:pt idx="3">
                  <c:v>1.4963156373534019</c:v>
                </c:pt>
                <c:pt idx="4">
                  <c:v>1.3766890475894458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0-4290-AE16-355033102452}"/>
            </c:ext>
          </c:extLst>
        </c:ser>
        <c:ser>
          <c:idx val="0"/>
          <c:order val="1"/>
          <c:tx>
            <c:strRef>
              <c:f>'5S P10'!$A$20</c:f>
              <c:strCache>
                <c:ptCount val="1"/>
                <c:pt idx="0">
                  <c:v>5S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P10'!$O$20:$O$24</c:f>
              <c:numCache>
                <c:formatCode>General</c:formatCode>
                <c:ptCount val="5"/>
                <c:pt idx="0">
                  <c:v>2.429070093391561</c:v>
                </c:pt>
                <c:pt idx="1">
                  <c:v>1.8446655838498207</c:v>
                </c:pt>
                <c:pt idx="2">
                  <c:v>1.5589404191866754</c:v>
                </c:pt>
                <c:pt idx="3">
                  <c:v>1.3968614718015475</c:v>
                </c:pt>
                <c:pt idx="4">
                  <c:v>1.2943088764153294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0-4290-AE16-355033102452}"/>
            </c:ext>
          </c:extLst>
        </c:ser>
        <c:ser>
          <c:idx val="2"/>
          <c:order val="2"/>
          <c:tx>
            <c:strRef>
              <c:f>'5S P10'!$A$27:$A$31</c:f>
              <c:strCache>
                <c:ptCount val="5"/>
                <c:pt idx="0">
                  <c:v>5S p10 e1.00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P10'!$O$27:$O$31</c:f>
              <c:numCache>
                <c:formatCode>General</c:formatCode>
                <c:ptCount val="5"/>
                <c:pt idx="0">
                  <c:v>2.2190194936575143</c:v>
                </c:pt>
                <c:pt idx="1">
                  <c:v>1.6472904122876055</c:v>
                </c:pt>
                <c:pt idx="2">
                  <c:v>1.3772376754188258</c:v>
                </c:pt>
                <c:pt idx="3">
                  <c:v>1.2363236538886209</c:v>
                </c:pt>
                <c:pt idx="4">
                  <c:v>1.148895412943884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50-4E6B-B278-A9BEC921A8AC}"/>
            </c:ext>
          </c:extLst>
        </c:ser>
        <c:ser>
          <c:idx val="3"/>
          <c:order val="3"/>
          <c:tx>
            <c:strRef>
              <c:f>'5S P10'!$A$34:$A$38</c:f>
              <c:strCache>
                <c:ptCount val="5"/>
                <c:pt idx="0">
                  <c:v>5S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P10'!$O$34:$O$38</c:f>
              <c:numCache>
                <c:formatCode>General</c:formatCode>
                <c:ptCount val="5"/>
                <c:pt idx="0">
                  <c:v>1.9786989206854346</c:v>
                </c:pt>
                <c:pt idx="1">
                  <c:v>1.526218220103029</c:v>
                </c:pt>
                <c:pt idx="2">
                  <c:v>1.317020106865634</c:v>
                </c:pt>
                <c:pt idx="3">
                  <c:v>1.1963433104103236</c:v>
                </c:pt>
                <c:pt idx="4">
                  <c:v>1.1133503282888007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50-4E6B-B278-A9BEC921A8AC}"/>
            </c:ext>
          </c:extLst>
        </c:ser>
        <c:ser>
          <c:idx val="4"/>
          <c:order val="4"/>
          <c:tx>
            <c:strRef>
              <c:f>'5S P10'!$A$41:$A$45</c:f>
              <c:strCache>
                <c:ptCount val="5"/>
                <c:pt idx="0">
                  <c:v>5S p10 e1.50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P10'!$O$41:$O$45</c:f>
              <c:numCache>
                <c:formatCode>General</c:formatCode>
                <c:ptCount val="5"/>
                <c:pt idx="0">
                  <c:v>2.0600959150820692</c:v>
                </c:pt>
                <c:pt idx="1">
                  <c:v>1.4225082656443089</c:v>
                </c:pt>
                <c:pt idx="2">
                  <c:v>1.196978392116228</c:v>
                </c:pt>
                <c:pt idx="3">
                  <c:v>1.0723294285663099</c:v>
                </c:pt>
                <c:pt idx="4">
                  <c:v>0.98130250176126543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50-4E6B-B278-A9BEC921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1864"/>
        <c:axId val="512771472"/>
      </c:scatterChart>
      <c:valAx>
        <c:axId val="5127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472"/>
        <c:crosses val="autoZero"/>
        <c:crossBetween val="midCat"/>
        <c:majorUnit val="4000"/>
      </c:valAx>
      <c:valAx>
        <c:axId val="5127714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15840853736568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'5S P20'!$A$13</c:f>
              <c:strCache>
                <c:ptCount val="1"/>
                <c:pt idx="0">
                  <c:v>5S p20 e0.50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P20'!$N$13:$N$17</c:f>
              <c:numCache>
                <c:formatCode>General</c:formatCode>
                <c:ptCount val="5"/>
                <c:pt idx="0">
                  <c:v>2.8938809339293394</c:v>
                </c:pt>
                <c:pt idx="1">
                  <c:v>3.4658536848806762</c:v>
                </c:pt>
                <c:pt idx="2">
                  <c:v>3.4635477169915867</c:v>
                </c:pt>
                <c:pt idx="3">
                  <c:v>3.3606512460232363</c:v>
                </c:pt>
                <c:pt idx="4">
                  <c:v>3.2481281297099036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6-420C-8890-7C9E53F89517}"/>
            </c:ext>
          </c:extLst>
        </c:ser>
        <c:ser>
          <c:idx val="0"/>
          <c:order val="1"/>
          <c:tx>
            <c:strRef>
              <c:f>'5S P20'!$A$20</c:f>
              <c:strCache>
                <c:ptCount val="1"/>
                <c:pt idx="0">
                  <c:v>5S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P20'!$N$20:$N$24</c:f>
              <c:numCache>
                <c:formatCode>General</c:formatCode>
                <c:ptCount val="5"/>
                <c:pt idx="0">
                  <c:v>4.7188306009840275</c:v>
                </c:pt>
                <c:pt idx="1">
                  <c:v>5.0143044397006822</c:v>
                </c:pt>
                <c:pt idx="2">
                  <c:v>4.663009099142343</c:v>
                </c:pt>
                <c:pt idx="3">
                  <c:v>4.3958489935256688</c:v>
                </c:pt>
                <c:pt idx="4">
                  <c:v>4.2148134412627076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36-420C-8890-7C9E53F89517}"/>
            </c:ext>
          </c:extLst>
        </c:ser>
        <c:ser>
          <c:idx val="2"/>
          <c:order val="2"/>
          <c:tx>
            <c:strRef>
              <c:f>'5S P20'!$A$27:$A$31</c:f>
              <c:strCache>
                <c:ptCount val="5"/>
                <c:pt idx="0">
                  <c:v>5S p20 e1.00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P20'!$N$27:$N$31</c:f>
              <c:numCache>
                <c:formatCode>General</c:formatCode>
                <c:ptCount val="5"/>
                <c:pt idx="0">
                  <c:v>6.2475809607054815</c:v>
                </c:pt>
                <c:pt idx="1">
                  <c:v>6.1711257616858228</c:v>
                </c:pt>
                <c:pt idx="2">
                  <c:v>5.6170322202444405</c:v>
                </c:pt>
                <c:pt idx="3">
                  <c:v>5.2786619222165232</c:v>
                </c:pt>
                <c:pt idx="4">
                  <c:v>5.0779745396970632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36-420C-8890-7C9E53F89517}"/>
            </c:ext>
          </c:extLst>
        </c:ser>
        <c:ser>
          <c:idx val="3"/>
          <c:order val="3"/>
          <c:tx>
            <c:strRef>
              <c:f>'5S P20'!$A$34:$A$38</c:f>
              <c:strCache>
                <c:ptCount val="5"/>
                <c:pt idx="0">
                  <c:v>5S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P20'!$N$34:$N$38</c:f>
              <c:numCache>
                <c:formatCode>General</c:formatCode>
                <c:ptCount val="5"/>
                <c:pt idx="0">
                  <c:v>7.6130047356945854</c:v>
                </c:pt>
                <c:pt idx="1">
                  <c:v>7.3993301187732703</c:v>
                </c:pt>
                <c:pt idx="2">
                  <c:v>6.751980440838647</c:v>
                </c:pt>
                <c:pt idx="3">
                  <c:v>6.3777179582691979</c:v>
                </c:pt>
                <c:pt idx="4">
                  <c:v>6.140267229776935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36-420C-8890-7C9E53F89517}"/>
            </c:ext>
          </c:extLst>
        </c:ser>
        <c:ser>
          <c:idx val="4"/>
          <c:order val="4"/>
          <c:tx>
            <c:strRef>
              <c:f>'5S P20'!$A$41:$A$45</c:f>
              <c:strCache>
                <c:ptCount val="5"/>
                <c:pt idx="0">
                  <c:v>5S p20 e1.50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P20'!$N$41:$N$45</c:f>
              <c:numCache>
                <c:formatCode>General</c:formatCode>
                <c:ptCount val="5"/>
                <c:pt idx="0">
                  <c:v>9.4236143204343392</c:v>
                </c:pt>
                <c:pt idx="1">
                  <c:v>9.121439384845667</c:v>
                </c:pt>
                <c:pt idx="2">
                  <c:v>8.380702518861229</c:v>
                </c:pt>
                <c:pt idx="3">
                  <c:v>7.9466050702931117</c:v>
                </c:pt>
                <c:pt idx="4">
                  <c:v>7.6628763880259427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36-420C-8890-7C9E53F8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7944"/>
        <c:axId val="512768336"/>
      </c:scatterChart>
      <c:valAx>
        <c:axId val="5127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8336"/>
        <c:crosses val="autoZero"/>
        <c:crossBetween val="midCat"/>
        <c:majorUnit val="4000"/>
      </c:valAx>
      <c:valAx>
        <c:axId val="5127683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17808682525827"/>
          <c:y val="6.0564828970719201E-2"/>
          <c:w val="0.25648194268147029"/>
          <c:h val="0.283400018907376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'5S P20'!$A$13</c:f>
              <c:strCache>
                <c:ptCount val="1"/>
                <c:pt idx="0">
                  <c:v>5S p20 e0.50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P20'!$M$13:$M$17</c:f>
              <c:numCache>
                <c:formatCode>General</c:formatCode>
                <c:ptCount val="5"/>
                <c:pt idx="0">
                  <c:v>3.037513048477229</c:v>
                </c:pt>
                <c:pt idx="1">
                  <c:v>2.4550477479422059</c:v>
                </c:pt>
                <c:pt idx="2">
                  <c:v>2.1136782438069863</c:v>
                </c:pt>
                <c:pt idx="3">
                  <c:v>1.90374159070879</c:v>
                </c:pt>
                <c:pt idx="4">
                  <c:v>1.764597812193371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A-4CAF-9F94-8706C582EE47}"/>
            </c:ext>
          </c:extLst>
        </c:ser>
        <c:ser>
          <c:idx val="0"/>
          <c:order val="1"/>
          <c:tx>
            <c:strRef>
              <c:f>'5S P20'!$A$20</c:f>
              <c:strCache>
                <c:ptCount val="1"/>
                <c:pt idx="0">
                  <c:v>5S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P20'!$M$20:$M$24</c:f>
              <c:numCache>
                <c:formatCode>General</c:formatCode>
                <c:ptCount val="5"/>
                <c:pt idx="0">
                  <c:v>3.7417391786275496</c:v>
                </c:pt>
                <c:pt idx="1">
                  <c:v>2.639960466642421</c:v>
                </c:pt>
                <c:pt idx="2">
                  <c:v>2.1441864532902963</c:v>
                </c:pt>
                <c:pt idx="3">
                  <c:v>1.9038295718454448</c:v>
                </c:pt>
                <c:pt idx="4">
                  <c:v>1.7839589437933705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BA-4CAF-9F94-8706C582EE47}"/>
            </c:ext>
          </c:extLst>
        </c:ser>
        <c:ser>
          <c:idx val="2"/>
          <c:order val="2"/>
          <c:tx>
            <c:strRef>
              <c:f>'5S P20'!$A$27:$A$31</c:f>
              <c:strCache>
                <c:ptCount val="5"/>
                <c:pt idx="0">
                  <c:v>5S p20 e1.00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P20'!$M$27:$M$31</c:f>
              <c:numCache>
                <c:formatCode>General</c:formatCode>
                <c:ptCount val="5"/>
                <c:pt idx="0">
                  <c:v>4.1359234248352168</c:v>
                </c:pt>
                <c:pt idx="1">
                  <c:v>2.7438746117584687</c:v>
                </c:pt>
                <c:pt idx="2">
                  <c:v>2.2029916075796123</c:v>
                </c:pt>
                <c:pt idx="3">
                  <c:v>1.9915870555172051</c:v>
                </c:pt>
                <c:pt idx="4">
                  <c:v>1.8882882701912351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BA-4CAF-9F94-8706C582EE47}"/>
            </c:ext>
          </c:extLst>
        </c:ser>
        <c:ser>
          <c:idx val="3"/>
          <c:order val="3"/>
          <c:tx>
            <c:strRef>
              <c:f>'5S P20'!$A$34:$A$38</c:f>
              <c:strCache>
                <c:ptCount val="5"/>
                <c:pt idx="0">
                  <c:v>5S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P20'!$M$34:$M$38</c:f>
              <c:numCache>
                <c:formatCode>General</c:formatCode>
                <c:ptCount val="5"/>
                <c:pt idx="0">
                  <c:v>4.347537926082329</c:v>
                </c:pt>
                <c:pt idx="1">
                  <c:v>2.8661789648798455</c:v>
                </c:pt>
                <c:pt idx="2">
                  <c:v>2.3466481855003085</c:v>
                </c:pt>
                <c:pt idx="3">
                  <c:v>2.1393558969235786</c:v>
                </c:pt>
                <c:pt idx="4">
                  <c:v>2.0415437085346184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BA-4CAF-9F94-8706C582EE47}"/>
            </c:ext>
          </c:extLst>
        </c:ser>
        <c:ser>
          <c:idx val="4"/>
          <c:order val="4"/>
          <c:tx>
            <c:strRef>
              <c:f>'5S P20'!$A$41:$A$45</c:f>
              <c:strCache>
                <c:ptCount val="5"/>
                <c:pt idx="0">
                  <c:v>5S p20 e1.50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P20'!$M$41:$M$45</c:f>
              <c:numCache>
                <c:formatCode>General</c:formatCode>
                <c:ptCount val="5"/>
                <c:pt idx="0">
                  <c:v>4.2849916436899784</c:v>
                </c:pt>
                <c:pt idx="1">
                  <c:v>3.0249905045159382</c:v>
                </c:pt>
                <c:pt idx="2">
                  <c:v>2.4902131599709811</c:v>
                </c:pt>
                <c:pt idx="3">
                  <c:v>2.012359648557454</c:v>
                </c:pt>
                <c:pt idx="4">
                  <c:v>1.8780884700565128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BA-4CAF-9F94-8706C582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9512"/>
        <c:axId val="512769904"/>
      </c:scatterChart>
      <c:valAx>
        <c:axId val="51276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904"/>
        <c:crosses val="autoZero"/>
        <c:crossBetween val="midCat"/>
        <c:majorUnit val="4000"/>
      </c:valAx>
      <c:valAx>
        <c:axId val="512769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29477149408586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'5S P20'!$A$13</c:f>
              <c:strCache>
                <c:ptCount val="1"/>
                <c:pt idx="0">
                  <c:v>5S p20 e0.50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P20'!$O$13:$O$17</c:f>
              <c:numCache>
                <c:formatCode>General</c:formatCode>
                <c:ptCount val="5"/>
                <c:pt idx="0">
                  <c:v>2.1315290999431262</c:v>
                </c:pt>
                <c:pt idx="1">
                  <c:v>1.6222702411589198</c:v>
                </c:pt>
                <c:pt idx="2">
                  <c:v>1.3970066886783901</c:v>
                </c:pt>
                <c:pt idx="3">
                  <c:v>1.2709647806296729</c:v>
                </c:pt>
                <c:pt idx="4">
                  <c:v>1.1915200431555062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1-42B1-8614-4CBB30345ECA}"/>
            </c:ext>
          </c:extLst>
        </c:ser>
        <c:ser>
          <c:idx val="0"/>
          <c:order val="1"/>
          <c:tx>
            <c:strRef>
              <c:f>'5S P20'!$A$20</c:f>
              <c:strCache>
                <c:ptCount val="1"/>
                <c:pt idx="0">
                  <c:v>5S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P20'!$O$20:$O$24</c:f>
              <c:numCache>
                <c:formatCode>General</c:formatCode>
                <c:ptCount val="5"/>
                <c:pt idx="0">
                  <c:v>2.2308072587456764</c:v>
                </c:pt>
                <c:pt idx="1">
                  <c:v>1.5423887798124856</c:v>
                </c:pt>
                <c:pt idx="2">
                  <c:v>1.2834347487682116</c:v>
                </c:pt>
                <c:pt idx="3">
                  <c:v>1.1621989533563963</c:v>
                </c:pt>
                <c:pt idx="4">
                  <c:v>1.1043974701722452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1-42B1-8614-4CBB30345ECA}"/>
            </c:ext>
          </c:extLst>
        </c:ser>
        <c:ser>
          <c:idx val="2"/>
          <c:order val="2"/>
          <c:tx>
            <c:strRef>
              <c:f>'5S P20'!$A$27:$A$31</c:f>
              <c:strCache>
                <c:ptCount val="5"/>
                <c:pt idx="0">
                  <c:v>5S p20 e1.00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P20'!$O$27:$O$31</c:f>
              <c:numCache>
                <c:formatCode>General</c:formatCode>
                <c:ptCount val="5"/>
                <c:pt idx="0">
                  <c:v>2.2456144373483946</c:v>
                </c:pt>
                <c:pt idx="1">
                  <c:v>1.49592376724573</c:v>
                </c:pt>
                <c:pt idx="2">
                  <c:v>1.2393021534145869</c:v>
                </c:pt>
                <c:pt idx="3">
                  <c:v>1.1438208590609158</c:v>
                </c:pt>
                <c:pt idx="4">
                  <c:v>1.0985962755500551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1-42B1-8614-4CBB30345ECA}"/>
            </c:ext>
          </c:extLst>
        </c:ser>
        <c:ser>
          <c:idx val="3"/>
          <c:order val="3"/>
          <c:tx>
            <c:strRef>
              <c:f>'5S P20'!$A$34:$A$38</c:f>
              <c:strCache>
                <c:ptCount val="5"/>
                <c:pt idx="0">
                  <c:v>5S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P20'!$O$34:$O$38</c:f>
              <c:numCache>
                <c:formatCode>General</c:formatCode>
                <c:ptCount val="5"/>
                <c:pt idx="0">
                  <c:v>2.2099952791635205</c:v>
                </c:pt>
                <c:pt idx="1">
                  <c:v>1.4708639477565493</c:v>
                </c:pt>
                <c:pt idx="2">
                  <c:v>1.2415691863894567</c:v>
                </c:pt>
                <c:pt idx="3">
                  <c:v>1.1536159942844479</c:v>
                </c:pt>
                <c:pt idx="4">
                  <c:v>1.1148837658075634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1-42B1-8614-4CBB30345ECA}"/>
            </c:ext>
          </c:extLst>
        </c:ser>
        <c:ser>
          <c:idx val="4"/>
          <c:order val="4"/>
          <c:tx>
            <c:strRef>
              <c:f>'5S P20'!$A$41:$A$45</c:f>
              <c:strCache>
                <c:ptCount val="5"/>
                <c:pt idx="0">
                  <c:v>5S p20 e1.50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P20'!$O$41:$O$45</c:f>
              <c:numCache>
                <c:formatCode>General</c:formatCode>
                <c:ptCount val="5"/>
                <c:pt idx="0">
                  <c:v>2.0286672188094159</c:v>
                </c:pt>
                <c:pt idx="1">
                  <c:v>1.447781058013782</c:v>
                </c:pt>
                <c:pt idx="2">
                  <c:v>1.2259602305773387</c:v>
                </c:pt>
                <c:pt idx="3">
                  <c:v>1.0084283743623845</c:v>
                </c:pt>
                <c:pt idx="4">
                  <c:v>0.95261797763750888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1-42B1-8614-4CBB30345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1864"/>
        <c:axId val="512771472"/>
      </c:scatterChart>
      <c:valAx>
        <c:axId val="5127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472"/>
        <c:crosses val="autoZero"/>
        <c:crossBetween val="midCat"/>
        <c:majorUnit val="4000"/>
      </c:valAx>
      <c:valAx>
        <c:axId val="5127714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15840853736568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'5S P30'!$A$13</c:f>
              <c:strCache>
                <c:ptCount val="1"/>
                <c:pt idx="0">
                  <c:v>5S p30 e0.50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P30'!$N$13:$N$17</c:f>
              <c:numCache>
                <c:formatCode>General</c:formatCode>
                <c:ptCount val="5"/>
                <c:pt idx="0">
                  <c:v>2.1745107733486413</c:v>
                </c:pt>
                <c:pt idx="1">
                  <c:v>2.3507555787758707</c:v>
                </c:pt>
                <c:pt idx="2">
                  <c:v>2.2998456728356391</c:v>
                </c:pt>
                <c:pt idx="3">
                  <c:v>2.2981286341809168</c:v>
                </c:pt>
                <c:pt idx="4">
                  <c:v>2.2532105050473445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3-439E-9EE2-1268D765B158}"/>
            </c:ext>
          </c:extLst>
        </c:ser>
        <c:ser>
          <c:idx val="0"/>
          <c:order val="1"/>
          <c:tx>
            <c:strRef>
              <c:f>'5S P30'!$A$20</c:f>
              <c:strCache>
                <c:ptCount val="1"/>
                <c:pt idx="0">
                  <c:v>5S p30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P30'!$N$20:$N$24</c:f>
              <c:numCache>
                <c:formatCode>General</c:formatCode>
                <c:ptCount val="5"/>
                <c:pt idx="0">
                  <c:v>3.4220485105350948</c:v>
                </c:pt>
                <c:pt idx="1">
                  <c:v>3.4440888428837937</c:v>
                </c:pt>
                <c:pt idx="2">
                  <c:v>3.2852100957371202</c:v>
                </c:pt>
                <c:pt idx="3">
                  <c:v>3.1271845538776657</c:v>
                </c:pt>
                <c:pt idx="4">
                  <c:v>2.9925469870431436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3-439E-9EE2-1268D765B158}"/>
            </c:ext>
          </c:extLst>
        </c:ser>
        <c:ser>
          <c:idx val="2"/>
          <c:order val="2"/>
          <c:tx>
            <c:strRef>
              <c:f>'5S P30'!$A$27:$A$31</c:f>
              <c:strCache>
                <c:ptCount val="5"/>
                <c:pt idx="0">
                  <c:v>5S p30 e1.00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P30'!$N$27:$N$31</c:f>
              <c:numCache>
                <c:formatCode>General</c:formatCode>
                <c:ptCount val="5"/>
                <c:pt idx="0">
                  <c:v>4.6464185550671067</c:v>
                </c:pt>
                <c:pt idx="1">
                  <c:v>4.3319679206348276</c:v>
                </c:pt>
                <c:pt idx="2">
                  <c:v>4.0624894730320662</c:v>
                </c:pt>
                <c:pt idx="3">
                  <c:v>3.8356135496974777</c:v>
                </c:pt>
                <c:pt idx="4">
                  <c:v>3.6557803349233557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23-439E-9EE2-1268D765B158}"/>
            </c:ext>
          </c:extLst>
        </c:ser>
        <c:ser>
          <c:idx val="3"/>
          <c:order val="3"/>
          <c:tx>
            <c:strRef>
              <c:f>'5S P30'!$A$34:$A$38</c:f>
              <c:strCache>
                <c:ptCount val="5"/>
                <c:pt idx="0">
                  <c:v>5S p30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P30'!$N$34:$N$38</c:f>
              <c:numCache>
                <c:formatCode>General</c:formatCode>
                <c:ptCount val="5"/>
                <c:pt idx="0">
                  <c:v>5.70777565423223</c:v>
                </c:pt>
                <c:pt idx="1">
                  <c:v>5.1560536542836299</c:v>
                </c:pt>
                <c:pt idx="2">
                  <c:v>4.8992859950212697</c:v>
                </c:pt>
                <c:pt idx="3">
                  <c:v>4.674381009072027</c:v>
                </c:pt>
                <c:pt idx="4">
                  <c:v>4.4642278856372251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23-439E-9EE2-1268D765B158}"/>
            </c:ext>
          </c:extLst>
        </c:ser>
        <c:ser>
          <c:idx val="4"/>
          <c:order val="4"/>
          <c:tx>
            <c:strRef>
              <c:f>'5S P30'!$A$41:$A$45</c:f>
              <c:strCache>
                <c:ptCount val="5"/>
                <c:pt idx="0">
                  <c:v>5S p30 e1.50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P30'!$N$41:$N$45</c:f>
              <c:numCache>
                <c:formatCode>General</c:formatCode>
                <c:ptCount val="5"/>
                <c:pt idx="0">
                  <c:v>6.9855216189286216</c:v>
                </c:pt>
                <c:pt idx="1">
                  <c:v>6.3167530294805125</c:v>
                </c:pt>
                <c:pt idx="2">
                  <c:v>6.2787108906288447</c:v>
                </c:pt>
                <c:pt idx="3">
                  <c:v>6.0314121925784852</c:v>
                </c:pt>
                <c:pt idx="4">
                  <c:v>5.7996949458646716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23-439E-9EE2-1268D765B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7944"/>
        <c:axId val="512768336"/>
      </c:scatterChart>
      <c:valAx>
        <c:axId val="5127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8336"/>
        <c:crosses val="autoZero"/>
        <c:crossBetween val="midCat"/>
        <c:majorUnit val="4000"/>
      </c:valAx>
      <c:valAx>
        <c:axId val="5127683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17808682525827"/>
          <c:y val="6.0564828970719201E-2"/>
          <c:w val="0.25648194268147029"/>
          <c:h val="0.283400018907376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'5S P30'!$A$13</c:f>
              <c:strCache>
                <c:ptCount val="1"/>
                <c:pt idx="0">
                  <c:v>5S p30 e0.50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P30'!$M$13:$M$17</c:f>
              <c:numCache>
                <c:formatCode>General</c:formatCode>
                <c:ptCount val="5"/>
                <c:pt idx="0">
                  <c:v>2.3607699113651948</c:v>
                </c:pt>
                <c:pt idx="1">
                  <c:v>1.9303710461565364</c:v>
                </c:pt>
                <c:pt idx="2">
                  <c:v>1.6869915039116812</c:v>
                </c:pt>
                <c:pt idx="3">
                  <c:v>1.5812405673990382</c:v>
                </c:pt>
                <c:pt idx="4">
                  <c:v>1.5079739177479583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1-4169-8F36-A16A003B2830}"/>
            </c:ext>
          </c:extLst>
        </c:ser>
        <c:ser>
          <c:idx val="0"/>
          <c:order val="1"/>
          <c:tx>
            <c:strRef>
              <c:f>'5S P30'!$A$20</c:f>
              <c:strCache>
                <c:ptCount val="1"/>
                <c:pt idx="0">
                  <c:v>5S p30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P30'!$M$20:$M$24</c:f>
              <c:numCache>
                <c:formatCode>General</c:formatCode>
                <c:ptCount val="5"/>
                <c:pt idx="0">
                  <c:v>3.0883053895594834</c:v>
                </c:pt>
                <c:pt idx="1">
                  <c:v>2.2118129513807552</c:v>
                </c:pt>
                <c:pt idx="2">
                  <c:v>1.8861533816080664</c:v>
                </c:pt>
                <c:pt idx="3">
                  <c:v>1.722254595369729</c:v>
                </c:pt>
                <c:pt idx="4">
                  <c:v>1.6261913287166656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71-4169-8F36-A16A003B2830}"/>
            </c:ext>
          </c:extLst>
        </c:ser>
        <c:ser>
          <c:idx val="2"/>
          <c:order val="2"/>
          <c:tx>
            <c:strRef>
              <c:f>'5S P30'!$A$27:$A$31</c:f>
              <c:strCache>
                <c:ptCount val="5"/>
                <c:pt idx="0">
                  <c:v>5S p30 e1.00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P30'!$M$27:$M$31</c:f>
              <c:numCache>
                <c:formatCode>General</c:formatCode>
                <c:ptCount val="5"/>
                <c:pt idx="0">
                  <c:v>3.3822337780317491</c:v>
                </c:pt>
                <c:pt idx="1">
                  <c:v>2.2453285854029614</c:v>
                </c:pt>
                <c:pt idx="2">
                  <c:v>1.9232154983936185</c:v>
                </c:pt>
                <c:pt idx="3">
                  <c:v>1.7716177688082875</c:v>
                </c:pt>
                <c:pt idx="4">
                  <c:v>1.6821208625726294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71-4169-8F36-A16A003B2830}"/>
            </c:ext>
          </c:extLst>
        </c:ser>
        <c:ser>
          <c:idx val="3"/>
          <c:order val="3"/>
          <c:tx>
            <c:strRef>
              <c:f>'5S P30'!$A$34:$A$38</c:f>
              <c:strCache>
                <c:ptCount val="5"/>
                <c:pt idx="0">
                  <c:v>5S p30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P30'!$M$34:$M$38</c:f>
              <c:numCache>
                <c:formatCode>General</c:formatCode>
                <c:ptCount val="5"/>
                <c:pt idx="0">
                  <c:v>3.6038539169042023</c:v>
                </c:pt>
                <c:pt idx="1">
                  <c:v>2.2186095350923316</c:v>
                </c:pt>
                <c:pt idx="2">
                  <c:v>1.993234619216008</c:v>
                </c:pt>
                <c:pt idx="3">
                  <c:v>1.8802942066635169</c:v>
                </c:pt>
                <c:pt idx="4">
                  <c:v>1.8003672885853821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71-4169-8F36-A16A003B2830}"/>
            </c:ext>
          </c:extLst>
        </c:ser>
        <c:ser>
          <c:idx val="4"/>
          <c:order val="4"/>
          <c:tx>
            <c:strRef>
              <c:f>'5S P30'!$A$41:$A$45</c:f>
              <c:strCache>
                <c:ptCount val="5"/>
                <c:pt idx="0">
                  <c:v>5S p30 e1.50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P30'!$M$41:$M$45</c:f>
              <c:numCache>
                <c:formatCode>General</c:formatCode>
                <c:ptCount val="5"/>
                <c:pt idx="0">
                  <c:v>3.7241330440300255</c:v>
                </c:pt>
                <c:pt idx="1">
                  <c:v>2.3826124351513362</c:v>
                </c:pt>
                <c:pt idx="2">
                  <c:v>2.2241168543739178</c:v>
                </c:pt>
                <c:pt idx="3">
                  <c:v>2.0892946301670778</c:v>
                </c:pt>
                <c:pt idx="4">
                  <c:v>2.0105981519073022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71-4169-8F36-A16A003B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9512"/>
        <c:axId val="512769904"/>
      </c:scatterChart>
      <c:valAx>
        <c:axId val="51276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904"/>
        <c:crosses val="autoZero"/>
        <c:crossBetween val="midCat"/>
        <c:majorUnit val="4000"/>
      </c:valAx>
      <c:valAx>
        <c:axId val="512769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29477149408586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'5S P30'!$A$13</c:f>
              <c:strCache>
                <c:ptCount val="1"/>
                <c:pt idx="0">
                  <c:v>5S p30 e0.50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P30'!$O$13:$O$17</c:f>
              <c:numCache>
                <c:formatCode>General</c:formatCode>
                <c:ptCount val="5"/>
                <c:pt idx="0">
                  <c:v>1.822215794930748</c:v>
                </c:pt>
                <c:pt idx="1">
                  <c:v>1.4517939082755704</c:v>
                </c:pt>
                <c:pt idx="2">
                  <c:v>1.278046525259815</c:v>
                </c:pt>
                <c:pt idx="3">
                  <c:v>1.1982290280011114</c:v>
                </c:pt>
                <c:pt idx="4">
                  <c:v>1.1502526456057407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10-4517-B5B4-7A6753CA69E5}"/>
            </c:ext>
          </c:extLst>
        </c:ser>
        <c:ser>
          <c:idx val="0"/>
          <c:order val="1"/>
          <c:tx>
            <c:strRef>
              <c:f>'5S P30'!$A$20</c:f>
              <c:strCache>
                <c:ptCount val="1"/>
                <c:pt idx="0">
                  <c:v>5S p30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P30'!$O$20:$O$24</c:f>
              <c:numCache>
                <c:formatCode>General</c:formatCode>
                <c:ptCount val="5"/>
                <c:pt idx="0">
                  <c:v>2.0493911295119656</c:v>
                </c:pt>
                <c:pt idx="1">
                  <c:v>1.4646154623944445</c:v>
                </c:pt>
                <c:pt idx="2">
                  <c:v>1.2687886655516081</c:v>
                </c:pt>
                <c:pt idx="3">
                  <c:v>1.177731202936025</c:v>
                </c:pt>
                <c:pt idx="4">
                  <c:v>1.128473369921265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10-4517-B5B4-7A6753CA69E5}"/>
            </c:ext>
          </c:extLst>
        </c:ser>
        <c:ser>
          <c:idx val="2"/>
          <c:order val="2"/>
          <c:tx>
            <c:strRef>
              <c:f>'5S P30'!$A$27:$A$31</c:f>
              <c:strCache>
                <c:ptCount val="5"/>
                <c:pt idx="0">
                  <c:v>5S p30 e1.00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P30'!$O$27:$O$31</c:f>
              <c:numCache>
                <c:formatCode>General</c:formatCode>
                <c:ptCount val="5"/>
                <c:pt idx="0">
                  <c:v>2.0268931088467541</c:v>
                </c:pt>
                <c:pt idx="1">
                  <c:v>1.3773727758616654</c:v>
                </c:pt>
                <c:pt idx="2">
                  <c:v>1.2053056728342522</c:v>
                </c:pt>
                <c:pt idx="3">
                  <c:v>1.1317706122097668</c:v>
                </c:pt>
                <c:pt idx="4">
                  <c:v>1.0919359546187146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10-4517-B5B4-7A6753CA69E5}"/>
            </c:ext>
          </c:extLst>
        </c:ser>
        <c:ser>
          <c:idx val="3"/>
          <c:order val="3"/>
          <c:tx>
            <c:strRef>
              <c:f>'5S P30'!$A$34:$A$38</c:f>
              <c:strCache>
                <c:ptCount val="5"/>
                <c:pt idx="0">
                  <c:v>5S p30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P30'!$O$34:$O$38</c:f>
              <c:numCache>
                <c:formatCode>General</c:formatCode>
                <c:ptCount val="5"/>
                <c:pt idx="0">
                  <c:v>2.0165618502837117</c:v>
                </c:pt>
                <c:pt idx="1">
                  <c:v>1.2842268109472326</c:v>
                </c:pt>
                <c:pt idx="2">
                  <c:v>1.1735839394212779</c:v>
                </c:pt>
                <c:pt idx="3">
                  <c:v>1.1245646777635367</c:v>
                </c:pt>
                <c:pt idx="4">
                  <c:v>1.0933998119500901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10-4517-B5B4-7A6753CA69E5}"/>
            </c:ext>
          </c:extLst>
        </c:ser>
        <c:ser>
          <c:idx val="4"/>
          <c:order val="4"/>
          <c:tx>
            <c:strRef>
              <c:f>'5S P30'!$A$41:$A$45</c:f>
              <c:strCache>
                <c:ptCount val="5"/>
                <c:pt idx="0">
                  <c:v>5S p30 e1.50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'5S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'5S P30'!$O$41:$O$45</c:f>
              <c:numCache>
                <c:formatCode>General</c:formatCode>
                <c:ptCount val="5"/>
                <c:pt idx="0">
                  <c:v>1.948164270118981</c:v>
                </c:pt>
                <c:pt idx="1">
                  <c:v>1.2889085511487635</c:v>
                </c:pt>
                <c:pt idx="2">
                  <c:v>1.2055931522598984</c:v>
                </c:pt>
                <c:pt idx="3">
                  <c:v>1.1477836082314432</c:v>
                </c:pt>
                <c:pt idx="4">
                  <c:v>1.1190690775634484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10-4517-B5B4-7A6753CA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1864"/>
        <c:axId val="512771472"/>
      </c:scatterChart>
      <c:valAx>
        <c:axId val="5127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472"/>
        <c:crosses val="autoZero"/>
        <c:crossBetween val="midCat"/>
        <c:majorUnit val="4000"/>
      </c:valAx>
      <c:valAx>
        <c:axId val="5127714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15840853736568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6185696" y="0"/>
          <a:ext cx="4128407" cy="257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343900" y="206343"/>
          <a:ext cx="4733926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96279-86C1-4F55-9E1D-D70DAAA1E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F19E3-C54E-475F-85EC-E190A5EC1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577E4A-7FC3-4C4A-A0E4-268D87F070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3830300" y="0"/>
          <a:ext cx="3619499" cy="2754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8164A3-241D-42A0-BC02-47F5D500EB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439150" y="206343"/>
          <a:ext cx="4724401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419779-AC00-45FA-8454-57866AB67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D7B02-C986-4412-B5D1-090BCE0F1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FCAF57-7424-45E8-8396-4E6C23111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26255-6B0F-4931-AC4E-25B1E72F81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3830300" y="0"/>
          <a:ext cx="3619499" cy="2754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79EEEB-44F3-41D3-B727-B2E976871A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439150" y="206343"/>
          <a:ext cx="4724401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5C7362-05A8-4F36-839E-E1C5276D1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4"/>
  <sheetViews>
    <sheetView topLeftCell="A12" zoomScale="70" zoomScaleNormal="70" workbookViewId="0">
      <selection activeCell="B40" sqref="B40:S45"/>
    </sheetView>
  </sheetViews>
  <sheetFormatPr defaultRowHeight="15" x14ac:dyDescent="0.25"/>
  <cols>
    <col min="1" max="1" width="8.28515625" customWidth="1"/>
    <col min="2" max="2" width="11.7109375" bestFit="1" customWidth="1"/>
    <col min="3" max="3" width="13.28515625" customWidth="1"/>
    <col min="4" max="4" width="12" bestFit="1" customWidth="1"/>
    <col min="6" max="6" width="12" bestFit="1" customWidth="1"/>
    <col min="7" max="7" width="13.28515625" bestFit="1" customWidth="1"/>
    <col min="8" max="10" width="12" bestFit="1" customWidth="1"/>
    <col min="11" max="11" width="8.7109375" customWidth="1"/>
    <col min="13" max="14" width="12" bestFit="1" customWidth="1"/>
    <col min="15" max="15" width="9" bestFit="1" customWidth="1"/>
    <col min="16" max="16" width="4" customWidth="1"/>
    <col min="17" max="17" width="8.85546875" bestFit="1" customWidth="1"/>
    <col min="18" max="19" width="8.85546875" customWidth="1"/>
    <col min="20" max="20" width="6.7109375" customWidth="1"/>
    <col min="21" max="21" width="12" bestFit="1" customWidth="1"/>
    <col min="22" max="22" width="10.28515625" bestFit="1" customWidth="1"/>
    <col min="23" max="24" width="12" bestFit="1" customWidth="1"/>
    <col min="26" max="26" width="11.7109375" bestFit="1" customWidth="1"/>
  </cols>
  <sheetData>
    <row r="1" spans="1:26" x14ac:dyDescent="0.25">
      <c r="B1" s="1" t="s">
        <v>0</v>
      </c>
      <c r="C1" s="17" t="s">
        <v>1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25">
      <c r="B2" s="4"/>
      <c r="C2" s="18" t="s">
        <v>2</v>
      </c>
      <c r="D2" s="39"/>
      <c r="E2" s="20" t="s">
        <v>3</v>
      </c>
      <c r="K2" s="5"/>
    </row>
    <row r="3" spans="1:26" ht="17.25" x14ac:dyDescent="0.25">
      <c r="B3" s="4"/>
      <c r="C3" s="18" t="s">
        <v>4</v>
      </c>
      <c r="D3" s="40"/>
      <c r="E3" s="20" t="s">
        <v>5</v>
      </c>
      <c r="F3" s="28" t="s">
        <v>6</v>
      </c>
      <c r="G3" s="35">
        <v>998.71007499999996</v>
      </c>
      <c r="H3" s="20" t="s">
        <v>5</v>
      </c>
      <c r="I3" s="18" t="s">
        <v>7</v>
      </c>
      <c r="J3" s="37"/>
      <c r="K3" s="5"/>
    </row>
    <row r="4" spans="1:26" ht="17.25" x14ac:dyDescent="0.25">
      <c r="B4" s="4"/>
      <c r="C4" s="18" t="s">
        <v>8</v>
      </c>
      <c r="D4" s="40"/>
      <c r="E4" s="20" t="s">
        <v>5</v>
      </c>
      <c r="F4" s="18"/>
      <c r="I4" s="18" t="s">
        <v>9</v>
      </c>
      <c r="J4" s="37"/>
      <c r="K4" s="5"/>
    </row>
    <row r="5" spans="1:26" x14ac:dyDescent="0.25">
      <c r="B5" s="4"/>
      <c r="C5" s="18" t="s">
        <v>10</v>
      </c>
      <c r="D5" s="40"/>
      <c r="E5" s="20" t="s">
        <v>11</v>
      </c>
      <c r="F5" s="28" t="s">
        <v>12</v>
      </c>
      <c r="G5" s="35">
        <v>4181.3244249999998</v>
      </c>
      <c r="H5" s="20" t="s">
        <v>11</v>
      </c>
      <c r="I5" s="18" t="s">
        <v>13</v>
      </c>
      <c r="J5" s="37"/>
      <c r="K5" s="5"/>
    </row>
    <row r="6" spans="1:26" x14ac:dyDescent="0.25">
      <c r="B6" s="4"/>
      <c r="C6" s="18" t="s">
        <v>14</v>
      </c>
      <c r="D6" s="40"/>
      <c r="E6" s="20" t="s">
        <v>11</v>
      </c>
      <c r="F6" s="18"/>
      <c r="I6" s="23" t="s">
        <v>15</v>
      </c>
      <c r="J6" s="37"/>
      <c r="K6" s="5"/>
    </row>
    <row r="7" spans="1:26" x14ac:dyDescent="0.25">
      <c r="B7" s="4"/>
      <c r="C7" s="18" t="s">
        <v>16</v>
      </c>
      <c r="D7" s="40"/>
      <c r="E7" s="20" t="s">
        <v>17</v>
      </c>
      <c r="F7" s="28" t="s">
        <v>18</v>
      </c>
      <c r="G7" s="35">
        <v>1.002125E-3</v>
      </c>
      <c r="H7" s="20" t="s">
        <v>19</v>
      </c>
      <c r="I7" s="18" t="s">
        <v>20</v>
      </c>
      <c r="J7" s="37"/>
      <c r="K7" s="5"/>
    </row>
    <row r="8" spans="1:26" x14ac:dyDescent="0.25">
      <c r="B8" s="4"/>
      <c r="C8" s="18" t="s">
        <v>21</v>
      </c>
      <c r="D8" s="18">
        <v>0.6</v>
      </c>
      <c r="E8" s="20" t="s">
        <v>22</v>
      </c>
      <c r="F8" s="18"/>
      <c r="I8" s="18" t="s">
        <v>23</v>
      </c>
      <c r="J8" s="37"/>
      <c r="K8" s="5"/>
      <c r="W8" s="16"/>
    </row>
    <row r="9" spans="1:26" ht="15.75" thickBot="1" x14ac:dyDescent="0.3">
      <c r="B9" s="6"/>
      <c r="C9" s="19" t="s">
        <v>24</v>
      </c>
      <c r="D9" s="41"/>
      <c r="E9" s="21" t="s">
        <v>22</v>
      </c>
      <c r="F9" s="29" t="s">
        <v>25</v>
      </c>
      <c r="G9" s="36">
        <v>0.598467372</v>
      </c>
      <c r="H9" s="21" t="s">
        <v>22</v>
      </c>
      <c r="I9" s="19" t="s">
        <v>26</v>
      </c>
      <c r="J9" s="38"/>
      <c r="K9" s="7"/>
    </row>
    <row r="11" spans="1:26" ht="15.75" thickBot="1" x14ac:dyDescent="0.3">
      <c r="A11" s="10"/>
      <c r="F11" s="10"/>
      <c r="K11" s="10"/>
      <c r="P11" s="10"/>
    </row>
    <row r="12" spans="1:26" ht="15.75" thickBot="1" x14ac:dyDescent="0.3">
      <c r="A12" s="32" t="s">
        <v>0</v>
      </c>
      <c r="B12" s="33" t="s">
        <v>27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25">
      <c r="A13" s="53" t="s">
        <v>43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115.67789999999999</v>
      </c>
      <c r="K13" s="30">
        <v>-934.38980000000004</v>
      </c>
      <c r="L13" s="24">
        <f>-(K13*S13)/(0.5*$G$3*D13*D13)</f>
        <v>0.14389529169406809</v>
      </c>
      <c r="M13" s="24">
        <f t="shared" ref="M13:M17" si="0">J13/G13</f>
        <v>3.6512023617047498</v>
      </c>
      <c r="N13" s="24">
        <f t="shared" ref="N13:N17" si="1">L13/F13</f>
        <v>3.4722917531510822</v>
      </c>
      <c r="O13" s="25">
        <f t="shared" ref="O13:O17" si="2">M13/(N13^(1/3))</f>
        <v>2.4111848193913614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25">
      <c r="A14" s="53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215.18790000000001</v>
      </c>
      <c r="K14" s="30">
        <v>-4437.4390000000003</v>
      </c>
      <c r="L14" s="24">
        <f>-(K14*S14)/(0.5*$G$3*D14*D14)</f>
        <v>0.17084052589177282</v>
      </c>
      <c r="M14" s="24">
        <f t="shared" si="0"/>
        <v>3.3406637187488948</v>
      </c>
      <c r="N14" s="24">
        <f t="shared" si="1"/>
        <v>5.092815793387814</v>
      </c>
      <c r="O14" s="25">
        <f t="shared" si="2"/>
        <v>1.9416909410772007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25">
      <c r="A15" s="53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278.29809999999998</v>
      </c>
      <c r="K15" s="30">
        <v>-9688.1589999999997</v>
      </c>
      <c r="L15" s="24">
        <f>-(K15*S15)/(0.5*$G$3*D15*D15)</f>
        <v>0.16577431546871083</v>
      </c>
      <c r="M15" s="24">
        <f t="shared" si="0"/>
        <v>2.9643100110352738</v>
      </c>
      <c r="N15" s="24">
        <f t="shared" si="1"/>
        <v>5.5386435208386171</v>
      </c>
      <c r="O15" s="25">
        <f t="shared" si="2"/>
        <v>1.6754153216523548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25">
      <c r="A16" s="53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322.96260000000001</v>
      </c>
      <c r="K16" s="30">
        <v>-16092.46</v>
      </c>
      <c r="L16" s="24">
        <f>-(K16*S16)/(0.5*$G$3*D16*D16)</f>
        <v>0.15488913364737625</v>
      </c>
      <c r="M16" s="24">
        <f t="shared" si="0"/>
        <v>2.6555716490601613</v>
      </c>
      <c r="N16" s="24">
        <f t="shared" si="1"/>
        <v>5.5899049933268916</v>
      </c>
      <c r="O16" s="25">
        <f t="shared" si="2"/>
        <v>1.4963156373534019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.75" thickBot="1" x14ac:dyDescent="0.3">
      <c r="A17" s="54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360.66989999999998</v>
      </c>
      <c r="K17" s="31">
        <v>-23453.27</v>
      </c>
      <c r="L17" s="26">
        <f>-(K17*S17)/(0.5*$G$3*D17*D17)</f>
        <v>0.1444714027413285</v>
      </c>
      <c r="M17" s="26">
        <f t="shared" si="0"/>
        <v>2.4336867521899674</v>
      </c>
      <c r="N17" s="26">
        <f t="shared" si="1"/>
        <v>5.5244171144585135</v>
      </c>
      <c r="O17" s="27">
        <f t="shared" si="2"/>
        <v>1.3766890475894458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.75" thickBot="1" x14ac:dyDescent="0.3">
      <c r="R18" s="14"/>
      <c r="S18" s="14"/>
      <c r="T18" s="12"/>
      <c r="U18" s="12"/>
      <c r="Y18" s="8"/>
    </row>
    <row r="19" spans="1:26" ht="15.75" thickBot="1" x14ac:dyDescent="0.3">
      <c r="A19" s="32" t="s">
        <v>0</v>
      </c>
      <c r="B19" s="33" t="s">
        <v>27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25">
      <c r="A20" s="53" t="s">
        <v>44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135.4358</v>
      </c>
      <c r="K20" s="30">
        <v>-1466.7249999999999</v>
      </c>
      <c r="L20" s="24">
        <f>-(K20*S20)/(0.5*$G$3*D20*D20)</f>
        <v>0.22587449232641663</v>
      </c>
      <c r="M20" s="24">
        <f t="shared" ref="M20:M24" si="8">J20/G20</f>
        <v>4.2748313447890407</v>
      </c>
      <c r="N20" s="24">
        <f t="shared" ref="N20:N24" si="9">L20/F20</f>
        <v>5.4505059041103827</v>
      </c>
      <c r="O20" s="25">
        <f t="shared" ref="O20:O24" si="10">M20/(N20^(1/3))</f>
        <v>2.429070093391561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25">
      <c r="A21" s="53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229.2415</v>
      </c>
      <c r="K21" s="30">
        <v>-6256.7089999999998</v>
      </c>
      <c r="L21" s="24">
        <f>-(K21*S21)/(0.5*$G$3*D21*D21)</f>
        <v>0.24088206190818351</v>
      </c>
      <c r="M21" s="24">
        <f t="shared" si="8"/>
        <v>3.5588374712591864</v>
      </c>
      <c r="N21" s="24">
        <f t="shared" si="9"/>
        <v>7.1807784647477231</v>
      </c>
      <c r="O21" s="25">
        <f t="shared" si="10"/>
        <v>1.8446655838498207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25">
      <c r="A22" s="53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283.5027</v>
      </c>
      <c r="K22" s="30">
        <v>-12713.38</v>
      </c>
      <c r="L22" s="24">
        <f>-(K22*S22)/(0.5*$G$3*D22*D22)</f>
        <v>0.21753894282635106</v>
      </c>
      <c r="M22" s="24">
        <f t="shared" si="8"/>
        <v>3.0197471408016439</v>
      </c>
      <c r="N22" s="24">
        <f t="shared" si="9"/>
        <v>7.2681383289600472</v>
      </c>
      <c r="O22" s="25">
        <f t="shared" si="10"/>
        <v>1.5589404191866754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25">
      <c r="A23" s="53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325.99349999999998</v>
      </c>
      <c r="K23" s="30">
        <v>-20342.400000000001</v>
      </c>
      <c r="L23" s="24">
        <f>-(K23*S23)/(0.5*$G$3*D23*D23)</f>
        <v>0.19579459649477995</v>
      </c>
      <c r="M23" s="24">
        <f t="shared" si="8"/>
        <v>2.68049333383461</v>
      </c>
      <c r="N23" s="24">
        <f t="shared" si="9"/>
        <v>7.0661715695582252</v>
      </c>
      <c r="O23" s="25">
        <f t="shared" si="10"/>
        <v>1.3968614718015475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.75" thickBot="1" x14ac:dyDescent="0.3">
      <c r="A24" s="54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364.81659999999999</v>
      </c>
      <c r="K24" s="31">
        <v>-29207.29</v>
      </c>
      <c r="L24" s="26">
        <f>-(K24*S24)/(0.5*$G$3*D24*D24)</f>
        <v>0.17991598427736416</v>
      </c>
      <c r="M24" s="26">
        <f t="shared" si="8"/>
        <v>2.4616673761769046</v>
      </c>
      <c r="N24" s="26">
        <f t="shared" si="9"/>
        <v>6.8797763699029177</v>
      </c>
      <c r="O24" s="27">
        <f t="shared" si="10"/>
        <v>1.2943088764153294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.75" thickBot="1" x14ac:dyDescent="0.3">
      <c r="R25" s="14"/>
      <c r="S25" s="14"/>
      <c r="T25" s="12"/>
      <c r="U25" s="12"/>
      <c r="Y25" s="9"/>
      <c r="Z25" s="9"/>
    </row>
    <row r="26" spans="1:26" ht="15.75" thickBot="1" x14ac:dyDescent="0.3">
      <c r="A26" s="32" t="s">
        <v>0</v>
      </c>
      <c r="B26" s="33" t="s">
        <v>27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5" customHeight="1" x14ac:dyDescent="0.25">
      <c r="A27" s="53" t="s">
        <v>45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136.09180000000001</v>
      </c>
      <c r="K27" s="30">
        <v>-1952.0050000000001</v>
      </c>
      <c r="L27" s="24">
        <f>-(K27*S27)/(0.5*$G$3*D27*D27)</f>
        <v>0.30060722929903488</v>
      </c>
      <c r="M27" s="24">
        <f t="shared" ref="M27:M31" si="16">J27/G27</f>
        <v>4.2955370176036265</v>
      </c>
      <c r="N27" s="24">
        <f t="shared" ref="N27:N31" si="17">L27/F27</f>
        <v>7.2538579333910516</v>
      </c>
      <c r="O27" s="25">
        <f t="shared" ref="O27:O31" si="18">M27/(N27^(1/3))</f>
        <v>2.2190194936575143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25">
      <c r="A28" s="53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220.6524</v>
      </c>
      <c r="K28" s="30">
        <v>-7834.9210000000003</v>
      </c>
      <c r="L28" s="24">
        <f>-(K28*S28)/(0.5*$G$3*D28*D28)</f>
        <v>0.30164291249085218</v>
      </c>
      <c r="M28" s="24">
        <f t="shared" si="16"/>
        <v>3.425496819918167</v>
      </c>
      <c r="N28" s="24">
        <f t="shared" si="17"/>
        <v>8.992080659305028</v>
      </c>
      <c r="O28" s="25">
        <f t="shared" si="18"/>
        <v>1.6472904122876055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25">
      <c r="A29" s="53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268.49290000000002</v>
      </c>
      <c r="K29" s="30">
        <v>-15662.09</v>
      </c>
      <c r="L29" s="24">
        <f>-(K29*S29)/(0.5*$G$3*D29*D29)</f>
        <v>0.2679943886717116</v>
      </c>
      <c r="M29" s="24">
        <f t="shared" si="16"/>
        <v>2.8598692961320711</v>
      </c>
      <c r="N29" s="24">
        <f t="shared" si="17"/>
        <v>8.9538924063169567</v>
      </c>
      <c r="O29" s="25">
        <f t="shared" si="18"/>
        <v>1.3772376754188258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25">
      <c r="A30" s="53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308.48899999999998</v>
      </c>
      <c r="K30" s="30">
        <v>-24863.25</v>
      </c>
      <c r="L30" s="24">
        <f>-(K30*S30)/(0.5*$G$3*D30*D30)</f>
        <v>0.23930755472799853</v>
      </c>
      <c r="M30" s="24">
        <f t="shared" si="16"/>
        <v>2.5365619500428842</v>
      </c>
      <c r="N30" s="24">
        <f t="shared" si="17"/>
        <v>8.6365419162349841</v>
      </c>
      <c r="O30" s="25">
        <f t="shared" si="18"/>
        <v>1.2363236538886209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.75" thickBot="1" x14ac:dyDescent="0.3">
      <c r="A31" s="54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346.76960000000003</v>
      </c>
      <c r="K31" s="50">
        <v>-35864.339999999997</v>
      </c>
      <c r="L31" s="26">
        <f>-(K31*S31)/(0.5*$G$3*D31*D31)</f>
        <v>0.22092320210324345</v>
      </c>
      <c r="M31" s="26">
        <f t="shared" si="16"/>
        <v>2.339891911086049</v>
      </c>
      <c r="N31" s="26">
        <f t="shared" si="17"/>
        <v>8.4478443174345852</v>
      </c>
      <c r="O31" s="27">
        <f t="shared" si="18"/>
        <v>1.148895412943884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.75" thickBot="1" x14ac:dyDescent="0.3">
      <c r="R32" s="14"/>
      <c r="S32" s="14"/>
      <c r="T32" s="12"/>
      <c r="U32" s="12"/>
    </row>
    <row r="33" spans="1:23" ht="15.75" thickBot="1" x14ac:dyDescent="0.3">
      <c r="A33" s="32" t="s">
        <v>0</v>
      </c>
      <c r="B33" s="33" t="s">
        <v>27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5" customHeight="1" x14ac:dyDescent="0.25">
      <c r="A34" s="53" t="s">
        <v>46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133.7774</v>
      </c>
      <c r="K34" s="30">
        <v>-2615.0349999999999</v>
      </c>
      <c r="L34" s="24">
        <f>-(K34*S34)/(0.5*$G$3*D34*D34)</f>
        <v>0.40271332597508802</v>
      </c>
      <c r="M34" s="24">
        <f t="shared" ref="M34:M38" si="24">J34/G34</f>
        <v>4.2224863938809492</v>
      </c>
      <c r="N34" s="24">
        <f t="shared" ref="N34:N38" si="25">L34/F34</f>
        <v>9.7177478443166212</v>
      </c>
      <c r="O34" s="25">
        <f t="shared" ref="O34:O38" si="26">M34/(N34^(1/3))</f>
        <v>1.9786989206854346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25">
      <c r="A35" s="53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222.09710000000001</v>
      </c>
      <c r="K35" s="30">
        <v>-10046.11</v>
      </c>
      <c r="L35" s="24">
        <f>-(K35*S35)/(0.5*$G$3*D35*D35)</f>
        <v>0.38677325267267854</v>
      </c>
      <c r="M35" s="24">
        <f t="shared" si="24"/>
        <v>3.4479249251902413</v>
      </c>
      <c r="N35" s="24">
        <f t="shared" si="25"/>
        <v>11.529845857061078</v>
      </c>
      <c r="O35" s="25">
        <f t="shared" si="26"/>
        <v>1.526218220103029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25">
      <c r="A36" s="53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277.95800000000003</v>
      </c>
      <c r="K36" s="30">
        <v>-19871.849999999999</v>
      </c>
      <c r="L36" s="24">
        <f>-(K36*S36)/(0.5*$G$3*D36*D36)</f>
        <v>0.34002769059084398</v>
      </c>
      <c r="M36" s="24">
        <f t="shared" si="24"/>
        <v>2.9606874141337753</v>
      </c>
      <c r="N36" s="24">
        <f t="shared" si="25"/>
        <v>11.360578748715504</v>
      </c>
      <c r="O36" s="25">
        <f t="shared" si="26"/>
        <v>1.317020106865634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25">
      <c r="A37" s="53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323.87799999999999</v>
      </c>
      <c r="K37" s="30">
        <v>-31755.01</v>
      </c>
      <c r="L37" s="24">
        <f>-(K37*S37)/(0.5*$G$3*D37*D37)</f>
        <v>0.30564040475252197</v>
      </c>
      <c r="M37" s="24">
        <f t="shared" si="24"/>
        <v>2.663098558639009</v>
      </c>
      <c r="N37" s="24">
        <f t="shared" si="25"/>
        <v>11.03047569869028</v>
      </c>
      <c r="O37" s="25">
        <f t="shared" si="26"/>
        <v>1.1963433104103236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.75" thickBot="1" x14ac:dyDescent="0.3">
      <c r="A38" s="54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366.60359999999997</v>
      </c>
      <c r="K38" s="31">
        <v>-46566.75</v>
      </c>
      <c r="L38" s="26">
        <f>-(K38*S38)/(0.5*$G$3*D38*D38)</f>
        <v>0.28684970981039143</v>
      </c>
      <c r="M38" s="26">
        <f t="shared" si="24"/>
        <v>2.4737254886674767</v>
      </c>
      <c r="N38" s="26">
        <f t="shared" si="25"/>
        <v>10.968796703602994</v>
      </c>
      <c r="O38" s="27">
        <f t="shared" si="26"/>
        <v>1.1133503282888007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.75" thickBot="1" x14ac:dyDescent="0.3">
      <c r="J39" s="12"/>
      <c r="K39" s="12"/>
      <c r="R39" s="14"/>
      <c r="S39" s="14"/>
      <c r="T39" s="11"/>
      <c r="U39" s="11"/>
      <c r="V39" s="12"/>
      <c r="W39" s="12"/>
    </row>
    <row r="40" spans="1:23" ht="15.75" thickBot="1" x14ac:dyDescent="0.3">
      <c r="A40" s="32" t="s">
        <v>0</v>
      </c>
      <c r="B40" s="33" t="s">
        <v>27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5" customHeight="1" x14ac:dyDescent="0.25">
      <c r="A41" s="53" t="s">
        <v>47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154.0916</v>
      </c>
      <c r="K41" s="30">
        <v>-3541.1390000000001</v>
      </c>
      <c r="L41" s="24">
        <f>-(K41*S41)/(0.5*$G$3*D41*D41)</f>
        <v>0.54533261100906771</v>
      </c>
      <c r="M41" s="24">
        <f t="shared" ref="M41:M45" si="32">J41/G41</f>
        <v>4.8636741662743157</v>
      </c>
      <c r="N41" s="24">
        <f t="shared" ref="N41:N45" si="33">L41/F41</f>
        <v>13.159248684501554</v>
      </c>
      <c r="O41" s="25">
        <f t="shared" ref="O41:O45" si="34">M41/(N41^(1/3))</f>
        <v>2.0600959150820692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25">
      <c r="A42" s="53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226.5943</v>
      </c>
      <c r="K42" s="30">
        <v>-13176.55</v>
      </c>
      <c r="L42" s="24">
        <f>-(K42*S42)/(0.5*$G$3*D42*D42)</f>
        <v>0.50729457496525343</v>
      </c>
      <c r="M42" s="24">
        <f t="shared" si="32"/>
        <v>3.517741271164887</v>
      </c>
      <c r="N42" s="24">
        <f t="shared" si="33"/>
        <v>15.122628602300606</v>
      </c>
      <c r="O42" s="25">
        <f t="shared" si="34"/>
        <v>1.4225082656443089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25">
      <c r="A43" s="53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275.47680000000003</v>
      </c>
      <c r="K43" s="30">
        <v>-25767.61</v>
      </c>
      <c r="L43" s="24">
        <f>-(K43*S43)/(0.5*$G$3*D43*D43)</f>
        <v>0.44091017798270116</v>
      </c>
      <c r="M43" s="24">
        <f t="shared" si="32"/>
        <v>2.9342587536456843</v>
      </c>
      <c r="N43" s="24">
        <f t="shared" si="33"/>
        <v>14.731137894619232</v>
      </c>
      <c r="O43" s="25">
        <f t="shared" si="34"/>
        <v>1.196978392116228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25">
      <c r="A44" s="53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317.93389999999999</v>
      </c>
      <c r="K44" s="30">
        <v>-41712.019999999997</v>
      </c>
      <c r="L44" s="24">
        <f>-(K44*S44)/(0.5*$G$3*D44*D44)</f>
        <v>0.40147613481605865</v>
      </c>
      <c r="M44" s="24">
        <f t="shared" si="32"/>
        <v>2.6142229815933127</v>
      </c>
      <c r="N44" s="24">
        <f t="shared" si="33"/>
        <v>14.489160071222869</v>
      </c>
      <c r="O44" s="25">
        <f t="shared" si="34"/>
        <v>1.0723294285663099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.75" thickBot="1" x14ac:dyDescent="0.3">
      <c r="A45" s="54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353.0915</v>
      </c>
      <c r="K45" s="31">
        <v>-60762.32</v>
      </c>
      <c r="L45" s="26">
        <f>-(K45*S45)/(0.5*$G$3*D45*D45)</f>
        <v>0.37429397283267873</v>
      </c>
      <c r="M45" s="26">
        <f t="shared" si="32"/>
        <v>2.3825500987492552</v>
      </c>
      <c r="N45" s="26">
        <f t="shared" si="33"/>
        <v>14.312562833336454</v>
      </c>
      <c r="O45" s="27">
        <f t="shared" si="34"/>
        <v>0.98130250176126543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  <row r="49" spans="10:11" x14ac:dyDescent="0.25">
      <c r="J49" s="51"/>
      <c r="K49" s="51"/>
    </row>
    <row r="50" spans="10:11" x14ac:dyDescent="0.25">
      <c r="J50" s="51"/>
      <c r="K50" s="51"/>
    </row>
    <row r="51" spans="10:11" x14ac:dyDescent="0.25">
      <c r="J51" s="51"/>
      <c r="K51" s="51"/>
    </row>
    <row r="52" spans="10:11" x14ac:dyDescent="0.25">
      <c r="J52" s="51"/>
      <c r="K52" s="51"/>
    </row>
    <row r="53" spans="10:11" x14ac:dyDescent="0.25">
      <c r="J53" s="51"/>
      <c r="K53" s="51"/>
    </row>
    <row r="54" spans="10:11" x14ac:dyDescent="0.25">
      <c r="J54" s="52"/>
      <c r="K54" s="5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ignoredErrors>
    <ignoredError sqref="O13 O14 O15 O16 O17 O20:O24 O27:O31 O34:O38 O41:O45" evalError="1"/>
    <ignoredError sqref="L13:L17 M13:M17 L20:M24 L27:M31 L34:M38 L41:M45" emptyCellReferenc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62A9-48B4-4787-B2AE-8B951E371371}">
  <dimension ref="A1:O6"/>
  <sheetViews>
    <sheetView workbookViewId="0">
      <selection activeCell="H17" sqref="H17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49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118.5463</v>
      </c>
      <c r="K2">
        <v>-1269.8320000000001</v>
      </c>
      <c r="L2">
        <v>0.19555312573238906</v>
      </c>
      <c r="M2">
        <v>3.7417391786275496</v>
      </c>
      <c r="N2">
        <v>4.7188306009840275</v>
      </c>
      <c r="O2">
        <v>2.2308072587456764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170.0523</v>
      </c>
      <c r="K3">
        <v>-4369.0309999999999</v>
      </c>
      <c r="L3">
        <v>0.16820683139023615</v>
      </c>
      <c r="M3">
        <v>2.639960466642421</v>
      </c>
      <c r="N3">
        <v>5.0143044397006822</v>
      </c>
      <c r="O3">
        <v>1.5423887798124856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201.30250000000001</v>
      </c>
      <c r="K4">
        <v>-8156.5050000000001</v>
      </c>
      <c r="L4">
        <v>0.13956614801554321</v>
      </c>
      <c r="M4">
        <v>2.1441864532902963</v>
      </c>
      <c r="N4">
        <v>4.663009099142343</v>
      </c>
      <c r="O4">
        <v>1.2834347487682116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231.53800000000001</v>
      </c>
      <c r="K5">
        <v>-12654.96</v>
      </c>
      <c r="L5">
        <v>0.12180336572172312</v>
      </c>
      <c r="M5">
        <v>1.9038295718454448</v>
      </c>
      <c r="N5">
        <v>4.3958489935256688</v>
      </c>
      <c r="O5">
        <v>1.1621989533563963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264.3809</v>
      </c>
      <c r="K6">
        <v>-17893.5</v>
      </c>
      <c r="L6">
        <v>0.11022339507249784</v>
      </c>
      <c r="M6">
        <v>1.7839589437933705</v>
      </c>
      <c r="N6">
        <v>4.2148134412627076</v>
      </c>
      <c r="O6">
        <v>1.1043974701722452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69C1-EE77-4AA2-8608-042BCEF46613}">
  <dimension ref="A1:O6"/>
  <sheetViews>
    <sheetView workbookViewId="0">
      <selection activeCell="H17" sqref="H17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50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131.03489999999999</v>
      </c>
      <c r="K2">
        <v>-1681.2170000000001</v>
      </c>
      <c r="L2">
        <v>0.25890609102970308</v>
      </c>
      <c r="M2">
        <v>4.1359234248352168</v>
      </c>
      <c r="N2">
        <v>6.2475809607054815</v>
      </c>
      <c r="O2">
        <v>2.2456144373483946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176.74590000000001</v>
      </c>
      <c r="K3">
        <v>-5376.9849999999997</v>
      </c>
      <c r="L3">
        <v>0.20701286149785361</v>
      </c>
      <c r="M3">
        <v>2.7438746117584687</v>
      </c>
      <c r="N3">
        <v>6.1711257616858228</v>
      </c>
      <c r="O3">
        <v>1.49592376724573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206.82329999999999</v>
      </c>
      <c r="K4">
        <v>-9825.2759999999998</v>
      </c>
      <c r="L4">
        <v>0.16812052766590155</v>
      </c>
      <c r="M4">
        <v>2.2029916075796123</v>
      </c>
      <c r="N4">
        <v>5.6170322202444405</v>
      </c>
      <c r="O4">
        <v>1.2393021534145869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242.21080000000001</v>
      </c>
      <c r="K5">
        <v>-15196.44</v>
      </c>
      <c r="L5">
        <v>0.14626498534868718</v>
      </c>
      <c r="M5">
        <v>1.9915870555172051</v>
      </c>
      <c r="N5">
        <v>5.2786619222165232</v>
      </c>
      <c r="O5">
        <v>1.1438208590609158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279.8424</v>
      </c>
      <c r="K6">
        <v>-21557.95</v>
      </c>
      <c r="L6">
        <v>0.13279629137972757</v>
      </c>
      <c r="M6">
        <v>1.8882882701912351</v>
      </c>
      <c r="N6">
        <v>5.0779745396970632</v>
      </c>
      <c r="O6">
        <v>1.0985962755500551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0CA8-2621-4DB9-880B-4FD6AA96BF5B}">
  <dimension ref="A1:O6"/>
  <sheetViews>
    <sheetView workbookViewId="0">
      <selection activeCell="H17" sqref="H17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51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137.73929999999999</v>
      </c>
      <c r="K2">
        <v>-2048.6509999999998</v>
      </c>
      <c r="L2">
        <v>0.31549063701716801</v>
      </c>
      <c r="M2">
        <v>4.347537926082329</v>
      </c>
      <c r="N2">
        <v>7.6130047356945854</v>
      </c>
      <c r="O2">
        <v>2.2099952791635205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184.6241</v>
      </c>
      <c r="K3">
        <v>-6447.1360000000004</v>
      </c>
      <c r="L3">
        <v>0.24821346383258019</v>
      </c>
      <c r="M3">
        <v>2.8661789648798455</v>
      </c>
      <c r="N3">
        <v>7.3993301187732703</v>
      </c>
      <c r="O3">
        <v>1.4708639477565493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220.31020000000001</v>
      </c>
      <c r="K4">
        <v>-11810.52</v>
      </c>
      <c r="L4">
        <v>0.20209008422854319</v>
      </c>
      <c r="M4">
        <v>2.3466481855003085</v>
      </c>
      <c r="N4">
        <v>6.751980440838647</v>
      </c>
      <c r="O4">
        <v>1.2415691863894567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260.18200000000002</v>
      </c>
      <c r="K5">
        <v>-18360.45</v>
      </c>
      <c r="L5">
        <v>0.17671842551579867</v>
      </c>
      <c r="M5">
        <v>2.1393558969235786</v>
      </c>
      <c r="N5">
        <v>6.3777179582691979</v>
      </c>
      <c r="O5">
        <v>1.1536159942844479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302.55470000000003</v>
      </c>
      <c r="K6">
        <v>-26067.79</v>
      </c>
      <c r="L6">
        <v>0.16057676339659141</v>
      </c>
      <c r="M6">
        <v>2.0415437085346184</v>
      </c>
      <c r="N6">
        <v>6.140267229776935</v>
      </c>
      <c r="O6">
        <v>1.1148837658075634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498C-36D8-4B37-BBB9-6287F2AFDBA1}">
  <dimension ref="A1:O6"/>
  <sheetViews>
    <sheetView workbookViewId="0">
      <selection activeCell="I17" sqref="I17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52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135.7577</v>
      </c>
      <c r="K2">
        <v>-2535.884</v>
      </c>
      <c r="L2">
        <v>0.39052413444829998</v>
      </c>
      <c r="M2">
        <v>4.2849916436899784</v>
      </c>
      <c r="N2">
        <v>9.4236143204343392</v>
      </c>
      <c r="O2">
        <v>2.0286672188094159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194.85390000000001</v>
      </c>
      <c r="K3">
        <v>-7947.6329999999998</v>
      </c>
      <c r="L3">
        <v>0.30598230225019613</v>
      </c>
      <c r="M3">
        <v>3.0249905045159382</v>
      </c>
      <c r="N3">
        <v>9.121439384845667</v>
      </c>
      <c r="O3">
        <v>1.447781058013782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233.7885</v>
      </c>
      <c r="K4">
        <v>-14659.47</v>
      </c>
      <c r="L4">
        <v>0.2508385343783171</v>
      </c>
      <c r="M4">
        <v>2.4902131599709811</v>
      </c>
      <c r="N4">
        <v>8.380702518861229</v>
      </c>
      <c r="O4">
        <v>1.2259602305773387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244.7371</v>
      </c>
      <c r="K5">
        <v>-22877.03</v>
      </c>
      <c r="L5">
        <v>0.22019028520965941</v>
      </c>
      <c r="M5">
        <v>2.012359648557454</v>
      </c>
      <c r="N5">
        <v>7.9466050702931117</v>
      </c>
      <c r="O5">
        <v>1.0084283743623845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278.33080000000001</v>
      </c>
      <c r="K6">
        <v>-32531.85</v>
      </c>
      <c r="L6">
        <v>0.20039516891548545</v>
      </c>
      <c r="M6">
        <v>1.8780884700565128</v>
      </c>
      <c r="N6">
        <v>7.6628763880259427</v>
      </c>
      <c r="O6">
        <v>0.95261797763750888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161A-B241-444F-A67E-605B69EB9C3B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115.67789999999999</v>
      </c>
      <c r="J2">
        <v>-934.38980000000004</v>
      </c>
      <c r="K2">
        <v>0.14389529169406809</v>
      </c>
      <c r="L2">
        <v>3.6512023617047498</v>
      </c>
      <c r="M2">
        <v>3.4722917531510822</v>
      </c>
      <c r="N2">
        <v>2.4111848193913614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215.18790000000001</v>
      </c>
      <c r="J3">
        <v>-4437.4390000000003</v>
      </c>
      <c r="K3">
        <v>0.17084052589177282</v>
      </c>
      <c r="L3">
        <v>3.3406637187488948</v>
      </c>
      <c r="M3">
        <v>5.092815793387814</v>
      </c>
      <c r="N3">
        <v>1.9416909410772007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278.29809999999998</v>
      </c>
      <c r="J4">
        <v>-9688.1589999999997</v>
      </c>
      <c r="K4">
        <v>0.16577431546871083</v>
      </c>
      <c r="L4">
        <v>2.9643100110352738</v>
      </c>
      <c r="M4">
        <v>5.5386435208386171</v>
      </c>
      <c r="N4">
        <v>1.6754153216523548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322.96260000000001</v>
      </c>
      <c r="J5">
        <v>-16092.46</v>
      </c>
      <c r="K5">
        <v>0.15488913364737625</v>
      </c>
      <c r="L5">
        <v>2.6555716490601613</v>
      </c>
      <c r="M5">
        <v>5.5899049933268916</v>
      </c>
      <c r="N5">
        <v>1.4963156373534019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360.66989999999998</v>
      </c>
      <c r="J6">
        <v>-23453.27</v>
      </c>
      <c r="K6">
        <v>0.1444714027413285</v>
      </c>
      <c r="L6">
        <v>2.4336867521899674</v>
      </c>
      <c r="M6">
        <v>5.5244171144585135</v>
      </c>
      <c r="N6">
        <v>1.3766890475894458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90FE-7DD0-4252-B7B3-361F1072F085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135.4358</v>
      </c>
      <c r="J2">
        <v>-1466.7249999999999</v>
      </c>
      <c r="K2">
        <v>0.22587449232641663</v>
      </c>
      <c r="L2">
        <v>4.2748313447890407</v>
      </c>
      <c r="M2">
        <v>5.4505059041103827</v>
      </c>
      <c r="N2">
        <v>2.429070093391561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229.2415</v>
      </c>
      <c r="J3">
        <v>-6256.7089999999998</v>
      </c>
      <c r="K3">
        <v>0.24088206190818351</v>
      </c>
      <c r="L3">
        <v>3.5588374712591864</v>
      </c>
      <c r="M3">
        <v>7.1807784647477231</v>
      </c>
      <c r="N3">
        <v>1.8446655838498207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283.5027</v>
      </c>
      <c r="J4">
        <v>-12713.38</v>
      </c>
      <c r="K4">
        <v>0.21753894282635106</v>
      </c>
      <c r="L4">
        <v>3.0197471408016439</v>
      </c>
      <c r="M4">
        <v>7.2681383289600472</v>
      </c>
      <c r="N4">
        <v>1.5589404191866754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325.99349999999998</v>
      </c>
      <c r="J5">
        <v>-20342.400000000001</v>
      </c>
      <c r="K5">
        <v>0.19579459649477995</v>
      </c>
      <c r="L5">
        <v>2.68049333383461</v>
      </c>
      <c r="M5">
        <v>7.0661715695582252</v>
      </c>
      <c r="N5">
        <v>1.3968614718015475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364.81659999999999</v>
      </c>
      <c r="J6">
        <v>-29207.29</v>
      </c>
      <c r="K6">
        <v>0.17991598427736416</v>
      </c>
      <c r="L6">
        <v>2.4616673761769046</v>
      </c>
      <c r="M6">
        <v>6.8797763699029177</v>
      </c>
      <c r="N6">
        <v>1.2943088764153294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C2FC-4025-4937-85E9-7B0A9E94A241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136.09180000000001</v>
      </c>
      <c r="J2">
        <v>-1952.0050000000001</v>
      </c>
      <c r="K2">
        <v>0.30060722929903488</v>
      </c>
      <c r="L2">
        <v>4.2955370176036265</v>
      </c>
      <c r="M2">
        <v>7.2538579333910516</v>
      </c>
      <c r="N2">
        <v>2.2190194936575143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220.6524</v>
      </c>
      <c r="J3">
        <v>-7834.9210000000003</v>
      </c>
      <c r="K3">
        <v>0.30164291249085218</v>
      </c>
      <c r="L3">
        <v>3.425496819918167</v>
      </c>
      <c r="M3">
        <v>8.992080659305028</v>
      </c>
      <c r="N3">
        <v>1.6472904122876055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268.49290000000002</v>
      </c>
      <c r="J4">
        <v>-15662.09</v>
      </c>
      <c r="K4">
        <v>0.2679943886717116</v>
      </c>
      <c r="L4">
        <v>2.8598692961320711</v>
      </c>
      <c r="M4">
        <v>8.9538924063169567</v>
      </c>
      <c r="N4">
        <v>1.3772376754188258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308.48899999999998</v>
      </c>
      <c r="J5">
        <v>-24863.25</v>
      </c>
      <c r="K5">
        <v>0.23930755472799853</v>
      </c>
      <c r="L5">
        <v>2.5365619500428842</v>
      </c>
      <c r="M5">
        <v>8.6365419162349841</v>
      </c>
      <c r="N5">
        <v>1.2363236538886209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346.76960000000003</v>
      </c>
      <c r="J6">
        <v>-35864.339999999997</v>
      </c>
      <c r="K6">
        <v>0.22092320210324345</v>
      </c>
      <c r="L6">
        <v>2.339891911086049</v>
      </c>
      <c r="M6">
        <v>8.4478443174345852</v>
      </c>
      <c r="N6">
        <v>1.148895412943884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854F-1C57-4EE0-AF9F-55A6DB6BA1B6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133.7774</v>
      </c>
      <c r="J2">
        <v>-2615.0349999999999</v>
      </c>
      <c r="K2">
        <v>0.40271332597508802</v>
      </c>
      <c r="L2">
        <v>4.2224863938809492</v>
      </c>
      <c r="M2">
        <v>9.7177478443166212</v>
      </c>
      <c r="N2">
        <v>1.9786989206854346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222.09710000000001</v>
      </c>
      <c r="J3">
        <v>-10046.11</v>
      </c>
      <c r="K3">
        <v>0.38677325267267854</v>
      </c>
      <c r="L3">
        <v>3.4479249251902413</v>
      </c>
      <c r="M3">
        <v>11.529845857061078</v>
      </c>
      <c r="N3">
        <v>1.526218220103029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277.95800000000003</v>
      </c>
      <c r="J4">
        <v>-19871.849999999999</v>
      </c>
      <c r="K4">
        <v>0.34002769059084398</v>
      </c>
      <c r="L4">
        <v>2.9606874141337753</v>
      </c>
      <c r="M4">
        <v>11.360578748715504</v>
      </c>
      <c r="N4">
        <v>1.317020106865634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323.87799999999999</v>
      </c>
      <c r="J5">
        <v>-31755.01</v>
      </c>
      <c r="K5">
        <v>0.30564040475252197</v>
      </c>
      <c r="L5">
        <v>2.663098558639009</v>
      </c>
      <c r="M5">
        <v>11.03047569869028</v>
      </c>
      <c r="N5">
        <v>1.1963433104103236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366.60359999999997</v>
      </c>
      <c r="J6">
        <v>-46566.75</v>
      </c>
      <c r="K6">
        <v>0.28684970981039143</v>
      </c>
      <c r="L6">
        <v>2.4737254886674767</v>
      </c>
      <c r="M6">
        <v>10.968796703602994</v>
      </c>
      <c r="N6">
        <v>1.1133503282888007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BD8D-BFB7-43D1-ADA8-6B519B332D4A}">
  <dimension ref="A1:R6"/>
  <sheetViews>
    <sheetView workbookViewId="0">
      <selection sqref="A1:R6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154.0916</v>
      </c>
      <c r="J2">
        <v>-3541.1390000000001</v>
      </c>
      <c r="K2">
        <v>0.54533261100906771</v>
      </c>
      <c r="L2">
        <v>4.8636741662743157</v>
      </c>
      <c r="M2">
        <v>13.159248684501554</v>
      </c>
      <c r="N2">
        <v>2.0600959150820692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226.5943</v>
      </c>
      <c r="J3">
        <v>-13176.55</v>
      </c>
      <c r="K3">
        <v>0.50729457496525343</v>
      </c>
      <c r="L3">
        <v>3.517741271164887</v>
      </c>
      <c r="M3">
        <v>15.122628602300606</v>
      </c>
      <c r="N3">
        <v>1.4225082656443089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275.47680000000003</v>
      </c>
      <c r="J4">
        <v>-25767.61</v>
      </c>
      <c r="K4">
        <v>0.44091017798270116</v>
      </c>
      <c r="L4">
        <v>2.9342587536456843</v>
      </c>
      <c r="M4">
        <v>14.731137894619232</v>
      </c>
      <c r="N4">
        <v>1.196978392116228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317.93389999999999</v>
      </c>
      <c r="J5">
        <v>-41712.019999999997</v>
      </c>
      <c r="K5">
        <v>0.40147613481605865</v>
      </c>
      <c r="L5">
        <v>2.6142229815933127</v>
      </c>
      <c r="M5">
        <v>14.489160071222869</v>
      </c>
      <c r="N5">
        <v>1.0723294285663099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353.0915</v>
      </c>
      <c r="J6">
        <v>-60762.32</v>
      </c>
      <c r="K6">
        <v>0.37429397283267873</v>
      </c>
      <c r="L6">
        <v>2.3825500987492552</v>
      </c>
      <c r="M6">
        <v>14.312562833336454</v>
      </c>
      <c r="N6">
        <v>0.98130250176126543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583C-1B34-4057-A2BA-6FB9B80634CD}">
  <dimension ref="A1:Z54"/>
  <sheetViews>
    <sheetView topLeftCell="A20" zoomScaleNormal="100" workbookViewId="0">
      <selection activeCell="Q52" sqref="Q52"/>
    </sheetView>
  </sheetViews>
  <sheetFormatPr defaultRowHeight="15" x14ac:dyDescent="0.25"/>
  <cols>
    <col min="1" max="1" width="8.28515625" customWidth="1"/>
    <col min="2" max="2" width="11.7109375" bestFit="1" customWidth="1"/>
    <col min="3" max="3" width="13.28515625" customWidth="1"/>
    <col min="4" max="4" width="12" bestFit="1" customWidth="1"/>
    <col min="6" max="6" width="12" bestFit="1" customWidth="1"/>
    <col min="7" max="7" width="13.28515625" bestFit="1" customWidth="1"/>
    <col min="8" max="10" width="12" bestFit="1" customWidth="1"/>
    <col min="11" max="11" width="8.7109375" customWidth="1"/>
    <col min="13" max="14" width="12" bestFit="1" customWidth="1"/>
    <col min="15" max="15" width="9" bestFit="1" customWidth="1"/>
    <col min="16" max="16" width="4" customWidth="1"/>
    <col min="17" max="17" width="8.85546875" bestFit="1" customWidth="1"/>
    <col min="18" max="19" width="8.85546875" customWidth="1"/>
    <col min="20" max="20" width="6.7109375" customWidth="1"/>
    <col min="21" max="21" width="12" bestFit="1" customWidth="1"/>
    <col min="22" max="22" width="10.28515625" bestFit="1" customWidth="1"/>
    <col min="23" max="24" width="12" bestFit="1" customWidth="1"/>
    <col min="26" max="26" width="11.7109375" bestFit="1" customWidth="1"/>
  </cols>
  <sheetData>
    <row r="1" spans="1:26" x14ac:dyDescent="0.25">
      <c r="B1" s="1" t="s">
        <v>0</v>
      </c>
      <c r="C1" s="17" t="s">
        <v>1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25">
      <c r="B2" s="4"/>
      <c r="C2" s="18" t="s">
        <v>2</v>
      </c>
      <c r="D2" s="39"/>
      <c r="E2" s="20" t="s">
        <v>3</v>
      </c>
      <c r="K2" s="5"/>
    </row>
    <row r="3" spans="1:26" ht="17.25" x14ac:dyDescent="0.25">
      <c r="B3" s="4"/>
      <c r="C3" s="18" t="s">
        <v>4</v>
      </c>
      <c r="D3" s="40"/>
      <c r="E3" s="20" t="s">
        <v>5</v>
      </c>
      <c r="F3" s="28" t="s">
        <v>6</v>
      </c>
      <c r="G3" s="35">
        <v>998.71007499999996</v>
      </c>
      <c r="H3" s="20" t="s">
        <v>5</v>
      </c>
      <c r="I3" s="18" t="s">
        <v>7</v>
      </c>
      <c r="J3" s="37"/>
      <c r="K3" s="5"/>
    </row>
    <row r="4" spans="1:26" ht="17.25" x14ac:dyDescent="0.25">
      <c r="B4" s="4"/>
      <c r="C4" s="18" t="s">
        <v>8</v>
      </c>
      <c r="D4" s="40"/>
      <c r="E4" s="20" t="s">
        <v>5</v>
      </c>
      <c r="F4" s="18"/>
      <c r="I4" s="18" t="s">
        <v>9</v>
      </c>
      <c r="J4" s="37"/>
      <c r="K4" s="5"/>
    </row>
    <row r="5" spans="1:26" x14ac:dyDescent="0.25">
      <c r="B5" s="4"/>
      <c r="C5" s="18" t="s">
        <v>10</v>
      </c>
      <c r="D5" s="40"/>
      <c r="E5" s="20" t="s">
        <v>11</v>
      </c>
      <c r="F5" s="28" t="s">
        <v>12</v>
      </c>
      <c r="G5" s="35">
        <v>4181.3244249999998</v>
      </c>
      <c r="H5" s="20" t="s">
        <v>11</v>
      </c>
      <c r="I5" s="18" t="s">
        <v>13</v>
      </c>
      <c r="J5" s="37"/>
      <c r="K5" s="5"/>
    </row>
    <row r="6" spans="1:26" x14ac:dyDescent="0.25">
      <c r="B6" s="4"/>
      <c r="C6" s="18" t="s">
        <v>14</v>
      </c>
      <c r="D6" s="40"/>
      <c r="E6" s="20" t="s">
        <v>11</v>
      </c>
      <c r="F6" s="18"/>
      <c r="I6" s="23" t="s">
        <v>15</v>
      </c>
      <c r="J6" s="37"/>
      <c r="K6" s="5"/>
    </row>
    <row r="7" spans="1:26" x14ac:dyDescent="0.25">
      <c r="B7" s="4"/>
      <c r="C7" s="18" t="s">
        <v>16</v>
      </c>
      <c r="D7" s="40"/>
      <c r="E7" s="20" t="s">
        <v>17</v>
      </c>
      <c r="F7" s="28" t="s">
        <v>18</v>
      </c>
      <c r="G7" s="35">
        <v>1.002125E-3</v>
      </c>
      <c r="H7" s="20" t="s">
        <v>19</v>
      </c>
      <c r="I7" s="18" t="s">
        <v>20</v>
      </c>
      <c r="J7" s="37"/>
      <c r="K7" s="5"/>
    </row>
    <row r="8" spans="1:26" x14ac:dyDescent="0.25">
      <c r="B8" s="4"/>
      <c r="C8" s="18" t="s">
        <v>21</v>
      </c>
      <c r="D8" s="18">
        <v>0.6</v>
      </c>
      <c r="E8" s="20" t="s">
        <v>22</v>
      </c>
      <c r="F8" s="18"/>
      <c r="I8" s="18" t="s">
        <v>23</v>
      </c>
      <c r="J8" s="37"/>
      <c r="K8" s="5"/>
      <c r="W8" s="16"/>
    </row>
    <row r="9" spans="1:26" ht="15.75" thickBot="1" x14ac:dyDescent="0.3">
      <c r="B9" s="6"/>
      <c r="C9" s="19" t="s">
        <v>24</v>
      </c>
      <c r="D9" s="41"/>
      <c r="E9" s="21" t="s">
        <v>22</v>
      </c>
      <c r="F9" s="29" t="s">
        <v>25</v>
      </c>
      <c r="G9" s="36">
        <v>0.598467372</v>
      </c>
      <c r="H9" s="21" t="s">
        <v>22</v>
      </c>
      <c r="I9" s="19" t="s">
        <v>26</v>
      </c>
      <c r="J9" s="38"/>
      <c r="K9" s="7"/>
    </row>
    <row r="11" spans="1:26" ht="15.75" thickBot="1" x14ac:dyDescent="0.3">
      <c r="A11" s="10"/>
      <c r="F11" s="10"/>
      <c r="K11" s="10"/>
      <c r="P11" s="10"/>
    </row>
    <row r="12" spans="1:26" ht="15.75" thickBot="1" x14ac:dyDescent="0.3">
      <c r="A12" s="32" t="s">
        <v>0</v>
      </c>
      <c r="B12" s="33" t="s">
        <v>27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25">
      <c r="A13" s="53" t="s">
        <v>48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96.234909999999999</v>
      </c>
      <c r="K13" s="30">
        <v>-778.74009999999998</v>
      </c>
      <c r="L13" s="24">
        <f>-(K13*S13)/(0.5*$G$3*D13*D13)</f>
        <v>0.11992536074705411</v>
      </c>
      <c r="M13" s="24">
        <f t="shared" ref="M13:M17" si="0">J13/G13</f>
        <v>3.037513048477229</v>
      </c>
      <c r="N13" s="24">
        <f t="shared" ref="N13:N17" si="1">L13/F13</f>
        <v>2.8938809339293394</v>
      </c>
      <c r="O13" s="25">
        <f t="shared" ref="O13:O17" si="2">M13/(N13^(1/3))</f>
        <v>2.1315290999431262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25">
      <c r="A14" s="53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158.1412</v>
      </c>
      <c r="K14" s="30">
        <v>-3019.8449999999998</v>
      </c>
      <c r="L14" s="24">
        <f>-(K14*S14)/(0.5*$G$3*D14*D14)</f>
        <v>0.11626343661549841</v>
      </c>
      <c r="M14" s="24">
        <f t="shared" si="0"/>
        <v>2.4550477479422059</v>
      </c>
      <c r="N14" s="24">
        <f t="shared" si="1"/>
        <v>3.4658536848806762</v>
      </c>
      <c r="O14" s="25">
        <f t="shared" si="2"/>
        <v>1.6222702411589198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25">
      <c r="A15" s="53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198.4383</v>
      </c>
      <c r="K15" s="30">
        <v>-6058.415</v>
      </c>
      <c r="L15" s="24">
        <f>-(K15*S15)/(0.5*$G$3*D15*D15)</f>
        <v>0.10366568090494487</v>
      </c>
      <c r="M15" s="24">
        <f t="shared" si="0"/>
        <v>2.1136782438069863</v>
      </c>
      <c r="N15" s="24">
        <f t="shared" si="1"/>
        <v>3.4635477169915867</v>
      </c>
      <c r="O15" s="25">
        <f t="shared" si="2"/>
        <v>1.3970066886783901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25">
      <c r="A16" s="53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231.5273</v>
      </c>
      <c r="K16" s="30">
        <v>-9674.7880000000005</v>
      </c>
      <c r="L16" s="24">
        <f>-(K16*S16)/(0.5*$G$3*D16*D16)</f>
        <v>9.3119357235750905E-2</v>
      </c>
      <c r="M16" s="24">
        <f t="shared" si="0"/>
        <v>1.90374159070879</v>
      </c>
      <c r="N16" s="24">
        <f t="shared" si="1"/>
        <v>3.3606512460232363</v>
      </c>
      <c r="O16" s="25">
        <f t="shared" si="2"/>
        <v>1.2709647806296729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.75" thickBot="1" x14ac:dyDescent="0.3">
      <c r="A17" s="54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261.51159999999999</v>
      </c>
      <c r="K17" s="31">
        <v>-13789.55</v>
      </c>
      <c r="L17" s="26">
        <f>-(K17*S17)/(0.5*$G$3*D17*D17)</f>
        <v>8.4943192641012799E-2</v>
      </c>
      <c r="M17" s="26">
        <f t="shared" si="0"/>
        <v>1.764597812193371</v>
      </c>
      <c r="N17" s="26">
        <f t="shared" si="1"/>
        <v>3.2481281297099036</v>
      </c>
      <c r="O17" s="27">
        <f t="shared" si="2"/>
        <v>1.1915200431555062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.75" thickBot="1" x14ac:dyDescent="0.3">
      <c r="R18" s="14"/>
      <c r="S18" s="14"/>
      <c r="T18" s="12"/>
      <c r="U18" s="12"/>
      <c r="Y18" s="8"/>
    </row>
    <row r="19" spans="1:26" ht="15.75" thickBot="1" x14ac:dyDescent="0.3">
      <c r="A19" s="32" t="s">
        <v>0</v>
      </c>
      <c r="B19" s="33" t="s">
        <v>27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25">
      <c r="A20" s="53" t="s">
        <v>49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118.5463</v>
      </c>
      <c r="K20" s="30">
        <v>-1269.8320000000001</v>
      </c>
      <c r="L20" s="24">
        <f>-(K20*S20)/(0.5*$G$3*D20*D20)</f>
        <v>0.19555312573238906</v>
      </c>
      <c r="M20" s="24">
        <f t="shared" ref="M20:M24" si="8">J20/G20</f>
        <v>3.7417391786275496</v>
      </c>
      <c r="N20" s="24">
        <f t="shared" ref="N20:N24" si="9">L20/F20</f>
        <v>4.7188306009840275</v>
      </c>
      <c r="O20" s="25">
        <f t="shared" ref="O20:O24" si="10">M20/(N20^(1/3))</f>
        <v>2.2308072587456764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25">
      <c r="A21" s="53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170.0523</v>
      </c>
      <c r="K21" s="30">
        <v>-4369.0309999999999</v>
      </c>
      <c r="L21" s="24">
        <f>-(K21*S21)/(0.5*$G$3*D21*D21)</f>
        <v>0.16820683139023615</v>
      </c>
      <c r="M21" s="24">
        <f t="shared" si="8"/>
        <v>2.639960466642421</v>
      </c>
      <c r="N21" s="24">
        <f t="shared" si="9"/>
        <v>5.0143044397006822</v>
      </c>
      <c r="O21" s="25">
        <f t="shared" si="10"/>
        <v>1.5423887798124856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25">
      <c r="A22" s="53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201.30250000000001</v>
      </c>
      <c r="K22" s="30">
        <v>-8156.5050000000001</v>
      </c>
      <c r="L22" s="24">
        <f>-(K22*S22)/(0.5*$G$3*D22*D22)</f>
        <v>0.13956614801554321</v>
      </c>
      <c r="M22" s="24">
        <f t="shared" si="8"/>
        <v>2.1441864532902963</v>
      </c>
      <c r="N22" s="24">
        <f t="shared" si="9"/>
        <v>4.663009099142343</v>
      </c>
      <c r="O22" s="25">
        <f t="shared" si="10"/>
        <v>1.2834347487682116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25">
      <c r="A23" s="53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231.53800000000001</v>
      </c>
      <c r="K23" s="30">
        <v>-12654.96</v>
      </c>
      <c r="L23" s="24">
        <f>-(K23*S23)/(0.5*$G$3*D23*D23)</f>
        <v>0.12180336572172312</v>
      </c>
      <c r="M23" s="24">
        <f t="shared" si="8"/>
        <v>1.9038295718454448</v>
      </c>
      <c r="N23" s="24">
        <f t="shared" si="9"/>
        <v>4.3958489935256688</v>
      </c>
      <c r="O23" s="25">
        <f t="shared" si="10"/>
        <v>1.1621989533563963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.75" thickBot="1" x14ac:dyDescent="0.3">
      <c r="A24" s="54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264.3809</v>
      </c>
      <c r="K24" s="31">
        <v>-17893.5</v>
      </c>
      <c r="L24" s="26">
        <f>-(K24*S24)/(0.5*$G$3*D24*D24)</f>
        <v>0.11022339507249784</v>
      </c>
      <c r="M24" s="26">
        <f t="shared" si="8"/>
        <v>1.7839589437933705</v>
      </c>
      <c r="N24" s="26">
        <f t="shared" si="9"/>
        <v>4.2148134412627076</v>
      </c>
      <c r="O24" s="27">
        <f t="shared" si="10"/>
        <v>1.1043974701722452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.75" thickBot="1" x14ac:dyDescent="0.3">
      <c r="R25" s="14"/>
      <c r="S25" s="14"/>
      <c r="T25" s="12"/>
      <c r="U25" s="12"/>
      <c r="Y25" s="9"/>
      <c r="Z25" s="9"/>
    </row>
    <row r="26" spans="1:26" ht="15.75" thickBot="1" x14ac:dyDescent="0.3">
      <c r="A26" s="32" t="s">
        <v>0</v>
      </c>
      <c r="B26" s="33" t="s">
        <v>27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5" customHeight="1" x14ac:dyDescent="0.25">
      <c r="A27" s="53" t="s">
        <v>50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131.03489999999999</v>
      </c>
      <c r="K27" s="30">
        <v>-1681.2170000000001</v>
      </c>
      <c r="L27" s="24">
        <f>-(K27*S27)/(0.5*$G$3*D27*D27)</f>
        <v>0.25890609102970308</v>
      </c>
      <c r="M27" s="24">
        <f t="shared" ref="M27:M31" si="16">J27/G27</f>
        <v>4.1359234248352168</v>
      </c>
      <c r="N27" s="24">
        <f t="shared" ref="N27:N31" si="17">L27/F27</f>
        <v>6.2475809607054815</v>
      </c>
      <c r="O27" s="25">
        <f t="shared" ref="O27:O31" si="18">M27/(N27^(1/3))</f>
        <v>2.2456144373483946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25">
      <c r="A28" s="53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176.74590000000001</v>
      </c>
      <c r="K28" s="30">
        <v>-5376.9849999999997</v>
      </c>
      <c r="L28" s="24">
        <f>-(K28*S28)/(0.5*$G$3*D28*D28)</f>
        <v>0.20701286149785361</v>
      </c>
      <c r="M28" s="24">
        <f t="shared" si="16"/>
        <v>2.7438746117584687</v>
      </c>
      <c r="N28" s="24">
        <f t="shared" si="17"/>
        <v>6.1711257616858228</v>
      </c>
      <c r="O28" s="25">
        <f t="shared" si="18"/>
        <v>1.49592376724573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25">
      <c r="A29" s="53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206.82329999999999</v>
      </c>
      <c r="K29" s="30">
        <v>-9825.2759999999998</v>
      </c>
      <c r="L29" s="24">
        <f>-(K29*S29)/(0.5*$G$3*D29*D29)</f>
        <v>0.16812052766590155</v>
      </c>
      <c r="M29" s="24">
        <f t="shared" si="16"/>
        <v>2.2029916075796123</v>
      </c>
      <c r="N29" s="24">
        <f t="shared" si="17"/>
        <v>5.6170322202444405</v>
      </c>
      <c r="O29" s="25">
        <f t="shared" si="18"/>
        <v>1.2393021534145869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25">
      <c r="A30" s="53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242.21080000000001</v>
      </c>
      <c r="K30" s="30">
        <v>-15196.44</v>
      </c>
      <c r="L30" s="24">
        <f>-(K30*S30)/(0.5*$G$3*D30*D30)</f>
        <v>0.14626498534868718</v>
      </c>
      <c r="M30" s="24">
        <f t="shared" si="16"/>
        <v>1.9915870555172051</v>
      </c>
      <c r="N30" s="24">
        <f t="shared" si="17"/>
        <v>5.2786619222165232</v>
      </c>
      <c r="O30" s="25">
        <f t="shared" si="18"/>
        <v>1.1438208590609158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.75" thickBot="1" x14ac:dyDescent="0.3">
      <c r="A31" s="54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279.8424</v>
      </c>
      <c r="K31" s="50">
        <v>-21557.95</v>
      </c>
      <c r="L31" s="26">
        <f>-(K31*S31)/(0.5*$G$3*D31*D31)</f>
        <v>0.13279629137972757</v>
      </c>
      <c r="M31" s="26">
        <f t="shared" si="16"/>
        <v>1.8882882701912351</v>
      </c>
      <c r="N31" s="26">
        <f t="shared" si="17"/>
        <v>5.0779745396970632</v>
      </c>
      <c r="O31" s="27">
        <f t="shared" si="18"/>
        <v>1.0985962755500551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.75" thickBot="1" x14ac:dyDescent="0.3">
      <c r="R32" s="14"/>
      <c r="S32" s="14"/>
      <c r="T32" s="12"/>
      <c r="U32" s="12"/>
    </row>
    <row r="33" spans="1:23" ht="15.75" thickBot="1" x14ac:dyDescent="0.3">
      <c r="A33" s="32" t="s">
        <v>0</v>
      </c>
      <c r="B33" s="33" t="s">
        <v>27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5" customHeight="1" x14ac:dyDescent="0.25">
      <c r="A34" s="53" t="s">
        <v>51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137.73929999999999</v>
      </c>
      <c r="K34" s="30">
        <v>-2048.6509999999998</v>
      </c>
      <c r="L34" s="24">
        <f>-(K34*S34)/(0.5*$G$3*D34*D34)</f>
        <v>0.31549063701716801</v>
      </c>
      <c r="M34" s="24">
        <f t="shared" ref="M34:M38" si="24">J34/G34</f>
        <v>4.347537926082329</v>
      </c>
      <c r="N34" s="24">
        <f t="shared" ref="N34:N38" si="25">L34/F34</f>
        <v>7.6130047356945854</v>
      </c>
      <c r="O34" s="25">
        <f t="shared" ref="O34:O38" si="26">M34/(N34^(1/3))</f>
        <v>2.2099952791635205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25">
      <c r="A35" s="53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184.6241</v>
      </c>
      <c r="K35" s="30">
        <v>-6447.1360000000004</v>
      </c>
      <c r="L35" s="24">
        <f>-(K35*S35)/(0.5*$G$3*D35*D35)</f>
        <v>0.24821346383258019</v>
      </c>
      <c r="M35" s="24">
        <f t="shared" si="24"/>
        <v>2.8661789648798455</v>
      </c>
      <c r="N35" s="24">
        <f t="shared" si="25"/>
        <v>7.3993301187732703</v>
      </c>
      <c r="O35" s="25">
        <f t="shared" si="26"/>
        <v>1.4708639477565493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25">
      <c r="A36" s="53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220.31020000000001</v>
      </c>
      <c r="K36" s="30">
        <v>-11810.52</v>
      </c>
      <c r="L36" s="24">
        <f>-(K36*S36)/(0.5*$G$3*D36*D36)</f>
        <v>0.20209008422854319</v>
      </c>
      <c r="M36" s="24">
        <f t="shared" si="24"/>
        <v>2.3466481855003085</v>
      </c>
      <c r="N36" s="24">
        <f t="shared" si="25"/>
        <v>6.751980440838647</v>
      </c>
      <c r="O36" s="25">
        <f t="shared" si="26"/>
        <v>1.2415691863894567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25">
      <c r="A37" s="53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260.18200000000002</v>
      </c>
      <c r="K37" s="30">
        <v>-18360.45</v>
      </c>
      <c r="L37" s="24">
        <f>-(K37*S37)/(0.5*$G$3*D37*D37)</f>
        <v>0.17671842551579867</v>
      </c>
      <c r="M37" s="24">
        <f t="shared" si="24"/>
        <v>2.1393558969235786</v>
      </c>
      <c r="N37" s="24">
        <f t="shared" si="25"/>
        <v>6.3777179582691979</v>
      </c>
      <c r="O37" s="25">
        <f t="shared" si="26"/>
        <v>1.1536159942844479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.75" thickBot="1" x14ac:dyDescent="0.3">
      <c r="A38" s="54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302.55470000000003</v>
      </c>
      <c r="K38" s="31">
        <v>-26067.79</v>
      </c>
      <c r="L38" s="26">
        <f>-(K38*S38)/(0.5*$G$3*D38*D38)</f>
        <v>0.16057676339659141</v>
      </c>
      <c r="M38" s="26">
        <f t="shared" si="24"/>
        <v>2.0415437085346184</v>
      </c>
      <c r="N38" s="26">
        <f t="shared" si="25"/>
        <v>6.140267229776935</v>
      </c>
      <c r="O38" s="27">
        <f t="shared" si="26"/>
        <v>1.1148837658075634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.75" thickBot="1" x14ac:dyDescent="0.3">
      <c r="J39" s="12"/>
      <c r="K39" s="12"/>
      <c r="R39" s="14"/>
      <c r="S39" s="14"/>
      <c r="T39" s="11"/>
      <c r="U39" s="11"/>
      <c r="V39" s="12"/>
      <c r="W39" s="12"/>
    </row>
    <row r="40" spans="1:23" ht="15.75" thickBot="1" x14ac:dyDescent="0.3">
      <c r="A40" s="32" t="s">
        <v>0</v>
      </c>
      <c r="B40" s="33" t="s">
        <v>27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5" customHeight="1" x14ac:dyDescent="0.25">
      <c r="A41" s="53" t="s">
        <v>52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135.7577</v>
      </c>
      <c r="K41" s="30">
        <v>-2535.884</v>
      </c>
      <c r="L41" s="24">
        <f>-(K41*S41)/(0.5*$G$3*D41*D41)</f>
        <v>0.39052413444829998</v>
      </c>
      <c r="M41" s="24">
        <f t="shared" ref="M41:M45" si="32">J41/G41</f>
        <v>4.2849916436899784</v>
      </c>
      <c r="N41" s="24">
        <f t="shared" ref="N41:N45" si="33">L41/F41</f>
        <v>9.4236143204343392</v>
      </c>
      <c r="O41" s="25">
        <f t="shared" ref="O41:O45" si="34">M41/(N41^(1/3))</f>
        <v>2.0286672188094159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25">
      <c r="A42" s="53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194.85390000000001</v>
      </c>
      <c r="K42" s="30">
        <v>-7947.6329999999998</v>
      </c>
      <c r="L42" s="24">
        <f>-(K42*S42)/(0.5*$G$3*D42*D42)</f>
        <v>0.30598230225019613</v>
      </c>
      <c r="M42" s="24">
        <f t="shared" si="32"/>
        <v>3.0249905045159382</v>
      </c>
      <c r="N42" s="24">
        <f t="shared" si="33"/>
        <v>9.121439384845667</v>
      </c>
      <c r="O42" s="25">
        <f t="shared" si="34"/>
        <v>1.447781058013782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25">
      <c r="A43" s="53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233.7885</v>
      </c>
      <c r="K43" s="30">
        <v>-14659.47</v>
      </c>
      <c r="L43" s="24">
        <f>-(K43*S43)/(0.5*$G$3*D43*D43)</f>
        <v>0.2508385343783171</v>
      </c>
      <c r="M43" s="24">
        <f t="shared" si="32"/>
        <v>2.4902131599709811</v>
      </c>
      <c r="N43" s="24">
        <f t="shared" si="33"/>
        <v>8.380702518861229</v>
      </c>
      <c r="O43" s="25">
        <f t="shared" si="34"/>
        <v>1.2259602305773387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25">
      <c r="A44" s="53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244.7371</v>
      </c>
      <c r="K44" s="30">
        <v>-22877.03</v>
      </c>
      <c r="L44" s="24">
        <f>-(K44*S44)/(0.5*$G$3*D44*D44)</f>
        <v>0.22019028520965941</v>
      </c>
      <c r="M44" s="24">
        <f t="shared" si="32"/>
        <v>2.012359648557454</v>
      </c>
      <c r="N44" s="24">
        <f t="shared" si="33"/>
        <v>7.9466050702931117</v>
      </c>
      <c r="O44" s="25">
        <f t="shared" si="34"/>
        <v>1.0084283743623845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.75" thickBot="1" x14ac:dyDescent="0.3">
      <c r="A45" s="54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278.33080000000001</v>
      </c>
      <c r="K45" s="31">
        <v>-32531.85</v>
      </c>
      <c r="L45" s="26">
        <f>-(K45*S45)/(0.5*$G$3*D45*D45)</f>
        <v>0.20039516891548545</v>
      </c>
      <c r="M45" s="26">
        <f t="shared" si="32"/>
        <v>1.8780884700565128</v>
      </c>
      <c r="N45" s="26">
        <f t="shared" si="33"/>
        <v>7.6628763880259427</v>
      </c>
      <c r="O45" s="27">
        <f t="shared" si="34"/>
        <v>0.95261797763750888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  <row r="49" spans="10:11" x14ac:dyDescent="0.25">
      <c r="J49" s="51"/>
      <c r="K49" s="51"/>
    </row>
    <row r="50" spans="10:11" x14ac:dyDescent="0.25">
      <c r="J50" s="51"/>
      <c r="K50" s="51"/>
    </row>
    <row r="51" spans="10:11" x14ac:dyDescent="0.25">
      <c r="J51" s="51"/>
      <c r="K51" s="51"/>
    </row>
    <row r="52" spans="10:11" x14ac:dyDescent="0.25">
      <c r="J52" s="51"/>
      <c r="K52" s="51"/>
    </row>
    <row r="53" spans="10:11" x14ac:dyDescent="0.25">
      <c r="J53" s="51"/>
      <c r="K53" s="51"/>
    </row>
    <row r="54" spans="10:11" x14ac:dyDescent="0.25">
      <c r="J54" s="52"/>
      <c r="K54" s="5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1095-C503-4A0C-BD23-DEE3847297C8}">
  <dimension ref="A1:Z54"/>
  <sheetViews>
    <sheetView tabSelected="1" topLeftCell="A13" zoomScale="85" zoomScaleNormal="85" workbookViewId="0">
      <selection activeCell="D47" sqref="D47"/>
    </sheetView>
  </sheetViews>
  <sheetFormatPr defaultRowHeight="15" x14ac:dyDescent="0.25"/>
  <cols>
    <col min="1" max="1" width="8.28515625" customWidth="1"/>
    <col min="2" max="2" width="11.7109375" bestFit="1" customWidth="1"/>
    <col min="3" max="3" width="13.28515625" customWidth="1"/>
    <col min="4" max="4" width="12" bestFit="1" customWidth="1"/>
    <col min="6" max="6" width="12" bestFit="1" customWidth="1"/>
    <col min="7" max="7" width="13.28515625" bestFit="1" customWidth="1"/>
    <col min="8" max="10" width="12" bestFit="1" customWidth="1"/>
    <col min="11" max="11" width="8.7109375" customWidth="1"/>
    <col min="13" max="14" width="12" bestFit="1" customWidth="1"/>
    <col min="15" max="15" width="9" bestFit="1" customWidth="1"/>
    <col min="16" max="16" width="4" customWidth="1"/>
    <col min="17" max="17" width="8.85546875" bestFit="1" customWidth="1"/>
    <col min="18" max="19" width="8.85546875" customWidth="1"/>
    <col min="20" max="20" width="6.7109375" customWidth="1"/>
    <col min="21" max="21" width="12" bestFit="1" customWidth="1"/>
    <col min="22" max="22" width="10.28515625" bestFit="1" customWidth="1"/>
    <col min="23" max="24" width="12" bestFit="1" customWidth="1"/>
    <col min="26" max="26" width="11.7109375" bestFit="1" customWidth="1"/>
  </cols>
  <sheetData>
    <row r="1" spans="1:26" x14ac:dyDescent="0.25">
      <c r="B1" s="1" t="s">
        <v>0</v>
      </c>
      <c r="C1" s="17" t="s">
        <v>1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25">
      <c r="B2" s="4"/>
      <c r="C2" s="18" t="s">
        <v>2</v>
      </c>
      <c r="D2" s="39"/>
      <c r="E2" s="20" t="s">
        <v>3</v>
      </c>
      <c r="K2" s="5"/>
    </row>
    <row r="3" spans="1:26" ht="17.25" x14ac:dyDescent="0.25">
      <c r="B3" s="4"/>
      <c r="C3" s="18" t="s">
        <v>4</v>
      </c>
      <c r="D3" s="40"/>
      <c r="E3" s="20" t="s">
        <v>5</v>
      </c>
      <c r="F3" s="28" t="s">
        <v>6</v>
      </c>
      <c r="G3" s="35">
        <v>998.71007499999996</v>
      </c>
      <c r="H3" s="20" t="s">
        <v>5</v>
      </c>
      <c r="I3" s="18" t="s">
        <v>7</v>
      </c>
      <c r="J3" s="37"/>
      <c r="K3" s="5"/>
    </row>
    <row r="4" spans="1:26" ht="17.25" x14ac:dyDescent="0.25">
      <c r="B4" s="4"/>
      <c r="C4" s="18" t="s">
        <v>8</v>
      </c>
      <c r="D4" s="40"/>
      <c r="E4" s="20" t="s">
        <v>5</v>
      </c>
      <c r="F4" s="18"/>
      <c r="I4" s="18" t="s">
        <v>9</v>
      </c>
      <c r="J4" s="37"/>
      <c r="K4" s="5"/>
    </row>
    <row r="5" spans="1:26" x14ac:dyDescent="0.25">
      <c r="B5" s="4"/>
      <c r="C5" s="18" t="s">
        <v>10</v>
      </c>
      <c r="D5" s="40"/>
      <c r="E5" s="20" t="s">
        <v>11</v>
      </c>
      <c r="F5" s="28" t="s">
        <v>12</v>
      </c>
      <c r="G5" s="35">
        <v>4181.3244249999998</v>
      </c>
      <c r="H5" s="20" t="s">
        <v>11</v>
      </c>
      <c r="I5" s="18" t="s">
        <v>13</v>
      </c>
      <c r="J5" s="37"/>
      <c r="K5" s="5"/>
    </row>
    <row r="6" spans="1:26" x14ac:dyDescent="0.25">
      <c r="B6" s="4"/>
      <c r="C6" s="18" t="s">
        <v>14</v>
      </c>
      <c r="D6" s="40"/>
      <c r="E6" s="20" t="s">
        <v>11</v>
      </c>
      <c r="F6" s="18"/>
      <c r="I6" s="23" t="s">
        <v>15</v>
      </c>
      <c r="J6" s="37"/>
      <c r="K6" s="5"/>
    </row>
    <row r="7" spans="1:26" x14ac:dyDescent="0.25">
      <c r="B7" s="4"/>
      <c r="C7" s="18" t="s">
        <v>16</v>
      </c>
      <c r="D7" s="40"/>
      <c r="E7" s="20" t="s">
        <v>17</v>
      </c>
      <c r="F7" s="28" t="s">
        <v>18</v>
      </c>
      <c r="G7" s="35">
        <v>1.002125E-3</v>
      </c>
      <c r="H7" s="20" t="s">
        <v>19</v>
      </c>
      <c r="I7" s="18" t="s">
        <v>20</v>
      </c>
      <c r="J7" s="37"/>
      <c r="K7" s="5"/>
    </row>
    <row r="8" spans="1:26" x14ac:dyDescent="0.25">
      <c r="B8" s="4"/>
      <c r="C8" s="18" t="s">
        <v>21</v>
      </c>
      <c r="D8" s="18">
        <v>0.6</v>
      </c>
      <c r="E8" s="20" t="s">
        <v>22</v>
      </c>
      <c r="F8" s="18"/>
      <c r="I8" s="18" t="s">
        <v>23</v>
      </c>
      <c r="J8" s="37"/>
      <c r="K8" s="5"/>
      <c r="W8" s="16"/>
    </row>
    <row r="9" spans="1:26" ht="15.75" thickBot="1" x14ac:dyDescent="0.3">
      <c r="B9" s="6"/>
      <c r="C9" s="19" t="s">
        <v>24</v>
      </c>
      <c r="D9" s="41"/>
      <c r="E9" s="21" t="s">
        <v>22</v>
      </c>
      <c r="F9" s="29" t="s">
        <v>25</v>
      </c>
      <c r="G9" s="36">
        <v>0.598467372</v>
      </c>
      <c r="H9" s="21" t="s">
        <v>22</v>
      </c>
      <c r="I9" s="19" t="s">
        <v>26</v>
      </c>
      <c r="J9" s="38"/>
      <c r="K9" s="7"/>
    </row>
    <row r="11" spans="1:26" ht="15.75" thickBot="1" x14ac:dyDescent="0.3">
      <c r="A11" s="10"/>
      <c r="F11" s="10"/>
      <c r="K11" s="10"/>
      <c r="P11" s="10"/>
    </row>
    <row r="12" spans="1:26" ht="15.75" thickBot="1" x14ac:dyDescent="0.3">
      <c r="A12" s="32" t="s">
        <v>0</v>
      </c>
      <c r="B12" s="33" t="s">
        <v>27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25">
      <c r="A13" s="53" t="s">
        <v>53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74.794240000000002</v>
      </c>
      <c r="K13" s="30">
        <v>-585.15840000000003</v>
      </c>
      <c r="L13" s="24">
        <f>-(K13*S13)/(0.5*$G$3*D13*D13)</f>
        <v>9.0113931739445541E-2</v>
      </c>
      <c r="M13" s="24">
        <f t="shared" ref="M13:M17" si="0">J13/G13</f>
        <v>2.3607699113651948</v>
      </c>
      <c r="N13" s="24">
        <f t="shared" ref="N13:N17" si="1">L13/F13</f>
        <v>2.1745107733486413</v>
      </c>
      <c r="O13" s="25">
        <f t="shared" ref="O13:O17" si="2">M13/(N13^(1/3))</f>
        <v>1.822215794930748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25">
      <c r="A14" s="53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124.3443</v>
      </c>
      <c r="K14" s="30">
        <v>-2048.2449999999999</v>
      </c>
      <c r="L14" s="24">
        <f>-(K14*S14)/(0.5*$G$3*D14*D14)</f>
        <v>7.8857028334405083E-2</v>
      </c>
      <c r="M14" s="24">
        <f t="shared" si="0"/>
        <v>1.9303710461565364</v>
      </c>
      <c r="N14" s="24">
        <f t="shared" si="1"/>
        <v>2.3507555787758707</v>
      </c>
      <c r="O14" s="25">
        <f t="shared" si="2"/>
        <v>1.4517939082755704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25">
      <c r="A15" s="53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158.37970000000001</v>
      </c>
      <c r="K15" s="30">
        <v>-4022.875</v>
      </c>
      <c r="L15" s="24">
        <f>-(K15*S15)/(0.5*$G$3*D15*D15)</f>
        <v>6.883550830877054E-2</v>
      </c>
      <c r="M15" s="24">
        <f t="shared" si="0"/>
        <v>1.6869915039116812</v>
      </c>
      <c r="N15" s="24">
        <f t="shared" si="1"/>
        <v>2.2998456728356391</v>
      </c>
      <c r="O15" s="25">
        <f t="shared" si="2"/>
        <v>1.278046525259815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25">
      <c r="A16" s="53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192.3057</v>
      </c>
      <c r="K16" s="30">
        <v>-6615.9520000000002</v>
      </c>
      <c r="L16" s="24">
        <f>-(K16*S16)/(0.5*$G$3*D16*D16)</f>
        <v>6.367821163033037E-2</v>
      </c>
      <c r="M16" s="24">
        <f t="shared" si="0"/>
        <v>1.5812405673990382</v>
      </c>
      <c r="N16" s="24">
        <f t="shared" si="1"/>
        <v>2.2981286341809168</v>
      </c>
      <c r="O16" s="25">
        <f t="shared" si="2"/>
        <v>1.1982290280011114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.75" thickBot="1" x14ac:dyDescent="0.3">
      <c r="A17" s="54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223.4802</v>
      </c>
      <c r="K17" s="31">
        <v>-9565.7430000000004</v>
      </c>
      <c r="L17" s="26">
        <f>-(K17*S17)/(0.5*$G$3*D17*D17)</f>
        <v>5.8924674873612248E-2</v>
      </c>
      <c r="M17" s="26">
        <f t="shared" si="0"/>
        <v>1.5079739177479583</v>
      </c>
      <c r="N17" s="26">
        <f t="shared" si="1"/>
        <v>2.2532105050473445</v>
      </c>
      <c r="O17" s="27">
        <f t="shared" si="2"/>
        <v>1.1502526456057407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.75" thickBot="1" x14ac:dyDescent="0.3">
      <c r="R18" s="14"/>
      <c r="S18" s="14"/>
      <c r="T18" s="12"/>
      <c r="U18" s="12"/>
      <c r="Y18" s="8"/>
    </row>
    <row r="19" spans="1:26" ht="15.75" thickBot="1" x14ac:dyDescent="0.3">
      <c r="A19" s="32" t="s">
        <v>0</v>
      </c>
      <c r="B19" s="33" t="s">
        <v>27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25">
      <c r="A20" s="53" t="s">
        <v>54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97.844120000000004</v>
      </c>
      <c r="K20" s="30">
        <v>-920.86940000000004</v>
      </c>
      <c r="L20" s="24">
        <f>-(K20*S20)/(0.5*$G$3*D20*D20)</f>
        <v>0.14181316076560496</v>
      </c>
      <c r="M20" s="24">
        <f t="shared" ref="M20:M24" si="8">J20/G20</f>
        <v>3.0883053895594834</v>
      </c>
      <c r="N20" s="24">
        <f t="shared" ref="N20:N24" si="9">L20/F20</f>
        <v>3.4220485105350948</v>
      </c>
      <c r="O20" s="25">
        <f t="shared" ref="O20:O24" si="10">M20/(N20^(1/3))</f>
        <v>2.0493911295119656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25">
      <c r="A21" s="53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142.47329999999999</v>
      </c>
      <c r="K21" s="30">
        <v>-3000.8809999999999</v>
      </c>
      <c r="L21" s="24">
        <f>-(K21*S21)/(0.5*$G$3*D21*D21)</f>
        <v>0.11553332635752946</v>
      </c>
      <c r="M21" s="24">
        <f t="shared" si="8"/>
        <v>2.2118129513807552</v>
      </c>
      <c r="N21" s="24">
        <f t="shared" si="9"/>
        <v>3.4440888428837937</v>
      </c>
      <c r="O21" s="25">
        <f t="shared" si="10"/>
        <v>1.4646154623944445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25">
      <c r="A22" s="53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177.07759999999999</v>
      </c>
      <c r="K22" s="30">
        <v>-5746.4679999999998</v>
      </c>
      <c r="L22" s="24">
        <f>-(K22*S22)/(0.5*$G$3*D22*D22)</f>
        <v>9.8327948484624547E-2</v>
      </c>
      <c r="M22" s="24">
        <f t="shared" si="8"/>
        <v>1.8861533816080664</v>
      </c>
      <c r="N22" s="24">
        <f t="shared" si="9"/>
        <v>3.2852100957371202</v>
      </c>
      <c r="O22" s="25">
        <f t="shared" si="10"/>
        <v>1.2687886655516081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25">
      <c r="A23" s="53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209.4554</v>
      </c>
      <c r="K23" s="30">
        <v>-9002.6740000000009</v>
      </c>
      <c r="L23" s="24">
        <f>-(K23*S23)/(0.5*$G$3*D23*D23)</f>
        <v>8.6650293141617832E-2</v>
      </c>
      <c r="M23" s="24">
        <f t="shared" si="8"/>
        <v>1.722254595369729</v>
      </c>
      <c r="N23" s="24">
        <f t="shared" si="9"/>
        <v>3.1271845538776657</v>
      </c>
      <c r="O23" s="25">
        <f t="shared" si="10"/>
        <v>1.177731202936025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.75" thickBot="1" x14ac:dyDescent="0.3">
      <c r="A24" s="54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240.9999</v>
      </c>
      <c r="K24" s="31">
        <v>-12704.51</v>
      </c>
      <c r="L24" s="26">
        <f>-(K24*S24)/(0.5*$G$3*D24*D24)</f>
        <v>7.8259380497527023E-2</v>
      </c>
      <c r="M24" s="26">
        <f t="shared" si="8"/>
        <v>1.6261913287166656</v>
      </c>
      <c r="N24" s="26">
        <f t="shared" si="9"/>
        <v>2.9925469870431436</v>
      </c>
      <c r="O24" s="27">
        <f t="shared" si="10"/>
        <v>1.128473369921265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.75" thickBot="1" x14ac:dyDescent="0.3">
      <c r="R25" s="14"/>
      <c r="S25" s="14"/>
      <c r="T25" s="12"/>
      <c r="U25" s="12"/>
      <c r="Y25" s="9"/>
      <c r="Z25" s="9"/>
    </row>
    <row r="26" spans="1:26" ht="15.75" thickBot="1" x14ac:dyDescent="0.3">
      <c r="A26" s="32" t="s">
        <v>0</v>
      </c>
      <c r="B26" s="33" t="s">
        <v>27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5" customHeight="1" x14ac:dyDescent="0.25">
      <c r="A27" s="53" t="s">
        <v>55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107.1564</v>
      </c>
      <c r="K27" s="30">
        <v>-1250.346</v>
      </c>
      <c r="L27" s="24">
        <f>-(K27*S27)/(0.5*$G$3*D27*D27)</f>
        <v>0.19255229711252331</v>
      </c>
      <c r="M27" s="24">
        <f t="shared" ref="M27:M31" si="16">J27/G27</f>
        <v>3.3822337780317491</v>
      </c>
      <c r="N27" s="24">
        <f t="shared" ref="N27:N31" si="17">L27/F27</f>
        <v>4.6464185550671067</v>
      </c>
      <c r="O27" s="25">
        <f t="shared" ref="O27:O31" si="18">M27/(N27^(1/3))</f>
        <v>2.0268931088467541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25">
      <c r="A28" s="53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144.63220000000001</v>
      </c>
      <c r="K28" s="30">
        <v>-3774.502</v>
      </c>
      <c r="L28" s="24">
        <f>-(K28*S28)/(0.5*$G$3*D28*D28)</f>
        <v>0.14531758220440849</v>
      </c>
      <c r="M28" s="24">
        <f t="shared" si="16"/>
        <v>2.2453285854029614</v>
      </c>
      <c r="N28" s="24">
        <f t="shared" si="17"/>
        <v>4.3319679206348276</v>
      </c>
      <c r="O28" s="25">
        <f t="shared" si="18"/>
        <v>1.3773727758616654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25">
      <c r="A29" s="53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180.55709999999999</v>
      </c>
      <c r="K29" s="30">
        <v>-7106.08</v>
      </c>
      <c r="L29" s="24">
        <f>-(K29*S29)/(0.5*$G$3*D29*D29)</f>
        <v>0.12159230124793538</v>
      </c>
      <c r="M29" s="24">
        <f t="shared" si="16"/>
        <v>1.9232154983936185</v>
      </c>
      <c r="N29" s="24">
        <f t="shared" si="17"/>
        <v>4.0624894730320662</v>
      </c>
      <c r="O29" s="25">
        <f t="shared" si="18"/>
        <v>1.2053056728342522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25">
      <c r="A30" s="53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215.4588</v>
      </c>
      <c r="K30" s="30">
        <v>-11042.13</v>
      </c>
      <c r="L30" s="24">
        <f>-(K30*S30)/(0.5*$G$3*D30*D30)</f>
        <v>0.1062799565337868</v>
      </c>
      <c r="M30" s="24">
        <f t="shared" si="16"/>
        <v>1.7716177688082875</v>
      </c>
      <c r="N30" s="24">
        <f t="shared" si="17"/>
        <v>3.8356135496974777</v>
      </c>
      <c r="O30" s="25">
        <f t="shared" si="18"/>
        <v>1.1317706122097668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.75" thickBot="1" x14ac:dyDescent="0.3">
      <c r="A31" s="54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249.2886</v>
      </c>
      <c r="K31" s="50">
        <v>-15520.19</v>
      </c>
      <c r="L31" s="26">
        <f>-(K31*S31)/(0.5*$G$3*D31*D31)</f>
        <v>9.5603880401834776E-2</v>
      </c>
      <c r="M31" s="26">
        <f t="shared" si="16"/>
        <v>1.6821208625726294</v>
      </c>
      <c r="N31" s="26">
        <f t="shared" si="17"/>
        <v>3.6557803349233557</v>
      </c>
      <c r="O31" s="27">
        <f t="shared" si="18"/>
        <v>1.0919359546187146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.75" thickBot="1" x14ac:dyDescent="0.3">
      <c r="R32" s="14"/>
      <c r="S32" s="14"/>
      <c r="T32" s="12"/>
      <c r="U32" s="12"/>
    </row>
    <row r="33" spans="1:23" ht="15.75" thickBot="1" x14ac:dyDescent="0.3">
      <c r="A33" s="32" t="s">
        <v>0</v>
      </c>
      <c r="B33" s="33" t="s">
        <v>27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5" customHeight="1" x14ac:dyDescent="0.25">
      <c r="A34" s="53" t="s">
        <v>56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114.1778</v>
      </c>
      <c r="K34" s="30">
        <v>-1535.9559999999999</v>
      </c>
      <c r="L34" s="24">
        <f>-(K34*S34)/(0.5*$G$3*D34*D34)</f>
        <v>0.23653601168297642</v>
      </c>
      <c r="M34" s="24">
        <f t="shared" ref="M34:M38" si="24">J34/G34</f>
        <v>3.6038539169042023</v>
      </c>
      <c r="N34" s="24">
        <f t="shared" ref="N34:N38" si="25">L34/F34</f>
        <v>5.70777565423223</v>
      </c>
      <c r="O34" s="25">
        <f t="shared" ref="O34:O38" si="26">M34/(N34^(1/3))</f>
        <v>2.0165618502837117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25">
      <c r="A35" s="53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142.9111</v>
      </c>
      <c r="K35" s="30">
        <v>-4492.5389999999998</v>
      </c>
      <c r="L35" s="24">
        <f>-(K35*S35)/(0.5*$G$3*D35*D35)</f>
        <v>0.17296186501928232</v>
      </c>
      <c r="M35" s="24">
        <f t="shared" si="24"/>
        <v>2.2186095350923316</v>
      </c>
      <c r="N35" s="24">
        <f t="shared" si="25"/>
        <v>5.1560536542836299</v>
      </c>
      <c r="O35" s="25">
        <f t="shared" si="26"/>
        <v>1.2842268109472326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25">
      <c r="A36" s="53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187.13069999999999</v>
      </c>
      <c r="K36" s="30">
        <v>-8569.7990000000009</v>
      </c>
      <c r="L36" s="24">
        <f>-(K36*S36)/(0.5*$G$3*D36*D36)</f>
        <v>0.14663803132560507</v>
      </c>
      <c r="M36" s="24">
        <f t="shared" si="24"/>
        <v>1.993234619216008</v>
      </c>
      <c r="N36" s="24">
        <f t="shared" si="25"/>
        <v>4.8992859950212697</v>
      </c>
      <c r="O36" s="25">
        <f t="shared" si="26"/>
        <v>1.1735839394212779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25">
      <c r="A37" s="53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228.67570000000001</v>
      </c>
      <c r="K37" s="30">
        <v>-13456.81</v>
      </c>
      <c r="L37" s="24">
        <f>-(K37*S37)/(0.5*$G$3*D37*D37)</f>
        <v>0.129521132415886</v>
      </c>
      <c r="M37" s="24">
        <f t="shared" si="24"/>
        <v>1.8802942066635169</v>
      </c>
      <c r="N37" s="24">
        <f t="shared" si="25"/>
        <v>4.674381009072027</v>
      </c>
      <c r="O37" s="25">
        <f t="shared" si="26"/>
        <v>1.1245646777635367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.75" thickBot="1" x14ac:dyDescent="0.3">
      <c r="A38" s="54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266.81259999999997</v>
      </c>
      <c r="K38" s="31">
        <v>-18952.36</v>
      </c>
      <c r="L38" s="26">
        <f>-(K38*S38)/(0.5*$G$3*D38*D38)</f>
        <v>0.1167459392425297</v>
      </c>
      <c r="M38" s="26">
        <f t="shared" si="24"/>
        <v>1.8003672885853821</v>
      </c>
      <c r="N38" s="26">
        <f t="shared" si="25"/>
        <v>4.4642278856372251</v>
      </c>
      <c r="O38" s="27">
        <f t="shared" si="26"/>
        <v>1.0933998119500901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.75" thickBot="1" x14ac:dyDescent="0.3">
      <c r="J39" s="12"/>
      <c r="K39" s="12"/>
      <c r="R39" s="14"/>
      <c r="S39" s="14"/>
      <c r="T39" s="11"/>
      <c r="U39" s="11"/>
      <c r="V39" s="12"/>
      <c r="W39" s="12"/>
    </row>
    <row r="40" spans="1:23" ht="15.75" thickBot="1" x14ac:dyDescent="0.3">
      <c r="A40" s="32" t="s">
        <v>0</v>
      </c>
      <c r="B40" s="33" t="s">
        <v>27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5" customHeight="1" x14ac:dyDescent="0.25">
      <c r="A41" s="53" t="s">
        <v>57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117.9885</v>
      </c>
      <c r="K41" s="30">
        <v>-1879.796</v>
      </c>
      <c r="L41" s="24">
        <f>-(K41*S41)/(0.5*$G$3*D41*D41)</f>
        <v>0.28948710029298519</v>
      </c>
      <c r="M41" s="24">
        <f t="shared" ref="M41:M45" si="32">J41/G41</f>
        <v>3.7241330440300255</v>
      </c>
      <c r="N41" s="24">
        <f t="shared" ref="N41:N45" si="33">L41/F41</f>
        <v>6.9855216189286216</v>
      </c>
      <c r="O41" s="25">
        <f t="shared" ref="O41:O45" si="34">M41/(N41^(1/3))</f>
        <v>1.948164270118981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25">
      <c r="A42" s="53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153.4753</v>
      </c>
      <c r="K42" s="30">
        <v>-5503.8720000000003</v>
      </c>
      <c r="L42" s="24">
        <f>-(K42*S42)/(0.5*$G$3*D42*D42)</f>
        <v>0.21189798596014581</v>
      </c>
      <c r="M42" s="24">
        <f t="shared" si="32"/>
        <v>2.3826124351513362</v>
      </c>
      <c r="N42" s="24">
        <f t="shared" si="33"/>
        <v>6.3167530294805125</v>
      </c>
      <c r="O42" s="25">
        <f t="shared" si="34"/>
        <v>1.2889085511487635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25">
      <c r="A43" s="53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208.8066</v>
      </c>
      <c r="K43" s="30">
        <v>-10982.68</v>
      </c>
      <c r="L43" s="24">
        <f>-(K43*S43)/(0.5*$G$3*D43*D43)</f>
        <v>0.1879248946071076</v>
      </c>
      <c r="M43" s="24">
        <f t="shared" si="32"/>
        <v>2.2241168543739178</v>
      </c>
      <c r="N43" s="24">
        <f t="shared" si="33"/>
        <v>6.2787108906288447</v>
      </c>
      <c r="O43" s="25">
        <f t="shared" si="34"/>
        <v>1.2055931522598984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25">
      <c r="A44" s="53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254.09370000000001</v>
      </c>
      <c r="K44" s="30">
        <v>-17363.490000000002</v>
      </c>
      <c r="L44" s="24">
        <f>-(K44*S44)/(0.5*$G$3*D44*D44)</f>
        <v>0.16712273469655239</v>
      </c>
      <c r="M44" s="24">
        <f t="shared" si="32"/>
        <v>2.0892946301670778</v>
      </c>
      <c r="N44" s="24">
        <f t="shared" si="33"/>
        <v>6.0314121925784852</v>
      </c>
      <c r="O44" s="25">
        <f t="shared" si="34"/>
        <v>1.1477836082314432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.75" thickBot="1" x14ac:dyDescent="0.3">
      <c r="A45" s="54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297.96859999999998</v>
      </c>
      <c r="K45" s="31">
        <v>-24621.93</v>
      </c>
      <c r="L45" s="26">
        <f>-(K45*S45)/(0.5*$G$3*D45*D45)</f>
        <v>0.15167031144479207</v>
      </c>
      <c r="M45" s="26">
        <f t="shared" si="32"/>
        <v>2.0105981519073022</v>
      </c>
      <c r="N45" s="26">
        <f t="shared" si="33"/>
        <v>5.7996949458646716</v>
      </c>
      <c r="O45" s="27">
        <f t="shared" si="34"/>
        <v>1.1190690775634484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  <row r="49" spans="10:11" x14ac:dyDescent="0.25">
      <c r="J49" s="51"/>
      <c r="K49" s="51"/>
    </row>
    <row r="50" spans="10:11" x14ac:dyDescent="0.25">
      <c r="J50" s="51"/>
      <c r="K50" s="51"/>
    </row>
    <row r="51" spans="10:11" x14ac:dyDescent="0.25">
      <c r="J51" s="51"/>
      <c r="K51" s="51"/>
    </row>
    <row r="52" spans="10:11" x14ac:dyDescent="0.25">
      <c r="J52" s="51"/>
      <c r="K52" s="51"/>
    </row>
    <row r="53" spans="10:11" x14ac:dyDescent="0.25">
      <c r="J53" s="51"/>
      <c r="K53" s="51"/>
    </row>
    <row r="54" spans="10:11" x14ac:dyDescent="0.25">
      <c r="J54" s="52"/>
      <c r="K54" s="5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75DF-735A-4C44-8C41-3F6ED133F659}">
  <dimension ref="A1:O6"/>
  <sheetViews>
    <sheetView workbookViewId="0">
      <selection activeCell="H18" sqref="H18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56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114.1778</v>
      </c>
      <c r="K2">
        <v>-1535.9559999999999</v>
      </c>
      <c r="L2">
        <v>0.23653601168297642</v>
      </c>
      <c r="M2">
        <v>3.6038539169042023</v>
      </c>
      <c r="N2">
        <v>5.70777565423223</v>
      </c>
      <c r="O2">
        <v>2.0165618502837117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142.9111</v>
      </c>
      <c r="K3">
        <v>-4492.5389999999998</v>
      </c>
      <c r="L3">
        <v>0.17296186501928232</v>
      </c>
      <c r="M3">
        <v>2.2186095350923316</v>
      </c>
      <c r="N3">
        <v>5.1560536542836299</v>
      </c>
      <c r="O3">
        <v>1.2842268109472326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187.13069999999999</v>
      </c>
      <c r="K4">
        <v>-8569.7990000000009</v>
      </c>
      <c r="L4">
        <v>0.14663803132560507</v>
      </c>
      <c r="M4">
        <v>1.993234619216008</v>
      </c>
      <c r="N4">
        <v>4.8992859950212697</v>
      </c>
      <c r="O4">
        <v>1.1735839394212779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228.67570000000001</v>
      </c>
      <c r="K5">
        <v>-13456.81</v>
      </c>
      <c r="L5">
        <v>0.129521132415886</v>
      </c>
      <c r="M5">
        <v>1.8802942066635169</v>
      </c>
      <c r="N5">
        <v>4.674381009072027</v>
      </c>
      <c r="O5">
        <v>1.1245646777635367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266.81259999999997</v>
      </c>
      <c r="K6">
        <v>-18952.36</v>
      </c>
      <c r="L6">
        <v>0.1167459392425297</v>
      </c>
      <c r="M6">
        <v>1.8003672885853821</v>
      </c>
      <c r="N6">
        <v>4.4642278856372251</v>
      </c>
      <c r="O6">
        <v>1.0933998119500901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518F-8EF4-408C-B2F0-F47B67B041A6}">
  <dimension ref="A1:O6"/>
  <sheetViews>
    <sheetView workbookViewId="0">
      <selection activeCell="H18" sqref="H18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57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117.9885</v>
      </c>
      <c r="K2">
        <v>-1879.796</v>
      </c>
      <c r="L2">
        <v>0.28948710029298519</v>
      </c>
      <c r="M2">
        <v>3.7241330440300255</v>
      </c>
      <c r="N2">
        <v>6.9855216189286216</v>
      </c>
      <c r="O2">
        <v>1.948164270118981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153.4753</v>
      </c>
      <c r="K3">
        <v>-5503.8720000000003</v>
      </c>
      <c r="L3">
        <v>0.21189798596014581</v>
      </c>
      <c r="M3">
        <v>2.3826124351513362</v>
      </c>
      <c r="N3">
        <v>6.3167530294805125</v>
      </c>
      <c r="O3">
        <v>1.2889085511487635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208.8066</v>
      </c>
      <c r="K4">
        <v>-10982.68</v>
      </c>
      <c r="L4">
        <v>0.1879248946071076</v>
      </c>
      <c r="M4">
        <v>2.2241168543739178</v>
      </c>
      <c r="N4">
        <v>6.2787108906288447</v>
      </c>
      <c r="O4">
        <v>1.2055931522598984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254.09370000000001</v>
      </c>
      <c r="K5">
        <v>-17363.490000000002</v>
      </c>
      <c r="L5">
        <v>0.16712273469655239</v>
      </c>
      <c r="M5">
        <v>2.0892946301670778</v>
      </c>
      <c r="N5">
        <v>6.0314121925784852</v>
      </c>
      <c r="O5">
        <v>1.1477836082314432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297.96859999999998</v>
      </c>
      <c r="K6">
        <v>-24621.93</v>
      </c>
      <c r="L6">
        <v>0.15167031144479207</v>
      </c>
      <c r="M6">
        <v>2.0105981519073022</v>
      </c>
      <c r="N6">
        <v>5.7996949458646716</v>
      </c>
      <c r="O6">
        <v>1.1190690775634484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17A6-CDDB-49CA-881B-8ADCE3AF118F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53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74.794240000000002</v>
      </c>
      <c r="K2">
        <v>-585.15840000000003</v>
      </c>
      <c r="L2">
        <v>9.0113931739445541E-2</v>
      </c>
      <c r="M2">
        <v>2.3607699113651948</v>
      </c>
      <c r="N2">
        <v>2.1745107733486413</v>
      </c>
      <c r="O2">
        <v>1.822215794930748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124.3443</v>
      </c>
      <c r="K3">
        <v>-2048.2449999999999</v>
      </c>
      <c r="L3">
        <v>7.8857028334405083E-2</v>
      </c>
      <c r="M3">
        <v>1.9303710461565364</v>
      </c>
      <c r="N3">
        <v>2.3507555787758707</v>
      </c>
      <c r="O3">
        <v>1.4517939082755704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158.37970000000001</v>
      </c>
      <c r="K4">
        <v>-4022.875</v>
      </c>
      <c r="L4">
        <v>6.883550830877054E-2</v>
      </c>
      <c r="M4">
        <v>1.6869915039116812</v>
      </c>
      <c r="N4">
        <v>2.2998456728356391</v>
      </c>
      <c r="O4">
        <v>1.278046525259815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192.3057</v>
      </c>
      <c r="K5">
        <v>-6615.9520000000002</v>
      </c>
      <c r="L5">
        <v>6.367821163033037E-2</v>
      </c>
      <c r="M5">
        <v>1.5812405673990382</v>
      </c>
      <c r="N5">
        <v>2.2981286341809168</v>
      </c>
      <c r="O5">
        <v>1.1982290280011114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223.4802</v>
      </c>
      <c r="K6">
        <v>-9565.7430000000004</v>
      </c>
      <c r="L6">
        <v>5.8924674873612248E-2</v>
      </c>
      <c r="M6">
        <v>1.5079739177479583</v>
      </c>
      <c r="N6">
        <v>2.2532105050473445</v>
      </c>
      <c r="O6">
        <v>1.1502526456057407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9EE7-6531-4346-8D81-0EC33722B086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54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97.844120000000004</v>
      </c>
      <c r="K2">
        <v>-920.86940000000004</v>
      </c>
      <c r="L2">
        <v>0.14181316076560496</v>
      </c>
      <c r="M2">
        <v>3.0883053895594834</v>
      </c>
      <c r="N2">
        <v>3.4220485105350948</v>
      </c>
      <c r="O2">
        <v>2.0493911295119656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142.47329999999999</v>
      </c>
      <c r="K3">
        <v>-3000.8809999999999</v>
      </c>
      <c r="L3">
        <v>0.11553332635752946</v>
      </c>
      <c r="M3">
        <v>2.2118129513807552</v>
      </c>
      <c r="N3">
        <v>3.4440888428837937</v>
      </c>
      <c r="O3">
        <v>1.4646154623944445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177.07759999999999</v>
      </c>
      <c r="K4">
        <v>-5746.4679999999998</v>
      </c>
      <c r="L4">
        <v>9.8327948484624547E-2</v>
      </c>
      <c r="M4">
        <v>1.8861533816080664</v>
      </c>
      <c r="N4">
        <v>3.2852100957371202</v>
      </c>
      <c r="O4">
        <v>1.2687886655516081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209.4554</v>
      </c>
      <c r="K5">
        <v>-9002.6740000000009</v>
      </c>
      <c r="L5">
        <v>8.6650293141617832E-2</v>
      </c>
      <c r="M5">
        <v>1.722254595369729</v>
      </c>
      <c r="N5">
        <v>3.1271845538776657</v>
      </c>
      <c r="O5">
        <v>1.177731202936025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240.9999</v>
      </c>
      <c r="K6">
        <v>-12704.51</v>
      </c>
      <c r="L6">
        <v>7.8259380497527023E-2</v>
      </c>
      <c r="M6">
        <v>1.6261913287166656</v>
      </c>
      <c r="N6">
        <v>2.9925469870431436</v>
      </c>
      <c r="O6">
        <v>1.128473369921265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1EF0-D7E6-4DC9-91CF-C299DAE88D5D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55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107.1564</v>
      </c>
      <c r="K2">
        <v>-1250.346</v>
      </c>
      <c r="L2">
        <v>0.19255229711252331</v>
      </c>
      <c r="M2">
        <v>3.3822337780317491</v>
      </c>
      <c r="N2">
        <v>4.6464185550671067</v>
      </c>
      <c r="O2">
        <v>2.0268931088467541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144.63220000000001</v>
      </c>
      <c r="K3">
        <v>-3774.502</v>
      </c>
      <c r="L3">
        <v>0.14531758220440849</v>
      </c>
      <c r="M3">
        <v>2.2453285854029614</v>
      </c>
      <c r="N3">
        <v>4.3319679206348276</v>
      </c>
      <c r="O3">
        <v>1.3773727758616654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180.55709999999999</v>
      </c>
      <c r="K4">
        <v>-7106.08</v>
      </c>
      <c r="L4">
        <v>0.12159230124793538</v>
      </c>
      <c r="M4">
        <v>1.9232154983936185</v>
      </c>
      <c r="N4">
        <v>4.0624894730320662</v>
      </c>
      <c r="O4">
        <v>1.2053056728342522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215.4588</v>
      </c>
      <c r="K5">
        <v>-11042.13</v>
      </c>
      <c r="L5">
        <v>0.1062799565337868</v>
      </c>
      <c r="M5">
        <v>1.7716177688082875</v>
      </c>
      <c r="N5">
        <v>3.8356135496974777</v>
      </c>
      <c r="O5">
        <v>1.1317706122097668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249.2886</v>
      </c>
      <c r="K6">
        <v>-15520.19</v>
      </c>
      <c r="L6">
        <v>9.5603880401834776E-2</v>
      </c>
      <c r="M6">
        <v>1.6821208625726294</v>
      </c>
      <c r="N6">
        <v>3.6557803349233557</v>
      </c>
      <c r="O6">
        <v>1.0919359546187146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F74E-11F4-4E50-9061-5C3C884B32E3}">
  <dimension ref="A1:O6"/>
  <sheetViews>
    <sheetView workbookViewId="0">
      <selection activeCell="H17" sqref="H17"/>
    </sheetView>
  </sheetViews>
  <sheetFormatPr defaultRowHeight="15" x14ac:dyDescent="0.25"/>
  <sheetData>
    <row r="1" spans="1:1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48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96.234909999999999</v>
      </c>
      <c r="K2">
        <v>-778.74009999999998</v>
      </c>
      <c r="L2">
        <v>0.11992536074705411</v>
      </c>
      <c r="M2">
        <v>3.037513048477229</v>
      </c>
      <c r="N2">
        <v>2.8938809339293394</v>
      </c>
      <c r="O2">
        <v>2.1315290999431262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158.1412</v>
      </c>
      <c r="K3">
        <v>-3019.8449999999998</v>
      </c>
      <c r="L3">
        <v>0.11626343661549841</v>
      </c>
      <c r="M3">
        <v>2.4550477479422059</v>
      </c>
      <c r="N3">
        <v>3.4658536848806762</v>
      </c>
      <c r="O3">
        <v>1.6222702411589198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198.4383</v>
      </c>
      <c r="K4">
        <v>-6058.415</v>
      </c>
      <c r="L4">
        <v>0.10366568090494487</v>
      </c>
      <c r="M4">
        <v>2.1136782438069863</v>
      </c>
      <c r="N4">
        <v>3.4635477169915867</v>
      </c>
      <c r="O4">
        <v>1.3970066886783901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231.5273</v>
      </c>
      <c r="K5">
        <v>-9674.7880000000005</v>
      </c>
      <c r="L5">
        <v>9.3119357235750905E-2</v>
      </c>
      <c r="M5">
        <v>1.90374159070879</v>
      </c>
      <c r="N5">
        <v>3.3606512460232363</v>
      </c>
      <c r="O5">
        <v>1.2709647806296729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261.51159999999999</v>
      </c>
      <c r="K6">
        <v>-13789.55</v>
      </c>
      <c r="L6">
        <v>8.4943192641012799E-2</v>
      </c>
      <c r="M6">
        <v>1.764597812193371</v>
      </c>
      <c r="N6">
        <v>3.2481281297099036</v>
      </c>
      <c r="O6">
        <v>1.1915200431555062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5S P10</vt:lpstr>
      <vt:lpstr>5S P20</vt:lpstr>
      <vt:lpstr>5S P30</vt:lpstr>
      <vt:lpstr>5S e1.25 P30</vt:lpstr>
      <vt:lpstr>5S e1.50 P30</vt:lpstr>
      <vt:lpstr>5S e0.50 P30</vt:lpstr>
      <vt:lpstr>5S e0.75 P30</vt:lpstr>
      <vt:lpstr>5S e1.00 P30</vt:lpstr>
      <vt:lpstr>5S e0.50 P20</vt:lpstr>
      <vt:lpstr>5S e0.75 P20</vt:lpstr>
      <vt:lpstr>5S e1.00 P20</vt:lpstr>
      <vt:lpstr>5S e1.25 P20</vt:lpstr>
      <vt:lpstr>5S e1.50 P20</vt:lpstr>
      <vt:lpstr>5S e0.50 P10</vt:lpstr>
      <vt:lpstr>5S e0.75 P10</vt:lpstr>
      <vt:lpstr>5S e1.00 P10</vt:lpstr>
      <vt:lpstr>5S e1.25 P10</vt:lpstr>
      <vt:lpstr>5S e1.50 P10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Tamna</dc:creator>
  <cp:keywords/>
  <dc:description/>
  <cp:lastModifiedBy>Pongkorn Meelapchotipong</cp:lastModifiedBy>
  <cp:revision/>
  <dcterms:created xsi:type="dcterms:W3CDTF">2013-11-09T10:28:45Z</dcterms:created>
  <dcterms:modified xsi:type="dcterms:W3CDTF">2022-12-06T13:07:03Z</dcterms:modified>
  <cp:category/>
  <cp:contentStatus/>
</cp:coreProperties>
</file>