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/>
  </bookViews>
  <sheets>
    <sheet name="Hoja1" sheetId="1" r:id="rId1"/>
    <sheet name="Hoja2" sheetId="2" r:id="rId2"/>
    <sheet name="Hoja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tf8P6ODWl8q6PF1/FzNwSU6f2zA=="/>
    </ext>
  </extLst>
</workbook>
</file>

<file path=xl/calcChain.xml><?xml version="1.0" encoding="utf-8"?>
<calcChain xmlns="http://schemas.openxmlformats.org/spreadsheetml/2006/main">
  <c r="AA61" i="1"/>
  <c r="AA60"/>
  <c r="AA59"/>
  <c r="J28"/>
  <c r="AI96" l="1"/>
  <c r="AI87"/>
  <c r="AI95"/>
  <c r="AI94"/>
  <c r="AI93"/>
  <c r="AI92"/>
  <c r="AI91"/>
  <c r="AI90"/>
  <c r="AI89"/>
  <c r="AI88"/>
  <c r="AE96"/>
  <c r="AE95"/>
  <c r="AE94"/>
  <c r="AE93"/>
  <c r="AE92"/>
  <c r="AE91"/>
  <c r="AE90"/>
  <c r="AE89"/>
  <c r="AE88"/>
  <c r="AE87"/>
  <c r="Z88"/>
  <c r="Z89"/>
  <c r="Z90"/>
  <c r="Z91"/>
  <c r="Z92"/>
  <c r="Z93"/>
  <c r="Z94"/>
  <c r="Z95"/>
  <c r="Z96"/>
  <c r="Z87"/>
  <c r="V89"/>
  <c r="V90"/>
  <c r="V91"/>
  <c r="V92"/>
  <c r="V93"/>
  <c r="V94"/>
  <c r="V95"/>
  <c r="V96"/>
  <c r="V97"/>
  <c r="V98"/>
  <c r="V88"/>
  <c r="R88"/>
  <c r="R90"/>
  <c r="R91"/>
  <c r="R92"/>
  <c r="R93"/>
  <c r="R94"/>
  <c r="R95"/>
  <c r="R96"/>
  <c r="R87"/>
  <c r="N87"/>
  <c r="N95"/>
  <c r="N93"/>
  <c r="N91"/>
  <c r="N92"/>
  <c r="N96"/>
  <c r="N94"/>
  <c r="N88"/>
  <c r="N89"/>
  <c r="N90"/>
  <c r="K27"/>
  <c r="J27"/>
</calcChain>
</file>

<file path=xl/sharedStrings.xml><?xml version="1.0" encoding="utf-8"?>
<sst xmlns="http://schemas.openxmlformats.org/spreadsheetml/2006/main" count="238" uniqueCount="75">
  <si>
    <t>Sensor Humitat(artn 11db)</t>
  </si>
  <si>
    <t>Voltatge</t>
  </si>
  <si>
    <t>valor</t>
  </si>
  <si>
    <t>aigua</t>
  </si>
  <si>
    <t>Voltatge =</t>
  </si>
  <si>
    <t>False</t>
  </si>
  <si>
    <t>True</t>
  </si>
  <si>
    <t>V(mV)</t>
  </si>
  <si>
    <t>HR(%)</t>
  </si>
  <si>
    <t>Valor ADC</t>
  </si>
  <si>
    <t>percentatge:  83.58951</t>
  </si>
  <si>
    <t>percentatge:  69.4407</t>
  </si>
  <si>
    <t>percentatge:  85.0101</t>
  </si>
  <si>
    <t>percentatge:  66.8007</t>
  </si>
  <si>
    <t>percentatge:  85.24711</t>
  </si>
  <si>
    <t>percentatge:  71.51269</t>
  </si>
  <si>
    <t>percentatge:  81.5391</t>
  </si>
  <si>
    <t>percentatge:  67.1211</t>
  </si>
  <si>
    <t>percentatge:  88.5031</t>
  </si>
  <si>
    <t>percentatge:  69.0855</t>
  </si>
  <si>
    <t>percentatge:  58.8975</t>
  </si>
  <si>
    <t>percentatge:  84.5295</t>
  </si>
  <si>
    <t>percentatge:  84.5959</t>
  </si>
  <si>
    <t>percentatge:  71.2167</t>
  </si>
  <si>
    <t>percentatge:  61.9413</t>
  </si>
  <si>
    <t>percentatge:  81.1653</t>
  </si>
  <si>
    <t>percentatge:  80.9255</t>
  </si>
  <si>
    <t>percentatge:  71.6311</t>
  </si>
  <si>
    <t>percentatge:  63.5433</t>
  </si>
  <si>
    <t>percentatge:  84.1023</t>
  </si>
  <si>
    <t>percentatge:  79.5639</t>
  </si>
  <si>
    <t>percentatge:  71.92709</t>
  </si>
  <si>
    <t>percentatge:  58.7373</t>
  </si>
  <si>
    <t>percentatge:  41.9719</t>
  </si>
  <si>
    <t>percentatge:  72.9335</t>
  </si>
  <si>
    <t>percentatge:  61.7811</t>
  </si>
  <si>
    <t>percentatge:  80.8449</t>
  </si>
  <si>
    <t>percentatge:  33.0919</t>
  </si>
  <si>
    <t>percentatge:  69.85509</t>
  </si>
  <si>
    <t>percentatge:  61.6743</t>
  </si>
  <si>
    <t>percentatge:  78.3885</t>
  </si>
  <si>
    <t>percentatge:  42.2087</t>
  </si>
  <si>
    <t>percentatge:  69.5591</t>
  </si>
  <si>
    <t>percentatge:  62.5287</t>
  </si>
  <si>
    <t>percentatge:  80.63129</t>
  </si>
  <si>
    <t>percentatge:  88.2071</t>
  </si>
  <si>
    <t>percentatge:  70.4471</t>
  </si>
  <si>
    <t>percentatge:  62.3151</t>
  </si>
  <si>
    <t>percentatge:  81.8595</t>
  </si>
  <si>
    <t>Conversió</t>
  </si>
  <si>
    <t>Planta terra humida dia 1</t>
  </si>
  <si>
    <t>Planta humida dia 2 zona seca</t>
  </si>
  <si>
    <t>Planta humida dia 2 zona humida</t>
  </si>
  <si>
    <t>Planta humida  1h després dia 1</t>
  </si>
  <si>
    <t>percentatge:  18.8475</t>
  </si>
  <si>
    <t>percentatge:  22.6923</t>
  </si>
  <si>
    <t>percentatge:  25.5225</t>
  </si>
  <si>
    <t>percentatge:  21.8379</t>
  </si>
  <si>
    <t>percentatge:  23.8137</t>
  </si>
  <si>
    <t>percentatge:  23.6535</t>
  </si>
  <si>
    <t>percentatge:  24.7215</t>
  </si>
  <si>
    <t>percentatge:  4.6965</t>
  </si>
  <si>
    <t>percentatge:  5.2305</t>
  </si>
  <si>
    <t>percentatge:  5.8179</t>
  </si>
  <si>
    <t>percentatge:  4.8567</t>
  </si>
  <si>
    <t>percentatge:  6.9927</t>
  </si>
  <si>
    <t>percentatge:  6.4587</t>
  </si>
  <si>
    <t>percentatge:  4.3761</t>
  </si>
  <si>
    <t>percentatge:  5.1237</t>
  </si>
  <si>
    <t>Planta dia 6 zona seca</t>
  </si>
  <si>
    <t>Planta dia 6 zona humida</t>
  </si>
  <si>
    <t>mV</t>
  </si>
  <si>
    <t>sec</t>
  </si>
  <si>
    <t>humit</t>
  </si>
  <si>
    <t>molt humit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</si>
</sst>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2" borderId="0" xfId="1" applyAlignment="1">
      <alignment horizontal="center"/>
    </xf>
    <xf numFmtId="9" fontId="0" fillId="0" borderId="0" xfId="0" applyNumberFormat="1" applyFont="1" applyAlignmen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Hoja1!$K$3</c:f>
              <c:strCache>
                <c:ptCount val="1"/>
                <c:pt idx="0">
                  <c:v>valor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name>Linear (valor)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Hoja1!$J$4:$J$26</c:f>
              <c:numCache>
                <c:formatCode>General</c:formatCode>
                <c:ptCount val="23"/>
                <c:pt idx="0">
                  <c:v>1836</c:v>
                </c:pt>
                <c:pt idx="1">
                  <c:v>2014</c:v>
                </c:pt>
                <c:pt idx="2">
                  <c:v>1867</c:v>
                </c:pt>
                <c:pt idx="3">
                  <c:v>1862</c:v>
                </c:pt>
                <c:pt idx="4">
                  <c:v>1844</c:v>
                </c:pt>
                <c:pt idx="5">
                  <c:v>1843</c:v>
                </c:pt>
                <c:pt idx="6">
                  <c:v>1862</c:v>
                </c:pt>
                <c:pt idx="7">
                  <c:v>1854</c:v>
                </c:pt>
                <c:pt idx="8">
                  <c:v>1849</c:v>
                </c:pt>
                <c:pt idx="9">
                  <c:v>1852</c:v>
                </c:pt>
                <c:pt idx="10">
                  <c:v>1830</c:v>
                </c:pt>
                <c:pt idx="11">
                  <c:v>1833</c:v>
                </c:pt>
                <c:pt idx="12">
                  <c:v>1837</c:v>
                </c:pt>
                <c:pt idx="13">
                  <c:v>1827</c:v>
                </c:pt>
                <c:pt idx="14">
                  <c:v>1879</c:v>
                </c:pt>
                <c:pt idx="15">
                  <c:v>1868</c:v>
                </c:pt>
                <c:pt idx="16">
                  <c:v>1862</c:v>
                </c:pt>
                <c:pt idx="17">
                  <c:v>1867</c:v>
                </c:pt>
                <c:pt idx="18">
                  <c:v>1742</c:v>
                </c:pt>
                <c:pt idx="19">
                  <c:v>1734</c:v>
                </c:pt>
                <c:pt idx="20">
                  <c:v>1700</c:v>
                </c:pt>
                <c:pt idx="21">
                  <c:v>1661</c:v>
                </c:pt>
                <c:pt idx="22">
                  <c:v>1800</c:v>
                </c:pt>
              </c:numCache>
            </c:numRef>
          </c:xVal>
          <c:yVal>
            <c:numRef>
              <c:f>Hoja1!$K$4:$K$26</c:f>
              <c:numCache>
                <c:formatCode>General</c:formatCode>
                <c:ptCount val="23"/>
                <c:pt idx="0">
                  <c:v>2067</c:v>
                </c:pt>
                <c:pt idx="1">
                  <c:v>2307</c:v>
                </c:pt>
                <c:pt idx="2">
                  <c:v>2129</c:v>
                </c:pt>
                <c:pt idx="3">
                  <c:v>2125</c:v>
                </c:pt>
                <c:pt idx="4">
                  <c:v>2112</c:v>
                </c:pt>
                <c:pt idx="5">
                  <c:v>2100</c:v>
                </c:pt>
                <c:pt idx="6">
                  <c:v>2126</c:v>
                </c:pt>
                <c:pt idx="7">
                  <c:v>2110</c:v>
                </c:pt>
                <c:pt idx="8">
                  <c:v>2111</c:v>
                </c:pt>
                <c:pt idx="9">
                  <c:v>2107</c:v>
                </c:pt>
                <c:pt idx="10">
                  <c:v>2096</c:v>
                </c:pt>
                <c:pt idx="11">
                  <c:v>2095</c:v>
                </c:pt>
                <c:pt idx="12">
                  <c:v>2067</c:v>
                </c:pt>
                <c:pt idx="13">
                  <c:v>2078</c:v>
                </c:pt>
                <c:pt idx="14">
                  <c:v>2134</c:v>
                </c:pt>
                <c:pt idx="15">
                  <c:v>2154</c:v>
                </c:pt>
                <c:pt idx="16">
                  <c:v>2131</c:v>
                </c:pt>
                <c:pt idx="17">
                  <c:v>2131</c:v>
                </c:pt>
                <c:pt idx="18">
                  <c:v>1973</c:v>
                </c:pt>
                <c:pt idx="19">
                  <c:v>1966</c:v>
                </c:pt>
                <c:pt idx="20">
                  <c:v>1920</c:v>
                </c:pt>
                <c:pt idx="21">
                  <c:v>1870</c:v>
                </c:pt>
                <c:pt idx="22">
                  <c:v>2039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7B3-4D8F-AE3D-C4F094158550}"/>
            </c:ext>
          </c:extLst>
        </c:ser>
        <c:dLbls/>
        <c:axId val="65304064"/>
        <c:axId val="65305600"/>
      </c:scatterChart>
      <c:valAx>
        <c:axId val="65304064"/>
        <c:scaling>
          <c:orientation val="minMax"/>
          <c:max val="2500"/>
          <c:min val="1400"/>
        </c:scaling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65305600"/>
        <c:crosses val="autoZero"/>
        <c:crossBetween val="midCat"/>
      </c:valAx>
      <c:valAx>
        <c:axId val="65305600"/>
        <c:scaling>
          <c:orientation val="minMax"/>
          <c:min val="150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6530406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 lvl="0">
              <a:defRPr b="1" i="0"/>
            </a:pPr>
            <a:r>
              <a:rPr lang="es-ES" sz="1600"/>
              <a:t>Calibració  del sensor de humitat de sòl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Valors migs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Eq val="1"/>
            <c:trendlineLbl>
              <c:layout>
                <c:manualLayout>
                  <c:x val="-5.8347384331636366E-2"/>
                  <c:y val="5.273050546101090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s-ES"/>
                </a:p>
              </c:txPr>
            </c:trendlineLbl>
          </c:trendline>
          <c:xVal>
            <c:numRef>
              <c:f>Hoja1!$K$40:$K$41</c:f>
              <c:numCache>
                <c:formatCode>General</c:formatCode>
                <c:ptCount val="2"/>
                <c:pt idx="0">
                  <c:v>1831</c:v>
                </c:pt>
                <c:pt idx="1">
                  <c:v>142</c:v>
                </c:pt>
              </c:numCache>
            </c:numRef>
          </c:xVal>
          <c:yVal>
            <c:numRef>
              <c:f>Hoja1!$L$40:$L$41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174-4CE2-956F-3B2FCC2566EF}"/>
            </c:ext>
          </c:extLst>
        </c:ser>
        <c:ser>
          <c:idx val="1"/>
          <c:order val="1"/>
          <c:tx>
            <c:v>Valors màxims</c:v>
          </c:tx>
          <c:spPr>
            <a:ln w="28575">
              <a:noFill/>
            </a:ln>
          </c:spPr>
          <c:trendline>
            <c:spPr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Eq val="1"/>
            <c:trendlineLbl>
              <c:layout>
                <c:manualLayout>
                  <c:x val="0.11255305835114982"/>
                  <c:y val="0.1783202894376311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0" cap="none" spc="0" baseline="0">
                        <a:ln w="18000">
                          <a:noFill/>
                          <a:prstDash val="solid"/>
                          <a:miter lim="800000"/>
                        </a:ln>
                        <a:solidFill>
                          <a:schemeClr val="accent2"/>
                        </a:solidFill>
                        <a:effectLst/>
                      </a:rPr>
                      <a:t>y = 0,0534x - 7,5855</a:t>
                    </a:r>
                    <a:endParaRPr lang="en-US" b="0" cap="none" spc="0">
                      <a:ln w="18000">
                        <a:noFill/>
                        <a:prstDash val="solid"/>
                        <a:miter lim="800000"/>
                      </a:ln>
                      <a:solidFill>
                        <a:schemeClr val="accent2"/>
                      </a:solidFill>
                      <a:effectLst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Hoja1!$K$42:$K$43</c:f>
              <c:numCache>
                <c:formatCode>General</c:formatCode>
                <c:ptCount val="2"/>
                <c:pt idx="0">
                  <c:v>2014</c:v>
                </c:pt>
                <c:pt idx="1">
                  <c:v>142</c:v>
                </c:pt>
              </c:numCache>
            </c:numRef>
          </c:xVal>
          <c:yVal>
            <c:numRef>
              <c:f>Hoja1!$L$42:$L$43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174-4CE2-956F-3B2FCC2566EF}"/>
            </c:ext>
          </c:extLst>
        </c:ser>
        <c:dLbls/>
        <c:axId val="65640320"/>
        <c:axId val="65667072"/>
      </c:scatterChart>
      <c:valAx>
        <c:axId val="6564032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Voltatge llegit (mV)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5667072"/>
        <c:crosses val="autoZero"/>
        <c:crossBetween val="midCat"/>
      </c:valAx>
      <c:valAx>
        <c:axId val="6566707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Humitat del</a:t>
                </a:r>
                <a:r>
                  <a:rPr lang="es-ES" baseline="0"/>
                  <a:t> sòl</a:t>
                </a:r>
                <a:r>
                  <a:rPr lang="es-ES"/>
                  <a:t>(%)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5640320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 lvl="0">
              <a:defRPr b="1" i="0"/>
            </a:pPr>
            <a:r>
              <a:rPr lang="es-ES" sz="1600"/>
              <a:t>Calibració  del sensor de humitat de sòl a partir</a:t>
            </a:r>
            <a:r>
              <a:rPr lang="es-ES" sz="1600" baseline="0"/>
              <a:t> del valor ADC convertit per la LoPy</a:t>
            </a:r>
            <a:endParaRPr lang="es-ES" sz="16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Valors migs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Eq val="1"/>
            <c:trendlineLbl>
              <c:layout>
                <c:manualLayout>
                  <c:x val="-3.6812412871612056E-2"/>
                  <c:y val="3.299375713629017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0,048x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Hoja1!$K$52:$K$53</c:f>
              <c:numCache>
                <c:formatCode>General</c:formatCode>
                <c:ptCount val="2"/>
                <c:pt idx="0">
                  <c:v>2084</c:v>
                </c:pt>
                <c:pt idx="1">
                  <c:v>0</c:v>
                </c:pt>
              </c:numCache>
            </c:numRef>
          </c:xVal>
          <c:yVal>
            <c:numRef>
              <c:f>Hoja1!$L$52:$L$53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361-4585-8A85-5383DBA9C7AC}"/>
            </c:ext>
          </c:extLst>
        </c:ser>
        <c:ser>
          <c:idx val="1"/>
          <c:order val="1"/>
          <c:tx>
            <c:v>Valors màxims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Eq val="1"/>
            <c:trendlineLbl>
              <c:layout>
                <c:manualLayout>
                  <c:x val="4.1720176147097762E-2"/>
                  <c:y val="0.142221629076026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0,0433x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Hoja1!$K$54:$K$55</c:f>
              <c:numCache>
                <c:formatCode>General</c:formatCode>
                <c:ptCount val="2"/>
                <c:pt idx="0">
                  <c:v>2307</c:v>
                </c:pt>
                <c:pt idx="1">
                  <c:v>0</c:v>
                </c:pt>
              </c:numCache>
            </c:numRef>
          </c:xVal>
          <c:yVal>
            <c:numRef>
              <c:f>Hoja1!$L$54:$L$55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E361-4585-8A85-5383DBA9C7AC}"/>
            </c:ext>
          </c:extLst>
        </c:ser>
        <c:dLbls/>
        <c:axId val="65724416"/>
        <c:axId val="65726336"/>
      </c:scatterChart>
      <c:valAx>
        <c:axId val="657244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Valor ADC obtingut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5726336"/>
        <c:crosses val="autoZero"/>
        <c:crossBetween val="midCat"/>
      </c:valAx>
      <c:valAx>
        <c:axId val="6572633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Humitat relativa(%)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572441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 lvl="0">
              <a:defRPr b="1" i="0"/>
            </a:pPr>
            <a:r>
              <a:rPr lang="es-ES" sz="1600"/>
              <a:t>Resultats a partir de la calibració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Valors màxims</c:v>
          </c:tx>
          <c:spPr>
            <a:ln w="28575">
              <a:noFill/>
            </a:ln>
          </c:spPr>
          <c:trendline>
            <c:spPr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Eq val="1"/>
            <c:trendlineLbl>
              <c:layout>
                <c:manualLayout>
                  <c:x val="-2.3449868766404213E-2"/>
                  <c:y val="3.58294024435756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0" cap="none" spc="0" baseline="0">
                        <a:ln w="18000">
                          <a:noFill/>
                          <a:prstDash val="solid"/>
                          <a:miter lim="800000"/>
                        </a:ln>
                        <a:solidFill>
                          <a:schemeClr val="accent2"/>
                        </a:solidFill>
                        <a:effectLst/>
                      </a:rPr>
                      <a:t>y = 0,0534x - 7,5855</a:t>
                    </a:r>
                    <a:endParaRPr lang="en-US" b="0" cap="none" spc="0">
                      <a:ln w="18000">
                        <a:noFill/>
                        <a:prstDash val="solid"/>
                        <a:miter lim="800000"/>
                      </a:ln>
                      <a:solidFill>
                        <a:schemeClr val="accent2"/>
                      </a:solidFill>
                      <a:effectLst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Hoja1!$K$42:$K$43</c:f>
              <c:numCache>
                <c:formatCode>General</c:formatCode>
                <c:ptCount val="2"/>
                <c:pt idx="0">
                  <c:v>2014</c:v>
                </c:pt>
                <c:pt idx="1">
                  <c:v>142</c:v>
                </c:pt>
              </c:numCache>
            </c:numRef>
          </c:xVal>
          <c:yVal>
            <c:numRef>
              <c:f>Hoja1!$L$42:$L$43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D1DF-46E5-86D3-A93B07225309}"/>
            </c:ext>
          </c:extLst>
        </c:ser>
        <c:ser>
          <c:idx val="0"/>
          <c:order val="1"/>
          <c:tx>
            <c:strRef>
              <c:f>Hoja1!$L$73</c:f>
              <c:strCache>
                <c:ptCount val="1"/>
                <c:pt idx="0">
                  <c:v>Planta terra humida dia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xVal>
            <c:numRef>
              <c:f>Hoja1!$N$75:$N$81</c:f>
              <c:numCache>
                <c:formatCode>General</c:formatCode>
                <c:ptCount val="7"/>
                <c:pt idx="0">
                  <c:v>1554</c:v>
                </c:pt>
                <c:pt idx="1">
                  <c:v>1582</c:v>
                </c:pt>
                <c:pt idx="2">
                  <c:v>1637</c:v>
                </c:pt>
                <c:pt idx="3">
                  <c:v>1571</c:v>
                </c:pt>
                <c:pt idx="4">
                  <c:v>1509</c:v>
                </c:pt>
                <c:pt idx="5">
                  <c:v>1486</c:v>
                </c:pt>
                <c:pt idx="6">
                  <c:v>1632</c:v>
                </c:pt>
              </c:numCache>
            </c:numRef>
          </c:xVal>
          <c:yVal>
            <c:numRef>
              <c:f>Hoja1!$N$87:$N$93</c:f>
              <c:numCache>
                <c:formatCode>General</c:formatCode>
                <c:ptCount val="7"/>
                <c:pt idx="0">
                  <c:v>75.398100000000014</c:v>
                </c:pt>
                <c:pt idx="1">
                  <c:v>76.893300000000011</c:v>
                </c:pt>
                <c:pt idx="2">
                  <c:v>79.830300000000008</c:v>
                </c:pt>
                <c:pt idx="3">
                  <c:v>76.305900000000008</c:v>
                </c:pt>
                <c:pt idx="4">
                  <c:v>72.995100000000008</c:v>
                </c:pt>
                <c:pt idx="5">
                  <c:v>71.766900000000007</c:v>
                </c:pt>
                <c:pt idx="6">
                  <c:v>79.563300000000012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D1DF-46E5-86D3-A93B07225309}"/>
            </c:ext>
          </c:extLst>
        </c:ser>
        <c:ser>
          <c:idx val="2"/>
          <c:order val="2"/>
          <c:tx>
            <c:strRef>
              <c:f>Hoja1!$P$73</c:f>
              <c:strCache>
                <c:ptCount val="1"/>
                <c:pt idx="0">
                  <c:v>Planta humida  1h després dia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Hoja1!$R$75:$R$84</c:f>
              <c:numCache>
                <c:formatCode>General</c:formatCode>
                <c:ptCount val="10"/>
                <c:pt idx="0">
                  <c:v>1315</c:v>
                </c:pt>
                <c:pt idx="1">
                  <c:v>1350</c:v>
                </c:pt>
                <c:pt idx="2">
                  <c:v>1309</c:v>
                </c:pt>
                <c:pt idx="3">
                  <c:v>1345</c:v>
                </c:pt>
                <c:pt idx="4">
                  <c:v>1352</c:v>
                </c:pt>
                <c:pt idx="5">
                  <c:v>1357</c:v>
                </c:pt>
                <c:pt idx="6">
                  <c:v>1374</c:v>
                </c:pt>
                <c:pt idx="7">
                  <c:v>1322</c:v>
                </c:pt>
                <c:pt idx="8">
                  <c:v>1317</c:v>
                </c:pt>
                <c:pt idx="9">
                  <c:v>1332</c:v>
                </c:pt>
              </c:numCache>
            </c:numRef>
          </c:xVal>
          <c:yVal>
            <c:numRef>
              <c:f>Hoja1!$R$87:$R$96</c:f>
              <c:numCache>
                <c:formatCode>General</c:formatCode>
                <c:ptCount val="10"/>
                <c:pt idx="0">
                  <c:v>62.635500000000008</c:v>
                </c:pt>
                <c:pt idx="1">
                  <c:v>64.504500000000007</c:v>
                </c:pt>
                <c:pt idx="3">
                  <c:v>64.237500000000011</c:v>
                </c:pt>
                <c:pt idx="4">
                  <c:v>64.611300000000014</c:v>
                </c:pt>
                <c:pt idx="5">
                  <c:v>64.87830000000001</c:v>
                </c:pt>
                <c:pt idx="6">
                  <c:v>65.786100000000005</c:v>
                </c:pt>
                <c:pt idx="7">
                  <c:v>63.00930000000001</c:v>
                </c:pt>
                <c:pt idx="8">
                  <c:v>62.742300000000014</c:v>
                </c:pt>
                <c:pt idx="9">
                  <c:v>63.543300000000002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D1DF-46E5-86D3-A93B07225309}"/>
            </c:ext>
          </c:extLst>
        </c:ser>
        <c:ser>
          <c:idx val="3"/>
          <c:order val="3"/>
          <c:tx>
            <c:strRef>
              <c:f>Hoja1!$T$73</c:f>
              <c:strCache>
                <c:ptCount val="1"/>
                <c:pt idx="0">
                  <c:v>Planta humida dia 2 zona humida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Hoja1!$V$75:$V$85</c:f>
              <c:numCache>
                <c:formatCode>General</c:formatCode>
                <c:ptCount val="11"/>
                <c:pt idx="0">
                  <c:v>1734</c:v>
                </c:pt>
                <c:pt idx="1">
                  <c:v>1669</c:v>
                </c:pt>
                <c:pt idx="2">
                  <c:v>1725</c:v>
                </c:pt>
                <c:pt idx="3">
                  <c:v>1662</c:v>
                </c:pt>
                <c:pt idx="4">
                  <c:v>1717</c:v>
                </c:pt>
                <c:pt idx="5">
                  <c:v>1662</c:v>
                </c:pt>
                <c:pt idx="6">
                  <c:v>1656</c:v>
                </c:pt>
                <c:pt idx="7">
                  <c:v>1610</c:v>
                </c:pt>
                <c:pt idx="8">
                  <c:v>1652</c:v>
                </c:pt>
                <c:pt idx="9">
                  <c:v>1675</c:v>
                </c:pt>
                <c:pt idx="10">
                  <c:v>1587</c:v>
                </c:pt>
              </c:numCache>
            </c:numRef>
          </c:xVal>
          <c:yVal>
            <c:numRef>
              <c:f>Hoja1!$V$88:$V$98</c:f>
              <c:numCache>
                <c:formatCode>General</c:formatCode>
                <c:ptCount val="11"/>
                <c:pt idx="0">
                  <c:v>85.010100000000008</c:v>
                </c:pt>
                <c:pt idx="1">
                  <c:v>81.539100000000005</c:v>
                </c:pt>
                <c:pt idx="2">
                  <c:v>84.529500000000013</c:v>
                </c:pt>
                <c:pt idx="3">
                  <c:v>81.165300000000002</c:v>
                </c:pt>
                <c:pt idx="4">
                  <c:v>84.102300000000014</c:v>
                </c:pt>
                <c:pt idx="5">
                  <c:v>81.165300000000002</c:v>
                </c:pt>
                <c:pt idx="6">
                  <c:v>80.84490000000001</c:v>
                </c:pt>
                <c:pt idx="7">
                  <c:v>78.388500000000008</c:v>
                </c:pt>
                <c:pt idx="8">
                  <c:v>80.63130000000001</c:v>
                </c:pt>
                <c:pt idx="9">
                  <c:v>81.859500000000011</c:v>
                </c:pt>
                <c:pt idx="10">
                  <c:v>77.160300000000007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D1DF-46E5-86D3-A93B07225309}"/>
            </c:ext>
          </c:extLst>
        </c:ser>
        <c:ser>
          <c:idx val="4"/>
          <c:order val="4"/>
          <c:tx>
            <c:strRef>
              <c:f>Hoja1!$X$73</c:f>
              <c:strCache>
                <c:ptCount val="1"/>
                <c:pt idx="0">
                  <c:v>Planta humida dia 2 zona seca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</c:spPr>
          </c:marker>
          <c:xVal>
            <c:numRef>
              <c:f>Hoja1!$Z$75:$Z$84</c:f>
              <c:numCache>
                <c:formatCode>General</c:formatCode>
                <c:ptCount val="10"/>
                <c:pt idx="0">
                  <c:v>1393</c:v>
                </c:pt>
                <c:pt idx="1">
                  <c:v>1399</c:v>
                </c:pt>
                <c:pt idx="2">
                  <c:v>1245</c:v>
                </c:pt>
                <c:pt idx="3">
                  <c:v>1302</c:v>
                </c:pt>
                <c:pt idx="4">
                  <c:v>1332</c:v>
                </c:pt>
                <c:pt idx="5">
                  <c:v>1242</c:v>
                </c:pt>
                <c:pt idx="6">
                  <c:v>1299</c:v>
                </c:pt>
                <c:pt idx="7">
                  <c:v>1297</c:v>
                </c:pt>
                <c:pt idx="8">
                  <c:v>1313</c:v>
                </c:pt>
                <c:pt idx="9">
                  <c:v>1309</c:v>
                </c:pt>
              </c:numCache>
            </c:numRef>
          </c:xVal>
          <c:yVal>
            <c:numRef>
              <c:f>Hoja1!$Z$87:$Z$96</c:f>
              <c:numCache>
                <c:formatCode>General</c:formatCode>
                <c:ptCount val="10"/>
                <c:pt idx="0">
                  <c:v>66.800700000000006</c:v>
                </c:pt>
                <c:pt idx="1">
                  <c:v>67.121100000000013</c:v>
                </c:pt>
                <c:pt idx="2">
                  <c:v>58.897500000000008</c:v>
                </c:pt>
                <c:pt idx="3">
                  <c:v>61.941300000000012</c:v>
                </c:pt>
                <c:pt idx="4">
                  <c:v>63.543300000000002</c:v>
                </c:pt>
                <c:pt idx="5">
                  <c:v>58.737300000000005</c:v>
                </c:pt>
                <c:pt idx="6">
                  <c:v>61.781100000000009</c:v>
                </c:pt>
                <c:pt idx="7">
                  <c:v>61.674300000000002</c:v>
                </c:pt>
                <c:pt idx="8">
                  <c:v>62.528700000000015</c:v>
                </c:pt>
                <c:pt idx="9">
                  <c:v>62.315100000000001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D1DF-46E5-86D3-A93B07225309}"/>
            </c:ext>
          </c:extLst>
        </c:ser>
        <c:ser>
          <c:idx val="5"/>
          <c:order val="5"/>
          <c:tx>
            <c:strRef>
              <c:f>Hoja1!$AC$73</c:f>
              <c:strCache>
                <c:ptCount val="1"/>
                <c:pt idx="0">
                  <c:v>Planta dia 6 zona humida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Hoja1!$AE$75:$AE$84</c:f>
              <c:numCache>
                <c:formatCode>General</c:formatCode>
                <c:ptCount val="10"/>
                <c:pt idx="0">
                  <c:v>495</c:v>
                </c:pt>
                <c:pt idx="1">
                  <c:v>567</c:v>
                </c:pt>
                <c:pt idx="2">
                  <c:v>620</c:v>
                </c:pt>
                <c:pt idx="3">
                  <c:v>551</c:v>
                </c:pt>
                <c:pt idx="4">
                  <c:v>588</c:v>
                </c:pt>
                <c:pt idx="5">
                  <c:v>567</c:v>
                </c:pt>
                <c:pt idx="6">
                  <c:v>585</c:v>
                </c:pt>
                <c:pt idx="7">
                  <c:v>605</c:v>
                </c:pt>
                <c:pt idx="8">
                  <c:v>588</c:v>
                </c:pt>
                <c:pt idx="9">
                  <c:v>585</c:v>
                </c:pt>
              </c:numCache>
            </c:numRef>
          </c:xVal>
          <c:yVal>
            <c:numRef>
              <c:f>Hoja1!$AE$87:$AE$96</c:f>
              <c:numCache>
                <c:formatCode>General</c:formatCode>
                <c:ptCount val="10"/>
                <c:pt idx="0">
                  <c:v>18.8475</c:v>
                </c:pt>
                <c:pt idx="1">
                  <c:v>22.692300000000003</c:v>
                </c:pt>
                <c:pt idx="2">
                  <c:v>25.522500000000004</c:v>
                </c:pt>
                <c:pt idx="3">
                  <c:v>21.837900000000001</c:v>
                </c:pt>
                <c:pt idx="4">
                  <c:v>23.813700000000001</c:v>
                </c:pt>
                <c:pt idx="5">
                  <c:v>22.692300000000003</c:v>
                </c:pt>
                <c:pt idx="6">
                  <c:v>23.653500000000001</c:v>
                </c:pt>
                <c:pt idx="7">
                  <c:v>24.721500000000002</c:v>
                </c:pt>
                <c:pt idx="8">
                  <c:v>23.813700000000001</c:v>
                </c:pt>
                <c:pt idx="9">
                  <c:v>23.653500000000001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D1DF-46E5-86D3-A93B07225309}"/>
            </c:ext>
          </c:extLst>
        </c:ser>
        <c:ser>
          <c:idx val="6"/>
          <c:order val="6"/>
          <c:tx>
            <c:strRef>
              <c:f>Hoja1!$AG$73</c:f>
              <c:strCache>
                <c:ptCount val="1"/>
                <c:pt idx="0">
                  <c:v>Planta dia 6 zona seca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xVal>
            <c:numRef>
              <c:f>Hoja1!$AI$75:$AI$84</c:f>
              <c:numCache>
                <c:formatCode>General</c:formatCode>
                <c:ptCount val="10"/>
                <c:pt idx="0">
                  <c:v>230</c:v>
                </c:pt>
                <c:pt idx="1">
                  <c:v>240</c:v>
                </c:pt>
                <c:pt idx="2">
                  <c:v>251</c:v>
                </c:pt>
                <c:pt idx="3">
                  <c:v>230</c:v>
                </c:pt>
                <c:pt idx="4">
                  <c:v>251</c:v>
                </c:pt>
                <c:pt idx="5">
                  <c:v>233</c:v>
                </c:pt>
                <c:pt idx="6">
                  <c:v>273</c:v>
                </c:pt>
                <c:pt idx="7">
                  <c:v>263</c:v>
                </c:pt>
                <c:pt idx="8">
                  <c:v>224</c:v>
                </c:pt>
                <c:pt idx="9">
                  <c:v>238</c:v>
                </c:pt>
              </c:numCache>
            </c:numRef>
          </c:xVal>
          <c:yVal>
            <c:numRef>
              <c:f>Hoja1!$AI$87:$AI$96</c:f>
              <c:numCache>
                <c:formatCode>General</c:formatCode>
                <c:ptCount val="10"/>
                <c:pt idx="0">
                  <c:v>4.6965000000000003</c:v>
                </c:pt>
                <c:pt idx="1">
                  <c:v>5.230500000000001</c:v>
                </c:pt>
                <c:pt idx="2">
                  <c:v>5.8179000000000016</c:v>
                </c:pt>
                <c:pt idx="3">
                  <c:v>4.6965000000000003</c:v>
                </c:pt>
                <c:pt idx="4">
                  <c:v>5.8179000000000016</c:v>
                </c:pt>
                <c:pt idx="5">
                  <c:v>4.8567000000000018</c:v>
                </c:pt>
                <c:pt idx="6">
                  <c:v>6.992700000000001</c:v>
                </c:pt>
                <c:pt idx="7">
                  <c:v>6.4587000000000003</c:v>
                </c:pt>
                <c:pt idx="8">
                  <c:v>4.376100000000001</c:v>
                </c:pt>
                <c:pt idx="9">
                  <c:v>5.1237000000000013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D1DF-46E5-86D3-A93B07225309}"/>
            </c:ext>
          </c:extLst>
        </c:ser>
        <c:dLbls/>
        <c:axId val="65823872"/>
        <c:axId val="65825792"/>
      </c:scatterChart>
      <c:valAx>
        <c:axId val="6582387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Voltatge llegit (mV)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5825792"/>
        <c:crosses val="autoZero"/>
        <c:crossBetween val="midCat"/>
      </c:valAx>
      <c:valAx>
        <c:axId val="65825792"/>
        <c:scaling>
          <c:orientation val="minMax"/>
          <c:max val="110"/>
          <c:min val="0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Humitat del sòl(%)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6582387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676275</xdr:colOff>
      <xdr:row>3</xdr:row>
      <xdr:rowOff>38100</xdr:rowOff>
    </xdr:from>
    <xdr:ext cx="4829175" cy="3771900"/>
    <xdr:graphicFrame macro="">
      <xdr:nvGraphicFramePr>
        <xdr:cNvPr id="1032049028" name="Chart 1">
          <a:extLst>
            <a:ext uri="{FF2B5EF4-FFF2-40B4-BE49-F238E27FC236}">
              <a16:creationId xmlns:a16="http://schemas.microsoft.com/office/drawing/2014/main" xmlns="" id="{00000000-0008-0000-0000-000084D18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542925</xdr:colOff>
      <xdr:row>32</xdr:row>
      <xdr:rowOff>133349</xdr:rowOff>
    </xdr:from>
    <xdr:ext cx="5753100" cy="4048126"/>
    <xdr:graphicFrame macro="">
      <xdr:nvGraphicFramePr>
        <xdr:cNvPr id="1077703234" name="Chart 2">
          <a:extLst>
            <a:ext uri="{FF2B5EF4-FFF2-40B4-BE49-F238E27FC236}">
              <a16:creationId xmlns:a16="http://schemas.microsoft.com/office/drawing/2014/main" xmlns="" id="{00000000-0008-0000-0000-000042723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447674</xdr:colOff>
      <xdr:row>54</xdr:row>
      <xdr:rowOff>28575</xdr:rowOff>
    </xdr:from>
    <xdr:ext cx="5372101" cy="3371850"/>
    <xdr:graphicFrame macro="">
      <xdr:nvGraphicFramePr>
        <xdr:cNvPr id="480656690" name="Chart 3">
          <a:extLst>
            <a:ext uri="{FF2B5EF4-FFF2-40B4-BE49-F238E27FC236}">
              <a16:creationId xmlns:a16="http://schemas.microsoft.com/office/drawing/2014/main" xmlns="" id="{00000000-0008-0000-0000-0000323D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581025</xdr:colOff>
      <xdr:row>32</xdr:row>
      <xdr:rowOff>133350</xdr:rowOff>
    </xdr:from>
    <xdr:ext cx="5905500" cy="4048126"/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:AI1000"/>
  <sheetViews>
    <sheetView tabSelected="1" topLeftCell="M34" zoomScale="120" zoomScaleNormal="120" workbookViewId="0">
      <selection activeCell="AA62" sqref="AA62"/>
    </sheetView>
  </sheetViews>
  <sheetFormatPr baseColWidth="10" defaultColWidth="14.42578125" defaultRowHeight="15" customHeight="1"/>
  <cols>
    <col min="1" max="6" width="10.7109375" customWidth="1"/>
    <col min="7" max="7" width="25.42578125" customWidth="1"/>
    <col min="8" max="28" width="10.7109375" customWidth="1"/>
    <col min="29" max="29" width="15.42578125" bestFit="1" customWidth="1"/>
  </cols>
  <sheetData>
    <row r="3" spans="6:11">
      <c r="G3" t="s">
        <v>0</v>
      </c>
      <c r="J3" t="s">
        <v>1</v>
      </c>
      <c r="K3" t="s">
        <v>2</v>
      </c>
    </row>
    <row r="4" spans="6:11">
      <c r="F4" t="s">
        <v>3</v>
      </c>
      <c r="G4" t="s">
        <v>4</v>
      </c>
      <c r="J4">
        <v>1836</v>
      </c>
      <c r="K4">
        <v>2067</v>
      </c>
    </row>
    <row r="5" spans="6:11">
      <c r="G5">
        <v>1836</v>
      </c>
      <c r="J5">
        <v>2014</v>
      </c>
      <c r="K5">
        <v>2307</v>
      </c>
    </row>
    <row r="6" spans="6:11">
      <c r="G6">
        <v>2067</v>
      </c>
      <c r="J6">
        <v>1867</v>
      </c>
      <c r="K6">
        <v>2129</v>
      </c>
    </row>
    <row r="7" spans="6:11">
      <c r="G7" t="s">
        <v>4</v>
      </c>
      <c r="J7">
        <v>1862</v>
      </c>
      <c r="K7">
        <v>2125</v>
      </c>
    </row>
    <row r="8" spans="6:11">
      <c r="G8">
        <v>2014</v>
      </c>
      <c r="J8">
        <v>1844</v>
      </c>
      <c r="K8">
        <v>2112</v>
      </c>
    </row>
    <row r="9" spans="6:11">
      <c r="G9">
        <v>2307</v>
      </c>
      <c r="J9">
        <v>1843</v>
      </c>
      <c r="K9">
        <v>2100</v>
      </c>
    </row>
    <row r="10" spans="6:11">
      <c r="G10">
        <v>2307</v>
      </c>
      <c r="J10">
        <v>1862</v>
      </c>
      <c r="K10">
        <v>2126</v>
      </c>
    </row>
    <row r="11" spans="6:11">
      <c r="G11" t="s">
        <v>5</v>
      </c>
      <c r="J11">
        <v>1854</v>
      </c>
      <c r="K11">
        <v>2110</v>
      </c>
    </row>
    <row r="12" spans="6:11">
      <c r="G12" t="s">
        <v>5</v>
      </c>
      <c r="J12">
        <v>1849</v>
      </c>
      <c r="K12">
        <v>2111</v>
      </c>
    </row>
    <row r="13" spans="6:11">
      <c r="G13" t="s">
        <v>6</v>
      </c>
      <c r="J13">
        <v>1852</v>
      </c>
      <c r="K13">
        <v>2107</v>
      </c>
    </row>
    <row r="14" spans="6:11">
      <c r="G14" t="s">
        <v>4</v>
      </c>
      <c r="J14">
        <v>1830</v>
      </c>
      <c r="K14">
        <v>2096</v>
      </c>
    </row>
    <row r="15" spans="6:11">
      <c r="G15">
        <v>1867</v>
      </c>
      <c r="J15">
        <v>1833</v>
      </c>
      <c r="K15">
        <v>2095</v>
      </c>
    </row>
    <row r="16" spans="6:11">
      <c r="G16">
        <v>2129</v>
      </c>
      <c r="J16">
        <v>1837</v>
      </c>
      <c r="K16">
        <v>2067</v>
      </c>
    </row>
    <row r="17" spans="7:11">
      <c r="G17">
        <v>2129</v>
      </c>
      <c r="J17">
        <v>1827</v>
      </c>
      <c r="K17">
        <v>2078</v>
      </c>
    </row>
    <row r="18" spans="7:11">
      <c r="G18" t="s">
        <v>5</v>
      </c>
      <c r="J18">
        <v>1879</v>
      </c>
      <c r="K18">
        <v>2134</v>
      </c>
    </row>
    <row r="19" spans="7:11">
      <c r="G19" t="s">
        <v>5</v>
      </c>
      <c r="J19">
        <v>1868</v>
      </c>
      <c r="K19">
        <v>2154</v>
      </c>
    </row>
    <row r="20" spans="7:11">
      <c r="G20" t="s">
        <v>6</v>
      </c>
      <c r="J20">
        <v>1862</v>
      </c>
      <c r="K20">
        <v>2131</v>
      </c>
    </row>
    <row r="21" spans="7:11" ht="15.75" customHeight="1">
      <c r="G21" t="s">
        <v>4</v>
      </c>
      <c r="J21">
        <v>1867</v>
      </c>
      <c r="K21">
        <v>2131</v>
      </c>
    </row>
    <row r="22" spans="7:11" ht="15.75" customHeight="1">
      <c r="G22">
        <v>1862</v>
      </c>
      <c r="J22">
        <v>1742</v>
      </c>
      <c r="K22">
        <v>1973</v>
      </c>
    </row>
    <row r="23" spans="7:11" ht="15.75" customHeight="1">
      <c r="G23">
        <v>2125</v>
      </c>
      <c r="J23">
        <v>1734</v>
      </c>
      <c r="K23">
        <v>1966</v>
      </c>
    </row>
    <row r="24" spans="7:11" ht="15.75" customHeight="1">
      <c r="G24">
        <v>2125</v>
      </c>
      <c r="J24">
        <v>1700</v>
      </c>
      <c r="K24">
        <v>1920</v>
      </c>
    </row>
    <row r="25" spans="7:11" ht="15.75" customHeight="1">
      <c r="G25" t="s">
        <v>5</v>
      </c>
      <c r="J25">
        <v>1661</v>
      </c>
      <c r="K25">
        <v>1870</v>
      </c>
    </row>
    <row r="26" spans="7:11" ht="15.75" customHeight="1">
      <c r="G26" t="s">
        <v>5</v>
      </c>
      <c r="J26">
        <v>1800</v>
      </c>
      <c r="K26">
        <v>2039</v>
      </c>
    </row>
    <row r="27" spans="7:11" ht="15.75" customHeight="1">
      <c r="G27" t="s">
        <v>6</v>
      </c>
      <c r="J27">
        <f t="shared" ref="J27:K27" si="0">(SUM(J4:J26))/23</f>
        <v>1831.4347826086957</v>
      </c>
      <c r="K27">
        <f t="shared" si="0"/>
        <v>2084.695652173913</v>
      </c>
    </row>
    <row r="28" spans="7:11" ht="15.75" customHeight="1">
      <c r="G28" t="s">
        <v>4</v>
      </c>
      <c r="J28">
        <f>COUNT(J4:J26)</f>
        <v>23</v>
      </c>
    </row>
    <row r="29" spans="7:11" ht="15.75" customHeight="1">
      <c r="G29">
        <v>1844</v>
      </c>
    </row>
    <row r="30" spans="7:11" ht="15.75" customHeight="1">
      <c r="G30">
        <v>2112</v>
      </c>
    </row>
    <row r="31" spans="7:11" ht="15.75" customHeight="1">
      <c r="G31">
        <v>2112</v>
      </c>
    </row>
    <row r="32" spans="7:11" ht="15.75" customHeight="1">
      <c r="G32" t="s">
        <v>5</v>
      </c>
    </row>
    <row r="33" spans="7:12" ht="15.75" customHeight="1">
      <c r="G33" t="s">
        <v>5</v>
      </c>
    </row>
    <row r="34" spans="7:12" ht="15.75" customHeight="1">
      <c r="G34" t="s">
        <v>6</v>
      </c>
    </row>
    <row r="35" spans="7:12" ht="15.75" customHeight="1">
      <c r="G35" t="s">
        <v>4</v>
      </c>
    </row>
    <row r="36" spans="7:12" ht="15.75" customHeight="1">
      <c r="G36">
        <v>1843</v>
      </c>
    </row>
    <row r="37" spans="7:12" ht="15.75" customHeight="1">
      <c r="G37">
        <v>2100</v>
      </c>
    </row>
    <row r="38" spans="7:12" ht="15.75" customHeight="1">
      <c r="G38">
        <v>2100</v>
      </c>
    </row>
    <row r="39" spans="7:12" ht="15.75" customHeight="1">
      <c r="G39" t="s">
        <v>5</v>
      </c>
      <c r="K39" s="1" t="s">
        <v>7</v>
      </c>
      <c r="L39" s="1" t="s">
        <v>8</v>
      </c>
    </row>
    <row r="40" spans="7:12" ht="15.75" customHeight="1">
      <c r="G40" t="s">
        <v>5</v>
      </c>
      <c r="K40">
        <v>1831</v>
      </c>
      <c r="L40">
        <v>100</v>
      </c>
    </row>
    <row r="41" spans="7:12" ht="15.75" customHeight="1">
      <c r="G41" t="s">
        <v>6</v>
      </c>
      <c r="K41">
        <v>142</v>
      </c>
      <c r="L41">
        <v>0</v>
      </c>
    </row>
    <row r="42" spans="7:12" ht="15.75" customHeight="1">
      <c r="G42" t="s">
        <v>4</v>
      </c>
      <c r="K42">
        <v>2014</v>
      </c>
      <c r="L42">
        <v>100</v>
      </c>
    </row>
    <row r="43" spans="7:12" ht="15.75" customHeight="1">
      <c r="G43">
        <v>1862</v>
      </c>
      <c r="K43">
        <v>142</v>
      </c>
      <c r="L43">
        <v>0</v>
      </c>
    </row>
    <row r="44" spans="7:12" ht="15.75" customHeight="1">
      <c r="G44">
        <v>2126</v>
      </c>
    </row>
    <row r="45" spans="7:12" ht="15.75" customHeight="1">
      <c r="G45">
        <v>2126</v>
      </c>
    </row>
    <row r="46" spans="7:12" ht="15.75" customHeight="1">
      <c r="G46" t="s">
        <v>5</v>
      </c>
    </row>
    <row r="47" spans="7:12" ht="15.75" customHeight="1">
      <c r="G47" t="s">
        <v>5</v>
      </c>
      <c r="K47" s="2"/>
    </row>
    <row r="48" spans="7:12" ht="15.75" customHeight="1">
      <c r="G48" t="s">
        <v>6</v>
      </c>
    </row>
    <row r="49" spans="7:28" ht="15.75" customHeight="1">
      <c r="G49" t="s">
        <v>4</v>
      </c>
    </row>
    <row r="50" spans="7:28" ht="15.75" customHeight="1">
      <c r="G50">
        <v>1854</v>
      </c>
    </row>
    <row r="51" spans="7:28" ht="15.75" customHeight="1">
      <c r="G51">
        <v>2110</v>
      </c>
      <c r="K51" s="1" t="s">
        <v>9</v>
      </c>
      <c r="L51" s="1" t="s">
        <v>8</v>
      </c>
    </row>
    <row r="52" spans="7:28" ht="15.75" customHeight="1">
      <c r="G52">
        <v>2110</v>
      </c>
      <c r="K52">
        <v>2084</v>
      </c>
      <c r="L52">
        <v>100</v>
      </c>
    </row>
    <row r="53" spans="7:28" ht="15.75" customHeight="1">
      <c r="G53" t="s">
        <v>5</v>
      </c>
      <c r="K53">
        <v>0</v>
      </c>
      <c r="L53">
        <v>0</v>
      </c>
    </row>
    <row r="54" spans="7:28" ht="15.75" customHeight="1">
      <c r="G54" t="s">
        <v>5</v>
      </c>
      <c r="K54">
        <v>2307</v>
      </c>
      <c r="L54">
        <v>100</v>
      </c>
    </row>
    <row r="55" spans="7:28" ht="15.75" customHeight="1">
      <c r="G55" t="s">
        <v>6</v>
      </c>
      <c r="K55">
        <v>0</v>
      </c>
      <c r="L55">
        <v>0</v>
      </c>
    </row>
    <row r="56" spans="7:28" ht="15.75" customHeight="1">
      <c r="G56" t="s">
        <v>4</v>
      </c>
    </row>
    <row r="57" spans="7:28" ht="15.75" customHeight="1">
      <c r="G57">
        <v>1849</v>
      </c>
    </row>
    <row r="58" spans="7:28" ht="15.75" customHeight="1">
      <c r="G58">
        <v>2111</v>
      </c>
    </row>
    <row r="59" spans="7:28" ht="15.75" customHeight="1">
      <c r="G59">
        <v>2111</v>
      </c>
      <c r="Y59" s="4" t="s">
        <v>72</v>
      </c>
      <c r="Z59" s="7">
        <v>0.3</v>
      </c>
      <c r="AA59">
        <f>(30+7.5855)/0.0534</f>
        <v>703.8483146067415</v>
      </c>
      <c r="AB59" s="4" t="s">
        <v>71</v>
      </c>
    </row>
    <row r="60" spans="7:28" ht="15.75" customHeight="1">
      <c r="G60" t="s">
        <v>5</v>
      </c>
      <c r="Y60" s="4" t="s">
        <v>73</v>
      </c>
      <c r="Z60" s="7">
        <v>0.7</v>
      </c>
      <c r="AA60">
        <f>(70+7.5855)/0.0534</f>
        <v>1452.9119850187265</v>
      </c>
      <c r="AB60" s="4" t="s">
        <v>71</v>
      </c>
    </row>
    <row r="61" spans="7:28" ht="15.75" customHeight="1">
      <c r="G61" t="s">
        <v>5</v>
      </c>
      <c r="Y61" s="4" t="s">
        <v>74</v>
      </c>
      <c r="Z61" s="7">
        <v>1</v>
      </c>
      <c r="AA61">
        <f>(100+7.5855)/0.0534</f>
        <v>2014.7097378277151</v>
      </c>
      <c r="AB61" s="4" t="s">
        <v>71</v>
      </c>
    </row>
    <row r="62" spans="7:28" ht="15.75" customHeight="1">
      <c r="G62" t="s">
        <v>6</v>
      </c>
    </row>
    <row r="63" spans="7:28" ht="15.75" customHeight="1">
      <c r="G63" t="s">
        <v>4</v>
      </c>
    </row>
    <row r="64" spans="7:28" ht="15.75" customHeight="1">
      <c r="G64">
        <v>1852</v>
      </c>
    </row>
    <row r="65" spans="7:35" ht="15.75" customHeight="1">
      <c r="G65">
        <v>2107</v>
      </c>
    </row>
    <row r="66" spans="7:35" ht="15.75" customHeight="1">
      <c r="G66">
        <v>2107</v>
      </c>
    </row>
    <row r="67" spans="7:35" ht="15.75" customHeight="1">
      <c r="G67" t="s">
        <v>5</v>
      </c>
    </row>
    <row r="68" spans="7:35" ht="15.75" customHeight="1">
      <c r="G68" t="s">
        <v>5</v>
      </c>
    </row>
    <row r="69" spans="7:35" ht="15.75" customHeight="1">
      <c r="G69" t="s">
        <v>6</v>
      </c>
      <c r="AC69" s="5"/>
    </row>
    <row r="70" spans="7:35" ht="15.75" customHeight="1">
      <c r="G70" t="s">
        <v>4</v>
      </c>
    </row>
    <row r="71" spans="7:35" ht="15.75" customHeight="1">
      <c r="G71">
        <v>1830</v>
      </c>
    </row>
    <row r="72" spans="7:35" ht="15.75" customHeight="1">
      <c r="G72">
        <v>2096</v>
      </c>
    </row>
    <row r="73" spans="7:35" ht="15.75" customHeight="1">
      <c r="G73">
        <v>2096</v>
      </c>
      <c r="L73" s="6" t="s">
        <v>50</v>
      </c>
      <c r="M73" s="6"/>
      <c r="N73" s="6"/>
      <c r="P73" s="6" t="s">
        <v>53</v>
      </c>
      <c r="Q73" s="6"/>
      <c r="R73" s="6"/>
      <c r="T73" s="6" t="s">
        <v>52</v>
      </c>
      <c r="U73" s="6"/>
      <c r="V73" s="6"/>
      <c r="X73" s="6" t="s">
        <v>51</v>
      </c>
      <c r="Y73" s="6"/>
      <c r="Z73" s="6"/>
      <c r="AA73" s="6"/>
      <c r="AC73" s="6" t="s">
        <v>70</v>
      </c>
      <c r="AD73" s="6"/>
      <c r="AG73" s="6" t="s">
        <v>69</v>
      </c>
      <c r="AH73" s="6"/>
    </row>
    <row r="74" spans="7:35" ht="15.75" customHeight="1">
      <c r="G74" t="s">
        <v>5</v>
      </c>
      <c r="L74" t="s">
        <v>4</v>
      </c>
      <c r="N74" s="4" t="s">
        <v>1</v>
      </c>
      <c r="P74" s="3" t="s">
        <v>4</v>
      </c>
      <c r="R74" s="4" t="s">
        <v>1</v>
      </c>
      <c r="T74" s="3" t="s">
        <v>4</v>
      </c>
      <c r="V74" s="4" t="s">
        <v>1</v>
      </c>
      <c r="X74" s="3" t="s">
        <v>4</v>
      </c>
      <c r="Z74" s="4" t="s">
        <v>1</v>
      </c>
      <c r="AC74" s="4">
        <v>495</v>
      </c>
      <c r="AE74" s="4" t="s">
        <v>1</v>
      </c>
      <c r="AG74" t="s">
        <v>4</v>
      </c>
      <c r="AI74" s="4" t="s">
        <v>1</v>
      </c>
    </row>
    <row r="75" spans="7:35" ht="15.75" customHeight="1">
      <c r="G75" t="s">
        <v>5</v>
      </c>
      <c r="L75">
        <v>1554</v>
      </c>
      <c r="N75">
        <v>1554</v>
      </c>
      <c r="P75" s="3">
        <v>1315</v>
      </c>
      <c r="R75" s="3">
        <v>1315</v>
      </c>
      <c r="T75" s="3">
        <v>1734</v>
      </c>
      <c r="V75" s="3">
        <v>1734</v>
      </c>
      <c r="X75" s="3">
        <v>1393</v>
      </c>
      <c r="Z75" s="3">
        <v>1393</v>
      </c>
      <c r="AC75">
        <v>610</v>
      </c>
      <c r="AE75" s="4">
        <v>495</v>
      </c>
      <c r="AG75">
        <v>230</v>
      </c>
      <c r="AI75">
        <v>230</v>
      </c>
    </row>
    <row r="76" spans="7:35" ht="15.75" customHeight="1">
      <c r="G76" t="s">
        <v>6</v>
      </c>
      <c r="L76">
        <v>1789</v>
      </c>
      <c r="N76">
        <v>1582</v>
      </c>
      <c r="P76" s="3">
        <v>1470</v>
      </c>
      <c r="R76" s="3">
        <v>1350</v>
      </c>
      <c r="T76" s="3">
        <v>1897</v>
      </c>
      <c r="V76" s="3">
        <v>1669</v>
      </c>
      <c r="X76" s="3">
        <v>1511</v>
      </c>
      <c r="Z76" s="3">
        <v>1399</v>
      </c>
      <c r="AC76" t="s">
        <v>54</v>
      </c>
      <c r="AE76">
        <v>567</v>
      </c>
      <c r="AG76">
        <v>170</v>
      </c>
      <c r="AI76">
        <v>240</v>
      </c>
    </row>
    <row r="77" spans="7:35" ht="15.75" customHeight="1">
      <c r="G77" t="s">
        <v>4</v>
      </c>
      <c r="L77" t="s">
        <v>10</v>
      </c>
      <c r="N77">
        <v>1637</v>
      </c>
      <c r="P77" s="3" t="s">
        <v>11</v>
      </c>
      <c r="R77" s="3">
        <v>1309</v>
      </c>
      <c r="T77" s="3" t="s">
        <v>12</v>
      </c>
      <c r="V77" s="3">
        <v>1725</v>
      </c>
      <c r="X77" s="3" t="s">
        <v>13</v>
      </c>
      <c r="Z77" s="3">
        <v>1245</v>
      </c>
      <c r="AC77" t="s">
        <v>4</v>
      </c>
      <c r="AE77" s="4">
        <v>620</v>
      </c>
      <c r="AG77" t="s">
        <v>61</v>
      </c>
      <c r="AI77">
        <v>251</v>
      </c>
    </row>
    <row r="78" spans="7:35" ht="15.75" customHeight="1">
      <c r="G78">
        <v>1833</v>
      </c>
      <c r="L78" t="s">
        <v>4</v>
      </c>
      <c r="N78">
        <v>1571</v>
      </c>
      <c r="P78" s="3" t="s">
        <v>4</v>
      </c>
      <c r="R78" s="3">
        <v>1345</v>
      </c>
      <c r="T78" s="3" t="s">
        <v>4</v>
      </c>
      <c r="V78" s="3">
        <v>1662</v>
      </c>
      <c r="X78" s="3" t="s">
        <v>4</v>
      </c>
      <c r="Z78" s="3">
        <v>1302</v>
      </c>
      <c r="AC78">
        <v>567</v>
      </c>
      <c r="AE78">
        <v>551</v>
      </c>
      <c r="AG78" t="s">
        <v>4</v>
      </c>
      <c r="AI78">
        <v>230</v>
      </c>
    </row>
    <row r="79" spans="7:35" ht="15.75" customHeight="1">
      <c r="G79">
        <v>2095</v>
      </c>
      <c r="L79">
        <v>1582</v>
      </c>
      <c r="N79">
        <v>1509</v>
      </c>
      <c r="P79" s="3">
        <v>1350</v>
      </c>
      <c r="R79" s="3">
        <v>1352</v>
      </c>
      <c r="T79" s="3">
        <v>1669</v>
      </c>
      <c r="V79" s="3">
        <v>1717</v>
      </c>
      <c r="X79" s="3">
        <v>1399</v>
      </c>
      <c r="Z79" s="3">
        <v>1332</v>
      </c>
      <c r="AC79">
        <v>528</v>
      </c>
      <c r="AE79">
        <v>588</v>
      </c>
      <c r="AG79">
        <v>240</v>
      </c>
      <c r="AI79">
        <v>251</v>
      </c>
    </row>
    <row r="80" spans="7:35" ht="15.75" customHeight="1">
      <c r="G80">
        <v>2095</v>
      </c>
      <c r="L80">
        <v>1774</v>
      </c>
      <c r="N80">
        <v>1486</v>
      </c>
      <c r="P80" s="3">
        <v>1472</v>
      </c>
      <c r="R80" s="3">
        <v>1357</v>
      </c>
      <c r="T80" s="3">
        <v>2002</v>
      </c>
      <c r="V80" s="3">
        <v>1662</v>
      </c>
      <c r="X80" s="3">
        <v>1511</v>
      </c>
      <c r="Z80" s="3">
        <v>1242</v>
      </c>
      <c r="AC80" t="s">
        <v>55</v>
      </c>
      <c r="AE80">
        <v>567</v>
      </c>
      <c r="AG80">
        <v>87</v>
      </c>
      <c r="AI80">
        <v>233</v>
      </c>
    </row>
    <row r="81" spans="7:35" ht="15.75" customHeight="1">
      <c r="G81" t="s">
        <v>5</v>
      </c>
      <c r="L81" t="s">
        <v>14</v>
      </c>
      <c r="N81">
        <v>1632</v>
      </c>
      <c r="P81" s="3" t="s">
        <v>15</v>
      </c>
      <c r="R81" s="3">
        <v>1374</v>
      </c>
      <c r="T81" s="3" t="s">
        <v>16</v>
      </c>
      <c r="V81" s="3">
        <v>1656</v>
      </c>
      <c r="X81" s="3" t="s">
        <v>17</v>
      </c>
      <c r="Z81" s="3">
        <v>1299</v>
      </c>
      <c r="AC81" t="s">
        <v>4</v>
      </c>
      <c r="AE81">
        <v>585</v>
      </c>
      <c r="AG81" t="s">
        <v>62</v>
      </c>
      <c r="AI81">
        <v>273</v>
      </c>
    </row>
    <row r="82" spans="7:35" ht="15.75" customHeight="1">
      <c r="G82" t="s">
        <v>5</v>
      </c>
      <c r="L82" t="s">
        <v>4</v>
      </c>
      <c r="N82">
        <v>701</v>
      </c>
      <c r="P82" s="3" t="s">
        <v>4</v>
      </c>
      <c r="R82" s="3">
        <v>1322</v>
      </c>
      <c r="T82" s="3" t="s">
        <v>4</v>
      </c>
      <c r="V82" s="3">
        <v>1610</v>
      </c>
      <c r="X82" s="3" t="s">
        <v>4</v>
      </c>
      <c r="Z82" s="3">
        <v>1297</v>
      </c>
      <c r="AC82" s="4">
        <v>620</v>
      </c>
      <c r="AE82">
        <v>605</v>
      </c>
      <c r="AG82" t="s">
        <v>4</v>
      </c>
      <c r="AI82">
        <v>263</v>
      </c>
    </row>
    <row r="83" spans="7:35" ht="15.75" customHeight="1">
      <c r="G83" t="s">
        <v>6</v>
      </c>
      <c r="L83">
        <v>1637</v>
      </c>
      <c r="N83">
        <v>855</v>
      </c>
      <c r="P83" s="3">
        <v>1309</v>
      </c>
      <c r="R83" s="3">
        <v>1317</v>
      </c>
      <c r="T83" s="3">
        <v>1725</v>
      </c>
      <c r="V83" s="3">
        <v>1652</v>
      </c>
      <c r="X83" s="3">
        <v>1245</v>
      </c>
      <c r="Z83" s="3">
        <v>1313</v>
      </c>
      <c r="AC83">
        <v>565</v>
      </c>
      <c r="AE83">
        <v>588</v>
      </c>
      <c r="AG83">
        <v>251</v>
      </c>
      <c r="AI83">
        <v>224</v>
      </c>
    </row>
    <row r="84" spans="7:35" ht="15.75" customHeight="1">
      <c r="G84" t="s">
        <v>4</v>
      </c>
      <c r="L84">
        <v>1840</v>
      </c>
      <c r="N84">
        <v>851</v>
      </c>
      <c r="P84" s="3">
        <v>1456</v>
      </c>
      <c r="R84" s="3">
        <v>1332</v>
      </c>
      <c r="T84" s="3">
        <v>1933</v>
      </c>
      <c r="V84" s="3">
        <v>1675</v>
      </c>
      <c r="X84" s="3">
        <v>1462</v>
      </c>
      <c r="Z84" s="3">
        <v>1309</v>
      </c>
      <c r="AC84" t="s">
        <v>56</v>
      </c>
      <c r="AE84">
        <v>585</v>
      </c>
      <c r="AG84">
        <v>150</v>
      </c>
      <c r="AI84">
        <v>238</v>
      </c>
    </row>
    <row r="85" spans="7:35" ht="15.75" customHeight="1">
      <c r="G85">
        <v>1837</v>
      </c>
      <c r="L85" t="s">
        <v>18</v>
      </c>
      <c r="P85" s="3" t="s">
        <v>19</v>
      </c>
      <c r="T85" s="3" t="s">
        <v>21</v>
      </c>
      <c r="V85" s="3">
        <v>1587</v>
      </c>
      <c r="X85" s="3" t="s">
        <v>20</v>
      </c>
      <c r="AC85" t="s">
        <v>4</v>
      </c>
      <c r="AG85" t="s">
        <v>63</v>
      </c>
    </row>
    <row r="86" spans="7:35" ht="15.75" customHeight="1">
      <c r="G86">
        <v>2067</v>
      </c>
      <c r="L86" t="s">
        <v>4</v>
      </c>
      <c r="N86" s="4" t="s">
        <v>49</v>
      </c>
      <c r="P86" s="3" t="s">
        <v>4</v>
      </c>
      <c r="R86" s="4" t="s">
        <v>49</v>
      </c>
      <c r="T86" s="3" t="s">
        <v>4</v>
      </c>
      <c r="X86" s="3" t="s">
        <v>4</v>
      </c>
      <c r="Z86" s="4" t="s">
        <v>49</v>
      </c>
      <c r="AC86">
        <v>551</v>
      </c>
      <c r="AE86" s="4" t="s">
        <v>49</v>
      </c>
      <c r="AG86" t="s">
        <v>4</v>
      </c>
      <c r="AI86" s="4" t="s">
        <v>49</v>
      </c>
    </row>
    <row r="87" spans="7:35" ht="15.75" customHeight="1">
      <c r="G87">
        <v>2067</v>
      </c>
      <c r="L87">
        <v>1571</v>
      </c>
      <c r="N87">
        <f>0.0534*N75-7.5855</f>
        <v>75.398100000000014</v>
      </c>
      <c r="P87" s="3">
        <v>1345</v>
      </c>
      <c r="R87">
        <f>0.0534*R75-7.5855</f>
        <v>62.635500000000008</v>
      </c>
      <c r="T87" s="3">
        <v>1662</v>
      </c>
      <c r="V87" s="4" t="s">
        <v>49</v>
      </c>
      <c r="X87" s="3">
        <v>1302</v>
      </c>
      <c r="Z87">
        <f>0.0534*Z75-7.5855</f>
        <v>66.800700000000006</v>
      </c>
      <c r="AC87">
        <v>499</v>
      </c>
      <c r="AE87">
        <f>0.0534*AE75-7.5855</f>
        <v>18.8475</v>
      </c>
      <c r="AG87">
        <v>230</v>
      </c>
      <c r="AI87">
        <f>0.0534*AI75-7.5855</f>
        <v>4.6965000000000003</v>
      </c>
    </row>
    <row r="88" spans="7:35" ht="15.75" customHeight="1">
      <c r="G88" t="s">
        <v>5</v>
      </c>
      <c r="L88">
        <v>1591</v>
      </c>
      <c r="N88">
        <f t="shared" ref="N88:N95" si="1">0.0534*N76-7.5855</f>
        <v>76.893300000000011</v>
      </c>
      <c r="P88" s="3">
        <v>1477</v>
      </c>
      <c r="R88">
        <f t="shared" ref="R88:R96" si="2">0.0534*R76-7.5855</f>
        <v>64.504500000000007</v>
      </c>
      <c r="T88" s="3">
        <v>1938</v>
      </c>
      <c r="V88">
        <f>0.0534*V75-7.5855</f>
        <v>85.010100000000008</v>
      </c>
      <c r="X88" s="3">
        <v>1453</v>
      </c>
      <c r="Z88">
        <f t="shared" ref="Z88:Z96" si="3">0.0534*Z76-7.5855</f>
        <v>67.121100000000013</v>
      </c>
      <c r="AC88" t="s">
        <v>57</v>
      </c>
      <c r="AE88">
        <f t="shared" ref="AE88:AE96" si="4">0.0534*AE76-7.5855</f>
        <v>22.692300000000003</v>
      </c>
      <c r="AG88">
        <v>167</v>
      </c>
      <c r="AI88">
        <f t="shared" ref="AI88:AI95" si="5">0.0534*AI76-7.5855</f>
        <v>5.230500000000001</v>
      </c>
    </row>
    <row r="89" spans="7:35" ht="15.75" customHeight="1">
      <c r="G89" t="s">
        <v>5</v>
      </c>
      <c r="L89" t="s">
        <v>22</v>
      </c>
      <c r="N89">
        <f t="shared" si="1"/>
        <v>79.830300000000008</v>
      </c>
      <c r="P89" s="3" t="s">
        <v>23</v>
      </c>
      <c r="T89" s="3" t="s">
        <v>25</v>
      </c>
      <c r="V89">
        <f t="shared" ref="V89:V98" si="6">0.0534*V76-7.5855</f>
        <v>81.539100000000005</v>
      </c>
      <c r="X89" s="3" t="s">
        <v>24</v>
      </c>
      <c r="Z89">
        <f t="shared" si="3"/>
        <v>58.897500000000008</v>
      </c>
      <c r="AC89" t="s">
        <v>4</v>
      </c>
      <c r="AE89">
        <f t="shared" si="4"/>
        <v>25.522500000000004</v>
      </c>
      <c r="AG89" t="s">
        <v>61</v>
      </c>
      <c r="AI89">
        <f t="shared" si="5"/>
        <v>5.8179000000000016</v>
      </c>
    </row>
    <row r="90" spans="7:35" ht="15.75" customHeight="1">
      <c r="G90" t="s">
        <v>6</v>
      </c>
      <c r="L90" t="s">
        <v>4</v>
      </c>
      <c r="N90">
        <f t="shared" si="1"/>
        <v>76.305900000000008</v>
      </c>
      <c r="P90" s="3" t="s">
        <v>4</v>
      </c>
      <c r="R90">
        <f t="shared" si="2"/>
        <v>64.237500000000011</v>
      </c>
      <c r="T90" s="3" t="s">
        <v>4</v>
      </c>
      <c r="V90">
        <f t="shared" si="6"/>
        <v>84.529500000000013</v>
      </c>
      <c r="X90" s="3" t="s">
        <v>4</v>
      </c>
      <c r="Z90">
        <f t="shared" si="3"/>
        <v>61.941300000000012</v>
      </c>
      <c r="AC90">
        <v>588</v>
      </c>
      <c r="AE90">
        <f t="shared" si="4"/>
        <v>21.837900000000001</v>
      </c>
      <c r="AG90" t="s">
        <v>4</v>
      </c>
      <c r="AI90">
        <f t="shared" si="5"/>
        <v>4.6965000000000003</v>
      </c>
    </row>
    <row r="91" spans="7:35" ht="15.75" customHeight="1">
      <c r="G91" t="s">
        <v>4</v>
      </c>
      <c r="L91">
        <v>1509</v>
      </c>
      <c r="N91">
        <f t="shared" si="1"/>
        <v>72.995100000000008</v>
      </c>
      <c r="P91" s="3">
        <v>1352</v>
      </c>
      <c r="R91">
        <f t="shared" si="2"/>
        <v>64.611300000000014</v>
      </c>
      <c r="T91" s="3">
        <v>1717</v>
      </c>
      <c r="V91">
        <f t="shared" si="6"/>
        <v>81.165300000000002</v>
      </c>
      <c r="X91" s="3">
        <v>1332</v>
      </c>
      <c r="Z91">
        <f t="shared" si="3"/>
        <v>63.543300000000002</v>
      </c>
      <c r="AC91">
        <v>519</v>
      </c>
      <c r="AE91">
        <f t="shared" si="4"/>
        <v>23.813700000000001</v>
      </c>
      <c r="AG91">
        <v>251</v>
      </c>
      <c r="AI91">
        <f t="shared" si="5"/>
        <v>5.8179000000000016</v>
      </c>
    </row>
    <row r="92" spans="7:35" ht="15.75" customHeight="1">
      <c r="G92">
        <v>1827</v>
      </c>
      <c r="L92">
        <v>1670</v>
      </c>
      <c r="N92">
        <f t="shared" si="1"/>
        <v>71.766900000000007</v>
      </c>
      <c r="P92" s="3">
        <v>1487</v>
      </c>
      <c r="R92">
        <f t="shared" si="2"/>
        <v>64.87830000000001</v>
      </c>
      <c r="T92" s="3">
        <v>1853</v>
      </c>
      <c r="V92">
        <f t="shared" si="6"/>
        <v>84.102300000000014</v>
      </c>
      <c r="X92" s="3">
        <v>1494</v>
      </c>
      <c r="Z92">
        <f t="shared" si="3"/>
        <v>58.737300000000005</v>
      </c>
      <c r="AC92" t="s">
        <v>58</v>
      </c>
      <c r="AE92">
        <f t="shared" si="4"/>
        <v>22.692300000000003</v>
      </c>
      <c r="AG92">
        <v>139</v>
      </c>
      <c r="AI92">
        <f t="shared" si="5"/>
        <v>4.8567000000000018</v>
      </c>
    </row>
    <row r="93" spans="7:35" ht="15.75" customHeight="1">
      <c r="G93">
        <v>2078</v>
      </c>
      <c r="L93" t="s">
        <v>26</v>
      </c>
      <c r="N93">
        <f>0.0534*N81-7.5855</f>
        <v>79.563300000000012</v>
      </c>
      <c r="P93" s="3" t="s">
        <v>27</v>
      </c>
      <c r="R93">
        <f t="shared" si="2"/>
        <v>65.786100000000005</v>
      </c>
      <c r="T93" s="3" t="s">
        <v>29</v>
      </c>
      <c r="V93">
        <f t="shared" si="6"/>
        <v>81.165300000000002</v>
      </c>
      <c r="X93" s="3" t="s">
        <v>28</v>
      </c>
      <c r="Z93">
        <f t="shared" si="3"/>
        <v>61.781100000000009</v>
      </c>
      <c r="AC93" t="s">
        <v>4</v>
      </c>
      <c r="AE93">
        <f t="shared" si="4"/>
        <v>23.653500000000001</v>
      </c>
      <c r="AG93" t="s">
        <v>63</v>
      </c>
      <c r="AI93">
        <f t="shared" si="5"/>
        <v>6.992700000000001</v>
      </c>
    </row>
    <row r="94" spans="7:35" ht="15.75" customHeight="1">
      <c r="G94">
        <v>2078</v>
      </c>
      <c r="L94" t="s">
        <v>4</v>
      </c>
      <c r="N94">
        <f t="shared" si="1"/>
        <v>29.847899999999999</v>
      </c>
      <c r="P94" s="3" t="s">
        <v>4</v>
      </c>
      <c r="R94">
        <f t="shared" si="2"/>
        <v>63.00930000000001</v>
      </c>
      <c r="T94" s="3" t="s">
        <v>4</v>
      </c>
      <c r="V94">
        <f t="shared" si="6"/>
        <v>80.84490000000001</v>
      </c>
      <c r="X94" s="3" t="s">
        <v>4</v>
      </c>
      <c r="Z94">
        <f t="shared" si="3"/>
        <v>61.674300000000002</v>
      </c>
      <c r="AC94">
        <v>567</v>
      </c>
      <c r="AE94">
        <f t="shared" si="4"/>
        <v>24.721500000000002</v>
      </c>
      <c r="AG94" t="s">
        <v>4</v>
      </c>
      <c r="AI94">
        <f t="shared" si="5"/>
        <v>6.4587000000000003</v>
      </c>
    </row>
    <row r="95" spans="7:35" ht="15.75" customHeight="1">
      <c r="G95" t="s">
        <v>5</v>
      </c>
      <c r="L95">
        <v>1486</v>
      </c>
      <c r="N95">
        <f t="shared" si="1"/>
        <v>38.0715</v>
      </c>
      <c r="P95" s="3">
        <v>1357</v>
      </c>
      <c r="R95">
        <f t="shared" si="2"/>
        <v>62.742300000000014</v>
      </c>
      <c r="T95" s="3">
        <v>1662</v>
      </c>
      <c r="V95">
        <f t="shared" si="6"/>
        <v>78.388500000000008</v>
      </c>
      <c r="X95" s="3">
        <v>1242</v>
      </c>
      <c r="Z95">
        <f t="shared" si="3"/>
        <v>62.528700000000015</v>
      </c>
      <c r="AC95">
        <v>452</v>
      </c>
      <c r="AE95">
        <f t="shared" si="4"/>
        <v>23.813700000000001</v>
      </c>
      <c r="AG95">
        <v>233</v>
      </c>
      <c r="AI95">
        <f t="shared" si="5"/>
        <v>4.376100000000001</v>
      </c>
    </row>
    <row r="96" spans="7:35" ht="15.75" customHeight="1">
      <c r="G96" t="s">
        <v>5</v>
      </c>
      <c r="L96">
        <v>1520</v>
      </c>
      <c r="N96">
        <f>0.0534*N84-7.5855</f>
        <v>37.857900000000001</v>
      </c>
      <c r="P96" s="3">
        <v>1495</v>
      </c>
      <c r="R96">
        <f t="shared" si="2"/>
        <v>63.543300000000002</v>
      </c>
      <c r="T96" s="3">
        <v>1827</v>
      </c>
      <c r="V96">
        <f t="shared" si="6"/>
        <v>80.63130000000001</v>
      </c>
      <c r="X96" s="3">
        <v>1502</v>
      </c>
      <c r="Z96">
        <f t="shared" si="3"/>
        <v>62.315100000000001</v>
      </c>
      <c r="AC96" t="s">
        <v>55</v>
      </c>
      <c r="AE96">
        <f t="shared" si="4"/>
        <v>23.653500000000001</v>
      </c>
      <c r="AG96">
        <v>183</v>
      </c>
      <c r="AI96">
        <f>0.0534*AI84-7.5855</f>
        <v>5.1237000000000013</v>
      </c>
    </row>
    <row r="97" spans="7:33" ht="15.75" customHeight="1">
      <c r="G97" t="s">
        <v>6</v>
      </c>
      <c r="L97" t="s">
        <v>30</v>
      </c>
      <c r="P97" s="3" t="s">
        <v>31</v>
      </c>
      <c r="T97" s="3" t="s">
        <v>25</v>
      </c>
      <c r="V97">
        <f t="shared" si="6"/>
        <v>81.859500000000011</v>
      </c>
      <c r="X97" s="3" t="s">
        <v>32</v>
      </c>
      <c r="AC97" t="s">
        <v>4</v>
      </c>
      <c r="AG97" t="s">
        <v>64</v>
      </c>
    </row>
    <row r="98" spans="7:33" ht="15.75" customHeight="1">
      <c r="G98" t="s">
        <v>4</v>
      </c>
      <c r="L98" t="s">
        <v>4</v>
      </c>
      <c r="P98" s="3" t="s">
        <v>4</v>
      </c>
      <c r="T98" s="3" t="s">
        <v>4</v>
      </c>
      <c r="V98">
        <f t="shared" si="6"/>
        <v>77.160300000000007</v>
      </c>
      <c r="X98" s="3" t="s">
        <v>4</v>
      </c>
      <c r="AC98">
        <v>585</v>
      </c>
      <c r="AG98" t="s">
        <v>4</v>
      </c>
    </row>
    <row r="99" spans="7:33" ht="15.75" customHeight="1">
      <c r="G99">
        <v>1879</v>
      </c>
      <c r="L99">
        <v>851</v>
      </c>
      <c r="P99" s="3">
        <v>1374</v>
      </c>
      <c r="T99" s="3">
        <v>1656</v>
      </c>
      <c r="X99" s="3">
        <v>1299</v>
      </c>
      <c r="AC99">
        <v>473</v>
      </c>
      <c r="AG99">
        <v>273</v>
      </c>
    </row>
    <row r="100" spans="7:33" ht="15.75" customHeight="1">
      <c r="G100">
        <v>2134</v>
      </c>
      <c r="L100">
        <v>897</v>
      </c>
      <c r="P100" s="3">
        <v>1498</v>
      </c>
      <c r="T100" s="3">
        <v>1836</v>
      </c>
      <c r="X100" s="3">
        <v>1479</v>
      </c>
      <c r="AC100" t="s">
        <v>59</v>
      </c>
      <c r="AG100">
        <v>97</v>
      </c>
    </row>
    <row r="101" spans="7:33" ht="15.75" customHeight="1">
      <c r="G101">
        <v>2134</v>
      </c>
      <c r="L101" t="s">
        <v>33</v>
      </c>
      <c r="P101" s="3" t="s">
        <v>34</v>
      </c>
      <c r="T101" s="3" t="s">
        <v>36</v>
      </c>
      <c r="X101" s="3" t="s">
        <v>35</v>
      </c>
      <c r="AC101" t="s">
        <v>4</v>
      </c>
      <c r="AG101" t="s">
        <v>65</v>
      </c>
    </row>
    <row r="102" spans="7:33" ht="15.75" customHeight="1">
      <c r="G102" t="s">
        <v>5</v>
      </c>
      <c r="L102" t="s">
        <v>4</v>
      </c>
      <c r="P102" s="3" t="s">
        <v>4</v>
      </c>
      <c r="T102" s="3" t="s">
        <v>4</v>
      </c>
      <c r="X102" s="3" t="s">
        <v>4</v>
      </c>
      <c r="AC102">
        <v>605</v>
      </c>
      <c r="AG102" t="s">
        <v>4</v>
      </c>
    </row>
    <row r="103" spans="7:33" ht="15.75" customHeight="1">
      <c r="G103" t="s">
        <v>5</v>
      </c>
      <c r="L103">
        <v>701</v>
      </c>
      <c r="P103" s="3">
        <v>1322</v>
      </c>
      <c r="T103" s="3">
        <v>1610</v>
      </c>
      <c r="X103" s="3">
        <v>1297</v>
      </c>
      <c r="AC103">
        <v>560</v>
      </c>
      <c r="AG103">
        <v>263</v>
      </c>
    </row>
    <row r="104" spans="7:33" ht="15.75" customHeight="1">
      <c r="G104" t="s">
        <v>6</v>
      </c>
      <c r="L104">
        <v>772</v>
      </c>
      <c r="P104" s="3">
        <v>1520</v>
      </c>
      <c r="T104" s="3">
        <v>1851</v>
      </c>
      <c r="X104" s="3">
        <v>1518</v>
      </c>
      <c r="AC104" t="s">
        <v>60</v>
      </c>
      <c r="AG104">
        <v>165</v>
      </c>
    </row>
    <row r="105" spans="7:33" ht="15.75" customHeight="1">
      <c r="G105" t="s">
        <v>4</v>
      </c>
      <c r="L105" t="s">
        <v>37</v>
      </c>
      <c r="P105" s="3" t="s">
        <v>38</v>
      </c>
      <c r="T105" s="3" t="s">
        <v>40</v>
      </c>
      <c r="X105" s="3" t="s">
        <v>39</v>
      </c>
      <c r="AC105" t="s">
        <v>4</v>
      </c>
      <c r="AG105" t="s">
        <v>66</v>
      </c>
    </row>
    <row r="106" spans="7:33" ht="15.75" customHeight="1">
      <c r="G106">
        <v>1868</v>
      </c>
      <c r="L106" t="s">
        <v>4</v>
      </c>
      <c r="P106" s="3" t="s">
        <v>4</v>
      </c>
      <c r="T106" s="3" t="s">
        <v>4</v>
      </c>
      <c r="X106" s="3" t="s">
        <v>4</v>
      </c>
      <c r="AC106">
        <v>588</v>
      </c>
      <c r="AG106" t="s">
        <v>4</v>
      </c>
    </row>
    <row r="107" spans="7:33" ht="15.75" customHeight="1">
      <c r="G107">
        <v>2154</v>
      </c>
      <c r="L107">
        <v>855</v>
      </c>
      <c r="P107" s="3">
        <v>1317</v>
      </c>
      <c r="T107" s="3">
        <v>1652</v>
      </c>
      <c r="X107" s="3">
        <v>1313</v>
      </c>
      <c r="AC107">
        <v>587</v>
      </c>
      <c r="AG107">
        <v>224</v>
      </c>
    </row>
    <row r="108" spans="7:33" ht="15.75" customHeight="1">
      <c r="G108">
        <v>2154</v>
      </c>
      <c r="L108">
        <v>862</v>
      </c>
      <c r="P108" s="3">
        <v>1457</v>
      </c>
      <c r="T108" s="3">
        <v>1857</v>
      </c>
      <c r="X108" s="3">
        <v>1398</v>
      </c>
      <c r="AC108" t="s">
        <v>58</v>
      </c>
      <c r="AG108">
        <v>104</v>
      </c>
    </row>
    <row r="109" spans="7:33" ht="15.75" customHeight="1">
      <c r="G109" t="s">
        <v>5</v>
      </c>
      <c r="L109" t="s">
        <v>41</v>
      </c>
      <c r="P109" s="3" t="s">
        <v>42</v>
      </c>
      <c r="T109" s="3" t="s">
        <v>44</v>
      </c>
      <c r="X109" s="3" t="s">
        <v>43</v>
      </c>
      <c r="AC109" t="s">
        <v>4</v>
      </c>
      <c r="AG109" t="s">
        <v>67</v>
      </c>
    </row>
    <row r="110" spans="7:33" ht="15.75" customHeight="1">
      <c r="G110" t="s">
        <v>5</v>
      </c>
      <c r="L110" t="s">
        <v>4</v>
      </c>
      <c r="P110" s="3" t="s">
        <v>4</v>
      </c>
      <c r="T110" s="3" t="s">
        <v>4</v>
      </c>
      <c r="X110" s="3" t="s">
        <v>4</v>
      </c>
      <c r="AC110">
        <v>585</v>
      </c>
      <c r="AG110" t="s">
        <v>4</v>
      </c>
    </row>
    <row r="111" spans="7:33" ht="15.75" customHeight="1">
      <c r="G111" t="s">
        <v>6</v>
      </c>
      <c r="L111">
        <v>1632</v>
      </c>
      <c r="P111" s="3">
        <v>1332</v>
      </c>
      <c r="T111" s="3">
        <v>1675</v>
      </c>
      <c r="X111" s="3">
        <v>1309</v>
      </c>
      <c r="AC111">
        <v>435</v>
      </c>
      <c r="AG111">
        <v>238</v>
      </c>
    </row>
    <row r="112" spans="7:33" ht="15.75" customHeight="1">
      <c r="G112" t="s">
        <v>4</v>
      </c>
      <c r="L112">
        <v>1751</v>
      </c>
      <c r="P112" s="3">
        <v>1494</v>
      </c>
      <c r="T112" s="3">
        <v>1872</v>
      </c>
      <c r="X112" s="3">
        <v>1490</v>
      </c>
      <c r="AC112" t="s">
        <v>59</v>
      </c>
      <c r="AG112">
        <v>127</v>
      </c>
    </row>
    <row r="113" spans="7:33" ht="15.75" customHeight="1">
      <c r="G113">
        <v>1862</v>
      </c>
      <c r="L113" t="s">
        <v>45</v>
      </c>
      <c r="P113" s="3" t="s">
        <v>46</v>
      </c>
      <c r="T113" s="3" t="s">
        <v>48</v>
      </c>
      <c r="X113" s="3" t="s">
        <v>47</v>
      </c>
      <c r="AG113" t="s">
        <v>68</v>
      </c>
    </row>
    <row r="114" spans="7:33" ht="15.75" customHeight="1">
      <c r="G114">
        <v>2131</v>
      </c>
      <c r="T114" s="3" t="s">
        <v>4</v>
      </c>
      <c r="X114" s="3"/>
    </row>
    <row r="115" spans="7:33" ht="15.75" customHeight="1">
      <c r="G115">
        <v>2131</v>
      </c>
      <c r="T115" s="3">
        <v>1587</v>
      </c>
    </row>
    <row r="116" spans="7:33" ht="15.75" customHeight="1">
      <c r="G116" t="s">
        <v>5</v>
      </c>
      <c r="T116" s="3">
        <v>1899</v>
      </c>
    </row>
    <row r="117" spans="7:33" ht="15.75" customHeight="1">
      <c r="G117" t="s">
        <v>5</v>
      </c>
    </row>
    <row r="118" spans="7:33" ht="15.75" customHeight="1">
      <c r="G118" t="s">
        <v>6</v>
      </c>
    </row>
    <row r="119" spans="7:33" ht="15.75" customHeight="1">
      <c r="G119" t="s">
        <v>4</v>
      </c>
    </row>
    <row r="120" spans="7:33" ht="15.75" customHeight="1">
      <c r="G120">
        <v>1867</v>
      </c>
    </row>
    <row r="121" spans="7:33" ht="15.75" customHeight="1">
      <c r="G121">
        <v>2131</v>
      </c>
    </row>
    <row r="122" spans="7:33" ht="15.75" customHeight="1">
      <c r="G122">
        <v>2131</v>
      </c>
    </row>
    <row r="123" spans="7:33" ht="15.75" customHeight="1">
      <c r="G123" t="s">
        <v>5</v>
      </c>
    </row>
    <row r="124" spans="7:33" ht="15.75" customHeight="1">
      <c r="G124" t="s">
        <v>5</v>
      </c>
    </row>
    <row r="125" spans="7:33" ht="15.75" customHeight="1">
      <c r="G125" t="s">
        <v>6</v>
      </c>
    </row>
    <row r="126" spans="7:33" ht="15.75" customHeight="1">
      <c r="G126" t="s">
        <v>4</v>
      </c>
    </row>
    <row r="127" spans="7:33" ht="15.75" customHeight="1">
      <c r="G127">
        <v>1742</v>
      </c>
    </row>
    <row r="128" spans="7:33" ht="15.75" customHeight="1">
      <c r="G128">
        <v>1973</v>
      </c>
    </row>
    <row r="129" spans="7:7" ht="15.75" customHeight="1">
      <c r="G129">
        <v>1973</v>
      </c>
    </row>
    <row r="130" spans="7:7" ht="15.75" customHeight="1">
      <c r="G130" t="s">
        <v>5</v>
      </c>
    </row>
    <row r="131" spans="7:7" ht="15.75" customHeight="1">
      <c r="G131" t="s">
        <v>5</v>
      </c>
    </row>
    <row r="132" spans="7:7" ht="15.75" customHeight="1">
      <c r="G132" t="s">
        <v>6</v>
      </c>
    </row>
    <row r="133" spans="7:7" ht="15.75" customHeight="1">
      <c r="G133" t="s">
        <v>4</v>
      </c>
    </row>
    <row r="134" spans="7:7" ht="15.75" customHeight="1">
      <c r="G134">
        <v>1734</v>
      </c>
    </row>
    <row r="135" spans="7:7" ht="15.75" customHeight="1">
      <c r="G135">
        <v>1966</v>
      </c>
    </row>
    <row r="136" spans="7:7" ht="15.75" customHeight="1">
      <c r="G136">
        <v>1966</v>
      </c>
    </row>
    <row r="137" spans="7:7" ht="15.75" customHeight="1">
      <c r="G137" t="s">
        <v>5</v>
      </c>
    </row>
    <row r="138" spans="7:7" ht="15.75" customHeight="1">
      <c r="G138" t="s">
        <v>5</v>
      </c>
    </row>
    <row r="139" spans="7:7" ht="15.75" customHeight="1">
      <c r="G139" t="s">
        <v>6</v>
      </c>
    </row>
    <row r="140" spans="7:7" ht="15.75" customHeight="1">
      <c r="G140" t="s">
        <v>4</v>
      </c>
    </row>
    <row r="141" spans="7:7" ht="15.75" customHeight="1">
      <c r="G141">
        <v>1700</v>
      </c>
    </row>
    <row r="142" spans="7:7" ht="15.75" customHeight="1">
      <c r="G142">
        <v>1920</v>
      </c>
    </row>
    <row r="143" spans="7:7" ht="15.75" customHeight="1">
      <c r="G143">
        <v>1920</v>
      </c>
    </row>
    <row r="144" spans="7:7" ht="15.75" customHeight="1">
      <c r="G144" t="s">
        <v>5</v>
      </c>
    </row>
    <row r="145" spans="7:7" ht="15.75" customHeight="1">
      <c r="G145" t="s">
        <v>5</v>
      </c>
    </row>
    <row r="146" spans="7:7" ht="15.75" customHeight="1">
      <c r="G146" t="s">
        <v>6</v>
      </c>
    </row>
    <row r="147" spans="7:7" ht="15.75" customHeight="1">
      <c r="G147" t="s">
        <v>4</v>
      </c>
    </row>
    <row r="148" spans="7:7" ht="15.75" customHeight="1">
      <c r="G148">
        <v>1661</v>
      </c>
    </row>
    <row r="149" spans="7:7" ht="15.75" customHeight="1">
      <c r="G149">
        <v>1870</v>
      </c>
    </row>
    <row r="150" spans="7:7" ht="15.75" customHeight="1">
      <c r="G150">
        <v>1870</v>
      </c>
    </row>
    <row r="151" spans="7:7" ht="15.75" customHeight="1">
      <c r="G151" t="s">
        <v>5</v>
      </c>
    </row>
    <row r="152" spans="7:7" ht="15.75" customHeight="1">
      <c r="G152" t="s">
        <v>5</v>
      </c>
    </row>
    <row r="153" spans="7:7" ht="15.75" customHeight="1">
      <c r="G153" t="s">
        <v>6</v>
      </c>
    </row>
    <row r="154" spans="7:7" ht="15.75" customHeight="1">
      <c r="G154" t="s">
        <v>4</v>
      </c>
    </row>
    <row r="155" spans="7:7" ht="15.75" customHeight="1">
      <c r="G155">
        <v>1800</v>
      </c>
    </row>
    <row r="156" spans="7:7" ht="15.75" customHeight="1">
      <c r="G156">
        <v>2039</v>
      </c>
    </row>
    <row r="157" spans="7:7" ht="15.75" customHeight="1">
      <c r="G157">
        <v>2039</v>
      </c>
    </row>
    <row r="158" spans="7:7" ht="15.75" customHeight="1"/>
    <row r="159" spans="7:7" ht="15.75" customHeight="1"/>
    <row r="160" spans="7: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G73:AH73"/>
    <mergeCell ref="L73:N73"/>
    <mergeCell ref="P73:R73"/>
    <mergeCell ref="T73:V73"/>
    <mergeCell ref="X73:AA73"/>
    <mergeCell ref="AC73:AD73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2019-05-30T07:15:27Z</dcterms:created>
  <dcterms:modified xsi:type="dcterms:W3CDTF">2020-03-10T08:11:13Z</dcterms:modified>
</cp:coreProperties>
</file>