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4115" windowHeight="774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0" i="1"/>
  <c r="E9"/>
  <c r="E4"/>
  <c r="E5" s="1"/>
  <c r="E3"/>
  <c r="E2"/>
  <c r="E6" l="1"/>
  <c r="F6" s="1"/>
</calcChain>
</file>

<file path=xl/sharedStrings.xml><?xml version="1.0" encoding="utf-8"?>
<sst xmlns="http://schemas.openxmlformats.org/spreadsheetml/2006/main" count="20" uniqueCount="20">
  <si>
    <t>SF</t>
  </si>
  <si>
    <t>CR</t>
  </si>
  <si>
    <t>Payload length</t>
  </si>
  <si>
    <t>Header</t>
  </si>
  <si>
    <t>CRC</t>
  </si>
  <si>
    <t>4/5</t>
  </si>
  <si>
    <t>Tsym [s]=</t>
  </si>
  <si>
    <t>BW [Hz]</t>
  </si>
  <si>
    <t>Tpreamble=</t>
  </si>
  <si>
    <t>payloadSymbNb=</t>
  </si>
  <si>
    <t>DE</t>
  </si>
  <si>
    <t>Tpayload=</t>
  </si>
  <si>
    <t>[ms]</t>
  </si>
  <si>
    <t>https://github.com/avbentem/lorawan-airtime-ui/blob/master/doc/LoraDesignGuide_STD.pdf</t>
  </si>
  <si>
    <t>ToA=</t>
  </si>
  <si>
    <t>Tinterval [min] =</t>
  </si>
  <si>
    <t xml:space="preserve">DutyCycle </t>
  </si>
  <si>
    <t xml:space="preserve">      TTN restriction 30s ToA per day per device </t>
  </si>
  <si>
    <t xml:space="preserve">      Waiting time between transmissions</t>
  </si>
  <si>
    <t xml:space="preserve">Preamble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</si>
</sst>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 applyProtection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34881</xdr:rowOff>
    </xdr:from>
    <xdr:to>
      <xdr:col>7</xdr:col>
      <xdr:colOff>504825</xdr:colOff>
      <xdr:row>21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2511381"/>
          <a:ext cx="5429250" cy="1603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bentem/lorawan-airtime-ui/blob/master/doc/LoraDesignGuide_ST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C6" sqref="C6"/>
    </sheetView>
  </sheetViews>
  <sheetFormatPr baseColWidth="10" defaultRowHeight="15"/>
  <cols>
    <col min="1" max="1" width="14.140625" bestFit="1" customWidth="1"/>
    <col min="4" max="4" width="16.5703125" bestFit="1" customWidth="1"/>
    <col min="5" max="5" width="11.85546875" bestFit="1" customWidth="1"/>
  </cols>
  <sheetData>
    <row r="1" spans="1:7">
      <c r="A1" s="1" t="s">
        <v>0</v>
      </c>
      <c r="B1" s="1">
        <v>7</v>
      </c>
      <c r="C1" s="1"/>
    </row>
    <row r="2" spans="1:7">
      <c r="A2" s="1" t="s">
        <v>7</v>
      </c>
      <c r="B2" s="1">
        <v>125000</v>
      </c>
      <c r="C2" s="1"/>
      <c r="D2" s="4" t="s">
        <v>6</v>
      </c>
      <c r="E2" s="4">
        <f>(2^B1)/B2</f>
        <v>1.024E-3</v>
      </c>
    </row>
    <row r="3" spans="1:7">
      <c r="A3" s="1"/>
      <c r="B3" s="1"/>
      <c r="C3" s="1"/>
      <c r="D3" s="4" t="s">
        <v>8</v>
      </c>
      <c r="E3" s="4">
        <f>(B7+4.25)*E2</f>
        <v>1.2544E-2</v>
      </c>
    </row>
    <row r="4" spans="1:7">
      <c r="A4" s="1" t="s">
        <v>1</v>
      </c>
      <c r="B4" s="1">
        <v>1</v>
      </c>
      <c r="C4" s="2" t="s">
        <v>5</v>
      </c>
      <c r="D4" s="4" t="s">
        <v>9</v>
      </c>
      <c r="E4" s="4">
        <f>8+MAX(ROUNDUP(((8*B6-4*B1+28+16-20*B8)/(4*(B1-2*B10))),0)*(B4+4),0)</f>
        <v>43</v>
      </c>
    </row>
    <row r="5" spans="1:7">
      <c r="A5" s="1"/>
      <c r="B5" s="1"/>
      <c r="C5" s="1"/>
      <c r="D5" s="4" t="s">
        <v>11</v>
      </c>
      <c r="E5" s="4">
        <f>E4*E2</f>
        <v>4.4031999999999995E-2</v>
      </c>
    </row>
    <row r="6" spans="1:7">
      <c r="A6" s="1" t="s">
        <v>2</v>
      </c>
      <c r="B6" s="1">
        <v>22</v>
      </c>
      <c r="C6" s="1"/>
      <c r="D6" s="3" t="s">
        <v>14</v>
      </c>
      <c r="E6" s="3">
        <f>E3+E5</f>
        <v>5.6575999999999994E-2</v>
      </c>
      <c r="F6" s="3">
        <f>E6*1000</f>
        <v>56.575999999999993</v>
      </c>
      <c r="G6" s="3" t="s">
        <v>12</v>
      </c>
    </row>
    <row r="7" spans="1:7">
      <c r="A7" s="1" t="s">
        <v>19</v>
      </c>
      <c r="B7" s="1">
        <v>8</v>
      </c>
      <c r="C7" s="1"/>
    </row>
    <row r="8" spans="1:7">
      <c r="A8" s="1" t="s">
        <v>3</v>
      </c>
      <c r="B8" s="1">
        <v>0</v>
      </c>
      <c r="C8" s="1"/>
    </row>
    <row r="9" spans="1:7">
      <c r="A9" s="1" t="s">
        <v>4</v>
      </c>
      <c r="B9" s="1">
        <v>1</v>
      </c>
      <c r="C9" s="1"/>
      <c r="D9" t="s">
        <v>16</v>
      </c>
      <c r="E9">
        <f>30/86400</f>
        <v>3.4722222222222224E-4</v>
      </c>
      <c r="F9" t="s">
        <v>17</v>
      </c>
    </row>
    <row r="10" spans="1:7">
      <c r="A10" s="1" t="s">
        <v>10</v>
      </c>
      <c r="B10" s="1">
        <v>0</v>
      </c>
      <c r="C10" s="1"/>
      <c r="D10" s="6" t="s">
        <v>15</v>
      </c>
      <c r="E10" s="6">
        <f>((E6/E9)-E6)/60</f>
        <v>2.7147050666666663</v>
      </c>
      <c r="F10" t="s">
        <v>18</v>
      </c>
    </row>
    <row r="13" spans="1:7">
      <c r="B13" s="5" t="s">
        <v>13</v>
      </c>
    </row>
  </sheetData>
  <hyperlinks>
    <hyperlink ref="B1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2019-10-16T09:40:54Z</dcterms:created>
  <dcterms:modified xsi:type="dcterms:W3CDTF">2019-10-16T10:24:14Z</dcterms:modified>
</cp:coreProperties>
</file>