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pra\Downloads\"/>
    </mc:Choice>
  </mc:AlternateContent>
  <xr:revisionPtr revIDLastSave="0" documentId="8_{78FD3E77-3D3C-49C3-907B-9C23FC50C6F9}" xr6:coauthVersionLast="47" xr6:coauthVersionMax="47" xr10:uidLastSave="{00000000-0000-0000-0000-000000000000}"/>
  <bookViews>
    <workbookView xWindow="-120" yWindow="-120" windowWidth="20730" windowHeight="11160" activeTab="2" xr2:uid="{4CE0BFA1-3F48-47F9-9294-3EF16AEA761A}"/>
  </bookViews>
  <sheets>
    <sheet name="Toy_PowerBI_Example" sheetId="3" r:id="rId1"/>
    <sheet name="capstone_tables_part1" sheetId="1" r:id="rId2"/>
    <sheet name="capstone_table_part2" sheetId="2" r:id="rId3"/>
  </sheets>
  <externalReferences>
    <externalReference r:id="rId4"/>
  </externalReferences>
  <definedNames>
    <definedName name="ExternalData_1" localSheetId="0" hidden="1">Toy_PowerBI_Example!$K$4:$N$24</definedName>
    <definedName name="MidVal">[1]Sales_Transactions_Dataset_Week!$BH$3</definedName>
    <definedName name="ModVal">[1]Sales_Transactions_Dataset_Week!$BH$2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2" i="1"/>
  <c r="R11" i="1"/>
  <c r="R10" i="1"/>
  <c r="R9" i="1"/>
  <c r="R8" i="1"/>
  <c r="R7" i="1"/>
  <c r="R6" i="1"/>
  <c r="R5" i="1"/>
  <c r="R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<sst xmlns="http://schemas.openxmlformats.org/spreadsheetml/2006/main" count="549" uniqueCount="152">
  <si>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</si>
  <si>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</si>
  <si>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</si>
  <si>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</si>
  <si>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</si>
  <si>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</si>
  <si>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</si>
  <si>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</si>
  <si>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</si>
  <si>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</si>
  <si>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</si>
  <si>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</si>
  <si>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</si>
  <si>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</si>
  <si>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</si>
  <si>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</si>
  <si>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</si>
  <si>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</si>
  <si>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</si>
  <si>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</si>
  <si>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</si>
  <si>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</si>
  <si>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</si>
  <si>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</si>
  <si>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</si>
  <si>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</si>
  <si>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</si>
  <si>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</si>
  <si>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</si>
  <si>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</si>
  <si>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</si>
  <si>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</si>
  <si>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</si>
  <si>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</si>
  <si>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</si>
  <si>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</si>
  <si>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</si>
  <si>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</si>
  <si>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</si>
  <si>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</si>
  <si>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</si>
  <si>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</si>
  <si>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</si>
  <si>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</si>
  <si>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</si>
  <si>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</si>
  <si>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</si>
  <si>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</si>
  <si>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</si>
  <si>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</si>
  <si>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</si>
  <si>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</si>
  <si>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</si>
  <si>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</si>
  <si>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</si>
  <si>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</si>
  <si>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</si>
  <si>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</si>
  <si>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</si>
  <si>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</si>
  <si>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</si>
  <si>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</si>
  <si>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</si>
  <si>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</si>
  <si>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</si>
  <si>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</si>
  <si>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</si>
  <si>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</si>
  <si>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</si>
  <si>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</si>
  <si>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</si>
  <si>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</si>
  <si>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</si>
  <si>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</si>
  <si>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</si>
  <si>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</si>
  <si>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</si>
  <si>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</si>
  <si>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</si>
  <si>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</si>
  <si>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</si>
  <si>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</si>
  <si>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</si>
  <si>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</si>
  <si>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</si>
  <si>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</si>
  <si>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</si>
  <si>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</si>
  <si>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</si>
  <si>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</si>
  <si>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</si>
  <si>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</si>
  <si>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</si>
  <si>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</si>
  <si>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</si>
  <si>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</si>
  <si>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</si>
  <si>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</si>
  <si>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</si>
  <si>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</si>
  <si>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</si>
  <si>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</si>
  <si>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</si>
  <si>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</si>
  <si>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</si>
  <si>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</si>
  <si>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</si>
  <si>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</si>
  <si>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</si>
  <si>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</si>
  <si>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</si>
  <si>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</si>
  <si>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</si>
  <si>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</si>
  <si>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</si>
  <si>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</si>
  <si>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</si>
  <si>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</si>
  <si>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</si>
  <si>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</si>
  <si>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</si>
  <si>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</si>
  <si>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</si>
  <si>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</si>
  <si>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</si>
  <si>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</si>
  <si>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</si>
  <si>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</si>
  <si>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</si>
  <si>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</si>
  <si>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</si>
  <si>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</si>
  <si>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</si>
  <si>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</si>
  <si>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</si>
  <si>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</si>
  <si>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</si>
  <si>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</si>
  <si>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</si>
  <si>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</si>
  <si>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</si>
  <si>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</si>
  <si>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</si>
  <si>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</si>
  <si>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</si>
  <si>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</si>
  <si>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</si>
  <si>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</si>
  <si>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</si>
  <si>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</si>
  <si>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ITEM_CODE includes PROD and ESP</t>
  </si>
  <si>
    <t>IsFound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</si>
</sst>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12">
    <dxf>
      <numFmt numFmtId="19" formatCode="m/d/yyyy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em_outlook/Desktop/capstone/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11">
  <autoFilter ref="C4:I9" xr:uid="{BD92D24F-77DF-4397-B059-D99556F0CE07}"/>
  <tableColumns count="7">
    <tableColumn id="1" xr3:uid="{2EE46756-0885-4500-9F9C-49A4C84DC484}" name="Division/Sales Year" dataDxfId="10"/>
    <tableColumn id="7" xr3:uid="{B123582C-7E03-4536-8CED-1088A27F627D}" name="Business Unit" dataDxfId="9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8"/>
    <tableColumn id="4" xr3:uid="{2B137263-2257-40F8-932F-1AA29007894C}" uniqueName="4" name="Business Unit" queryTableFieldId="4" dataDxfId="7"/>
    <tableColumn id="2" xr3:uid="{3C995385-0C5E-400C-87DC-10214F88290E}" uniqueName="2" name="Year" queryTableFieldId="2" dataDxfId="6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ID"/>
    <tableColumn id="6" xr3:uid="{753BA58D-DD6C-49FF-9927-0296607DF489}" name="IsFound" dataDxfId="5">
      <calculatedColumnFormula>ISNUMBER(MATCH(Table9[[#This Row],[EmpID]], capstone_productSales[EMP_ID], 0))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07" totalsRowShown="0">
  <autoFilter ref="H3:M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0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1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O3:AC11" totalsRowShown="0">
  <autoFilter ref="O3:AC11" xr:uid="{5638EAE4-392D-478B-A26F-EFA19E4BF066}"/>
  <tableColumns count="15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4">
      <calculatedColumnFormula>HYPERLINK(Table11[[#This Row],[URL]], Table11[[#This Row],[PROD_NAME]])</calculatedColumnFormula>
    </tableColumn>
    <tableColumn id="4" xr3:uid="{FE1CF50A-5EBB-433B-B44E-D18A0E76360C}" name="Manufacturer"/>
    <tableColumn id="5" xr3:uid="{888B98A6-B12C-4461-B859-0B18935F5B0B}" name="Extended Service Plan"/>
    <tableColumn id="6" xr3:uid="{9CA4AA44-4FD7-4267-90BE-4853567EA1CB}" name="Warranty Price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3"/>
    <tableColumn id="2" xr3:uid="{179A1A1C-1B03-4F57-BD1E-79939B8CC8AB}" name="EMP_ID" dataDxfId="2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workbookViewId="0">
      <selection activeCell="I20" sqref="I20"/>
    </sheetView>
  </sheetViews>
  <sheetFormatPr defaultRowHeight="15" x14ac:dyDescent="0.25"/>
  <cols>
    <col min="3" max="4" width="20.140625" customWidth="1"/>
    <col min="11" max="11" width="20.5703125" bestFit="1" customWidth="1"/>
    <col min="12" max="12" width="15.42578125" bestFit="1" customWidth="1"/>
    <col min="13" max="13" width="7.28515625" bestFit="1" customWidth="1"/>
    <col min="14" max="14" width="7.85546875" bestFit="1" customWidth="1"/>
  </cols>
  <sheetData>
    <row r="2" spans="3:14" x14ac:dyDescent="0.25">
      <c r="C2" t="s">
        <v>144</v>
      </c>
      <c r="K2" t="s">
        <v>143</v>
      </c>
    </row>
    <row r="3" spans="3:14" x14ac:dyDescent="0.25">
      <c r="K3" t="s">
        <v>142</v>
      </c>
    </row>
    <row r="4" spans="3:14" x14ac:dyDescent="0.25">
      <c r="C4" s="4" t="s">
        <v>140</v>
      </c>
      <c r="D4" s="4" t="s">
        <v>139</v>
      </c>
      <c r="E4" s="4" t="s">
        <v>133</v>
      </c>
      <c r="F4" s="4" t="s">
        <v>132</v>
      </c>
      <c r="G4" s="4" t="s">
        <v>131</v>
      </c>
      <c r="H4" s="4" t="s">
        <v>130</v>
      </c>
      <c r="I4" s="4" t="s">
        <v>127</v>
      </c>
      <c r="K4" t="s">
        <v>140</v>
      </c>
      <c r="L4" t="s">
        <v>139</v>
      </c>
      <c r="M4" t="s">
        <v>122</v>
      </c>
      <c r="N4" t="s">
        <v>141</v>
      </c>
    </row>
    <row r="5" spans="3:14" x14ac:dyDescent="0.25">
      <c r="C5" s="4" t="s">
        <v>138</v>
      </c>
      <c r="D5" s="4" t="s">
        <v>128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138</v>
      </c>
      <c r="L5" t="s">
        <v>128</v>
      </c>
      <c r="M5" t="s">
        <v>133</v>
      </c>
      <c r="N5">
        <v>3718</v>
      </c>
    </row>
    <row r="6" spans="3:14" x14ac:dyDescent="0.25">
      <c r="C6" s="4" t="s">
        <v>137</v>
      </c>
      <c r="D6" s="4" t="s">
        <v>128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138</v>
      </c>
      <c r="L6" t="s">
        <v>128</v>
      </c>
      <c r="M6" t="s">
        <v>132</v>
      </c>
      <c r="N6">
        <v>8577</v>
      </c>
    </row>
    <row r="7" spans="3:14" x14ac:dyDescent="0.25">
      <c r="C7" s="4" t="s">
        <v>136</v>
      </c>
      <c r="D7" s="4" t="s">
        <v>134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138</v>
      </c>
      <c r="L7" t="s">
        <v>128</v>
      </c>
      <c r="M7" t="s">
        <v>131</v>
      </c>
      <c r="N7">
        <v>1993</v>
      </c>
    </row>
    <row r="8" spans="3:14" x14ac:dyDescent="0.25">
      <c r="C8" s="4" t="s">
        <v>135</v>
      </c>
      <c r="D8" s="4" t="s">
        <v>134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138</v>
      </c>
      <c r="L8" t="s">
        <v>128</v>
      </c>
      <c r="M8" t="s">
        <v>130</v>
      </c>
      <c r="N8">
        <v>3690</v>
      </c>
    </row>
    <row r="9" spans="3:14" x14ac:dyDescent="0.25">
      <c r="C9" s="4" t="s">
        <v>129</v>
      </c>
      <c r="D9" s="4" t="s">
        <v>128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138</v>
      </c>
      <c r="L9" t="s">
        <v>128</v>
      </c>
      <c r="M9" t="s">
        <v>127</v>
      </c>
      <c r="N9">
        <v>9553</v>
      </c>
    </row>
    <row r="10" spans="3:14" x14ac:dyDescent="0.25">
      <c r="K10" t="s">
        <v>136</v>
      </c>
      <c r="L10" t="s">
        <v>134</v>
      </c>
      <c r="M10" t="s">
        <v>133</v>
      </c>
      <c r="N10">
        <v>1320</v>
      </c>
    </row>
    <row r="11" spans="3:14" x14ac:dyDescent="0.25">
      <c r="K11" t="s">
        <v>136</v>
      </c>
      <c r="L11" t="s">
        <v>134</v>
      </c>
      <c r="M11" t="s">
        <v>132</v>
      </c>
      <c r="N11">
        <v>6676</v>
      </c>
    </row>
    <row r="12" spans="3:14" x14ac:dyDescent="0.25">
      <c r="K12" t="s">
        <v>136</v>
      </c>
      <c r="L12" t="s">
        <v>134</v>
      </c>
      <c r="M12" t="s">
        <v>131</v>
      </c>
      <c r="N12">
        <v>1771</v>
      </c>
    </row>
    <row r="13" spans="3:14" x14ac:dyDescent="0.25">
      <c r="K13" t="s">
        <v>136</v>
      </c>
      <c r="L13" t="s">
        <v>134</v>
      </c>
      <c r="M13" t="s">
        <v>130</v>
      </c>
      <c r="N13">
        <v>4000</v>
      </c>
    </row>
    <row r="14" spans="3:14" x14ac:dyDescent="0.25">
      <c r="K14" t="s">
        <v>136</v>
      </c>
      <c r="L14" t="s">
        <v>134</v>
      </c>
      <c r="M14" t="s">
        <v>127</v>
      </c>
      <c r="N14">
        <v>9983</v>
      </c>
    </row>
    <row r="15" spans="3:14" x14ac:dyDescent="0.25">
      <c r="K15" t="s">
        <v>135</v>
      </c>
      <c r="L15" t="s">
        <v>134</v>
      </c>
      <c r="M15" t="s">
        <v>133</v>
      </c>
      <c r="N15">
        <v>100000</v>
      </c>
    </row>
    <row r="16" spans="3:14" x14ac:dyDescent="0.25">
      <c r="K16" t="s">
        <v>135</v>
      </c>
      <c r="L16" t="s">
        <v>134</v>
      </c>
      <c r="M16" t="s">
        <v>132</v>
      </c>
      <c r="N16">
        <v>7505</v>
      </c>
    </row>
    <row r="17" spans="11:14" x14ac:dyDescent="0.25">
      <c r="K17" t="s">
        <v>135</v>
      </c>
      <c r="L17" t="s">
        <v>134</v>
      </c>
      <c r="M17" t="s">
        <v>131</v>
      </c>
      <c r="N17">
        <v>5121</v>
      </c>
    </row>
    <row r="18" spans="11:14" x14ac:dyDescent="0.25">
      <c r="K18" t="s">
        <v>135</v>
      </c>
      <c r="L18" t="s">
        <v>134</v>
      </c>
      <c r="M18" t="s">
        <v>130</v>
      </c>
      <c r="N18">
        <v>2235</v>
      </c>
    </row>
    <row r="19" spans="11:14" x14ac:dyDescent="0.25">
      <c r="K19" t="s">
        <v>135</v>
      </c>
      <c r="L19" t="s">
        <v>134</v>
      </c>
      <c r="M19" t="s">
        <v>127</v>
      </c>
      <c r="N19">
        <v>8843</v>
      </c>
    </row>
    <row r="20" spans="11:14" x14ac:dyDescent="0.25">
      <c r="K20" t="s">
        <v>129</v>
      </c>
      <c r="L20" t="s">
        <v>128</v>
      </c>
      <c r="M20" t="s">
        <v>133</v>
      </c>
      <c r="N20">
        <v>5085</v>
      </c>
    </row>
    <row r="21" spans="11:14" x14ac:dyDescent="0.25">
      <c r="K21" t="s">
        <v>129</v>
      </c>
      <c r="L21" t="s">
        <v>128</v>
      </c>
      <c r="M21" t="s">
        <v>132</v>
      </c>
      <c r="N21">
        <v>7125</v>
      </c>
    </row>
    <row r="22" spans="11:14" x14ac:dyDescent="0.25">
      <c r="K22" t="s">
        <v>129</v>
      </c>
      <c r="L22" t="s">
        <v>128</v>
      </c>
      <c r="M22" t="s">
        <v>131</v>
      </c>
      <c r="N22">
        <v>1069</v>
      </c>
    </row>
    <row r="23" spans="11:14" x14ac:dyDescent="0.25">
      <c r="K23" t="s">
        <v>129</v>
      </c>
      <c r="L23" t="s">
        <v>128</v>
      </c>
      <c r="M23" t="s">
        <v>130</v>
      </c>
      <c r="N23">
        <v>4145</v>
      </c>
    </row>
    <row r="24" spans="11:14" x14ac:dyDescent="0.25">
      <c r="K24" t="s">
        <v>129</v>
      </c>
      <c r="L24" t="s">
        <v>128</v>
      </c>
      <c r="M24" t="s">
        <v>127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C107"/>
  <sheetViews>
    <sheetView workbookViewId="0">
      <selection activeCell="T3" sqref="T3:U11"/>
    </sheetView>
  </sheetViews>
  <sheetFormatPr defaultRowHeight="15" x14ac:dyDescent="0.25"/>
  <cols>
    <col min="2" max="2" width="16.42578125" bestFit="1" customWidth="1"/>
    <col min="3" max="3" width="11.85546875" bestFit="1" customWidth="1"/>
    <col min="4" max="4" width="9.42578125" bestFit="1" customWidth="1"/>
    <col min="5" max="5" width="13.28515625" bestFit="1" customWidth="1"/>
    <col min="6" max="6" width="13.28515625" customWidth="1"/>
    <col min="8" max="9" width="10.42578125" customWidth="1"/>
    <col min="10" max="10" width="12.7109375" customWidth="1"/>
    <col min="11" max="11" width="14" customWidth="1"/>
    <col min="12" max="12" width="12.140625" customWidth="1"/>
    <col min="15" max="15" width="14.140625" bestFit="1" customWidth="1"/>
    <col min="16" max="16" width="18.5703125" customWidth="1"/>
    <col min="17" max="17" width="33.140625" customWidth="1"/>
    <col min="19" max="19" width="15.28515625" customWidth="1"/>
    <col min="20" max="20" width="22.7109375" customWidth="1"/>
    <col min="21" max="21" width="16.28515625" customWidth="1"/>
    <col min="22" max="29" width="9.5703125" customWidth="1"/>
  </cols>
  <sheetData>
    <row r="2" spans="2:29" x14ac:dyDescent="0.25">
      <c r="J2" t="str">
        <f>TEXT(J4, "DDDD")</f>
        <v>Sunday</v>
      </c>
      <c r="V2" t="s">
        <v>0</v>
      </c>
    </row>
    <row r="3" spans="2:29" x14ac:dyDescent="0.25">
      <c r="B3" t="s">
        <v>1</v>
      </c>
      <c r="C3" t="s">
        <v>2</v>
      </c>
      <c r="D3" t="s">
        <v>3</v>
      </c>
      <c r="E3" t="s">
        <v>68</v>
      </c>
      <c r="F3" t="s">
        <v>151</v>
      </c>
      <c r="H3" t="s">
        <v>4</v>
      </c>
      <c r="I3" t="s">
        <v>5</v>
      </c>
      <c r="J3" t="s">
        <v>67</v>
      </c>
      <c r="K3" t="s">
        <v>6</v>
      </c>
      <c r="L3" t="s">
        <v>7</v>
      </c>
      <c r="M3" t="s">
        <v>69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t="s">
        <v>13</v>
      </c>
      <c r="U3" t="s">
        <v>14</v>
      </c>
      <c r="V3" t="s">
        <v>15</v>
      </c>
      <c r="W3" t="s">
        <v>16</v>
      </c>
      <c r="X3" t="s">
        <v>17</v>
      </c>
      <c r="Y3" t="s">
        <v>18</v>
      </c>
      <c r="Z3" t="s">
        <v>19</v>
      </c>
      <c r="AA3" t="s">
        <v>20</v>
      </c>
      <c r="AB3" t="s">
        <v>21</v>
      </c>
      <c r="AC3" t="s">
        <v>22</v>
      </c>
    </row>
    <row r="4" spans="2:29" x14ac:dyDescent="0.25">
      <c r="B4" t="s">
        <v>23</v>
      </c>
      <c r="C4" t="s">
        <v>24</v>
      </c>
      <c r="D4" t="s">
        <v>25</v>
      </c>
      <c r="E4" t="s">
        <v>145</v>
      </c>
      <c r="F4" t="b">
        <f>ISNUMBER(MATCH(Table9[[#This Row],[EmpID]], capstone_productSales[EMP_ID], 0))</f>
        <v>1</v>
      </c>
      <c r="H4">
        <v>0</v>
      </c>
      <c r="I4">
        <v>1</v>
      </c>
      <c r="J4" s="2">
        <v>43464</v>
      </c>
      <c r="K4">
        <v>1</v>
      </c>
      <c r="L4">
        <v>2019</v>
      </c>
      <c r="M4" s="3">
        <f>ROUNDUP(Table10[[#This Row],[Week1+]]/13, 0)</f>
        <v>1</v>
      </c>
      <c r="O4" t="s">
        <v>26</v>
      </c>
      <c r="P4" t="s">
        <v>27</v>
      </c>
      <c r="Q4" t="s">
        <v>28</v>
      </c>
      <c r="R4" s="1" t="str">
        <f>HYPERLINK(Table11[[#This Row],[URL]], Table11[[#This Row],[PROD_NAME]])</f>
        <v>ZT2000 Zero Turn Mower</v>
      </c>
      <c r="S4" t="s">
        <v>29</v>
      </c>
      <c r="T4" t="s">
        <v>30</v>
      </c>
      <c r="U4">
        <v>372</v>
      </c>
      <c r="V4">
        <v>4575</v>
      </c>
      <c r="W4">
        <v>4575</v>
      </c>
      <c r="X4">
        <v>4575</v>
      </c>
      <c r="Y4">
        <v>4575</v>
      </c>
      <c r="Z4">
        <v>4649</v>
      </c>
      <c r="AA4">
        <v>4649</v>
      </c>
      <c r="AB4">
        <v>4649</v>
      </c>
      <c r="AC4">
        <v>4649</v>
      </c>
    </row>
    <row r="5" spans="2:29" x14ac:dyDescent="0.25">
      <c r="B5" t="s">
        <v>31</v>
      </c>
      <c r="C5" t="s">
        <v>32</v>
      </c>
      <c r="D5" t="s">
        <v>25</v>
      </c>
      <c r="E5" t="s">
        <v>148</v>
      </c>
      <c r="F5" t="b">
        <f>ISNUMBER(MATCH(Table9[[#This Row],[EmpID]], capstone_productSales[EMP_ID], 0))</f>
        <v>1</v>
      </c>
      <c r="H5">
        <v>1</v>
      </c>
      <c r="I5">
        <v>2</v>
      </c>
      <c r="J5" s="2">
        <v>43471</v>
      </c>
      <c r="K5">
        <v>1</v>
      </c>
      <c r="L5">
        <v>2019</v>
      </c>
      <c r="M5" s="3">
        <f>ROUNDUP(Table10[[#This Row],[Week1+]]/13, 0)</f>
        <v>1</v>
      </c>
      <c r="O5" t="s">
        <v>33</v>
      </c>
      <c r="P5" t="s">
        <v>34</v>
      </c>
      <c r="Q5" t="s">
        <v>35</v>
      </c>
      <c r="R5" s="1" t="str">
        <f>HYPERLINK(Table11[[#This Row],[URL]], Table11[[#This Row],[PROD_NAME]])</f>
        <v xml:space="preserve">UV34 Gas </v>
      </c>
      <c r="S5" t="s">
        <v>29</v>
      </c>
      <c r="T5" t="s">
        <v>36</v>
      </c>
      <c r="U5">
        <v>843</v>
      </c>
      <c r="V5">
        <v>13995</v>
      </c>
      <c r="W5">
        <v>13995</v>
      </c>
      <c r="X5">
        <v>13995</v>
      </c>
      <c r="Y5">
        <v>13995</v>
      </c>
      <c r="Z5">
        <v>14225</v>
      </c>
      <c r="AA5">
        <v>14225</v>
      </c>
      <c r="AB5">
        <v>14225</v>
      </c>
      <c r="AC5">
        <v>14225</v>
      </c>
    </row>
    <row r="6" spans="2:29" x14ac:dyDescent="0.25">
      <c r="B6" t="s">
        <v>37</v>
      </c>
      <c r="C6" t="s">
        <v>38</v>
      </c>
      <c r="D6" t="s">
        <v>25</v>
      </c>
      <c r="E6" t="s">
        <v>147</v>
      </c>
      <c r="F6" t="b">
        <f>ISNUMBER(MATCH(Table9[[#This Row],[EmpID]], capstone_productSales[EMP_ID], 0))</f>
        <v>1</v>
      </c>
      <c r="H6">
        <v>2</v>
      </c>
      <c r="I6">
        <v>3</v>
      </c>
      <c r="J6" s="2">
        <v>43478</v>
      </c>
      <c r="K6">
        <v>1</v>
      </c>
      <c r="L6">
        <v>2019</v>
      </c>
      <c r="M6" s="3">
        <f>ROUNDUP(Table10[[#This Row],[Week1+]]/13, 0)</f>
        <v>1</v>
      </c>
      <c r="O6" t="s">
        <v>39</v>
      </c>
      <c r="P6" t="s">
        <v>40</v>
      </c>
      <c r="Q6" t="s">
        <v>41</v>
      </c>
      <c r="R6" s="1" t="str">
        <f>HYPERLINK(Table11[[#This Row],[URL]], Table11[[#This Row],[PROD_NAME]])</f>
        <v>CT1021 Sub-Compact Tractor</v>
      </c>
      <c r="S6" t="s">
        <v>29</v>
      </c>
      <c r="T6" t="s">
        <v>42</v>
      </c>
      <c r="U6">
        <v>843</v>
      </c>
      <c r="V6">
        <v>11385</v>
      </c>
      <c r="W6">
        <v>11385</v>
      </c>
      <c r="X6">
        <v>11385</v>
      </c>
      <c r="Y6">
        <v>11385</v>
      </c>
      <c r="Z6">
        <v>11527</v>
      </c>
      <c r="AA6">
        <v>11527</v>
      </c>
      <c r="AB6">
        <v>11527</v>
      </c>
      <c r="AC6">
        <v>11527</v>
      </c>
    </row>
    <row r="7" spans="2:29" x14ac:dyDescent="0.25">
      <c r="B7" t="s">
        <v>43</v>
      </c>
      <c r="C7" t="s">
        <v>44</v>
      </c>
      <c r="D7" t="s">
        <v>45</v>
      </c>
      <c r="E7" t="s">
        <v>146</v>
      </c>
      <c r="F7" t="b">
        <f>ISNUMBER(MATCH(Table9[[#This Row],[EmpID]], capstone_productSales[EMP_ID], 0))</f>
        <v>1</v>
      </c>
      <c r="H7">
        <v>3</v>
      </c>
      <c r="I7">
        <v>4</v>
      </c>
      <c r="J7" s="2">
        <v>43485</v>
      </c>
      <c r="K7">
        <v>1</v>
      </c>
      <c r="L7">
        <v>2019</v>
      </c>
      <c r="M7" s="3">
        <f>ROUNDUP(Table10[[#This Row],[Week1+]]/13, 0)</f>
        <v>1</v>
      </c>
      <c r="O7" t="s">
        <v>46</v>
      </c>
      <c r="P7" t="s">
        <v>47</v>
      </c>
      <c r="Q7" t="s">
        <v>48</v>
      </c>
      <c r="R7" s="1" t="str">
        <f>HYPERLINK(Table11[[#This Row],[URL]], Table11[[#This Row],[PROD_NAME]])</f>
        <v>S70 Skid Steer Loader</v>
      </c>
      <c r="S7" t="s">
        <v>29</v>
      </c>
      <c r="T7" t="s">
        <v>49</v>
      </c>
      <c r="U7">
        <v>1027</v>
      </c>
      <c r="V7">
        <v>22987</v>
      </c>
      <c r="W7">
        <v>22987</v>
      </c>
      <c r="X7">
        <v>22987</v>
      </c>
      <c r="Y7">
        <v>22987</v>
      </c>
      <c r="Z7">
        <v>23120</v>
      </c>
      <c r="AA7">
        <v>23120</v>
      </c>
      <c r="AB7">
        <v>23120</v>
      </c>
      <c r="AC7">
        <v>23120</v>
      </c>
    </row>
    <row r="8" spans="2:29" x14ac:dyDescent="0.25">
      <c r="B8" t="s">
        <v>50</v>
      </c>
      <c r="C8" t="s">
        <v>24</v>
      </c>
      <c r="D8" t="s">
        <v>45</v>
      </c>
      <c r="E8" t="s">
        <v>149</v>
      </c>
      <c r="F8" t="b">
        <f>ISNUMBER(MATCH(Table9[[#This Row],[EmpID]], capstone_productSales[EMP_ID], 0))</f>
        <v>1</v>
      </c>
      <c r="H8">
        <v>4</v>
      </c>
      <c r="I8">
        <v>5</v>
      </c>
      <c r="J8" s="2">
        <v>43492</v>
      </c>
      <c r="K8">
        <v>2</v>
      </c>
      <c r="L8">
        <v>2019</v>
      </c>
      <c r="M8" s="3">
        <f>ROUNDUP(Table10[[#This Row],[Week1+]]/13, 0)</f>
        <v>1</v>
      </c>
      <c r="O8" t="s">
        <v>51</v>
      </c>
      <c r="P8" t="s">
        <v>52</v>
      </c>
      <c r="Q8" t="s">
        <v>53</v>
      </c>
      <c r="R8" s="1" t="str">
        <f>HYPERLINK(Table11[[#This Row],[URL]], Table11[[#This Row],[PROD_NAME]])</f>
        <v>CUV82</v>
      </c>
      <c r="S8" t="s">
        <v>54</v>
      </c>
      <c r="T8" t="s">
        <v>55</v>
      </c>
      <c r="U8">
        <v>843</v>
      </c>
      <c r="V8">
        <v>14786</v>
      </c>
      <c r="W8">
        <v>14786</v>
      </c>
      <c r="X8">
        <v>14786</v>
      </c>
      <c r="Y8">
        <v>14786</v>
      </c>
      <c r="Z8">
        <v>14998</v>
      </c>
      <c r="AA8">
        <v>14998</v>
      </c>
      <c r="AB8">
        <v>14998</v>
      </c>
      <c r="AC8">
        <v>14998</v>
      </c>
    </row>
    <row r="9" spans="2:29" x14ac:dyDescent="0.25">
      <c r="H9">
        <v>5</v>
      </c>
      <c r="I9">
        <v>6</v>
      </c>
      <c r="J9" s="2">
        <v>43499</v>
      </c>
      <c r="K9">
        <v>2</v>
      </c>
      <c r="L9">
        <v>2019</v>
      </c>
      <c r="M9" s="3">
        <f>ROUNDUP(Table10[[#This Row],[Week1+]]/13, 0)</f>
        <v>1</v>
      </c>
      <c r="O9" t="s">
        <v>56</v>
      </c>
      <c r="P9" t="s">
        <v>57</v>
      </c>
      <c r="Q9" t="s">
        <v>58</v>
      </c>
      <c r="R9" s="1" t="str">
        <f>HYPERLINK(Table11[[#This Row],[URL]], Table11[[#This Row],[PROD_NAME]])</f>
        <v>Gator XUV 590M</v>
      </c>
      <c r="S9" t="s">
        <v>59</v>
      </c>
      <c r="T9" t="s">
        <v>60</v>
      </c>
      <c r="U9">
        <v>843</v>
      </c>
      <c r="V9">
        <v>12449</v>
      </c>
      <c r="W9">
        <v>12449</v>
      </c>
      <c r="X9">
        <v>12449</v>
      </c>
      <c r="Y9">
        <v>12449</v>
      </c>
      <c r="Z9">
        <v>12499</v>
      </c>
      <c r="AA9">
        <v>12499</v>
      </c>
      <c r="AB9">
        <v>12499</v>
      </c>
      <c r="AC9">
        <v>12499</v>
      </c>
    </row>
    <row r="10" spans="2:29" x14ac:dyDescent="0.25">
      <c r="H10">
        <v>6</v>
      </c>
      <c r="I10">
        <v>7</v>
      </c>
      <c r="J10" s="2">
        <v>43506</v>
      </c>
      <c r="K10">
        <v>2</v>
      </c>
      <c r="L10">
        <v>2019</v>
      </c>
      <c r="M10" s="3">
        <f>ROUNDUP(Table10[[#This Row],[Week1+]]/13, 0)</f>
        <v>1</v>
      </c>
      <c r="O10" t="s">
        <v>61</v>
      </c>
      <c r="P10" t="s">
        <v>62</v>
      </c>
      <c r="Q10" t="s">
        <v>58</v>
      </c>
      <c r="R10" s="1" t="str">
        <f>HYPERLINK(Table11[[#This Row],[URL]], Table11[[#This Row],[PROD_NAME]])</f>
        <v>Z930M Ztrack</v>
      </c>
      <c r="S10" t="s">
        <v>59</v>
      </c>
      <c r="T10" t="s">
        <v>63</v>
      </c>
      <c r="U10">
        <v>843</v>
      </c>
      <c r="V10">
        <v>11589</v>
      </c>
      <c r="W10">
        <v>11589</v>
      </c>
      <c r="X10">
        <v>11589</v>
      </c>
      <c r="Y10">
        <v>11589</v>
      </c>
      <c r="Z10">
        <v>11689</v>
      </c>
      <c r="AA10">
        <v>11689</v>
      </c>
      <c r="AB10">
        <v>11689</v>
      </c>
      <c r="AC10">
        <v>11689</v>
      </c>
    </row>
    <row r="11" spans="2:29" x14ac:dyDescent="0.25">
      <c r="H11">
        <v>7</v>
      </c>
      <c r="I11">
        <v>8</v>
      </c>
      <c r="J11" s="2">
        <v>43513</v>
      </c>
      <c r="K11">
        <v>2</v>
      </c>
      <c r="L11">
        <v>2019</v>
      </c>
      <c r="M11" s="3">
        <f>ROUNDUP(Table10[[#This Row],[Week1+]]/13, 0)</f>
        <v>1</v>
      </c>
      <c r="O11" t="s">
        <v>64</v>
      </c>
      <c r="P11" t="s">
        <v>65</v>
      </c>
      <c r="Q11" t="s">
        <v>58</v>
      </c>
      <c r="R11" s="1" t="str">
        <f>HYPERLINK(Table11[[#This Row],[URL]], Table11[[#This Row],[PROD_NAME]])</f>
        <v>1025R Sub-Compact Tractor</v>
      </c>
      <c r="S11" t="s">
        <v>59</v>
      </c>
      <c r="T11" t="s">
        <v>66</v>
      </c>
      <c r="U11">
        <v>978</v>
      </c>
      <c r="V11">
        <v>14999</v>
      </c>
      <c r="W11">
        <v>14999</v>
      </c>
      <c r="X11">
        <v>14999</v>
      </c>
      <c r="Y11">
        <v>14999</v>
      </c>
      <c r="Z11">
        <v>15066</v>
      </c>
      <c r="AA11">
        <v>15066</v>
      </c>
      <c r="AB11">
        <v>15066</v>
      </c>
      <c r="AC11">
        <v>15066</v>
      </c>
    </row>
    <row r="12" spans="2:29" x14ac:dyDescent="0.25">
      <c r="H12">
        <v>8</v>
      </c>
      <c r="I12">
        <v>9</v>
      </c>
      <c r="J12" s="2">
        <v>43520</v>
      </c>
      <c r="K12">
        <v>3</v>
      </c>
      <c r="L12">
        <v>2019</v>
      </c>
      <c r="M12" s="3">
        <f>ROUNDUP(Table10[[#This Row],[Week1+]]/13, 0)</f>
        <v>1</v>
      </c>
    </row>
    <row r="13" spans="2:29" x14ac:dyDescent="0.25">
      <c r="H13">
        <v>9</v>
      </c>
      <c r="I13">
        <v>10</v>
      </c>
      <c r="J13" s="2">
        <v>43527</v>
      </c>
      <c r="K13">
        <v>3</v>
      </c>
      <c r="L13">
        <v>2019</v>
      </c>
      <c r="M13" s="3">
        <f>ROUNDUP(Table10[[#This Row],[Week1+]]/13, 0)</f>
        <v>1</v>
      </c>
    </row>
    <row r="14" spans="2:29" x14ac:dyDescent="0.25">
      <c r="H14">
        <v>10</v>
      </c>
      <c r="I14">
        <v>11</v>
      </c>
      <c r="J14" s="2">
        <v>43534</v>
      </c>
      <c r="K14">
        <v>3</v>
      </c>
      <c r="L14">
        <v>2019</v>
      </c>
      <c r="M14" s="3">
        <f>ROUNDUP(Table10[[#This Row],[Week1+]]/13, 0)</f>
        <v>1</v>
      </c>
    </row>
    <row r="15" spans="2:29" x14ac:dyDescent="0.25">
      <c r="H15">
        <v>11</v>
      </c>
      <c r="I15">
        <v>12</v>
      </c>
      <c r="J15" s="2">
        <v>43541</v>
      </c>
      <c r="K15">
        <v>3</v>
      </c>
      <c r="L15">
        <v>2019</v>
      </c>
      <c r="M15" s="3">
        <f>ROUNDUP(Table10[[#This Row],[Week1+]]/13, 0)</f>
        <v>1</v>
      </c>
    </row>
    <row r="16" spans="2:29" x14ac:dyDescent="0.25">
      <c r="H16">
        <v>12</v>
      </c>
      <c r="I16">
        <v>13</v>
      </c>
      <c r="J16" s="2">
        <v>43548</v>
      </c>
      <c r="K16">
        <v>4</v>
      </c>
      <c r="L16">
        <v>2019</v>
      </c>
      <c r="M16" s="3">
        <f>ROUNDUP(Table10[[#This Row],[Week1+]]/13, 0)</f>
        <v>1</v>
      </c>
    </row>
    <row r="17" spans="8:13" x14ac:dyDescent="0.25">
      <c r="H17">
        <v>13</v>
      </c>
      <c r="I17">
        <v>14</v>
      </c>
      <c r="J17" s="2">
        <v>43555</v>
      </c>
      <c r="K17">
        <v>4</v>
      </c>
      <c r="L17">
        <v>2019</v>
      </c>
      <c r="M17" s="3">
        <f>ROUNDUP(Table10[[#This Row],[Week1+]]/13, 0)</f>
        <v>2</v>
      </c>
    </row>
    <row r="18" spans="8:13" x14ac:dyDescent="0.25">
      <c r="H18">
        <v>14</v>
      </c>
      <c r="I18">
        <v>15</v>
      </c>
      <c r="J18" s="2">
        <v>43562</v>
      </c>
      <c r="K18">
        <v>4</v>
      </c>
      <c r="L18">
        <v>2019</v>
      </c>
      <c r="M18" s="3">
        <f>ROUNDUP(Table10[[#This Row],[Week1+]]/13, 0)</f>
        <v>2</v>
      </c>
    </row>
    <row r="19" spans="8:13" x14ac:dyDescent="0.25">
      <c r="H19">
        <v>15</v>
      </c>
      <c r="I19">
        <v>16</v>
      </c>
      <c r="J19" s="2">
        <v>43569</v>
      </c>
      <c r="K19">
        <v>4</v>
      </c>
      <c r="L19">
        <v>2019</v>
      </c>
      <c r="M19" s="3">
        <f>ROUNDUP(Table10[[#This Row],[Week1+]]/13, 0)</f>
        <v>2</v>
      </c>
    </row>
    <row r="20" spans="8:13" x14ac:dyDescent="0.25">
      <c r="H20">
        <v>16</v>
      </c>
      <c r="I20">
        <v>17</v>
      </c>
      <c r="J20" s="2">
        <v>43576</v>
      </c>
      <c r="K20">
        <v>5</v>
      </c>
      <c r="L20">
        <v>2019</v>
      </c>
      <c r="M20" s="3">
        <f>ROUNDUP(Table10[[#This Row],[Week1+]]/13, 0)</f>
        <v>2</v>
      </c>
    </row>
    <row r="21" spans="8:13" x14ac:dyDescent="0.25">
      <c r="H21">
        <v>17</v>
      </c>
      <c r="I21">
        <v>18</v>
      </c>
      <c r="J21" s="2">
        <v>43583</v>
      </c>
      <c r="K21">
        <v>5</v>
      </c>
      <c r="L21">
        <v>2019</v>
      </c>
      <c r="M21" s="3">
        <f>ROUNDUP(Table10[[#This Row],[Week1+]]/13, 0)</f>
        <v>2</v>
      </c>
    </row>
    <row r="22" spans="8:13" x14ac:dyDescent="0.25">
      <c r="H22">
        <v>18</v>
      </c>
      <c r="I22">
        <v>19</v>
      </c>
      <c r="J22" s="2">
        <v>43590</v>
      </c>
      <c r="K22">
        <v>5</v>
      </c>
      <c r="L22">
        <v>2019</v>
      </c>
      <c r="M22" s="3">
        <f>ROUNDUP(Table10[[#This Row],[Week1+]]/13, 0)</f>
        <v>2</v>
      </c>
    </row>
    <row r="23" spans="8:13" x14ac:dyDescent="0.25">
      <c r="H23">
        <v>19</v>
      </c>
      <c r="I23">
        <v>20</v>
      </c>
      <c r="J23" s="2">
        <v>43597</v>
      </c>
      <c r="K23">
        <v>5</v>
      </c>
      <c r="L23">
        <v>2019</v>
      </c>
      <c r="M23" s="3">
        <f>ROUNDUP(Table10[[#This Row],[Week1+]]/13, 0)</f>
        <v>2</v>
      </c>
    </row>
    <row r="24" spans="8:13" x14ac:dyDescent="0.25">
      <c r="H24">
        <v>20</v>
      </c>
      <c r="I24">
        <v>21</v>
      </c>
      <c r="J24" s="2">
        <v>43604</v>
      </c>
      <c r="K24">
        <v>6</v>
      </c>
      <c r="L24">
        <v>2019</v>
      </c>
      <c r="M24" s="3">
        <f>ROUNDUP(Table10[[#This Row],[Week1+]]/13, 0)</f>
        <v>2</v>
      </c>
    </row>
    <row r="25" spans="8:13" x14ac:dyDescent="0.25">
      <c r="H25">
        <v>21</v>
      </c>
      <c r="I25">
        <v>22</v>
      </c>
      <c r="J25" s="2">
        <v>43611</v>
      </c>
      <c r="K25">
        <v>6</v>
      </c>
      <c r="L25">
        <v>2019</v>
      </c>
      <c r="M25" s="3">
        <f>ROUNDUP(Table10[[#This Row],[Week1+]]/13, 0)</f>
        <v>2</v>
      </c>
    </row>
    <row r="26" spans="8:13" x14ac:dyDescent="0.25">
      <c r="H26">
        <v>22</v>
      </c>
      <c r="I26">
        <v>23</v>
      </c>
      <c r="J26" s="2">
        <v>43618</v>
      </c>
      <c r="K26">
        <v>6</v>
      </c>
      <c r="L26">
        <v>2019</v>
      </c>
      <c r="M26" s="3">
        <f>ROUNDUP(Table10[[#This Row],[Week1+]]/13, 0)</f>
        <v>2</v>
      </c>
    </row>
    <row r="27" spans="8:13" x14ac:dyDescent="0.25">
      <c r="H27">
        <v>23</v>
      </c>
      <c r="I27">
        <v>24</v>
      </c>
      <c r="J27" s="2">
        <v>43625</v>
      </c>
      <c r="K27">
        <v>6</v>
      </c>
      <c r="L27">
        <v>2019</v>
      </c>
      <c r="M27" s="3">
        <f>ROUNDUP(Table10[[#This Row],[Week1+]]/13, 0)</f>
        <v>2</v>
      </c>
    </row>
    <row r="28" spans="8:13" x14ac:dyDescent="0.25">
      <c r="H28">
        <v>24</v>
      </c>
      <c r="I28">
        <v>25</v>
      </c>
      <c r="J28" s="2">
        <v>43632</v>
      </c>
      <c r="K28">
        <v>7</v>
      </c>
      <c r="L28">
        <v>2019</v>
      </c>
      <c r="M28" s="3">
        <f>ROUNDUP(Table10[[#This Row],[Week1+]]/13, 0)</f>
        <v>2</v>
      </c>
    </row>
    <row r="29" spans="8:13" x14ac:dyDescent="0.25">
      <c r="H29">
        <v>25</v>
      </c>
      <c r="I29">
        <v>26</v>
      </c>
      <c r="J29" s="2">
        <v>43639</v>
      </c>
      <c r="K29">
        <v>7</v>
      </c>
      <c r="L29">
        <v>2019</v>
      </c>
      <c r="M29" s="3">
        <f>ROUNDUP(Table10[[#This Row],[Week1+]]/13, 0)</f>
        <v>2</v>
      </c>
    </row>
    <row r="30" spans="8:13" x14ac:dyDescent="0.25">
      <c r="H30">
        <v>26</v>
      </c>
      <c r="I30">
        <v>27</v>
      </c>
      <c r="J30" s="2">
        <v>43646</v>
      </c>
      <c r="K30">
        <v>7</v>
      </c>
      <c r="L30">
        <v>2019</v>
      </c>
      <c r="M30" s="3">
        <f>ROUNDUP(Table10[[#This Row],[Week1+]]/13, 0)</f>
        <v>3</v>
      </c>
    </row>
    <row r="31" spans="8:13" x14ac:dyDescent="0.25">
      <c r="H31">
        <v>27</v>
      </c>
      <c r="I31">
        <v>28</v>
      </c>
      <c r="J31" s="2">
        <v>43653</v>
      </c>
      <c r="K31">
        <v>7</v>
      </c>
      <c r="L31">
        <v>2019</v>
      </c>
      <c r="M31" s="3">
        <f>ROUNDUP(Table10[[#This Row],[Week1+]]/13, 0)</f>
        <v>3</v>
      </c>
    </row>
    <row r="32" spans="8:13" x14ac:dyDescent="0.25">
      <c r="H32">
        <v>28</v>
      </c>
      <c r="I32">
        <v>29</v>
      </c>
      <c r="J32" s="2">
        <v>43660</v>
      </c>
      <c r="K32">
        <v>8</v>
      </c>
      <c r="L32">
        <v>2019</v>
      </c>
      <c r="M32" s="3">
        <f>ROUNDUP(Table10[[#This Row],[Week1+]]/13, 0)</f>
        <v>3</v>
      </c>
    </row>
    <row r="33" spans="8:13" x14ac:dyDescent="0.25">
      <c r="H33">
        <v>29</v>
      </c>
      <c r="I33">
        <v>30</v>
      </c>
      <c r="J33" s="2">
        <v>43667</v>
      </c>
      <c r="K33">
        <v>8</v>
      </c>
      <c r="L33">
        <v>2019</v>
      </c>
      <c r="M33" s="3">
        <f>ROUNDUP(Table10[[#This Row],[Week1+]]/13, 0)</f>
        <v>3</v>
      </c>
    </row>
    <row r="34" spans="8:13" x14ac:dyDescent="0.25">
      <c r="H34">
        <v>30</v>
      </c>
      <c r="I34">
        <v>31</v>
      </c>
      <c r="J34" s="2">
        <v>43674</v>
      </c>
      <c r="K34">
        <v>8</v>
      </c>
      <c r="L34">
        <v>2019</v>
      </c>
      <c r="M34" s="3">
        <f>ROUNDUP(Table10[[#This Row],[Week1+]]/13, 0)</f>
        <v>3</v>
      </c>
    </row>
    <row r="35" spans="8:13" x14ac:dyDescent="0.25">
      <c r="H35">
        <v>31</v>
      </c>
      <c r="I35">
        <v>32</v>
      </c>
      <c r="J35" s="2">
        <v>43681</v>
      </c>
      <c r="K35">
        <v>8</v>
      </c>
      <c r="L35">
        <v>2019</v>
      </c>
      <c r="M35" s="3">
        <f>ROUNDUP(Table10[[#This Row],[Week1+]]/13, 0)</f>
        <v>3</v>
      </c>
    </row>
    <row r="36" spans="8:13" x14ac:dyDescent="0.25">
      <c r="H36">
        <v>32</v>
      </c>
      <c r="I36">
        <v>33</v>
      </c>
      <c r="J36" s="2">
        <v>43688</v>
      </c>
      <c r="K36">
        <v>9</v>
      </c>
      <c r="L36">
        <v>2019</v>
      </c>
      <c r="M36" s="3">
        <f>ROUNDUP(Table10[[#This Row],[Week1+]]/13, 0)</f>
        <v>3</v>
      </c>
    </row>
    <row r="37" spans="8:13" x14ac:dyDescent="0.25">
      <c r="H37">
        <v>33</v>
      </c>
      <c r="I37">
        <v>34</v>
      </c>
      <c r="J37" s="2">
        <v>43695</v>
      </c>
      <c r="K37">
        <v>9</v>
      </c>
      <c r="L37">
        <v>2019</v>
      </c>
      <c r="M37" s="3">
        <f>ROUNDUP(Table10[[#This Row],[Week1+]]/13, 0)</f>
        <v>3</v>
      </c>
    </row>
    <row r="38" spans="8:13" x14ac:dyDescent="0.25">
      <c r="H38">
        <v>34</v>
      </c>
      <c r="I38">
        <v>35</v>
      </c>
      <c r="J38" s="2">
        <v>43702</v>
      </c>
      <c r="K38">
        <v>9</v>
      </c>
      <c r="L38">
        <v>2019</v>
      </c>
      <c r="M38" s="3">
        <f>ROUNDUP(Table10[[#This Row],[Week1+]]/13, 0)</f>
        <v>3</v>
      </c>
    </row>
    <row r="39" spans="8:13" x14ac:dyDescent="0.25">
      <c r="H39">
        <v>35</v>
      </c>
      <c r="I39">
        <v>36</v>
      </c>
      <c r="J39" s="2">
        <v>43709</v>
      </c>
      <c r="K39">
        <v>9</v>
      </c>
      <c r="L39">
        <v>2019</v>
      </c>
      <c r="M39" s="3">
        <f>ROUNDUP(Table10[[#This Row],[Week1+]]/13, 0)</f>
        <v>3</v>
      </c>
    </row>
    <row r="40" spans="8:13" x14ac:dyDescent="0.25">
      <c r="H40">
        <v>36</v>
      </c>
      <c r="I40">
        <v>37</v>
      </c>
      <c r="J40" s="2">
        <v>43716</v>
      </c>
      <c r="K40">
        <v>10</v>
      </c>
      <c r="L40">
        <v>2019</v>
      </c>
      <c r="M40" s="3">
        <f>ROUNDUP(Table10[[#This Row],[Week1+]]/13, 0)</f>
        <v>3</v>
      </c>
    </row>
    <row r="41" spans="8:13" x14ac:dyDescent="0.25">
      <c r="H41">
        <v>37</v>
      </c>
      <c r="I41">
        <v>38</v>
      </c>
      <c r="J41" s="2">
        <v>43723</v>
      </c>
      <c r="K41">
        <v>10</v>
      </c>
      <c r="L41">
        <v>2019</v>
      </c>
      <c r="M41" s="3">
        <f>ROUNDUP(Table10[[#This Row],[Week1+]]/13, 0)</f>
        <v>3</v>
      </c>
    </row>
    <row r="42" spans="8:13" x14ac:dyDescent="0.25">
      <c r="H42">
        <v>38</v>
      </c>
      <c r="I42">
        <v>39</v>
      </c>
      <c r="J42" s="2">
        <v>43730</v>
      </c>
      <c r="K42">
        <v>10</v>
      </c>
      <c r="L42">
        <v>2019</v>
      </c>
      <c r="M42" s="3">
        <f>ROUNDUP(Table10[[#This Row],[Week1+]]/13, 0)</f>
        <v>3</v>
      </c>
    </row>
    <row r="43" spans="8:13" x14ac:dyDescent="0.25">
      <c r="H43">
        <v>39</v>
      </c>
      <c r="I43">
        <v>40</v>
      </c>
      <c r="J43" s="2">
        <v>43737</v>
      </c>
      <c r="K43">
        <v>10</v>
      </c>
      <c r="L43">
        <v>2019</v>
      </c>
      <c r="M43" s="3">
        <f>ROUNDUP(Table10[[#This Row],[Week1+]]/13, 0)</f>
        <v>4</v>
      </c>
    </row>
    <row r="44" spans="8:13" x14ac:dyDescent="0.25">
      <c r="H44">
        <v>40</v>
      </c>
      <c r="I44">
        <v>41</v>
      </c>
      <c r="J44" s="2">
        <v>43744</v>
      </c>
      <c r="K44">
        <v>11</v>
      </c>
      <c r="L44">
        <v>2019</v>
      </c>
      <c r="M44" s="3">
        <f>ROUNDUP(Table10[[#This Row],[Week1+]]/13, 0)</f>
        <v>4</v>
      </c>
    </row>
    <row r="45" spans="8:13" x14ac:dyDescent="0.25">
      <c r="H45">
        <v>41</v>
      </c>
      <c r="I45">
        <v>42</v>
      </c>
      <c r="J45" s="2">
        <v>43751</v>
      </c>
      <c r="K45">
        <v>11</v>
      </c>
      <c r="L45">
        <v>2019</v>
      </c>
      <c r="M45" s="3">
        <f>ROUNDUP(Table10[[#This Row],[Week1+]]/13, 0)</f>
        <v>4</v>
      </c>
    </row>
    <row r="46" spans="8:13" x14ac:dyDescent="0.25">
      <c r="H46">
        <v>42</v>
      </c>
      <c r="I46">
        <v>43</v>
      </c>
      <c r="J46" s="2">
        <v>43758</v>
      </c>
      <c r="K46">
        <v>11</v>
      </c>
      <c r="L46">
        <v>2019</v>
      </c>
      <c r="M46" s="3">
        <f>ROUNDUP(Table10[[#This Row],[Week1+]]/13, 0)</f>
        <v>4</v>
      </c>
    </row>
    <row r="47" spans="8:13" x14ac:dyDescent="0.25">
      <c r="H47">
        <v>43</v>
      </c>
      <c r="I47">
        <v>44</v>
      </c>
      <c r="J47" s="2">
        <v>43765</v>
      </c>
      <c r="K47">
        <v>11</v>
      </c>
      <c r="L47">
        <v>2019</v>
      </c>
      <c r="M47" s="3">
        <f>ROUNDUP(Table10[[#This Row],[Week1+]]/13, 0)</f>
        <v>4</v>
      </c>
    </row>
    <row r="48" spans="8:13" x14ac:dyDescent="0.25">
      <c r="H48">
        <v>44</v>
      </c>
      <c r="I48">
        <v>45</v>
      </c>
      <c r="J48" s="2">
        <v>43772</v>
      </c>
      <c r="K48">
        <v>12</v>
      </c>
      <c r="L48">
        <v>2019</v>
      </c>
      <c r="M48" s="3">
        <f>ROUNDUP(Table10[[#This Row],[Week1+]]/13, 0)</f>
        <v>4</v>
      </c>
    </row>
    <row r="49" spans="8:13" x14ac:dyDescent="0.25">
      <c r="H49">
        <v>45</v>
      </c>
      <c r="I49">
        <v>46</v>
      </c>
      <c r="J49" s="2">
        <v>43779</v>
      </c>
      <c r="K49">
        <v>12</v>
      </c>
      <c r="L49">
        <v>2019</v>
      </c>
      <c r="M49" s="3">
        <f>ROUNDUP(Table10[[#This Row],[Week1+]]/13, 0)</f>
        <v>4</v>
      </c>
    </row>
    <row r="50" spans="8:13" x14ac:dyDescent="0.25">
      <c r="H50">
        <v>46</v>
      </c>
      <c r="I50">
        <v>47</v>
      </c>
      <c r="J50" s="2">
        <v>43786</v>
      </c>
      <c r="K50">
        <v>12</v>
      </c>
      <c r="L50">
        <v>2019</v>
      </c>
      <c r="M50" s="3">
        <f>ROUNDUP(Table10[[#This Row],[Week1+]]/13, 0)</f>
        <v>4</v>
      </c>
    </row>
    <row r="51" spans="8:13" x14ac:dyDescent="0.25">
      <c r="H51">
        <v>47</v>
      </c>
      <c r="I51">
        <v>48</v>
      </c>
      <c r="J51" s="2">
        <v>43793</v>
      </c>
      <c r="K51">
        <v>12</v>
      </c>
      <c r="L51">
        <v>2019</v>
      </c>
      <c r="M51" s="3">
        <f>ROUNDUP(Table10[[#This Row],[Week1+]]/13, 0)</f>
        <v>4</v>
      </c>
    </row>
    <row r="52" spans="8:13" x14ac:dyDescent="0.25">
      <c r="H52">
        <v>48</v>
      </c>
      <c r="I52">
        <v>49</v>
      </c>
      <c r="J52" s="2">
        <v>43800</v>
      </c>
      <c r="K52">
        <v>13</v>
      </c>
      <c r="L52">
        <v>2019</v>
      </c>
      <c r="M52" s="3">
        <f>ROUNDUP(Table10[[#This Row],[Week1+]]/13, 0)</f>
        <v>4</v>
      </c>
    </row>
    <row r="53" spans="8:13" x14ac:dyDescent="0.25">
      <c r="H53">
        <v>49</v>
      </c>
      <c r="I53">
        <v>50</v>
      </c>
      <c r="J53" s="2">
        <v>43807</v>
      </c>
      <c r="K53">
        <v>13</v>
      </c>
      <c r="L53">
        <v>2019</v>
      </c>
      <c r="M53" s="3">
        <f>ROUNDUP(Table10[[#This Row],[Week1+]]/13, 0)</f>
        <v>4</v>
      </c>
    </row>
    <row r="54" spans="8:13" x14ac:dyDescent="0.25">
      <c r="H54">
        <v>50</v>
      </c>
      <c r="I54">
        <v>51</v>
      </c>
      <c r="J54" s="2">
        <v>43814</v>
      </c>
      <c r="K54">
        <v>13</v>
      </c>
      <c r="L54">
        <v>2019</v>
      </c>
      <c r="M54" s="3">
        <f>ROUNDUP(Table10[[#This Row],[Week1+]]/13, 0)</f>
        <v>4</v>
      </c>
    </row>
    <row r="55" spans="8:13" x14ac:dyDescent="0.25">
      <c r="H55">
        <v>51</v>
      </c>
      <c r="I55">
        <v>52</v>
      </c>
      <c r="J55" s="2">
        <v>43821</v>
      </c>
      <c r="K55">
        <v>13</v>
      </c>
      <c r="L55">
        <v>2019</v>
      </c>
      <c r="M55" s="3">
        <f>ROUNDUP(Table10[[#This Row],[Week1+]]/13, 0)</f>
        <v>4</v>
      </c>
    </row>
    <row r="56" spans="8:13" x14ac:dyDescent="0.25">
      <c r="H56">
        <v>0</v>
      </c>
      <c r="I56">
        <v>1</v>
      </c>
      <c r="J56" s="2">
        <v>43828</v>
      </c>
      <c r="K56">
        <v>1</v>
      </c>
      <c r="L56">
        <v>2020</v>
      </c>
      <c r="M56" s="3">
        <f>ROUNDUP(Table10[[#This Row],[Week1+]]/13, 0)</f>
        <v>1</v>
      </c>
    </row>
    <row r="57" spans="8:13" x14ac:dyDescent="0.25">
      <c r="H57">
        <v>1</v>
      </c>
      <c r="I57">
        <v>2</v>
      </c>
      <c r="J57" s="2">
        <v>43835</v>
      </c>
      <c r="K57">
        <v>1</v>
      </c>
      <c r="L57">
        <v>2020</v>
      </c>
      <c r="M57" s="3">
        <f>ROUNDUP(Table10[[#This Row],[Week1+]]/13, 0)</f>
        <v>1</v>
      </c>
    </row>
    <row r="58" spans="8:13" x14ac:dyDescent="0.25">
      <c r="H58">
        <v>2</v>
      </c>
      <c r="I58">
        <v>3</v>
      </c>
      <c r="J58" s="2">
        <v>43842</v>
      </c>
      <c r="K58">
        <v>1</v>
      </c>
      <c r="L58">
        <v>2020</v>
      </c>
      <c r="M58" s="3">
        <f>ROUNDUP(Table10[[#This Row],[Week1+]]/13, 0)</f>
        <v>1</v>
      </c>
    </row>
    <row r="59" spans="8:13" x14ac:dyDescent="0.25">
      <c r="H59">
        <v>3</v>
      </c>
      <c r="I59">
        <v>4</v>
      </c>
      <c r="J59" s="2">
        <v>43849</v>
      </c>
      <c r="K59">
        <v>1</v>
      </c>
      <c r="L59">
        <v>2020</v>
      </c>
      <c r="M59" s="3">
        <f>ROUNDUP(Table10[[#This Row],[Week1+]]/13, 0)</f>
        <v>1</v>
      </c>
    </row>
    <row r="60" spans="8:13" x14ac:dyDescent="0.25">
      <c r="H60">
        <v>4</v>
      </c>
      <c r="I60">
        <v>5</v>
      </c>
      <c r="J60" s="2">
        <v>43856</v>
      </c>
      <c r="K60">
        <v>2</v>
      </c>
      <c r="L60">
        <v>2020</v>
      </c>
      <c r="M60" s="3">
        <f>ROUNDUP(Table10[[#This Row],[Week1+]]/13, 0)</f>
        <v>1</v>
      </c>
    </row>
    <row r="61" spans="8:13" x14ac:dyDescent="0.25">
      <c r="H61">
        <v>5</v>
      </c>
      <c r="I61">
        <v>6</v>
      </c>
      <c r="J61" s="2">
        <v>43863</v>
      </c>
      <c r="K61">
        <v>2</v>
      </c>
      <c r="L61">
        <v>2020</v>
      </c>
      <c r="M61" s="3">
        <f>ROUNDUP(Table10[[#This Row],[Week1+]]/13, 0)</f>
        <v>1</v>
      </c>
    </row>
    <row r="62" spans="8:13" x14ac:dyDescent="0.25">
      <c r="H62">
        <v>6</v>
      </c>
      <c r="I62">
        <v>7</v>
      </c>
      <c r="J62" s="2">
        <v>43870</v>
      </c>
      <c r="K62">
        <v>2</v>
      </c>
      <c r="L62">
        <v>2020</v>
      </c>
      <c r="M62" s="3">
        <f>ROUNDUP(Table10[[#This Row],[Week1+]]/13, 0)</f>
        <v>1</v>
      </c>
    </row>
    <row r="63" spans="8:13" x14ac:dyDescent="0.25">
      <c r="H63">
        <v>7</v>
      </c>
      <c r="I63">
        <v>8</v>
      </c>
      <c r="J63" s="2">
        <v>43877</v>
      </c>
      <c r="K63">
        <v>2</v>
      </c>
      <c r="L63">
        <v>2020</v>
      </c>
      <c r="M63" s="3">
        <f>ROUNDUP(Table10[[#This Row],[Week1+]]/13, 0)</f>
        <v>1</v>
      </c>
    </row>
    <row r="64" spans="8:13" x14ac:dyDescent="0.25">
      <c r="H64">
        <v>8</v>
      </c>
      <c r="I64">
        <v>9</v>
      </c>
      <c r="J64" s="2">
        <v>43884</v>
      </c>
      <c r="K64">
        <v>3</v>
      </c>
      <c r="L64">
        <v>2020</v>
      </c>
      <c r="M64" s="3">
        <f>ROUNDUP(Table10[[#This Row],[Week1+]]/13, 0)</f>
        <v>1</v>
      </c>
    </row>
    <row r="65" spans="8:13" x14ac:dyDescent="0.25">
      <c r="H65">
        <v>9</v>
      </c>
      <c r="I65">
        <v>10</v>
      </c>
      <c r="J65" s="2">
        <v>43891</v>
      </c>
      <c r="K65">
        <v>3</v>
      </c>
      <c r="L65">
        <v>2020</v>
      </c>
      <c r="M65" s="3">
        <f>ROUNDUP(Table10[[#This Row],[Week1+]]/13, 0)</f>
        <v>1</v>
      </c>
    </row>
    <row r="66" spans="8:13" x14ac:dyDescent="0.25">
      <c r="H66">
        <v>10</v>
      </c>
      <c r="I66">
        <v>11</v>
      </c>
      <c r="J66" s="2">
        <v>43898</v>
      </c>
      <c r="K66">
        <v>3</v>
      </c>
      <c r="L66">
        <v>2020</v>
      </c>
      <c r="M66" s="3">
        <f>ROUNDUP(Table10[[#This Row],[Week1+]]/13, 0)</f>
        <v>1</v>
      </c>
    </row>
    <row r="67" spans="8:13" x14ac:dyDescent="0.25">
      <c r="H67">
        <v>11</v>
      </c>
      <c r="I67">
        <v>12</v>
      </c>
      <c r="J67" s="2">
        <v>43905</v>
      </c>
      <c r="K67">
        <v>3</v>
      </c>
      <c r="L67">
        <v>2020</v>
      </c>
      <c r="M67" s="3">
        <f>ROUNDUP(Table10[[#This Row],[Week1+]]/13, 0)</f>
        <v>1</v>
      </c>
    </row>
    <row r="68" spans="8:13" x14ac:dyDescent="0.25">
      <c r="H68">
        <v>12</v>
      </c>
      <c r="I68">
        <v>13</v>
      </c>
      <c r="J68" s="2">
        <v>43912</v>
      </c>
      <c r="K68">
        <v>4</v>
      </c>
      <c r="L68">
        <v>2020</v>
      </c>
      <c r="M68" s="3">
        <f>ROUNDUP(Table10[[#This Row],[Week1+]]/13, 0)</f>
        <v>1</v>
      </c>
    </row>
    <row r="69" spans="8:13" x14ac:dyDescent="0.25">
      <c r="H69">
        <v>13</v>
      </c>
      <c r="I69">
        <v>14</v>
      </c>
      <c r="J69" s="2">
        <v>43919</v>
      </c>
      <c r="K69">
        <v>4</v>
      </c>
      <c r="L69">
        <v>2020</v>
      </c>
      <c r="M69" s="3">
        <f>ROUNDUP(Table10[[#This Row],[Week1+]]/13, 0)</f>
        <v>2</v>
      </c>
    </row>
    <row r="70" spans="8:13" x14ac:dyDescent="0.25">
      <c r="H70">
        <v>14</v>
      </c>
      <c r="I70">
        <v>15</v>
      </c>
      <c r="J70" s="2">
        <v>43926</v>
      </c>
      <c r="K70">
        <v>4</v>
      </c>
      <c r="L70">
        <v>2020</v>
      </c>
      <c r="M70" s="3">
        <f>ROUNDUP(Table10[[#This Row],[Week1+]]/13, 0)</f>
        <v>2</v>
      </c>
    </row>
    <row r="71" spans="8:13" x14ac:dyDescent="0.25">
      <c r="H71">
        <v>15</v>
      </c>
      <c r="I71">
        <v>16</v>
      </c>
      <c r="J71" s="2">
        <v>43933</v>
      </c>
      <c r="K71">
        <v>4</v>
      </c>
      <c r="L71">
        <v>2020</v>
      </c>
      <c r="M71" s="3">
        <f>ROUNDUP(Table10[[#This Row],[Week1+]]/13, 0)</f>
        <v>2</v>
      </c>
    </row>
    <row r="72" spans="8:13" x14ac:dyDescent="0.25">
      <c r="H72">
        <v>16</v>
      </c>
      <c r="I72">
        <v>17</v>
      </c>
      <c r="J72" s="2">
        <v>43940</v>
      </c>
      <c r="K72">
        <v>5</v>
      </c>
      <c r="L72">
        <v>2020</v>
      </c>
      <c r="M72" s="3">
        <f>ROUNDUP(Table10[[#This Row],[Week1+]]/13, 0)</f>
        <v>2</v>
      </c>
    </row>
    <row r="73" spans="8:13" x14ac:dyDescent="0.25">
      <c r="H73">
        <v>17</v>
      </c>
      <c r="I73">
        <v>18</v>
      </c>
      <c r="J73" s="2">
        <v>43947</v>
      </c>
      <c r="K73">
        <v>5</v>
      </c>
      <c r="L73">
        <v>2020</v>
      </c>
      <c r="M73" s="3">
        <f>ROUNDUP(Table10[[#This Row],[Week1+]]/13, 0)</f>
        <v>2</v>
      </c>
    </row>
    <row r="74" spans="8:13" x14ac:dyDescent="0.25">
      <c r="H74">
        <v>18</v>
      </c>
      <c r="I74">
        <v>19</v>
      </c>
      <c r="J74" s="2">
        <v>43954</v>
      </c>
      <c r="K74">
        <v>5</v>
      </c>
      <c r="L74">
        <v>2020</v>
      </c>
      <c r="M74" s="3">
        <f>ROUNDUP(Table10[[#This Row],[Week1+]]/13, 0)</f>
        <v>2</v>
      </c>
    </row>
    <row r="75" spans="8:13" x14ac:dyDescent="0.25">
      <c r="H75">
        <v>19</v>
      </c>
      <c r="I75">
        <v>20</v>
      </c>
      <c r="J75" s="2">
        <v>43961</v>
      </c>
      <c r="K75">
        <v>5</v>
      </c>
      <c r="L75">
        <v>2020</v>
      </c>
      <c r="M75" s="3">
        <f>ROUNDUP(Table10[[#This Row],[Week1+]]/13, 0)</f>
        <v>2</v>
      </c>
    </row>
    <row r="76" spans="8:13" x14ac:dyDescent="0.25">
      <c r="H76">
        <v>20</v>
      </c>
      <c r="I76">
        <v>21</v>
      </c>
      <c r="J76" s="2">
        <v>43968</v>
      </c>
      <c r="K76">
        <v>6</v>
      </c>
      <c r="L76">
        <v>2020</v>
      </c>
      <c r="M76" s="3">
        <f>ROUNDUP(Table10[[#This Row],[Week1+]]/13, 0)</f>
        <v>2</v>
      </c>
    </row>
    <row r="77" spans="8:13" x14ac:dyDescent="0.25">
      <c r="H77">
        <v>21</v>
      </c>
      <c r="I77">
        <v>22</v>
      </c>
      <c r="J77" s="2">
        <v>43975</v>
      </c>
      <c r="K77">
        <v>6</v>
      </c>
      <c r="L77">
        <v>2020</v>
      </c>
      <c r="M77" s="3">
        <f>ROUNDUP(Table10[[#This Row],[Week1+]]/13, 0)</f>
        <v>2</v>
      </c>
    </row>
    <row r="78" spans="8:13" x14ac:dyDescent="0.25">
      <c r="H78">
        <v>22</v>
      </c>
      <c r="I78">
        <v>23</v>
      </c>
      <c r="J78" s="2">
        <v>43982</v>
      </c>
      <c r="K78">
        <v>6</v>
      </c>
      <c r="L78">
        <v>2020</v>
      </c>
      <c r="M78" s="3">
        <f>ROUNDUP(Table10[[#This Row],[Week1+]]/13, 0)</f>
        <v>2</v>
      </c>
    </row>
    <row r="79" spans="8:13" x14ac:dyDescent="0.25">
      <c r="H79">
        <v>23</v>
      </c>
      <c r="I79">
        <v>24</v>
      </c>
      <c r="J79" s="2">
        <v>43989</v>
      </c>
      <c r="K79">
        <v>6</v>
      </c>
      <c r="L79">
        <v>2020</v>
      </c>
      <c r="M79" s="3">
        <f>ROUNDUP(Table10[[#This Row],[Week1+]]/13, 0)</f>
        <v>2</v>
      </c>
    </row>
    <row r="80" spans="8:13" x14ac:dyDescent="0.25">
      <c r="H80">
        <v>24</v>
      </c>
      <c r="I80">
        <v>25</v>
      </c>
      <c r="J80" s="2">
        <v>43996</v>
      </c>
      <c r="K80">
        <v>7</v>
      </c>
      <c r="L80">
        <v>2020</v>
      </c>
      <c r="M80" s="3">
        <f>ROUNDUP(Table10[[#This Row],[Week1+]]/13, 0)</f>
        <v>2</v>
      </c>
    </row>
    <row r="81" spans="8:13" x14ac:dyDescent="0.25">
      <c r="H81">
        <v>25</v>
      </c>
      <c r="I81">
        <v>26</v>
      </c>
      <c r="J81" s="2">
        <v>44003</v>
      </c>
      <c r="K81">
        <v>7</v>
      </c>
      <c r="L81">
        <v>2020</v>
      </c>
      <c r="M81" s="3">
        <f>ROUNDUP(Table10[[#This Row],[Week1+]]/13, 0)</f>
        <v>2</v>
      </c>
    </row>
    <row r="82" spans="8:13" x14ac:dyDescent="0.25">
      <c r="H82">
        <v>26</v>
      </c>
      <c r="I82">
        <v>27</v>
      </c>
      <c r="J82" s="2">
        <v>44010</v>
      </c>
      <c r="K82">
        <v>7</v>
      </c>
      <c r="L82">
        <v>2020</v>
      </c>
      <c r="M82" s="3">
        <f>ROUNDUP(Table10[[#This Row],[Week1+]]/13, 0)</f>
        <v>3</v>
      </c>
    </row>
    <row r="83" spans="8:13" x14ac:dyDescent="0.25">
      <c r="H83">
        <v>27</v>
      </c>
      <c r="I83">
        <v>28</v>
      </c>
      <c r="J83" s="2">
        <v>44017</v>
      </c>
      <c r="K83">
        <v>7</v>
      </c>
      <c r="L83">
        <v>2020</v>
      </c>
      <c r="M83" s="3">
        <f>ROUNDUP(Table10[[#This Row],[Week1+]]/13, 0)</f>
        <v>3</v>
      </c>
    </row>
    <row r="84" spans="8:13" x14ac:dyDescent="0.25">
      <c r="H84">
        <v>28</v>
      </c>
      <c r="I84">
        <v>29</v>
      </c>
      <c r="J84" s="2">
        <v>44024</v>
      </c>
      <c r="K84">
        <v>8</v>
      </c>
      <c r="L84">
        <v>2020</v>
      </c>
      <c r="M84" s="3">
        <f>ROUNDUP(Table10[[#This Row],[Week1+]]/13, 0)</f>
        <v>3</v>
      </c>
    </row>
    <row r="85" spans="8:13" x14ac:dyDescent="0.25">
      <c r="H85">
        <v>29</v>
      </c>
      <c r="I85">
        <v>30</v>
      </c>
      <c r="J85" s="2">
        <v>44031</v>
      </c>
      <c r="K85">
        <v>8</v>
      </c>
      <c r="L85">
        <v>2020</v>
      </c>
      <c r="M85" s="3">
        <f>ROUNDUP(Table10[[#This Row],[Week1+]]/13, 0)</f>
        <v>3</v>
      </c>
    </row>
    <row r="86" spans="8:13" x14ac:dyDescent="0.25">
      <c r="H86">
        <v>30</v>
      </c>
      <c r="I86">
        <v>31</v>
      </c>
      <c r="J86" s="2">
        <v>44038</v>
      </c>
      <c r="K86">
        <v>8</v>
      </c>
      <c r="L86">
        <v>2020</v>
      </c>
      <c r="M86" s="3">
        <f>ROUNDUP(Table10[[#This Row],[Week1+]]/13, 0)</f>
        <v>3</v>
      </c>
    </row>
    <row r="87" spans="8:13" x14ac:dyDescent="0.25">
      <c r="H87">
        <v>31</v>
      </c>
      <c r="I87">
        <v>32</v>
      </c>
      <c r="J87" s="2">
        <v>44045</v>
      </c>
      <c r="K87">
        <v>8</v>
      </c>
      <c r="L87">
        <v>2020</v>
      </c>
      <c r="M87" s="3">
        <f>ROUNDUP(Table10[[#This Row],[Week1+]]/13, 0)</f>
        <v>3</v>
      </c>
    </row>
    <row r="88" spans="8:13" x14ac:dyDescent="0.25">
      <c r="H88">
        <v>32</v>
      </c>
      <c r="I88">
        <v>33</v>
      </c>
      <c r="J88" s="2">
        <v>44052</v>
      </c>
      <c r="K88">
        <v>9</v>
      </c>
      <c r="L88">
        <v>2020</v>
      </c>
      <c r="M88" s="3">
        <f>ROUNDUP(Table10[[#This Row],[Week1+]]/13, 0)</f>
        <v>3</v>
      </c>
    </row>
    <row r="89" spans="8:13" x14ac:dyDescent="0.25">
      <c r="H89">
        <v>33</v>
      </c>
      <c r="I89">
        <v>34</v>
      </c>
      <c r="J89" s="2">
        <v>44059</v>
      </c>
      <c r="K89">
        <v>9</v>
      </c>
      <c r="L89">
        <v>2020</v>
      </c>
      <c r="M89" s="3">
        <f>ROUNDUP(Table10[[#This Row],[Week1+]]/13, 0)</f>
        <v>3</v>
      </c>
    </row>
    <row r="90" spans="8:13" x14ac:dyDescent="0.25">
      <c r="H90">
        <v>34</v>
      </c>
      <c r="I90">
        <v>35</v>
      </c>
      <c r="J90" s="2">
        <v>44066</v>
      </c>
      <c r="K90">
        <v>9</v>
      </c>
      <c r="L90">
        <v>2020</v>
      </c>
      <c r="M90" s="3">
        <f>ROUNDUP(Table10[[#This Row],[Week1+]]/13, 0)</f>
        <v>3</v>
      </c>
    </row>
    <row r="91" spans="8:13" x14ac:dyDescent="0.25">
      <c r="H91">
        <v>35</v>
      </c>
      <c r="I91">
        <v>36</v>
      </c>
      <c r="J91" s="2">
        <v>44073</v>
      </c>
      <c r="K91">
        <v>9</v>
      </c>
      <c r="L91">
        <v>2020</v>
      </c>
      <c r="M91" s="3">
        <f>ROUNDUP(Table10[[#This Row],[Week1+]]/13, 0)</f>
        <v>3</v>
      </c>
    </row>
    <row r="92" spans="8:13" x14ac:dyDescent="0.25">
      <c r="H92">
        <v>36</v>
      </c>
      <c r="I92">
        <v>37</v>
      </c>
      <c r="J92" s="2">
        <v>44080</v>
      </c>
      <c r="K92">
        <v>10</v>
      </c>
      <c r="L92">
        <v>2020</v>
      </c>
      <c r="M92" s="3">
        <f>ROUNDUP(Table10[[#This Row],[Week1+]]/13, 0)</f>
        <v>3</v>
      </c>
    </row>
    <row r="93" spans="8:13" x14ac:dyDescent="0.25">
      <c r="H93">
        <v>37</v>
      </c>
      <c r="I93">
        <v>38</v>
      </c>
      <c r="J93" s="2">
        <v>44087</v>
      </c>
      <c r="K93">
        <v>10</v>
      </c>
      <c r="L93">
        <v>2020</v>
      </c>
      <c r="M93" s="3">
        <f>ROUNDUP(Table10[[#This Row],[Week1+]]/13, 0)</f>
        <v>3</v>
      </c>
    </row>
    <row r="94" spans="8:13" x14ac:dyDescent="0.25">
      <c r="H94">
        <v>38</v>
      </c>
      <c r="I94">
        <v>39</v>
      </c>
      <c r="J94" s="2">
        <v>44094</v>
      </c>
      <c r="K94">
        <v>10</v>
      </c>
      <c r="L94">
        <v>2020</v>
      </c>
      <c r="M94" s="3">
        <f>ROUNDUP(Table10[[#This Row],[Week1+]]/13, 0)</f>
        <v>3</v>
      </c>
    </row>
    <row r="95" spans="8:13" x14ac:dyDescent="0.25">
      <c r="H95">
        <v>39</v>
      </c>
      <c r="I95">
        <v>40</v>
      </c>
      <c r="J95" s="2">
        <v>44101</v>
      </c>
      <c r="K95">
        <v>10</v>
      </c>
      <c r="L95">
        <v>2020</v>
      </c>
      <c r="M95" s="3">
        <f>ROUNDUP(Table10[[#This Row],[Week1+]]/13, 0)</f>
        <v>4</v>
      </c>
    </row>
    <row r="96" spans="8:13" x14ac:dyDescent="0.25">
      <c r="H96">
        <v>40</v>
      </c>
      <c r="I96">
        <v>41</v>
      </c>
      <c r="J96" s="2">
        <v>44108</v>
      </c>
      <c r="K96">
        <v>11</v>
      </c>
      <c r="L96">
        <v>2020</v>
      </c>
      <c r="M96" s="3">
        <f>ROUNDUP(Table10[[#This Row],[Week1+]]/13, 0)</f>
        <v>4</v>
      </c>
    </row>
    <row r="97" spans="8:13" x14ac:dyDescent="0.25">
      <c r="H97">
        <v>41</v>
      </c>
      <c r="I97">
        <v>42</v>
      </c>
      <c r="J97" s="2">
        <v>44115</v>
      </c>
      <c r="K97">
        <v>11</v>
      </c>
      <c r="L97">
        <v>2020</v>
      </c>
      <c r="M97" s="3">
        <f>ROUNDUP(Table10[[#This Row],[Week1+]]/13, 0)</f>
        <v>4</v>
      </c>
    </row>
    <row r="98" spans="8:13" x14ac:dyDescent="0.25">
      <c r="H98">
        <v>42</v>
      </c>
      <c r="I98">
        <v>43</v>
      </c>
      <c r="J98" s="2">
        <v>44122</v>
      </c>
      <c r="K98">
        <v>11</v>
      </c>
      <c r="L98">
        <v>2020</v>
      </c>
      <c r="M98" s="3">
        <f>ROUNDUP(Table10[[#This Row],[Week1+]]/13, 0)</f>
        <v>4</v>
      </c>
    </row>
    <row r="99" spans="8:13" x14ac:dyDescent="0.25">
      <c r="H99">
        <v>43</v>
      </c>
      <c r="I99">
        <v>44</v>
      </c>
      <c r="J99" s="2">
        <v>44129</v>
      </c>
      <c r="K99">
        <v>11</v>
      </c>
      <c r="L99">
        <v>2020</v>
      </c>
      <c r="M99" s="3">
        <f>ROUNDUP(Table10[[#This Row],[Week1+]]/13, 0)</f>
        <v>4</v>
      </c>
    </row>
    <row r="100" spans="8:13" x14ac:dyDescent="0.25">
      <c r="H100">
        <v>44</v>
      </c>
      <c r="I100">
        <v>45</v>
      </c>
      <c r="J100" s="2">
        <v>44136</v>
      </c>
      <c r="K100">
        <v>12</v>
      </c>
      <c r="L100">
        <v>2020</v>
      </c>
      <c r="M100" s="3">
        <f>ROUNDUP(Table10[[#This Row],[Week1+]]/13, 0)</f>
        <v>4</v>
      </c>
    </row>
    <row r="101" spans="8:13" x14ac:dyDescent="0.25">
      <c r="H101">
        <v>45</v>
      </c>
      <c r="I101">
        <v>46</v>
      </c>
      <c r="J101" s="2">
        <v>44143</v>
      </c>
      <c r="K101">
        <v>12</v>
      </c>
      <c r="L101">
        <v>2020</v>
      </c>
      <c r="M101" s="3">
        <f>ROUNDUP(Table10[[#This Row],[Week1+]]/13, 0)</f>
        <v>4</v>
      </c>
    </row>
    <row r="102" spans="8:13" x14ac:dyDescent="0.25">
      <c r="H102">
        <v>46</v>
      </c>
      <c r="I102">
        <v>47</v>
      </c>
      <c r="J102" s="2">
        <v>44150</v>
      </c>
      <c r="K102">
        <v>12</v>
      </c>
      <c r="L102">
        <v>2020</v>
      </c>
      <c r="M102" s="3">
        <f>ROUNDUP(Table10[[#This Row],[Week1+]]/13, 0)</f>
        <v>4</v>
      </c>
    </row>
    <row r="103" spans="8:13" x14ac:dyDescent="0.25">
      <c r="H103">
        <v>47</v>
      </c>
      <c r="I103">
        <v>48</v>
      </c>
      <c r="J103" s="2">
        <v>44157</v>
      </c>
      <c r="K103">
        <v>12</v>
      </c>
      <c r="L103">
        <v>2020</v>
      </c>
      <c r="M103" s="3">
        <f>ROUNDUP(Table10[[#This Row],[Week1+]]/13, 0)</f>
        <v>4</v>
      </c>
    </row>
    <row r="104" spans="8:13" x14ac:dyDescent="0.25">
      <c r="H104">
        <v>48</v>
      </c>
      <c r="I104">
        <v>49</v>
      </c>
      <c r="J104" s="2">
        <v>44164</v>
      </c>
      <c r="K104">
        <v>13</v>
      </c>
      <c r="L104">
        <v>2020</v>
      </c>
      <c r="M104" s="3">
        <f>ROUNDUP(Table10[[#This Row],[Week1+]]/13, 0)</f>
        <v>4</v>
      </c>
    </row>
    <row r="105" spans="8:13" x14ac:dyDescent="0.25">
      <c r="H105">
        <v>49</v>
      </c>
      <c r="I105">
        <v>50</v>
      </c>
      <c r="J105" s="2">
        <v>44171</v>
      </c>
      <c r="K105">
        <v>13</v>
      </c>
      <c r="L105">
        <v>2020</v>
      </c>
      <c r="M105" s="3">
        <f>ROUNDUP(Table10[[#This Row],[Week1+]]/13, 0)</f>
        <v>4</v>
      </c>
    </row>
    <row r="106" spans="8:13" x14ac:dyDescent="0.25">
      <c r="H106">
        <v>50</v>
      </c>
      <c r="I106">
        <v>51</v>
      </c>
      <c r="J106" s="2">
        <v>44178</v>
      </c>
      <c r="K106">
        <v>13</v>
      </c>
      <c r="L106">
        <v>2020</v>
      </c>
      <c r="M106" s="3">
        <f>ROUNDUP(Table10[[#This Row],[Week1+]]/13, 0)</f>
        <v>4</v>
      </c>
    </row>
    <row r="107" spans="8:13" x14ac:dyDescent="0.25">
      <c r="H107">
        <v>51</v>
      </c>
      <c r="I107">
        <v>52</v>
      </c>
      <c r="J107" s="2">
        <v>44185</v>
      </c>
      <c r="K107">
        <v>13</v>
      </c>
      <c r="L107">
        <v>2020</v>
      </c>
      <c r="M107" s="3">
        <f>ROUNDUP(Table10[[#This Row],[Week1+]]/13, 0)</f>
        <v>4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tabSelected="1" topLeftCell="AG82" workbookViewId="0">
      <selection activeCell="C120" sqref="C120"/>
    </sheetView>
  </sheetViews>
  <sheetFormatPr defaultRowHeight="15" x14ac:dyDescent="0.25"/>
  <cols>
    <col min="2" max="2" width="8.28515625" bestFit="1" customWidth="1"/>
    <col min="3" max="3" width="13.5703125" bestFit="1" customWidth="1"/>
    <col min="4" max="4" width="10.140625" bestFit="1" customWidth="1"/>
    <col min="5" max="5" width="7.28515625" bestFit="1" customWidth="1"/>
    <col min="6" max="15" width="6.28515625" bestFit="1" customWidth="1"/>
    <col min="16" max="56" width="7.28515625" bestFit="1" customWidth="1"/>
    <col min="57" max="57" width="7.28515625" customWidth="1"/>
  </cols>
  <sheetData>
    <row r="1" spans="1:57" x14ac:dyDescent="0.25">
      <c r="A1" t="s">
        <v>150</v>
      </c>
    </row>
    <row r="2" spans="1:57" x14ac:dyDescent="0.25">
      <c r="A2" t="s">
        <v>126</v>
      </c>
    </row>
    <row r="3" spans="1:57" x14ac:dyDescent="0.25">
      <c r="B3" t="s">
        <v>125</v>
      </c>
      <c r="C3" t="s">
        <v>124</v>
      </c>
      <c r="D3" t="s">
        <v>123</v>
      </c>
      <c r="E3" t="s">
        <v>122</v>
      </c>
      <c r="F3" t="s">
        <v>121</v>
      </c>
      <c r="G3" t="s">
        <v>120</v>
      </c>
      <c r="H3" t="s">
        <v>119</v>
      </c>
      <c r="I3" t="s">
        <v>118</v>
      </c>
      <c r="J3" t="s">
        <v>117</v>
      </c>
      <c r="K3" t="s">
        <v>116</v>
      </c>
      <c r="L3" t="s">
        <v>115</v>
      </c>
      <c r="M3" t="s">
        <v>114</v>
      </c>
      <c r="N3" t="s">
        <v>113</v>
      </c>
      <c r="O3" t="s">
        <v>112</v>
      </c>
      <c r="P3" t="s">
        <v>111</v>
      </c>
      <c r="Q3" t="s">
        <v>110</v>
      </c>
      <c r="R3" t="s">
        <v>109</v>
      </c>
      <c r="S3" t="s">
        <v>108</v>
      </c>
      <c r="T3" t="s">
        <v>107</v>
      </c>
      <c r="U3" t="s">
        <v>106</v>
      </c>
      <c r="V3" t="s">
        <v>105</v>
      </c>
      <c r="W3" t="s">
        <v>104</v>
      </c>
      <c r="X3" t="s">
        <v>103</v>
      </c>
      <c r="Y3" t="s">
        <v>102</v>
      </c>
      <c r="Z3" t="s">
        <v>101</v>
      </c>
      <c r="AA3" t="s">
        <v>100</v>
      </c>
      <c r="AB3" t="s">
        <v>99</v>
      </c>
      <c r="AC3" t="s">
        <v>98</v>
      </c>
      <c r="AD3" t="s">
        <v>97</v>
      </c>
      <c r="AE3" t="s">
        <v>96</v>
      </c>
      <c r="AF3" t="s">
        <v>95</v>
      </c>
      <c r="AG3" t="s">
        <v>94</v>
      </c>
      <c r="AH3" t="s">
        <v>93</v>
      </c>
      <c r="AI3" t="s">
        <v>92</v>
      </c>
      <c r="AJ3" t="s">
        <v>91</v>
      </c>
      <c r="AK3" t="s">
        <v>90</v>
      </c>
      <c r="AL3" t="s">
        <v>89</v>
      </c>
      <c r="AM3" t="s">
        <v>88</v>
      </c>
      <c r="AN3" t="s">
        <v>87</v>
      </c>
      <c r="AO3" t="s">
        <v>86</v>
      </c>
      <c r="AP3" t="s">
        <v>85</v>
      </c>
      <c r="AQ3" t="s">
        <v>84</v>
      </c>
      <c r="AR3" t="s">
        <v>83</v>
      </c>
      <c r="AS3" t="s">
        <v>82</v>
      </c>
      <c r="AT3" t="s">
        <v>81</v>
      </c>
      <c r="AU3" t="s">
        <v>80</v>
      </c>
      <c r="AV3" t="s">
        <v>79</v>
      </c>
      <c r="AW3" t="s">
        <v>78</v>
      </c>
      <c r="AX3" t="s">
        <v>77</v>
      </c>
      <c r="AY3" t="s">
        <v>76</v>
      </c>
      <c r="AZ3" t="s">
        <v>75</v>
      </c>
      <c r="BA3" t="s">
        <v>74</v>
      </c>
      <c r="BB3" t="s">
        <v>73</v>
      </c>
      <c r="BC3" t="s">
        <v>72</v>
      </c>
      <c r="BD3" t="s">
        <v>71</v>
      </c>
      <c r="BE3" t="s">
        <v>70</v>
      </c>
    </row>
    <row r="4" spans="1:57" x14ac:dyDescent="0.25">
      <c r="B4">
        <v>1</v>
      </c>
      <c r="C4" t="s">
        <v>56</v>
      </c>
      <c r="D4" t="s">
        <v>145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25">
      <c r="B5">
        <v>2</v>
      </c>
      <c r="C5" t="s">
        <v>56</v>
      </c>
      <c r="D5" t="s">
        <v>145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25">
      <c r="B6">
        <v>3</v>
      </c>
      <c r="C6" t="s">
        <v>51</v>
      </c>
      <c r="D6" t="s">
        <v>145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25">
      <c r="B7">
        <v>4</v>
      </c>
      <c r="C7" t="s">
        <v>51</v>
      </c>
      <c r="D7" t="s">
        <v>145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25">
      <c r="B8">
        <v>5</v>
      </c>
      <c r="C8" t="s">
        <v>64</v>
      </c>
      <c r="D8" t="s">
        <v>146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25">
      <c r="B9">
        <v>6</v>
      </c>
      <c r="C9" t="s">
        <v>64</v>
      </c>
      <c r="D9" t="s">
        <v>146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25">
      <c r="B10">
        <v>7</v>
      </c>
      <c r="C10" t="s">
        <v>56</v>
      </c>
      <c r="D10" t="s">
        <v>146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25">
      <c r="B11">
        <v>8</v>
      </c>
      <c r="C11" t="s">
        <v>56</v>
      </c>
      <c r="D11" t="s">
        <v>146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25">
      <c r="B12">
        <v>9</v>
      </c>
      <c r="C12" t="s">
        <v>39</v>
      </c>
      <c r="D12" t="s">
        <v>146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25">
      <c r="B13">
        <v>10</v>
      </c>
      <c r="C13" t="s">
        <v>39</v>
      </c>
      <c r="D13" t="s">
        <v>146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25">
      <c r="B14">
        <v>11</v>
      </c>
      <c r="C14" t="s">
        <v>51</v>
      </c>
      <c r="D14" t="s">
        <v>146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25">
      <c r="B15">
        <v>12</v>
      </c>
      <c r="C15" t="s">
        <v>51</v>
      </c>
      <c r="D15" t="s">
        <v>146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25">
      <c r="B16">
        <v>13</v>
      </c>
      <c r="C16" t="s">
        <v>33</v>
      </c>
      <c r="D16" t="s">
        <v>146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25">
      <c r="B17">
        <v>14</v>
      </c>
      <c r="C17" t="s">
        <v>33</v>
      </c>
      <c r="D17" t="s">
        <v>146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25">
      <c r="B18">
        <v>15</v>
      </c>
      <c r="C18" t="s">
        <v>64</v>
      </c>
      <c r="D18" t="s">
        <v>145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25">
      <c r="B19">
        <v>16</v>
      </c>
      <c r="C19" t="s">
        <v>64</v>
      </c>
      <c r="D19" t="s">
        <v>145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25">
      <c r="B20">
        <v>17</v>
      </c>
      <c r="C20" t="s">
        <v>26</v>
      </c>
      <c r="D20" t="s">
        <v>146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25">
      <c r="B21">
        <v>18</v>
      </c>
      <c r="C21" t="s">
        <v>26</v>
      </c>
      <c r="D21" t="s">
        <v>146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25">
      <c r="B22">
        <v>19</v>
      </c>
      <c r="C22" t="s">
        <v>39</v>
      </c>
      <c r="D22" t="s">
        <v>145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25">
      <c r="B23">
        <v>20</v>
      </c>
      <c r="C23" t="s">
        <v>39</v>
      </c>
      <c r="D23" t="s">
        <v>145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25">
      <c r="B24">
        <v>21</v>
      </c>
      <c r="C24" t="s">
        <v>56</v>
      </c>
      <c r="D24" t="s">
        <v>147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25">
      <c r="B25">
        <v>22</v>
      </c>
      <c r="C25" t="s">
        <v>56</v>
      </c>
      <c r="D25" t="s">
        <v>147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25">
      <c r="B26">
        <v>23</v>
      </c>
      <c r="C26" t="s">
        <v>46</v>
      </c>
      <c r="D26" t="s">
        <v>146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25">
      <c r="B27">
        <v>24</v>
      </c>
      <c r="C27" t="s">
        <v>46</v>
      </c>
      <c r="D27" t="s">
        <v>146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25">
      <c r="B28">
        <v>25</v>
      </c>
      <c r="C28" t="s">
        <v>33</v>
      </c>
      <c r="D28" t="s">
        <v>145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25">
      <c r="B29">
        <v>26</v>
      </c>
      <c r="C29" t="s">
        <v>33</v>
      </c>
      <c r="D29" t="s">
        <v>145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25">
      <c r="B30">
        <v>27</v>
      </c>
      <c r="C30" t="s">
        <v>51</v>
      </c>
      <c r="D30" t="s">
        <v>147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25">
      <c r="B31">
        <v>28</v>
      </c>
      <c r="C31" t="s">
        <v>51</v>
      </c>
      <c r="D31" t="s">
        <v>147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25">
      <c r="B32">
        <v>29</v>
      </c>
      <c r="C32" t="s">
        <v>61</v>
      </c>
      <c r="D32" t="s">
        <v>146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25">
      <c r="B33">
        <v>30</v>
      </c>
      <c r="C33" t="s">
        <v>61</v>
      </c>
      <c r="D33" t="s">
        <v>146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25">
      <c r="B34">
        <v>31</v>
      </c>
      <c r="C34" t="s">
        <v>26</v>
      </c>
      <c r="D34" t="s">
        <v>145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25">
      <c r="B35">
        <v>32</v>
      </c>
      <c r="C35" t="s">
        <v>26</v>
      </c>
      <c r="D35" t="s">
        <v>145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25">
      <c r="B36">
        <v>33</v>
      </c>
      <c r="C36" t="s">
        <v>64</v>
      </c>
      <c r="D36" t="s">
        <v>147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25">
      <c r="B37">
        <v>34</v>
      </c>
      <c r="C37" t="s">
        <v>64</v>
      </c>
      <c r="D37" t="s">
        <v>147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25">
      <c r="B38">
        <v>35</v>
      </c>
      <c r="C38" t="s">
        <v>46</v>
      </c>
      <c r="D38" t="s">
        <v>145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25">
      <c r="B39">
        <v>36</v>
      </c>
      <c r="C39" t="s">
        <v>46</v>
      </c>
      <c r="D39" t="s">
        <v>145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25">
      <c r="B40">
        <v>37</v>
      </c>
      <c r="C40" t="s">
        <v>39</v>
      </c>
      <c r="D40" t="s">
        <v>147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25">
      <c r="B41">
        <v>38</v>
      </c>
      <c r="C41" t="s">
        <v>39</v>
      </c>
      <c r="D41" t="s">
        <v>147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25">
      <c r="B42">
        <v>39</v>
      </c>
      <c r="C42" t="s">
        <v>56</v>
      </c>
      <c r="D42" t="s">
        <v>148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25">
      <c r="B43">
        <v>40</v>
      </c>
      <c r="C43" t="s">
        <v>56</v>
      </c>
      <c r="D43" t="s">
        <v>148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25">
      <c r="B44">
        <v>41</v>
      </c>
      <c r="C44" t="s">
        <v>61</v>
      </c>
      <c r="D44" t="s">
        <v>145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25">
      <c r="B45">
        <v>42</v>
      </c>
      <c r="C45" t="s">
        <v>61</v>
      </c>
      <c r="D45" t="s">
        <v>145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25">
      <c r="B46">
        <v>43</v>
      </c>
      <c r="C46" t="s">
        <v>33</v>
      </c>
      <c r="D46" t="s">
        <v>147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25">
      <c r="B47">
        <v>44</v>
      </c>
      <c r="C47" t="s">
        <v>33</v>
      </c>
      <c r="D47" t="s">
        <v>147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25">
      <c r="B48">
        <v>45</v>
      </c>
      <c r="C48" t="s">
        <v>51</v>
      </c>
      <c r="D48" t="s">
        <v>148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25">
      <c r="B49">
        <v>46</v>
      </c>
      <c r="C49" t="s">
        <v>51</v>
      </c>
      <c r="D49" t="s">
        <v>148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25">
      <c r="B50">
        <v>47</v>
      </c>
      <c r="C50" t="s">
        <v>26</v>
      </c>
      <c r="D50" t="s">
        <v>147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25">
      <c r="B51">
        <v>48</v>
      </c>
      <c r="C51" t="s">
        <v>26</v>
      </c>
      <c r="D51" t="s">
        <v>147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25">
      <c r="B52">
        <v>49</v>
      </c>
      <c r="C52" t="s">
        <v>64</v>
      </c>
      <c r="D52" t="s">
        <v>148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25">
      <c r="B53">
        <v>50</v>
      </c>
      <c r="C53" t="s">
        <v>64</v>
      </c>
      <c r="D53" t="s">
        <v>148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25">
      <c r="B54">
        <v>51</v>
      </c>
      <c r="C54" t="s">
        <v>46</v>
      </c>
      <c r="D54" t="s">
        <v>147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25">
      <c r="B55">
        <v>52</v>
      </c>
      <c r="C55" t="s">
        <v>46</v>
      </c>
      <c r="D55" t="s">
        <v>147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25">
      <c r="B56">
        <v>53</v>
      </c>
      <c r="C56" t="s">
        <v>39</v>
      </c>
      <c r="D56" t="s">
        <v>148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25">
      <c r="B57">
        <v>54</v>
      </c>
      <c r="C57" t="s">
        <v>39</v>
      </c>
      <c r="D57" t="s">
        <v>148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25">
      <c r="B58">
        <v>55</v>
      </c>
      <c r="C58" t="s">
        <v>56</v>
      </c>
      <c r="D58" t="s">
        <v>149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25">
      <c r="B59">
        <v>56</v>
      </c>
      <c r="C59" t="s">
        <v>56</v>
      </c>
      <c r="D59" t="s">
        <v>149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25">
      <c r="B60">
        <v>57</v>
      </c>
      <c r="C60" t="s">
        <v>61</v>
      </c>
      <c r="D60" t="s">
        <v>147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25">
      <c r="B61">
        <v>58</v>
      </c>
      <c r="C61" t="s">
        <v>61</v>
      </c>
      <c r="D61" t="s">
        <v>147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25">
      <c r="B62">
        <v>59</v>
      </c>
      <c r="C62" t="s">
        <v>33</v>
      </c>
      <c r="D62" t="s">
        <v>148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25">
      <c r="B63">
        <v>60</v>
      </c>
      <c r="C63" t="s">
        <v>33</v>
      </c>
      <c r="D63" t="s">
        <v>148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25">
      <c r="B64">
        <v>61</v>
      </c>
      <c r="C64" t="s">
        <v>51</v>
      </c>
      <c r="D64" t="s">
        <v>149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25">
      <c r="B65">
        <v>62</v>
      </c>
      <c r="C65" t="s">
        <v>51</v>
      </c>
      <c r="D65" t="s">
        <v>149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25">
      <c r="B66">
        <v>63</v>
      </c>
      <c r="C66" t="s">
        <v>26</v>
      </c>
      <c r="D66" t="s">
        <v>148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25">
      <c r="B67">
        <v>64</v>
      </c>
      <c r="C67" t="s">
        <v>26</v>
      </c>
      <c r="D67" t="s">
        <v>148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25">
      <c r="B68">
        <v>65</v>
      </c>
      <c r="C68" t="s">
        <v>64</v>
      </c>
      <c r="D68" t="s">
        <v>149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25">
      <c r="B69">
        <v>66</v>
      </c>
      <c r="C69" t="s">
        <v>64</v>
      </c>
      <c r="D69" t="s">
        <v>149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25">
      <c r="B70">
        <v>67</v>
      </c>
      <c r="C70" t="s">
        <v>46</v>
      </c>
      <c r="D70" t="s">
        <v>148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25">
      <c r="B71">
        <v>68</v>
      </c>
      <c r="C71" t="s">
        <v>46</v>
      </c>
      <c r="D71" t="s">
        <v>148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25">
      <c r="B72">
        <v>69</v>
      </c>
      <c r="C72" t="s">
        <v>39</v>
      </c>
      <c r="D72" t="s">
        <v>149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25">
      <c r="B73">
        <v>70</v>
      </c>
      <c r="C73" t="s">
        <v>39</v>
      </c>
      <c r="D73" t="s">
        <v>149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25">
      <c r="B74">
        <v>71</v>
      </c>
      <c r="C74" t="s">
        <v>61</v>
      </c>
      <c r="D74" t="s">
        <v>148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25">
      <c r="B75">
        <v>72</v>
      </c>
      <c r="C75" t="s">
        <v>61</v>
      </c>
      <c r="D75" t="s">
        <v>148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25">
      <c r="B76">
        <v>73</v>
      </c>
      <c r="C76" t="s">
        <v>33</v>
      </c>
      <c r="D76" t="s">
        <v>149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25">
      <c r="B77">
        <v>74</v>
      </c>
      <c r="C77" t="s">
        <v>33</v>
      </c>
      <c r="D77" t="s">
        <v>149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25">
      <c r="B78">
        <v>75</v>
      </c>
      <c r="C78" t="s">
        <v>26</v>
      </c>
      <c r="D78" t="s">
        <v>149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25">
      <c r="B79">
        <v>76</v>
      </c>
      <c r="C79" t="s">
        <v>26</v>
      </c>
      <c r="D79" t="s">
        <v>149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25">
      <c r="B80">
        <v>77</v>
      </c>
      <c r="C80" t="s">
        <v>46</v>
      </c>
      <c r="D80" t="s">
        <v>149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25">
      <c r="B81">
        <v>78</v>
      </c>
      <c r="C81" t="s">
        <v>46</v>
      </c>
      <c r="D81" t="s">
        <v>149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25">
      <c r="B82">
        <v>79</v>
      </c>
      <c r="C82" t="s">
        <v>61</v>
      </c>
      <c r="D82" t="s">
        <v>149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25">
      <c r="B83">
        <v>80</v>
      </c>
      <c r="C83" t="s">
        <v>61</v>
      </c>
      <c r="D83" t="s">
        <v>149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25">
      <c r="B84">
        <v>81</v>
      </c>
      <c r="C84" s="5" t="s">
        <v>60</v>
      </c>
      <c r="D84" s="5" t="s">
        <v>147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25">
      <c r="B85">
        <v>82</v>
      </c>
      <c r="C85" s="5" t="s">
        <v>60</v>
      </c>
      <c r="D85" s="5" t="s">
        <v>147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25">
      <c r="B86">
        <v>83</v>
      </c>
      <c r="C86" s="5" t="s">
        <v>60</v>
      </c>
      <c r="D86" s="5" t="s">
        <v>145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25">
      <c r="B87">
        <v>84</v>
      </c>
      <c r="C87" s="5" t="s">
        <v>60</v>
      </c>
      <c r="D87" s="5" t="s">
        <v>145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25">
      <c r="B88">
        <v>85</v>
      </c>
      <c r="C88" s="5" t="s">
        <v>60</v>
      </c>
      <c r="D88" s="5" t="s">
        <v>148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25">
      <c r="B89">
        <v>86</v>
      </c>
      <c r="C89" s="5" t="s">
        <v>60</v>
      </c>
      <c r="D89" s="5" t="s">
        <v>148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25">
      <c r="B90">
        <v>87</v>
      </c>
      <c r="C90" s="5" t="s">
        <v>60</v>
      </c>
      <c r="D90" s="5" t="s">
        <v>146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25">
      <c r="B91">
        <v>88</v>
      </c>
      <c r="C91" s="5" t="s">
        <v>60</v>
      </c>
      <c r="D91" s="5" t="s">
        <v>146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25">
      <c r="B92">
        <v>89</v>
      </c>
      <c r="C92" s="5" t="s">
        <v>60</v>
      </c>
      <c r="D92" s="5" t="s">
        <v>149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25">
      <c r="B93">
        <v>90</v>
      </c>
      <c r="C93" s="5" t="s">
        <v>60</v>
      </c>
      <c r="D93" s="5" t="s">
        <v>149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25">
      <c r="B94">
        <v>91</v>
      </c>
      <c r="C94" s="5" t="s">
        <v>55</v>
      </c>
      <c r="D94" s="5" t="s">
        <v>147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25">
      <c r="B95">
        <v>92</v>
      </c>
      <c r="C95" s="5" t="s">
        <v>55</v>
      </c>
      <c r="D95" s="5" t="s">
        <v>147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25">
      <c r="B96">
        <v>93</v>
      </c>
      <c r="C96" s="5" t="s">
        <v>55</v>
      </c>
      <c r="D96" s="5" t="s">
        <v>145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25">
      <c r="B97">
        <v>94</v>
      </c>
      <c r="C97" s="5" t="s">
        <v>55</v>
      </c>
      <c r="D97" s="5" t="s">
        <v>145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25">
      <c r="B98">
        <v>95</v>
      </c>
      <c r="C98" s="5" t="s">
        <v>55</v>
      </c>
      <c r="D98" s="5" t="s">
        <v>148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25">
      <c r="B99">
        <v>96</v>
      </c>
      <c r="C99" s="5" t="s">
        <v>55</v>
      </c>
      <c r="D99" s="5" t="s">
        <v>148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25">
      <c r="B100">
        <v>97</v>
      </c>
      <c r="C100" s="5" t="s">
        <v>55</v>
      </c>
      <c r="D100" s="5" t="s">
        <v>146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25">
      <c r="B101">
        <v>98</v>
      </c>
      <c r="C101" s="5" t="s">
        <v>55</v>
      </c>
      <c r="D101" s="5" t="s">
        <v>146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25">
      <c r="B102">
        <v>99</v>
      </c>
      <c r="C102" s="5" t="s">
        <v>55</v>
      </c>
      <c r="D102" s="5" t="s">
        <v>149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25">
      <c r="B103">
        <v>100</v>
      </c>
      <c r="C103" s="5" t="s">
        <v>55</v>
      </c>
      <c r="D103" s="5" t="s">
        <v>149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25">
      <c r="B104">
        <v>101</v>
      </c>
      <c r="C104" s="5" t="s">
        <v>66</v>
      </c>
      <c r="D104" s="5" t="s">
        <v>147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25">
      <c r="B105">
        <v>102</v>
      </c>
      <c r="C105" s="5" t="s">
        <v>66</v>
      </c>
      <c r="D105" s="5" t="s">
        <v>147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25">
      <c r="B106">
        <v>103</v>
      </c>
      <c r="C106" s="5" t="s">
        <v>66</v>
      </c>
      <c r="D106" s="5" t="s">
        <v>145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25">
      <c r="B107">
        <v>104</v>
      </c>
      <c r="C107" s="5" t="s">
        <v>66</v>
      </c>
      <c r="D107" s="5" t="s">
        <v>145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25">
      <c r="B108">
        <v>105</v>
      </c>
      <c r="C108" s="5" t="s">
        <v>66</v>
      </c>
      <c r="D108" s="5" t="s">
        <v>148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25">
      <c r="B109">
        <v>106</v>
      </c>
      <c r="C109" s="5" t="s">
        <v>66</v>
      </c>
      <c r="D109" s="5" t="s">
        <v>148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25">
      <c r="B110">
        <v>107</v>
      </c>
      <c r="C110" s="5" t="s">
        <v>66</v>
      </c>
      <c r="D110" s="5" t="s">
        <v>146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25">
      <c r="B111">
        <v>108</v>
      </c>
      <c r="C111" s="5" t="s">
        <v>66</v>
      </c>
      <c r="D111" s="5" t="s">
        <v>146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25">
      <c r="B112">
        <v>109</v>
      </c>
      <c r="C112" s="5" t="s">
        <v>66</v>
      </c>
      <c r="D112" s="5" t="s">
        <v>149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25">
      <c r="B113">
        <v>110</v>
      </c>
      <c r="C113" s="5" t="s">
        <v>66</v>
      </c>
      <c r="D113" s="5" t="s">
        <v>149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25">
      <c r="B114">
        <v>111</v>
      </c>
      <c r="C114" s="5" t="s">
        <v>42</v>
      </c>
      <c r="D114" s="5" t="s">
        <v>147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25">
      <c r="B115">
        <v>112</v>
      </c>
      <c r="C115" s="5" t="s">
        <v>42</v>
      </c>
      <c r="D115" s="5" t="s">
        <v>147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25">
      <c r="B116">
        <v>113</v>
      </c>
      <c r="C116" s="5" t="s">
        <v>42</v>
      </c>
      <c r="D116" s="5" t="s">
        <v>145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25">
      <c r="B117">
        <v>114</v>
      </c>
      <c r="C117" s="5" t="s">
        <v>42</v>
      </c>
      <c r="D117" s="5" t="s">
        <v>145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25">
      <c r="B118">
        <v>115</v>
      </c>
      <c r="C118" s="5" t="s">
        <v>42</v>
      </c>
      <c r="D118" s="5" t="s">
        <v>148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25">
      <c r="B119">
        <v>116</v>
      </c>
      <c r="C119" s="5" t="s">
        <v>42</v>
      </c>
      <c r="D119" s="5" t="s">
        <v>148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25">
      <c r="B120">
        <v>117</v>
      </c>
      <c r="C120" s="5" t="s">
        <v>42</v>
      </c>
      <c r="D120" s="5" t="s">
        <v>146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25">
      <c r="B121">
        <v>118</v>
      </c>
      <c r="C121" s="5" t="s">
        <v>42</v>
      </c>
      <c r="D121" s="5" t="s">
        <v>146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25">
      <c r="B122">
        <v>119</v>
      </c>
      <c r="C122" s="5" t="s">
        <v>42</v>
      </c>
      <c r="D122" s="5" t="s">
        <v>149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25">
      <c r="B123">
        <v>120</v>
      </c>
      <c r="C123" s="5" t="s">
        <v>42</v>
      </c>
      <c r="D123" s="5" t="s">
        <v>149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25">
      <c r="B124">
        <v>121</v>
      </c>
      <c r="C124" s="5" t="s">
        <v>36</v>
      </c>
      <c r="D124" s="5" t="s">
        <v>147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25">
      <c r="B125">
        <v>122</v>
      </c>
      <c r="C125" s="5" t="s">
        <v>36</v>
      </c>
      <c r="D125" s="5" t="s">
        <v>147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25">
      <c r="B126">
        <v>123</v>
      </c>
      <c r="C126" s="5" t="s">
        <v>36</v>
      </c>
      <c r="D126" s="5" t="s">
        <v>145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25">
      <c r="B127">
        <v>124</v>
      </c>
      <c r="C127" s="5" t="s">
        <v>36</v>
      </c>
      <c r="D127" s="5" t="s">
        <v>145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25">
      <c r="B128">
        <v>125</v>
      </c>
      <c r="C128" s="5" t="s">
        <v>36</v>
      </c>
      <c r="D128" s="5" t="s">
        <v>148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25">
      <c r="B129">
        <v>126</v>
      </c>
      <c r="C129" s="5" t="s">
        <v>36</v>
      </c>
      <c r="D129" s="5" t="s">
        <v>148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25">
      <c r="B130">
        <v>127</v>
      </c>
      <c r="C130" s="5" t="s">
        <v>36</v>
      </c>
      <c r="D130" s="5" t="s">
        <v>146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25">
      <c r="B131">
        <v>128</v>
      </c>
      <c r="C131" s="5" t="s">
        <v>36</v>
      </c>
      <c r="D131" s="5" t="s">
        <v>146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25">
      <c r="B132">
        <v>129</v>
      </c>
      <c r="C132" s="5" t="s">
        <v>36</v>
      </c>
      <c r="D132" s="5" t="s">
        <v>149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25">
      <c r="B133">
        <v>130</v>
      </c>
      <c r="C133" s="5" t="s">
        <v>36</v>
      </c>
      <c r="D133" s="5" t="s">
        <v>149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25">
      <c r="B134">
        <v>131</v>
      </c>
      <c r="C134" s="5" t="s">
        <v>30</v>
      </c>
      <c r="D134" s="5" t="s">
        <v>147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25">
      <c r="B135">
        <v>132</v>
      </c>
      <c r="C135" s="5" t="s">
        <v>30</v>
      </c>
      <c r="D135" s="5" t="s">
        <v>147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25">
      <c r="B136">
        <v>133</v>
      </c>
      <c r="C136" s="5" t="s">
        <v>30</v>
      </c>
      <c r="D136" s="5" t="s">
        <v>145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25">
      <c r="B137">
        <v>134</v>
      </c>
      <c r="C137" s="5" t="s">
        <v>30</v>
      </c>
      <c r="D137" s="5" t="s">
        <v>145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25">
      <c r="B138">
        <v>135</v>
      </c>
      <c r="C138" s="5" t="s">
        <v>30</v>
      </c>
      <c r="D138" s="5" t="s">
        <v>148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25">
      <c r="B139">
        <v>136</v>
      </c>
      <c r="C139" s="5" t="s">
        <v>30</v>
      </c>
      <c r="D139" s="5" t="s">
        <v>148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25">
      <c r="B140">
        <v>137</v>
      </c>
      <c r="C140" s="5" t="s">
        <v>30</v>
      </c>
      <c r="D140" s="5" t="s">
        <v>146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25">
      <c r="B141">
        <v>138</v>
      </c>
      <c r="C141" s="5" t="s">
        <v>30</v>
      </c>
      <c r="D141" s="5" t="s">
        <v>146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25">
      <c r="B142">
        <v>139</v>
      </c>
      <c r="C142" s="5" t="s">
        <v>30</v>
      </c>
      <c r="D142" s="5" t="s">
        <v>149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25">
      <c r="B143">
        <v>140</v>
      </c>
      <c r="C143" s="5" t="s">
        <v>30</v>
      </c>
      <c r="D143" s="5" t="s">
        <v>149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25">
      <c r="B144">
        <v>141</v>
      </c>
      <c r="C144" s="5" t="s">
        <v>49</v>
      </c>
      <c r="D144" s="5" t="s">
        <v>147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25">
      <c r="B145">
        <v>142</v>
      </c>
      <c r="C145" s="5" t="s">
        <v>49</v>
      </c>
      <c r="D145" s="5" t="s">
        <v>147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25">
      <c r="B146">
        <v>143</v>
      </c>
      <c r="C146" s="5" t="s">
        <v>49</v>
      </c>
      <c r="D146" s="5" t="s">
        <v>145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25">
      <c r="B147">
        <v>144</v>
      </c>
      <c r="C147" s="5" t="s">
        <v>49</v>
      </c>
      <c r="D147" s="5" t="s">
        <v>145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25">
      <c r="B148">
        <v>145</v>
      </c>
      <c r="C148" s="5" t="s">
        <v>49</v>
      </c>
      <c r="D148" s="5" t="s">
        <v>148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25">
      <c r="B149">
        <v>146</v>
      </c>
      <c r="C149" s="5" t="s">
        <v>49</v>
      </c>
      <c r="D149" s="5" t="s">
        <v>148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25">
      <c r="B150">
        <v>147</v>
      </c>
      <c r="C150" s="5" t="s">
        <v>49</v>
      </c>
      <c r="D150" s="5" t="s">
        <v>146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25">
      <c r="B151">
        <v>148</v>
      </c>
      <c r="C151" s="5" t="s">
        <v>49</v>
      </c>
      <c r="D151" s="5" t="s">
        <v>146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25">
      <c r="B152">
        <v>149</v>
      </c>
      <c r="C152" s="5" t="s">
        <v>49</v>
      </c>
      <c r="D152" s="5" t="s">
        <v>149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25">
      <c r="B153">
        <v>150</v>
      </c>
      <c r="C153" s="5" t="s">
        <v>49</v>
      </c>
      <c r="D153" s="5" t="s">
        <v>149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25">
      <c r="B154">
        <v>151</v>
      </c>
      <c r="C154" s="5" t="s">
        <v>63</v>
      </c>
      <c r="D154" s="5" t="s">
        <v>147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25">
      <c r="B155">
        <v>152</v>
      </c>
      <c r="C155" s="5" t="s">
        <v>63</v>
      </c>
      <c r="D155" s="5" t="s">
        <v>147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25">
      <c r="B156">
        <v>153</v>
      </c>
      <c r="C156" s="5" t="s">
        <v>63</v>
      </c>
      <c r="D156" s="5" t="s">
        <v>145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25">
      <c r="B157">
        <v>154</v>
      </c>
      <c r="C157" s="5" t="s">
        <v>63</v>
      </c>
      <c r="D157" s="5" t="s">
        <v>145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25">
      <c r="B158">
        <v>155</v>
      </c>
      <c r="C158" s="5" t="s">
        <v>63</v>
      </c>
      <c r="D158" s="5" t="s">
        <v>148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25">
      <c r="B159">
        <v>156</v>
      </c>
      <c r="C159" s="5" t="s">
        <v>63</v>
      </c>
      <c r="D159" s="5" t="s">
        <v>148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25">
      <c r="B160">
        <v>157</v>
      </c>
      <c r="C160" s="5" t="s">
        <v>63</v>
      </c>
      <c r="D160" s="5" t="s">
        <v>146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25">
      <c r="B161">
        <v>158</v>
      </c>
      <c r="C161" s="5" t="s">
        <v>63</v>
      </c>
      <c r="D161" s="5" t="s">
        <v>146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25">
      <c r="B162">
        <v>159</v>
      </c>
      <c r="C162" s="5" t="s">
        <v>63</v>
      </c>
      <c r="D162" s="5" t="s">
        <v>149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25">
      <c r="B163">
        <v>160</v>
      </c>
      <c r="C163" s="5" t="s">
        <v>63</v>
      </c>
      <c r="D163" s="5" t="s">
        <v>149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F7458C51E57141848015B90E19E3FF" ma:contentTypeVersion="15" ma:contentTypeDescription="Create a new document." ma:contentTypeScope="" ma:versionID="12fb0db276e8be4984a0823ffe929ad1">
  <xsd:schema xmlns:xsd="http://www.w3.org/2001/XMLSchema" xmlns:xs="http://www.w3.org/2001/XMLSchema" xmlns:p="http://schemas.microsoft.com/office/2006/metadata/properties" xmlns:ns2="d2a9f884-c2eb-4182-8d97-b2c1069a1e77" xmlns:ns3="ad1dcd44-2c79-421e-996d-e07b6b6a06b7" xmlns:ns4="872877ae-a410-445f-835b-653367d2e530" targetNamespace="http://schemas.microsoft.com/office/2006/metadata/properties" ma:root="true" ma:fieldsID="7f400bb4bb80b6365717ab8834d3c4dc" ns2:_="" ns3:_="" ns4:_="">
    <xsd:import namespace="d2a9f884-c2eb-4182-8d97-b2c1069a1e77"/>
    <xsd:import namespace="ad1dcd44-2c79-421e-996d-e07b6b6a06b7"/>
    <xsd:import namespace="872877ae-a410-445f-835b-653367d2e5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9f884-c2eb-4182-8d97-b2c1069a1e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a81d85d-ab9f-43c9-b467-086d0af365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dcd44-2c79-421e-996d-e07b6b6a06b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877ae-a410-445f-835b-653367d2e530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1ca607b-de2f-4ab3-a81f-3465e519a358}" ma:internalName="TaxCatchAll" ma:showField="CatchAllData" ma:web="ad1dcd44-2c79-421e-996d-e07b6b6a06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a9f884-c2eb-4182-8d97-b2c1069a1e77">
      <Terms xmlns="http://schemas.microsoft.com/office/infopath/2007/PartnerControls"/>
    </lcf76f155ced4ddcb4097134ff3c332f>
    <TaxCatchAll xmlns="872877ae-a410-445f-835b-653367d2e530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F k E A A B Q S w M E F A A C A A g A 7 p C J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D u k I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p C J U i L L x k l U A Q A A 4 A I A A B M A H A B G b 3 J t d W x h c y 9 T Z W N 0 a W 9 u M S 5 t I K I Y A C i g F A A A A A A A A A A A A A A A A A A A A A A A A A A A A H V S X W v C M B R 9 L / Q / h P h S o T i V o R v O w d Z t M A Y b W N 0 Y 4 k O s d 2 s w J p L c O o f 4 3 5 e 0 b p 1 a + x I 4 9 / Z 8 J Q Y S 5 E q S u D h b P d / z P Z M y D T M y Z F M B X d I n A t D 3 i P 1 i l e k E L H K / T k A 0 o k x r k P i m 9 H y q 1 D y o b 8 b P b A F 9 W v x J J 9 t x p C T a l U l Y E N R o l D L 5 6 c i / l 0 A t U 7 7 a G G o m z Y f S i 0 i J b C H d 0 A S F W r j Z 0 D u + 4 s b a O 4 u Z A E P e g W k a E r R b B G G N 2 5 B s a L v Z 6 l j w U W L n v O E I f t F u J X p R i V 5 W o e 3 m M X q b G S 7 B G D K S H P e 8 b O t / W R + 4 Q H B N D t S X K c P G I G z b D g s O + g g J s C Q l w b h W G X l C r q 4 J f e K Y p C B p v R Q a y S V f K b Q 0 L 5 i C J k W L / y R 3 C / l 0 N w w O / b l Y 1 U U f p L U F 0 B t E z a c Z O s / 0 l Y k M a G l n A N I + g 9 m x j W J Q G j j l 2 9 3 5 n k J u J C + + 0 L J Q 7 p D a u n 2 P y 1 P K v R 9 Q S w E C L Q A U A A I A C A D u k I l S 6 p 1 D c 6 M A A A D 1 A A A A E g A A A A A A A A A A A A A A A A A A A A A A Q 2 9 u Z m l n L 1 B h Y 2 t h Z 2 U u e G 1 s U E s B A i 0 A F A A C A A g A 7 p C J U g / K 6 a u k A A A A 6 Q A A A B M A A A A A A A A A A A A A A A A A 7 w A A A F t D b 2 5 0 Z W 5 0 X 1 R 5 c G V z X S 5 4 b W x Q S w E C L Q A U A A I A C A D u k I l S I s v G S V Q B A A D g A g A A E w A A A A A A A A A A A A A A A A D g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C w A A A A A A A I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B d X R v U m V t b 3 Z l Z E N v b H V t b n M x L n t E a X Z p c 2 l v b i 9 T Y W x l c y B Z Z W F y L D B 9 J n F 1 b 3 Q 7 L C Z x d W 9 0 O 1 N l Y 3 R p b 2 4 x L 1 R h Y m x l N y 9 B d X R v U m V t b 3 Z l Z E N v b H V t b n M x L n t C d X N p b m V z c y B V b m l 0 L D F 9 J n F 1 b 3 Q 7 L C Z x d W 9 0 O 1 N l Y 3 R p b 2 4 x L 1 R h Y m x l N y 9 B d X R v U m V t b 3 Z l Z E N v b H V t b n M x L n t Z Z W F y L D J 9 J n F 1 b 3 Q 7 L C Z x d W 9 0 O 1 N l Y 3 R p b 2 4 x L 1 R h Y m x l N y 9 B d X R v U m V t b 3 Z l Z E N v b H V t b n M x L n t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c v Q X V 0 b 1 J l b W 9 2 Z W R D b 2 x 1 b W 5 z M S 5 7 R G l 2 a X N p b 2 4 v U 2 F s Z X M g W W V h c i w w f S Z x d W 9 0 O y w m c X V v d D t T Z W N 0 a W 9 u M S 9 U Y W J s Z T c v Q X V 0 b 1 J l b W 9 2 Z W R D b 2 x 1 b W 5 z M S 5 7 Q n V z a W 5 l c 3 M g V W 5 p d C w x f S Z x d W 9 0 O y w m c X V v d D t T Z W N 0 a W 9 u M S 9 U Y W J s Z T c v Q X V 0 b 1 J l b W 9 2 Z W R D b 2 x 1 b W 5 z M S 5 7 W W V h c i w y f S Z x d W 9 0 O y w m c X V v d D t T Z W N 0 a W 9 u M S 9 U Y W J s Z T c v Q X V 0 b 1 J l b W 9 2 Z W R D b 2 x 1 b W 5 z M S 5 7 U 2 F s Z X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p d m l z a W 9 u L 1 N h b G V z I F l l Y X I m c X V v d D s s J n F 1 b 3 Q 7 Q n V z a W 5 l c 3 M g V W 5 p d C Z x d W 9 0 O y w m c X V v d D t Z Z W F y J n F 1 b 3 Q 7 L C Z x d W 9 0 O 1 N h b G V z J n F 1 b 3 Q 7 X S I g L z 4 8 R W 5 0 c n k g V H l w Z T 0 i R m l s b E N v b H V t b l R 5 c G V z I i B W Y W x 1 Z T 0 i c 0 J n W U d B d z 0 9 I i A v P j x F b n R y e S B U e X B l P S J G a W x s T G F z d F V w Z G F 0 Z W Q i I F Z h b H V l P S J k M j A y M S 0 w N C 0 w O V Q x N T o y N D o y M i 4 2 M z Y y M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M 3 N W Q 2 O W Z m M i 1 j Z T g x L T R m N m Q t Y j c w Y y 1 h M T M w Y T h j O G M 0 N j Q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3 H f W H H 2 d O n g A 0 k u x U o 1 U A A A A A A g A A A A A A E G Y A A A A B A A A g A A A A r x k i Q z 6 C 0 u O m S V 1 F h v u 6 L d R 3 D L 3 2 0 e 4 m R 7 w g h 2 0 C s P A A A A A A D o A A A A A C A A A g A A A A 0 B W U C G i q m V C 1 n z h s O R D p C O C x h R U p Q b N h b 5 0 R Q 1 v w B X 9 Q A A A A l I B V v t S K u G g d v J X q S j 3 R K g m 0 0 t D X f h K P H O 2 T T 4 p d G q 1 N C 6 o A R B d v r 9 + C O m t 1 + j p K + d V C C D h 1 6 u l 9 7 g w w 7 C e d G l n R H T B 0 Y v 4 D j Z r y S X A x 1 6 5 A A A A A S Q u E s b R k H 5 I 6 X j J d c q P s H E / n c r 3 R k 0 F s e w 3 q t Z 8 i C 4 6 t q s Z S i i Z w X F 4 a Z c D G 9 6 7 r t N P 0 E w 6 i J t i e d l t s w l A Z D w = = < / D a t a M a s h u p > 
</file>

<file path=customXml/itemProps1.xml><?xml version="1.0" encoding="utf-8"?>
<ds:datastoreItem xmlns:ds="http://schemas.openxmlformats.org/officeDocument/2006/customXml" ds:itemID="{A85F4749-E74E-4915-9C56-1FF0B1B0DB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a9f884-c2eb-4182-8d97-b2c1069a1e77"/>
    <ds:schemaRef ds:uri="ad1dcd44-2c79-421e-996d-e07b6b6a06b7"/>
    <ds:schemaRef ds:uri="872877ae-a410-445f-835b-653367d2e5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4D1214-D608-4060-B1DB-88C2396AC7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7E1AE0-D1CD-4222-837F-3711AF73B82E}">
  <ds:schemaRefs>
    <ds:schemaRef ds:uri="http://schemas.microsoft.com/office/2006/metadata/properties"/>
    <ds:schemaRef ds:uri="http://schemas.microsoft.com/office/infopath/2007/PartnerControls"/>
    <ds:schemaRef ds:uri="d2a9f884-c2eb-4182-8d97-b2c1069a1e77"/>
    <ds:schemaRef ds:uri="872877ae-a410-445f-835b-653367d2e530"/>
  </ds:schemaRefs>
</ds:datastoreItem>
</file>

<file path=customXml/itemProps4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Toy_PowerBI_Example</vt:lpstr>
      <vt:lpstr>capstone_tables_part1</vt:lpstr>
      <vt:lpstr>capstone_table_part2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Sai Prashanthi Manicka Premchand</cp:lastModifiedBy>
  <dcterms:created xsi:type="dcterms:W3CDTF">2021-04-09T01:19:31Z</dcterms:created>
  <dcterms:modified xsi:type="dcterms:W3CDTF">2022-03-06T18:39:54Z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0x010100FEF7458C51E57141848015B90E19E3FF</vt:lpwstr>
  </property>
</Properties>
</file>