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defaultThemeVersion="166925"/>
  <mc:AlternateContent xmlns:mc="http://schemas.openxmlformats.org/markup-compatibility/2006">
    <mc:Choice Requires="x15">
      <x15ac:absPath xmlns:x15ac="http://schemas.microsoft.com/office/spreadsheetml/2010/11/ac" url="C:\Users\martin.prell\Documents\GitHub\dissertation\"/>
    </mc:Choice>
  </mc:AlternateContent>
  <xr:revisionPtr revIDLastSave="0" documentId="13_ncr:1_{3F029D91-AD9E-46FD-8870-87F52C7AF61F}" xr6:coauthVersionLast="36" xr6:coauthVersionMax="36" xr10:uidLastSave="{00000000-0000-0000-0000-000000000000}"/>
  <bookViews>
    <workbookView xWindow="0" yWindow="0" windowWidth="28800" windowHeight="11550" activeTab="5" xr2:uid="{00000000-000D-0000-FFFF-FFFF00000000}"/>
  </bookViews>
  <sheets>
    <sheet name="Kommunikation" sheetId="1" r:id="rId1"/>
    <sheet name="Transaktion" sheetId="2" r:id="rId2"/>
    <sheet name="Kognition" sheetId="3" r:id="rId3"/>
    <sheet name="Emotion" sheetId="4" r:id="rId4"/>
    <sheet name="Religion" sheetId="5" r:id="rId5"/>
    <sheet name="Visualisierung"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6" l="1"/>
  <c r="B7" i="6"/>
  <c r="B6" i="6"/>
  <c r="Y70" i="3" l="1"/>
  <c r="AB69" i="3"/>
  <c r="Y69" i="3"/>
  <c r="Y68" i="3"/>
  <c r="AB67" i="3"/>
  <c r="Y67" i="3"/>
  <c r="AB66" i="3"/>
  <c r="Y66" i="3"/>
  <c r="AB65" i="3"/>
  <c r="Y65" i="3"/>
  <c r="AB64" i="3"/>
  <c r="Y64" i="3"/>
  <c r="AB63" i="3"/>
  <c r="AB61" i="3"/>
  <c r="Y61" i="3"/>
  <c r="H8" i="3"/>
  <c r="AA30" i="3"/>
  <c r="X31" i="3"/>
  <c r="N28" i="4"/>
  <c r="N26" i="4"/>
  <c r="K26" i="4"/>
  <c r="P34" i="1"/>
  <c r="S33" i="1"/>
  <c r="S31" i="1"/>
  <c r="P30" i="1"/>
  <c r="S29" i="1"/>
  <c r="P29" i="1"/>
  <c r="P28" i="1"/>
  <c r="S27" i="1"/>
  <c r="P27" i="1"/>
  <c r="S26" i="1"/>
  <c r="P26" i="1"/>
  <c r="S25" i="1"/>
  <c r="P25" i="1"/>
  <c r="S24" i="1"/>
  <c r="P24" i="1"/>
  <c r="S23" i="1"/>
  <c r="P23" i="1"/>
  <c r="S21" i="1"/>
  <c r="P21" i="1"/>
  <c r="T21" i="1" s="1"/>
  <c r="X39" i="3"/>
  <c r="AA38" i="3"/>
  <c r="X35" i="3"/>
  <c r="AA34" i="3"/>
  <c r="X34" i="3"/>
  <c r="X33" i="3"/>
  <c r="AA32" i="3"/>
  <c r="X32" i="3"/>
  <c r="AA31" i="3"/>
  <c r="X30" i="3"/>
  <c r="AA29" i="3"/>
  <c r="X29" i="3"/>
  <c r="AA28" i="3"/>
  <c r="X28" i="3"/>
  <c r="AA26" i="3"/>
  <c r="X26" i="3"/>
  <c r="M28" i="2"/>
  <c r="P28" i="2"/>
  <c r="Q28" i="2" s="1"/>
  <c r="M30" i="2"/>
  <c r="P30" i="2"/>
  <c r="M31" i="2"/>
  <c r="P31" i="2"/>
  <c r="M32" i="2"/>
  <c r="P32" i="2"/>
  <c r="M33" i="2"/>
  <c r="P33" i="2"/>
  <c r="M34" i="2"/>
  <c r="P34" i="2"/>
  <c r="M35" i="2"/>
  <c r="M36" i="2"/>
  <c r="M37" i="2"/>
  <c r="M41" i="2"/>
  <c r="H8" i="4"/>
  <c r="K35" i="4"/>
  <c r="N34" i="4"/>
  <c r="K31" i="4"/>
  <c r="K30" i="4"/>
  <c r="K29" i="4"/>
  <c r="K28" i="4"/>
  <c r="N27" i="4"/>
  <c r="K27" i="4"/>
  <c r="N25" i="4"/>
  <c r="K25" i="4"/>
  <c r="N24" i="4"/>
  <c r="K24" i="4"/>
  <c r="N22" i="4"/>
  <c r="K22" i="4"/>
  <c r="AB26" i="3" l="1"/>
  <c r="B5" i="6"/>
  <c r="C8" i="6"/>
  <c r="C7" i="6"/>
  <c r="M8" i="5"/>
  <c r="M9" i="5"/>
  <c r="M10" i="5"/>
  <c r="M11" i="5"/>
  <c r="M13" i="5"/>
  <c r="M15" i="5"/>
  <c r="M17" i="5"/>
  <c r="M7" i="5"/>
  <c r="M5" i="5"/>
  <c r="J8" i="5"/>
  <c r="J9" i="5"/>
  <c r="J10" i="5"/>
  <c r="J11" i="5"/>
  <c r="J12" i="5"/>
  <c r="J13" i="5"/>
  <c r="J14" i="5"/>
  <c r="J18" i="5"/>
  <c r="J5" i="5"/>
  <c r="N5" i="5" s="1"/>
  <c r="J7" i="5"/>
  <c r="X5" i="5" l="1"/>
  <c r="Y5" i="5" l="1"/>
  <c r="Y6" i="5"/>
  <c r="K12" i="3"/>
  <c r="R17" i="4"/>
  <c r="P17" i="4"/>
  <c r="K17" i="4"/>
  <c r="I17" i="4"/>
  <c r="R16" i="4"/>
  <c r="Q16" i="4"/>
  <c r="P16" i="4"/>
  <c r="O16" i="4"/>
  <c r="K16" i="4"/>
  <c r="J16" i="4"/>
  <c r="I16" i="4"/>
  <c r="H16" i="4"/>
  <c r="R15" i="4"/>
  <c r="P15" i="4"/>
  <c r="K15" i="4"/>
  <c r="I15" i="4"/>
  <c r="R14" i="4"/>
  <c r="Q14" i="4"/>
  <c r="P14" i="4"/>
  <c r="O14" i="4"/>
  <c r="K14" i="4"/>
  <c r="J14" i="4"/>
  <c r="I14" i="4"/>
  <c r="H14" i="4"/>
  <c r="R13" i="4"/>
  <c r="P13" i="4"/>
  <c r="K13" i="4"/>
  <c r="I13" i="4"/>
  <c r="R12" i="4"/>
  <c r="Q12" i="4"/>
  <c r="P12" i="4"/>
  <c r="O12" i="4"/>
  <c r="K12" i="4"/>
  <c r="J12" i="4"/>
  <c r="I12" i="4"/>
  <c r="H12" i="4"/>
  <c r="R11" i="4"/>
  <c r="P11" i="4"/>
  <c r="K11" i="4"/>
  <c r="I11" i="4"/>
  <c r="R10" i="4"/>
  <c r="Q10" i="4"/>
  <c r="P10" i="4"/>
  <c r="O10" i="4"/>
  <c r="K10" i="4"/>
  <c r="J10" i="4"/>
  <c r="I10" i="4"/>
  <c r="H10" i="4"/>
  <c r="R9" i="4"/>
  <c r="P9" i="4"/>
  <c r="K9" i="4"/>
  <c r="I9" i="4"/>
  <c r="R8" i="4"/>
  <c r="Q8" i="4"/>
  <c r="F8" i="6" s="1"/>
  <c r="P8" i="4"/>
  <c r="O8" i="4"/>
  <c r="E8" i="6" s="1"/>
  <c r="K8" i="4"/>
  <c r="J8" i="4"/>
  <c r="D8" i="6" s="1"/>
  <c r="I8" i="4"/>
  <c r="R21" i="3"/>
  <c r="P21" i="3"/>
  <c r="K21" i="3"/>
  <c r="I21" i="3"/>
  <c r="R20" i="3"/>
  <c r="Q20" i="3"/>
  <c r="P20" i="3"/>
  <c r="O20" i="3"/>
  <c r="K20" i="3"/>
  <c r="J20" i="3"/>
  <c r="I20" i="3"/>
  <c r="H20" i="3"/>
  <c r="R19" i="3"/>
  <c r="P19" i="3"/>
  <c r="K19" i="3"/>
  <c r="I19" i="3"/>
  <c r="R18" i="3"/>
  <c r="Q18" i="3"/>
  <c r="P18" i="3"/>
  <c r="O18" i="3"/>
  <c r="K18" i="3"/>
  <c r="J18" i="3"/>
  <c r="I18" i="3"/>
  <c r="H18" i="3"/>
  <c r="R17" i="3"/>
  <c r="P17" i="3"/>
  <c r="K17" i="3"/>
  <c r="I17" i="3"/>
  <c r="R16" i="3"/>
  <c r="Q16" i="3"/>
  <c r="P16" i="3"/>
  <c r="O16" i="3"/>
  <c r="K16" i="3"/>
  <c r="J16" i="3"/>
  <c r="I16" i="3"/>
  <c r="H16" i="3"/>
  <c r="R15" i="3"/>
  <c r="P15" i="3"/>
  <c r="K15" i="3"/>
  <c r="I15" i="3"/>
  <c r="R14" i="3"/>
  <c r="Q14" i="3"/>
  <c r="P14" i="3"/>
  <c r="O14" i="3"/>
  <c r="K14" i="3"/>
  <c r="J14" i="3"/>
  <c r="I14" i="3"/>
  <c r="H14" i="3"/>
  <c r="R13" i="3"/>
  <c r="P13" i="3"/>
  <c r="K13" i="3"/>
  <c r="I13" i="3"/>
  <c r="R12" i="3"/>
  <c r="Q12" i="3"/>
  <c r="P12" i="3"/>
  <c r="O12" i="3"/>
  <c r="J12" i="3"/>
  <c r="I12" i="3"/>
  <c r="H12" i="3"/>
  <c r="R11" i="3"/>
  <c r="P11" i="3"/>
  <c r="K11" i="3"/>
  <c r="I11" i="3"/>
  <c r="R10" i="3"/>
  <c r="Q10" i="3"/>
  <c r="P10" i="3"/>
  <c r="O10" i="3"/>
  <c r="K10" i="3"/>
  <c r="J10" i="3"/>
  <c r="I10" i="3"/>
  <c r="H10" i="3"/>
  <c r="R9" i="3"/>
  <c r="P9" i="3"/>
  <c r="K9" i="3"/>
  <c r="I9" i="3"/>
  <c r="R8" i="3"/>
  <c r="Q8" i="3"/>
  <c r="F7" i="6" s="1"/>
  <c r="P8" i="3"/>
  <c r="O8" i="3"/>
  <c r="E7" i="6" s="1"/>
  <c r="K8" i="3"/>
  <c r="J8" i="3"/>
  <c r="D7" i="6" s="1"/>
  <c r="I8" i="3"/>
  <c r="R23" i="2"/>
  <c r="P23" i="2"/>
  <c r="K23" i="2"/>
  <c r="I23" i="2"/>
  <c r="R22" i="2"/>
  <c r="Q22" i="2"/>
  <c r="P22" i="2"/>
  <c r="O22" i="2"/>
  <c r="K22" i="2"/>
  <c r="J22" i="2"/>
  <c r="I22" i="2"/>
  <c r="H22" i="2"/>
  <c r="R21" i="2"/>
  <c r="P21" i="2"/>
  <c r="K21" i="2"/>
  <c r="I21" i="2"/>
  <c r="R20" i="2"/>
  <c r="Q20" i="2"/>
  <c r="P20" i="2"/>
  <c r="O20" i="2"/>
  <c r="K20" i="2"/>
  <c r="J20" i="2"/>
  <c r="I20" i="2"/>
  <c r="H20" i="2"/>
  <c r="R19" i="2"/>
  <c r="P19" i="2"/>
  <c r="K19" i="2"/>
  <c r="I19" i="2"/>
  <c r="R18" i="2"/>
  <c r="Q18" i="2"/>
  <c r="P18" i="2"/>
  <c r="O18" i="2"/>
  <c r="K18" i="2"/>
  <c r="J18" i="2"/>
  <c r="I18" i="2"/>
  <c r="H18" i="2"/>
  <c r="R17" i="2"/>
  <c r="P17" i="2"/>
  <c r="K17" i="2"/>
  <c r="I17" i="2"/>
  <c r="R16" i="2"/>
  <c r="Q16" i="2"/>
  <c r="P16" i="2"/>
  <c r="O16" i="2"/>
  <c r="K16" i="2"/>
  <c r="J16" i="2"/>
  <c r="I16" i="2"/>
  <c r="H16" i="2"/>
  <c r="R15" i="2"/>
  <c r="P15" i="2"/>
  <c r="K15" i="2"/>
  <c r="I15" i="2"/>
  <c r="R14" i="2"/>
  <c r="Q14" i="2"/>
  <c r="P14" i="2"/>
  <c r="O14" i="2"/>
  <c r="K14" i="2"/>
  <c r="J14" i="2"/>
  <c r="I14" i="2"/>
  <c r="H14" i="2"/>
  <c r="R13" i="2"/>
  <c r="P13" i="2"/>
  <c r="K13" i="2"/>
  <c r="I13" i="2"/>
  <c r="R12" i="2"/>
  <c r="Q12" i="2"/>
  <c r="P12" i="2"/>
  <c r="O12" i="2"/>
  <c r="K12" i="2"/>
  <c r="J12" i="2"/>
  <c r="I12" i="2"/>
  <c r="H12" i="2"/>
  <c r="R11" i="2"/>
  <c r="P11" i="2"/>
  <c r="K11" i="2"/>
  <c r="I11" i="2"/>
  <c r="R10" i="2"/>
  <c r="Q10" i="2"/>
  <c r="P10" i="2"/>
  <c r="O10" i="2"/>
  <c r="K10" i="2"/>
  <c r="J10" i="2"/>
  <c r="I10" i="2"/>
  <c r="H10" i="2"/>
  <c r="R9" i="2"/>
  <c r="P9" i="2"/>
  <c r="K9" i="2"/>
  <c r="I9" i="2"/>
  <c r="M9" i="2" s="1"/>
  <c r="R8" i="2"/>
  <c r="Q8" i="2"/>
  <c r="F6" i="6" s="1"/>
  <c r="P8" i="2"/>
  <c r="O8" i="2"/>
  <c r="E6" i="6" s="1"/>
  <c r="K8" i="2"/>
  <c r="J8" i="2"/>
  <c r="D6" i="6" s="1"/>
  <c r="I8" i="2"/>
  <c r="H8" i="2"/>
  <c r="C6" i="6" s="1"/>
  <c r="I9" i="1"/>
  <c r="I8" i="1"/>
  <c r="I11" i="1"/>
  <c r="R9" i="1"/>
  <c r="R10" i="1"/>
  <c r="R11" i="1"/>
  <c r="R12" i="1"/>
  <c r="R13" i="1"/>
  <c r="R14" i="1"/>
  <c r="R15" i="1"/>
  <c r="R8" i="1"/>
  <c r="P10" i="1"/>
  <c r="P15" i="1"/>
  <c r="P14" i="1"/>
  <c r="P13" i="1"/>
  <c r="P12" i="1"/>
  <c r="P11" i="1"/>
  <c r="P9" i="1"/>
  <c r="P8" i="1"/>
  <c r="H8" i="1"/>
  <c r="O14" i="1"/>
  <c r="Q10" i="1"/>
  <c r="Q12" i="1"/>
  <c r="Q14" i="1"/>
  <c r="O12" i="1"/>
  <c r="O10" i="1"/>
  <c r="Q8" i="1"/>
  <c r="F5" i="6" s="1"/>
  <c r="O8" i="1"/>
  <c r="E5" i="6" s="1"/>
  <c r="K15" i="1"/>
  <c r="K14" i="1"/>
  <c r="K13" i="1"/>
  <c r="K12" i="1"/>
  <c r="K11" i="1"/>
  <c r="K9" i="1"/>
  <c r="K8" i="1"/>
  <c r="J14" i="1"/>
  <c r="J12" i="1"/>
  <c r="J10" i="1"/>
  <c r="J8" i="1"/>
  <c r="D5" i="6" s="1"/>
  <c r="I15" i="1"/>
  <c r="I14" i="1"/>
  <c r="I13" i="1"/>
  <c r="I12" i="1"/>
  <c r="I10" i="1"/>
  <c r="H14" i="1"/>
  <c r="H12" i="1"/>
  <c r="H10" i="1"/>
  <c r="K10" i="1"/>
  <c r="L8" i="1" l="1"/>
  <c r="C5" i="6"/>
  <c r="L14" i="4"/>
  <c r="S16" i="4"/>
  <c r="M13" i="4"/>
  <c r="M17" i="4"/>
  <c r="T14" i="4"/>
  <c r="M16" i="4"/>
  <c r="T8" i="4"/>
  <c r="M14" i="4"/>
  <c r="M11" i="4"/>
  <c r="L12" i="3"/>
  <c r="T20" i="3"/>
  <c r="M8" i="3"/>
  <c r="M13" i="3"/>
  <c r="M17" i="3"/>
  <c r="M19" i="3"/>
  <c r="L14" i="3"/>
  <c r="L10" i="3"/>
  <c r="T9" i="3"/>
  <c r="S16" i="2"/>
  <c r="L18" i="2"/>
  <c r="T9" i="2"/>
  <c r="T21" i="2"/>
  <c r="T10" i="3"/>
  <c r="M16" i="3"/>
  <c r="M15" i="3"/>
  <c r="T15" i="3"/>
  <c r="M10" i="3"/>
  <c r="T12" i="3"/>
  <c r="M18" i="3"/>
  <c r="M8" i="2"/>
  <c r="S10" i="2"/>
  <c r="L10" i="4"/>
  <c r="M9" i="4"/>
  <c r="L12" i="4"/>
  <c r="M8" i="4"/>
  <c r="T10" i="4"/>
  <c r="T11" i="4"/>
  <c r="T16" i="4"/>
  <c r="S10" i="4"/>
  <c r="T13" i="4"/>
  <c r="S12" i="4"/>
  <c r="S8" i="4"/>
  <c r="M12" i="4"/>
  <c r="T9" i="4"/>
  <c r="T15" i="4"/>
  <c r="S14" i="4"/>
  <c r="L16" i="4"/>
  <c r="L8" i="4"/>
  <c r="M10" i="4"/>
  <c r="T12" i="4"/>
  <c r="M15" i="4"/>
  <c r="T17" i="4"/>
  <c r="T11" i="3"/>
  <c r="S14" i="3"/>
  <c r="L16" i="3"/>
  <c r="T19" i="3"/>
  <c r="M12" i="3"/>
  <c r="M21" i="3"/>
  <c r="L20" i="3"/>
  <c r="L18" i="3"/>
  <c r="T18" i="3"/>
  <c r="M14" i="3"/>
  <c r="T16" i="3"/>
  <c r="S10" i="3"/>
  <c r="T21" i="3"/>
  <c r="S16" i="3"/>
  <c r="S20" i="3"/>
  <c r="T8" i="3"/>
  <c r="T14" i="3"/>
  <c r="S8" i="3"/>
  <c r="L8" i="3"/>
  <c r="M11" i="3"/>
  <c r="S12" i="3"/>
  <c r="T13" i="3"/>
  <c r="S18" i="3"/>
  <c r="M9" i="3"/>
  <c r="T17" i="3"/>
  <c r="M20" i="3"/>
  <c r="T10" i="2"/>
  <c r="M15" i="2"/>
  <c r="L8" i="2"/>
  <c r="M12" i="2"/>
  <c r="T13" i="2"/>
  <c r="T18" i="2"/>
  <c r="S20" i="2"/>
  <c r="M23" i="2"/>
  <c r="M22" i="2"/>
  <c r="L12" i="2"/>
  <c r="S18" i="2"/>
  <c r="L20" i="2"/>
  <c r="L22" i="2"/>
  <c r="S8" i="2"/>
  <c r="T20" i="2"/>
  <c r="M13" i="2"/>
  <c r="M17" i="2"/>
  <c r="M21" i="2"/>
  <c r="T23" i="2"/>
  <c r="M16" i="2"/>
  <c r="T22" i="2"/>
  <c r="L10" i="2"/>
  <c r="T11" i="2"/>
  <c r="T15" i="2"/>
  <c r="S14" i="2"/>
  <c r="M19" i="2"/>
  <c r="T14" i="2"/>
  <c r="L16" i="2"/>
  <c r="T16" i="2"/>
  <c r="M18" i="2"/>
  <c r="T19" i="2"/>
  <c r="T8" i="2"/>
  <c r="M10" i="2"/>
  <c r="M11" i="2"/>
  <c r="T17" i="2"/>
  <c r="M20" i="2"/>
  <c r="S22" i="2"/>
  <c r="S12" i="2"/>
  <c r="M14" i="2"/>
  <c r="T12" i="2"/>
  <c r="L14" i="2"/>
  <c r="T8" i="1"/>
  <c r="T11" i="1"/>
  <c r="M11" i="1"/>
  <c r="T13" i="1"/>
  <c r="T9" i="1"/>
  <c r="T14" i="1"/>
  <c r="T15" i="1"/>
  <c r="T12" i="1"/>
  <c r="T10" i="1"/>
  <c r="S12" i="1"/>
  <c r="S10" i="1"/>
  <c r="S8" i="1"/>
  <c r="M9" i="1"/>
  <c r="M8" i="1"/>
  <c r="S14" i="1"/>
  <c r="M14" i="1"/>
  <c r="M13" i="1"/>
  <c r="M12" i="1"/>
  <c r="L12" i="1"/>
  <c r="M10" i="1"/>
  <c r="M15" i="1"/>
  <c r="L10" i="1"/>
  <c r="L14" i="1"/>
</calcChain>
</file>

<file path=xl/sharedStrings.xml><?xml version="1.0" encoding="utf-8"?>
<sst xmlns="http://schemas.openxmlformats.org/spreadsheetml/2006/main" count="455" uniqueCount="104">
  <si>
    <t>EB&lt;-&gt;H24</t>
  </si>
  <si>
    <t>EB&lt;-&gt;NLZ</t>
  </si>
  <si>
    <t>davon 1.1.1.1</t>
  </si>
  <si>
    <t>davon 1.1.2.1</t>
  </si>
  <si>
    <t>Übereinstimmung %</t>
  </si>
  <si>
    <t>EB-H24</t>
  </si>
  <si>
    <t>EB-NLZ</t>
  </si>
  <si>
    <t>Emotion</t>
  </si>
  <si>
    <t>EB-&gt;H24
H24-&gt;EB</t>
  </si>
  <si>
    <t>EB-&gt;NLZ
NLZ-&gt;EB</t>
  </si>
  <si>
    <t>EB&lt;-&gt;MEK</t>
  </si>
  <si>
    <t>EB&lt;-&gt;COS</t>
  </si>
  <si>
    <t>EB&lt;-&gt;EDZ</t>
  </si>
  <si>
    <t>davon alle 2.1.1</t>
  </si>
  <si>
    <t>davon alle 2.1.a</t>
  </si>
  <si>
    <t>davon alle 2.2.1</t>
  </si>
  <si>
    <t>davon alle 2.4.1</t>
  </si>
  <si>
    <t>davon 1.1.1 
(ohne 1.1.1.1)</t>
  </si>
  <si>
    <t>davon alle 3.1 mit Subrelationen = pos</t>
  </si>
  <si>
    <t>davon 3.3</t>
  </si>
  <si>
    <t>davon 3.4</t>
  </si>
  <si>
    <t>davon 3.5</t>
  </si>
  <si>
    <t>davon 3.6</t>
  </si>
  <si>
    <t>davon alle 4.1</t>
  </si>
  <si>
    <t>davon alle 4.2.1</t>
  </si>
  <si>
    <t>davon alle 4.3</t>
  </si>
  <si>
    <t>EB&lt;-&gt;Krüger</t>
  </si>
  <si>
    <t>EB-Weitere Personen</t>
  </si>
  <si>
    <t>EB&lt;-&gt;H11</t>
  </si>
  <si>
    <t>0</t>
  </si>
  <si>
    <t>EB&lt;-&gt;Hirschb.</t>
  </si>
  <si>
    <t>EB&lt;-&gt;Zembsch</t>
  </si>
  <si>
    <t>EB&lt;-&gt;Watzdorf</t>
  </si>
  <si>
    <t>EB&lt;-&gt;Schubert</t>
  </si>
  <si>
    <t>EB&lt;-&gt;H15</t>
  </si>
  <si>
    <t>1</t>
  </si>
  <si>
    <t>-10</t>
  </si>
  <si>
    <t>-13</t>
  </si>
  <si>
    <t>3</t>
  </si>
  <si>
    <t>-4</t>
  </si>
  <si>
    <t>6</t>
  </si>
  <si>
    <t>5</t>
  </si>
  <si>
    <t>Gesamt</t>
  </si>
  <si>
    <t>Zeitraum</t>
  </si>
  <si>
    <t>Die nicht oder unvollständig datierten Briefe EB-NLZ mit dem orig Gesamt-Edge-Weight von 57 wurden gleichmäßig auf die Jahre verteilt, sprich zu jedem Jahr 7,125 (=57 geteilt durch 8) hinzugerechnet.</t>
  </si>
  <si>
    <t>Die nicht oder unvollständig datierten Briefe EB-NLZ mit dem konfesionellen Gesamt-Edge-Weight von 113 wurden gleichmäßig auf die Jahre verteilt, sprich zu jedem Jahr 14,125 (=113 geteilt durch 8) hinzugerechnet.</t>
  </si>
  <si>
    <t>Mittelwert</t>
  </si>
  <si>
    <t>0.347533632</t>
  </si>
  <si>
    <t>9.730941704</t>
  </si>
  <si>
    <t>Absolute Anzahl Beziehungsaussagen</t>
  </si>
  <si>
    <t>Die nicht oder unvollständig datierten Briefe EB-NLZ mit insgesamt 65 Beziehungsaussagen wurden gleichmäßig auf die Jahre verteilt, sprich zu jedem Jahr 8,125 (=65 geteilt durch 8) hinzugerechnet.</t>
  </si>
  <si>
    <t>Die nicht oder unvollständig datierten Briefe EB-NLZ mit dem absoluten konfesionellen Gesamt-Edge-Weight von 113 wurden gleichmäßig auf die Jahre verteilt, sprich zu jedem Jahr 14,125 (=113 geteilt durch 8) hinzugerechnet.</t>
  </si>
  <si>
    <t>Transaktion</t>
  </si>
  <si>
    <t>Kognition</t>
  </si>
  <si>
    <t>Kommunikation</t>
  </si>
  <si>
    <t>Mittelwerte</t>
  </si>
  <si>
    <t>Relativer Edge Weight</t>
  </si>
  <si>
    <t>EB-Krüger</t>
  </si>
  <si>
    <t>EB-H11</t>
  </si>
  <si>
    <t>EB-MEK</t>
  </si>
  <si>
    <t>EB-EDZ</t>
  </si>
  <si>
    <t>Jahr</t>
  </si>
  <si>
    <t>oJ</t>
  </si>
  <si>
    <t>Religion</t>
  </si>
  <si>
    <t>Die nicht oder unvollständig datierten Briefe EB-NLZ mit dem absoluten konfesionellen Gesamt-Edge-Weight von 14 wurden gleichmäßig auf die verbürgten Jahre verteilt, sprich zu jedem Jahr 2 (=14 geteilt durch 7) hinzugerechnet.</t>
  </si>
  <si>
    <t>Die nicht oder unvollständig datierten Briefe EB-NLZ mit dem absoluten konfesionellen Gesamt-Edge-Weight von 4 wurden gleichmäßig auf die verbürgten Jahre verteilt, sprich zu jedem Jahr 0,67 (=4 geteilt durch 6) hinzugerechnet.</t>
  </si>
  <si>
    <t>Anzahl sozioreligiöser Beziehungsaussagen</t>
  </si>
  <si>
    <t>Die nicht oder unvollständig datierten Briefe EB-NLZ mit dem absoluten konfesionellen Gesamt-Edge-Weight von -3 wurden gleichmäßig auf die verbürgten Jahre verteilt, sprich zu jedem Jahr -0,5 (=-3 geteilt durch 6) hinzugerechnet.</t>
  </si>
  <si>
    <t>NLZ</t>
  </si>
  <si>
    <t>H24</t>
  </si>
  <si>
    <t>MEK</t>
  </si>
  <si>
    <t>EDZ</t>
  </si>
  <si>
    <t>Krüger</t>
  </si>
  <si>
    <t>H11</t>
  </si>
  <si>
    <t>Vergleich der Kategorien (Platzierungen)</t>
  </si>
  <si>
    <t>Multiplexität</t>
  </si>
  <si>
    <t>Absoluter Edge Weight</t>
  </si>
  <si>
    <t>Beziehungstyp</t>
  </si>
  <si>
    <t>1 (Gesamtdimension)</t>
  </si>
  <si>
    <t>2 (Gesamtdimension)</t>
  </si>
  <si>
    <t>3 (Gesamtdimension, negative Werte subtrahiert)</t>
  </si>
  <si>
    <t>4 (Gesamtdimension)</t>
  </si>
  <si>
    <t>Relativer religiöser Edge Weight</t>
  </si>
  <si>
    <t>Korpus</t>
  </si>
  <si>
    <t>Gesamtzeitraum</t>
  </si>
  <si>
    <t>Anzahl Beziehungsaussagen der Dyade</t>
  </si>
  <si>
    <t>Die nicht oder unvollständig datierten Briefe EB-NLZ mit dem absoluten religiösen Gesamt-Edge-Weight von 18 wurden gleichmäßig auf die Jahre verteilt, sprich zu jedem Jahr 2,25 (=18 geteilt durch 8) hinzugerechnet.</t>
  </si>
  <si>
    <r>
      <t xml:space="preserve">Edge Weight
</t>
    </r>
    <r>
      <rPr>
        <sz val="11"/>
        <color theme="0"/>
        <rFont val="Calibri"/>
        <family val="2"/>
        <scheme val="minor"/>
      </rPr>
      <t>(Addierte positive und negative Werte in asboluter Stärke)</t>
    </r>
  </si>
  <si>
    <t>davon 1.2
mit Subdimensionen</t>
  </si>
  <si>
    <r>
      <t>davon alle 2.4</t>
    </r>
    <r>
      <rPr>
        <sz val="10"/>
        <color theme="0"/>
        <rFont val="Calibri"/>
        <family val="2"/>
        <scheme val="minor"/>
      </rPr>
      <t xml:space="preserve"> mit Subdimensionen</t>
    </r>
  </si>
  <si>
    <r>
      <t>davon alle 2.2</t>
    </r>
    <r>
      <rPr>
        <sz val="10"/>
        <color theme="0"/>
        <rFont val="Calibri"/>
        <family val="2"/>
        <scheme val="minor"/>
      </rPr>
      <t xml:space="preserve"> mit Subdimensionen</t>
    </r>
  </si>
  <si>
    <r>
      <t xml:space="preserve">davon alle 2.1 </t>
    </r>
    <r>
      <rPr>
        <sz val="10"/>
        <color theme="0"/>
        <rFont val="Calibri"/>
        <family val="2"/>
        <scheme val="minor"/>
      </rPr>
      <t>mit Subdimensionen</t>
    </r>
  </si>
  <si>
    <r>
      <t xml:space="preserve">Relative Häufigkeit </t>
    </r>
    <r>
      <rPr>
        <sz val="11"/>
        <color theme="0"/>
        <rFont val="Calibri"/>
        <family val="2"/>
        <scheme val="minor"/>
      </rPr>
      <t>(0≤x≤1)</t>
    </r>
  </si>
  <si>
    <t>Die nicht oder unvollständig datierten Briefe EB-NLZ mit dem absoluten religiösen Gesamt-Edge-Weight von 13 wurden gleichmäßig auf die verbürgten Jahre verteilt, sprich zu jedem Jahr 2,6 (=13 geteilt durch 5) hinzugerechnet.</t>
  </si>
  <si>
    <t>Gesamtlaufzeit</t>
  </si>
  <si>
    <t>Diachrone Entwicklung</t>
  </si>
  <si>
    <t>davon alle 3.2 mit Subdimension = neg</t>
  </si>
  <si>
    <r>
      <t xml:space="preserve">Edge Weight
</t>
    </r>
    <r>
      <rPr>
        <sz val="11"/>
        <color theme="0"/>
        <rFont val="Calibri"/>
        <family val="2"/>
        <scheme val="minor"/>
      </rPr>
      <t>(nur 3.1 und 3.2)</t>
    </r>
  </si>
  <si>
    <r>
      <rPr>
        <sz val="16"/>
        <color theme="0"/>
        <rFont val="Calibri"/>
        <family val="2"/>
        <scheme val="minor"/>
      </rPr>
      <t xml:space="preserve">Relative Häufigkeit </t>
    </r>
    <r>
      <rPr>
        <sz val="11"/>
        <color theme="0"/>
        <rFont val="Calibri"/>
        <family val="2"/>
        <scheme val="minor"/>
      </rPr>
      <t>(0≤x≤1)</t>
    </r>
  </si>
  <si>
    <t>davon alle 4.2 mit Subdimensionen</t>
  </si>
  <si>
    <t>Absoluter religiöser Edge Weight</t>
  </si>
  <si>
    <t>Weitere Visualisierungen</t>
  </si>
  <si>
    <t>Hauptdimension</t>
  </si>
  <si>
    <t>Diese beiden Grafiken vermitteln die sich verändernden Edge Weights der religiösen Aussagen im Verhältnis zu allen Beziehungsaussagen jeweils einer Dyade und werden daher als Mittelwerte dargestellt, um die Werte vergleichen zu können.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</si>
</sst>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4"/>
      <color theme="1"/>
      <name val="Calibri"/>
      <family val="2"/>
      <scheme val="minor"/>
    </font>
    <font>
      <b/>
      <sz val="11"/>
      <color theme="0"/>
      <name val="Calibri"/>
      <family val="2"/>
      <scheme val="minor"/>
    </font>
    <font>
      <sz val="14"/>
      <color theme="0"/>
      <name val="Calibri"/>
      <family val="2"/>
      <scheme val="minor"/>
    </font>
    <font>
      <sz val="10"/>
      <color theme="0"/>
      <name val="Calibri"/>
      <family val="2"/>
      <scheme val="minor"/>
    </font>
    <font>
      <b/>
      <sz val="16"/>
      <color theme="0"/>
      <name val="Calibri"/>
      <family val="2"/>
      <scheme val="minor"/>
    </font>
    <font>
      <sz val="26"/>
      <color theme="1"/>
      <name val="Calibri"/>
      <family val="2"/>
      <scheme val="minor"/>
    </font>
    <font>
      <sz val="26"/>
      <color theme="0"/>
      <name val="Calibri"/>
      <family val="2"/>
      <scheme val="minor"/>
    </font>
    <font>
      <sz val="8"/>
      <name val="Calibri"/>
      <family val="2"/>
      <scheme val="minor"/>
    </font>
    <font>
      <sz val="11"/>
      <color rgb="FF000000"/>
      <name val="Calibri"/>
      <family val="2"/>
      <scheme val="minor"/>
    </font>
    <font>
      <sz val="11"/>
      <name val="Calibri"/>
      <family val="2"/>
      <scheme val="minor"/>
    </font>
    <font>
      <sz val="20"/>
      <color theme="0"/>
      <name val="Calibri"/>
      <family val="2"/>
      <scheme val="minor"/>
    </font>
    <font>
      <sz val="36"/>
      <color theme="1"/>
      <name val="Calibri"/>
      <family val="2"/>
      <scheme val="minor"/>
    </font>
    <font>
      <sz val="16"/>
      <color theme="0"/>
      <name val="Calibri"/>
      <family val="2"/>
      <scheme val="minor"/>
    </font>
    <font>
      <sz val="22"/>
      <color theme="0"/>
      <name val="Calibri"/>
      <family val="2"/>
      <scheme val="minor"/>
    </font>
    <font>
      <sz val="28"/>
      <color theme="0"/>
      <name val="Calibri"/>
      <family val="2"/>
      <scheme val="minor"/>
    </font>
    <font>
      <i/>
      <sz val="11"/>
      <color theme="1"/>
      <name val="Calibri"/>
      <family val="2"/>
      <scheme val="minor"/>
    </font>
    <font>
      <sz val="12"/>
      <name val="Calibri"/>
      <family val="2"/>
      <scheme val="minor"/>
    </font>
    <font>
      <b/>
      <sz val="12"/>
      <name val="Calibri"/>
      <family val="2"/>
      <scheme val="minor"/>
    </font>
    <font>
      <sz val="14"/>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2" tint="-0.749992370372631"/>
        <bgColor indexed="64"/>
      </patternFill>
    </fill>
    <fill>
      <patternFill patternType="solid">
        <fgColor theme="6"/>
        <bgColor indexed="64"/>
      </patternFill>
    </fill>
    <fill>
      <patternFill patternType="solid">
        <fgColor theme="2" tint="-0.249977111117893"/>
        <bgColor indexed="64"/>
      </patternFill>
    </fill>
    <fill>
      <patternFill patternType="solid">
        <fgColor rgb="FF7030A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31">
    <border>
      <left/>
      <right/>
      <top/>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left>
      <right/>
      <top/>
      <bottom/>
      <diagonal/>
    </border>
    <border>
      <left style="thin">
        <color theme="0"/>
      </left>
      <right/>
      <top/>
      <bottom style="thin">
        <color indexed="64"/>
      </bottom>
      <diagonal/>
    </border>
    <border>
      <left style="thick">
        <color indexed="64"/>
      </left>
      <right/>
      <top/>
      <bottom/>
      <diagonal/>
    </border>
    <border>
      <left/>
      <right style="thick">
        <color indexed="64"/>
      </right>
      <top/>
      <bottom/>
      <diagonal/>
    </border>
    <border>
      <left/>
      <right style="thick">
        <color indexed="64"/>
      </right>
      <top/>
      <bottom style="thin">
        <color indexed="64"/>
      </bottom>
      <diagonal/>
    </border>
    <border>
      <left/>
      <right style="thin">
        <color indexed="64"/>
      </right>
      <top style="thin">
        <color indexed="64"/>
      </top>
      <bottom/>
      <diagonal/>
    </border>
    <border>
      <left style="thick">
        <color indexed="64"/>
      </left>
      <right/>
      <top style="thin">
        <color indexed="64"/>
      </top>
      <bottom/>
      <diagonal/>
    </border>
    <border>
      <left style="thick">
        <color indexed="64"/>
      </left>
      <right/>
      <top/>
      <bottom style="thin">
        <color indexed="64"/>
      </bottom>
      <diagonal/>
    </border>
    <border>
      <left style="thin">
        <color indexed="64"/>
      </left>
      <right/>
      <top style="thin">
        <color indexed="64"/>
      </top>
      <bottom/>
      <diagonal/>
    </border>
    <border>
      <left/>
      <right style="thick">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indexed="64"/>
      </left>
      <right/>
      <top/>
      <bottom style="thin">
        <color theme="0"/>
      </bottom>
      <diagonal/>
    </border>
  </borders>
  <cellStyleXfs count="1">
    <xf numFmtId="0" fontId="0" fillId="0" borderId="0"/>
  </cellStyleXfs>
  <cellXfs count="345">
    <xf numFmtId="0" fontId="0" fillId="0" borderId="0" xfId="0"/>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2" fillId="5" borderId="0" xfId="0" applyFont="1" applyFill="1" applyAlignment="1">
      <alignment vertical="center" wrapText="1"/>
    </xf>
    <xf numFmtId="0" fontId="2" fillId="0" borderId="0" xfId="0" applyFont="1" applyAlignment="1">
      <alignment vertical="center" wrapText="1"/>
    </xf>
    <xf numFmtId="0" fontId="2" fillId="6" borderId="0" xfId="0" applyFont="1" applyFill="1" applyAlignment="1">
      <alignment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1" fillId="0" borderId="4" xfId="0" applyFont="1" applyBorder="1" applyAlignment="1">
      <alignment horizontal="center" vertical="center" wrapText="1"/>
    </xf>
    <xf numFmtId="0" fontId="2" fillId="8" borderId="0" xfId="0" applyFont="1" applyFill="1" applyAlignment="1">
      <alignment vertical="center" wrapText="1"/>
    </xf>
    <xf numFmtId="0" fontId="2" fillId="8" borderId="0" xfId="0" applyFont="1" applyFill="1" applyAlignment="1">
      <alignment horizontal="center" vertical="center" wrapText="1"/>
    </xf>
    <xf numFmtId="0" fontId="0" fillId="9" borderId="1" xfId="0" applyFill="1" applyBorder="1" applyAlignment="1">
      <alignment horizontal="center" vertical="top" wrapText="1"/>
    </xf>
    <xf numFmtId="0" fontId="0" fillId="3" borderId="1" xfId="0" applyFill="1" applyBorder="1" applyAlignment="1">
      <alignment horizontal="center" vertical="center" wrapText="1"/>
    </xf>
    <xf numFmtId="0" fontId="0" fillId="6" borderId="0" xfId="0" applyFill="1" applyAlignment="1">
      <alignment horizontal="center" wrapText="1"/>
    </xf>
    <xf numFmtId="0" fontId="3" fillId="6" borderId="0" xfId="0" applyFont="1" applyFill="1" applyAlignment="1">
      <alignment horizontal="center" vertical="center" wrapText="1"/>
    </xf>
    <xf numFmtId="0" fontId="0" fillId="6" borderId="0" xfId="0" applyFill="1" applyAlignment="1">
      <alignment horizontal="left" vertical="center" wrapText="1"/>
    </xf>
    <xf numFmtId="0" fontId="0" fillId="6" borderId="0" xfId="0" applyFill="1" applyAlignment="1">
      <alignment horizontal="center" vertical="top" wrapText="1"/>
    </xf>
    <xf numFmtId="0" fontId="0" fillId="5" borderId="0" xfId="0" applyFill="1" applyAlignment="1">
      <alignment horizontal="center" wrapText="1"/>
    </xf>
    <xf numFmtId="0" fontId="3" fillId="5" borderId="0" xfId="0" applyFont="1" applyFill="1" applyAlignment="1">
      <alignment horizontal="center" vertical="center" wrapText="1"/>
    </xf>
    <xf numFmtId="0" fontId="0" fillId="5" borderId="0" xfId="0" applyFill="1" applyAlignment="1">
      <alignment horizontal="center" vertical="top" wrapText="1"/>
    </xf>
    <xf numFmtId="0" fontId="0" fillId="4" borderId="0" xfId="0" applyFill="1" applyAlignment="1">
      <alignment horizontal="center" wrapText="1"/>
    </xf>
    <xf numFmtId="0" fontId="3" fillId="4" borderId="0" xfId="0" applyFont="1" applyFill="1" applyAlignment="1">
      <alignment horizontal="center" vertical="center" wrapText="1"/>
    </xf>
    <xf numFmtId="0" fontId="0" fillId="4" borderId="0" xfId="0" applyFill="1" applyAlignment="1">
      <alignment horizontal="left" vertical="center" wrapText="1"/>
    </xf>
    <xf numFmtId="0" fontId="0" fillId="4" borderId="0" xfId="0" applyFill="1" applyAlignment="1">
      <alignment horizontal="center" vertical="top" wrapText="1"/>
    </xf>
    <xf numFmtId="0" fontId="2" fillId="4" borderId="0" xfId="0" applyFont="1" applyFill="1" applyAlignment="1">
      <alignment horizontal="center" vertical="center" wrapText="1"/>
    </xf>
    <xf numFmtId="0" fontId="2" fillId="4" borderId="0" xfId="0" applyFont="1" applyFill="1" applyAlignment="1">
      <alignment vertical="center" wrapText="1"/>
    </xf>
    <xf numFmtId="0" fontId="0" fillId="8" borderId="0" xfId="0" applyFill="1" applyAlignment="1">
      <alignment horizontal="center" wrapText="1"/>
    </xf>
    <xf numFmtId="0" fontId="3" fillId="8" borderId="0" xfId="0" applyFont="1" applyFill="1" applyAlignment="1">
      <alignment horizontal="center" vertical="center" wrapText="1"/>
    </xf>
    <xf numFmtId="0" fontId="0" fillId="8" borderId="0" xfId="0" applyFill="1" applyAlignment="1">
      <alignment horizontal="center" vertical="top" wrapText="1"/>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4" borderId="0" xfId="0" applyFill="1" applyAlignment="1">
      <alignment vertical="center" wrapText="1"/>
    </xf>
    <xf numFmtId="0" fontId="0" fillId="3" borderId="10" xfId="0" applyFill="1"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5" borderId="0" xfId="0" applyFill="1" applyAlignment="1">
      <alignment horizontal="left" vertical="center" wrapText="1"/>
    </xf>
    <xf numFmtId="0" fontId="0" fillId="3" borderId="11" xfId="0" applyFill="1" applyBorder="1" applyAlignment="1">
      <alignment horizontal="center" vertical="center" wrapText="1"/>
    </xf>
    <xf numFmtId="0" fontId="0" fillId="11" borderId="0" xfId="0" applyFill="1" applyAlignment="1">
      <alignment horizontal="center" wrapText="1"/>
    </xf>
    <xf numFmtId="0" fontId="3" fillId="11" borderId="0" xfId="0" applyFont="1" applyFill="1" applyAlignment="1">
      <alignment horizontal="center" vertical="center" wrapText="1"/>
    </xf>
    <xf numFmtId="0" fontId="0" fillId="11" borderId="1" xfId="0" applyFill="1" applyBorder="1" applyAlignment="1">
      <alignment horizontal="left" vertical="center" wrapText="1"/>
    </xf>
    <xf numFmtId="0" fontId="0" fillId="11" borderId="0" xfId="0" applyFill="1" applyAlignment="1">
      <alignment horizontal="center" vertical="top" wrapText="1"/>
    </xf>
    <xf numFmtId="0" fontId="0" fillId="11" borderId="0" xfId="0" applyFill="1"/>
    <xf numFmtId="0" fontId="0" fillId="10" borderId="14" xfId="0" applyFill="1" applyBorder="1" applyAlignment="1">
      <alignment horizontal="center" vertical="center" wrapText="1"/>
    </xf>
    <xf numFmtId="1" fontId="0" fillId="0" borderId="0" xfId="0" applyNumberFormat="1" applyAlignment="1">
      <alignment horizontal="center" vertical="center" wrapText="1"/>
    </xf>
    <xf numFmtId="0" fontId="13" fillId="0" borderId="1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0" xfId="0" applyAlignment="1">
      <alignment wrapText="1"/>
    </xf>
    <xf numFmtId="0" fontId="13" fillId="0" borderId="2" xfId="0" applyFont="1" applyBorder="1" applyAlignment="1">
      <alignment horizontal="center" vertical="center" wrapText="1"/>
    </xf>
    <xf numFmtId="0" fontId="6" fillId="7" borderId="0" xfId="0" applyFont="1" applyFill="1" applyAlignment="1">
      <alignment vertical="center" wrapText="1"/>
    </xf>
    <xf numFmtId="0" fontId="0" fillId="10" borderId="6" xfId="0" applyFill="1" applyBorder="1" applyAlignment="1">
      <alignment horizontal="center" vertical="center" wrapText="1"/>
    </xf>
    <xf numFmtId="0" fontId="1" fillId="0" borderId="1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center"/>
    </xf>
    <xf numFmtId="0" fontId="1"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xf>
    <xf numFmtId="0" fontId="1" fillId="0" borderId="2" xfId="0" applyFont="1" applyBorder="1" applyAlignment="1">
      <alignment horizontal="center" vertical="center" wrapText="1"/>
    </xf>
    <xf numFmtId="0" fontId="0" fillId="0" borderId="2" xfId="0" applyBorder="1" applyAlignment="1">
      <alignment horizontal="center"/>
    </xf>
    <xf numFmtId="0" fontId="0" fillId="4" borderId="0" xfId="0" applyFill="1" applyAlignment="1">
      <alignment horizontal="center" vertical="center" wrapText="1"/>
    </xf>
    <xf numFmtId="0" fontId="10" fillId="4" borderId="0" xfId="0" applyFont="1" applyFill="1" applyAlignment="1">
      <alignment vertical="center" wrapText="1"/>
    </xf>
    <xf numFmtId="0" fontId="15" fillId="4" borderId="0" xfId="0" applyFont="1" applyFill="1" applyAlignment="1">
      <alignment vertical="center" textRotation="90" wrapText="1"/>
    </xf>
    <xf numFmtId="0" fontId="0" fillId="4" borderId="0" xfId="0" applyFill="1" applyBorder="1" applyAlignment="1">
      <alignment horizontal="center" vertical="center" wrapText="1"/>
    </xf>
    <xf numFmtId="0" fontId="0" fillId="3" borderId="0"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0" xfId="0" applyFill="1" applyAlignment="1">
      <alignment horizontal="center" vertical="center" wrapText="1"/>
    </xf>
    <xf numFmtId="0" fontId="0" fillId="12" borderId="0" xfId="0" applyFill="1" applyBorder="1" applyAlignment="1">
      <alignment horizontal="center" vertical="center" wrapText="1"/>
    </xf>
    <xf numFmtId="0" fontId="0" fillId="12" borderId="9" xfId="0" applyFill="1" applyBorder="1" applyAlignment="1">
      <alignment horizontal="center" vertical="center" wrapText="1"/>
    </xf>
    <xf numFmtId="0" fontId="0" fillId="5" borderId="0" xfId="0" applyFill="1"/>
    <xf numFmtId="0" fontId="0" fillId="7" borderId="1" xfId="0" applyFill="1" applyBorder="1" applyAlignment="1">
      <alignment horizontal="left" vertical="center" wrapText="1"/>
    </xf>
    <xf numFmtId="0" fontId="0" fillId="7" borderId="1" xfId="0" applyFill="1" applyBorder="1" applyAlignment="1">
      <alignment horizontal="center" vertical="top" wrapText="1"/>
    </xf>
    <xf numFmtId="0" fontId="3" fillId="13" borderId="0" xfId="0" applyFont="1" applyFill="1" applyBorder="1" applyAlignment="1">
      <alignment horizontal="center" vertical="center" wrapText="1"/>
    </xf>
    <xf numFmtId="0" fontId="0" fillId="13" borderId="6" xfId="0" applyFill="1" applyBorder="1" applyAlignment="1">
      <alignment horizontal="center" vertical="center" wrapText="1"/>
    </xf>
    <xf numFmtId="0" fontId="3" fillId="13" borderId="2" xfId="0"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2" xfId="0" applyFill="1" applyBorder="1" applyAlignment="1">
      <alignment horizontal="center" vertical="center" wrapText="1"/>
    </xf>
    <xf numFmtId="0" fontId="10" fillId="6" borderId="0" xfId="0" applyFont="1" applyFill="1" applyAlignment="1">
      <alignment vertical="center" wrapText="1"/>
    </xf>
    <xf numFmtId="0" fontId="0" fillId="0" borderId="0" xfId="0" applyBorder="1"/>
    <xf numFmtId="0" fontId="0" fillId="0" borderId="0" xfId="0" applyBorder="1" applyAlignment="1">
      <alignment horizontal="center"/>
    </xf>
    <xf numFmtId="0" fontId="1" fillId="0" borderId="0" xfId="0" applyFont="1" applyBorder="1" applyAlignment="1">
      <alignment horizontal="center" vertical="center" wrapText="1"/>
    </xf>
    <xf numFmtId="0" fontId="0" fillId="6" borderId="0" xfId="0" applyFill="1"/>
    <xf numFmtId="0" fontId="0" fillId="0" borderId="0" xfId="0" applyFill="1"/>
    <xf numFmtId="0" fontId="0" fillId="6" borderId="0" xfId="0" applyFill="1" applyAlignment="1">
      <alignment horizontal="center"/>
    </xf>
    <xf numFmtId="0" fontId="0" fillId="12" borderId="2" xfId="0" applyFill="1" applyBorder="1" applyAlignment="1">
      <alignment horizontal="center" vertical="center" wrapText="1"/>
    </xf>
    <xf numFmtId="0" fontId="8" fillId="6" borderId="0" xfId="0" applyFont="1" applyFill="1" applyBorder="1" applyAlignment="1">
      <alignment vertical="center" wrapText="1"/>
    </xf>
    <xf numFmtId="0" fontId="0" fillId="0" borderId="0" xfId="0" applyBorder="1" applyAlignment="1">
      <alignment horizontal="center" vertical="center" wrapText="1"/>
    </xf>
    <xf numFmtId="0" fontId="0" fillId="6" borderId="0" xfId="0" applyFill="1" applyBorder="1" applyAlignment="1">
      <alignment horizontal="center"/>
    </xf>
    <xf numFmtId="0" fontId="0" fillId="12" borderId="6" xfId="0" applyFill="1" applyBorder="1" applyAlignment="1">
      <alignment horizontal="center" vertical="center" wrapText="1"/>
    </xf>
    <xf numFmtId="0" fontId="0" fillId="8" borderId="0" xfId="0" applyFill="1"/>
    <xf numFmtId="0" fontId="9" fillId="8" borderId="0" xfId="0" applyFont="1" applyFill="1" applyAlignment="1">
      <alignment vertical="center" wrapText="1"/>
    </xf>
    <xf numFmtId="0" fontId="0" fillId="8" borderId="0" xfId="0" applyFill="1" applyBorder="1" applyAlignment="1">
      <alignment horizontal="left" vertical="center" wrapText="1"/>
    </xf>
    <xf numFmtId="0" fontId="3" fillId="7" borderId="0" xfId="0" applyFont="1" applyFill="1" applyBorder="1" applyAlignment="1">
      <alignment horizontal="center" vertical="center" wrapText="1"/>
    </xf>
    <xf numFmtId="0" fontId="0" fillId="11" borderId="0" xfId="0" applyFill="1" applyAlignment="1">
      <alignment vertical="center" wrapText="1"/>
    </xf>
    <xf numFmtId="0" fontId="12" fillId="11" borderId="0" xfId="0" applyFont="1" applyFill="1" applyAlignment="1">
      <alignment vertical="center" wrapText="1"/>
    </xf>
    <xf numFmtId="0" fontId="0" fillId="11" borderId="0" xfId="0" applyFill="1" applyAlignment="1">
      <alignment wrapText="1"/>
    </xf>
    <xf numFmtId="0" fontId="0" fillId="7" borderId="0" xfId="0" applyFill="1" applyBorder="1" applyAlignment="1">
      <alignment horizontal="center" vertical="center" wrapText="1"/>
    </xf>
    <xf numFmtId="0" fontId="0" fillId="7" borderId="0" xfId="0" applyFill="1" applyBorder="1" applyAlignment="1">
      <alignment horizontal="center"/>
    </xf>
    <xf numFmtId="0" fontId="13" fillId="0" borderId="0" xfId="0" applyFont="1" applyBorder="1" applyAlignment="1">
      <alignment horizontal="center" vertical="center" wrapText="1"/>
    </xf>
    <xf numFmtId="0" fontId="0" fillId="13" borderId="0"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ont="1" applyFill="1" applyBorder="1" applyAlignment="1">
      <alignment horizontal="center" vertical="center" wrapText="1"/>
    </xf>
    <xf numFmtId="0" fontId="0" fillId="13" borderId="6"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0" xfId="0"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14" borderId="0" xfId="0" applyFill="1"/>
    <xf numFmtId="0" fontId="2" fillId="14" borderId="0" xfId="0" applyFont="1" applyFill="1"/>
    <xf numFmtId="49" fontId="2" fillId="14" borderId="0" xfId="0" applyNumberFormat="1" applyFont="1" applyFill="1"/>
    <xf numFmtId="0" fontId="10" fillId="14" borderId="0" xfId="0" applyFont="1" applyFill="1" applyAlignment="1">
      <alignment horizontal="center"/>
    </xf>
    <xf numFmtId="0" fontId="13" fillId="13" borderId="17" xfId="0" applyFont="1" applyFill="1" applyBorder="1"/>
    <xf numFmtId="0" fontId="13" fillId="13" borderId="17" xfId="0" applyFont="1" applyFill="1" applyBorder="1" applyAlignment="1">
      <alignment horizontal="center"/>
    </xf>
    <xf numFmtId="0" fontId="20" fillId="13" borderId="17" xfId="0" applyFont="1" applyFill="1" applyBorder="1" applyAlignment="1">
      <alignment horizontal="center"/>
    </xf>
    <xf numFmtId="0" fontId="20" fillId="0" borderId="0" xfId="0" applyFont="1" applyFill="1" applyBorder="1" applyAlignment="1">
      <alignment horizontal="center"/>
    </xf>
    <xf numFmtId="0" fontId="21" fillId="0" borderId="0" xfId="0" applyFont="1" applyFill="1" applyBorder="1" applyAlignment="1">
      <alignment horizontal="center"/>
    </xf>
    <xf numFmtId="0" fontId="20" fillId="13" borderId="20" xfId="0" applyFont="1" applyFill="1" applyBorder="1" applyAlignment="1">
      <alignment horizontal="center"/>
    </xf>
    <xf numFmtId="0" fontId="13" fillId="13" borderId="21" xfId="0" applyFont="1" applyFill="1" applyBorder="1" applyAlignment="1">
      <alignment horizontal="center"/>
    </xf>
    <xf numFmtId="0" fontId="21" fillId="0" borderId="22" xfId="0" applyFont="1" applyFill="1" applyBorder="1" applyAlignment="1">
      <alignment horizontal="center"/>
    </xf>
    <xf numFmtId="0" fontId="20" fillId="0" borderId="23" xfId="0" applyFont="1" applyFill="1" applyBorder="1" applyAlignment="1">
      <alignment horizontal="center"/>
    </xf>
    <xf numFmtId="0" fontId="21" fillId="0" borderId="23" xfId="0" applyFont="1" applyFill="1" applyBorder="1" applyAlignment="1">
      <alignment horizontal="center"/>
    </xf>
    <xf numFmtId="0" fontId="21" fillId="0" borderId="15" xfId="0" applyFont="1" applyFill="1" applyBorder="1" applyAlignment="1">
      <alignment horizontal="center"/>
    </xf>
    <xf numFmtId="0" fontId="21" fillId="0" borderId="5" xfId="0" applyFont="1" applyFill="1" applyBorder="1" applyAlignment="1">
      <alignment horizontal="center"/>
    </xf>
    <xf numFmtId="0" fontId="20" fillId="0" borderId="5" xfId="0" applyFont="1" applyFill="1" applyBorder="1" applyAlignment="1">
      <alignment horizontal="center"/>
    </xf>
    <xf numFmtId="0" fontId="20" fillId="0" borderId="15" xfId="0" applyFont="1" applyFill="1" applyBorder="1" applyAlignment="1">
      <alignment horizontal="center"/>
    </xf>
    <xf numFmtId="0" fontId="20" fillId="0" borderId="19" xfId="0" applyFont="1" applyFill="1" applyBorder="1" applyAlignment="1">
      <alignment horizontal="center"/>
    </xf>
    <xf numFmtId="0" fontId="20" fillId="0" borderId="18" xfId="0" applyFont="1" applyFill="1" applyBorder="1" applyAlignment="1">
      <alignment horizontal="center"/>
    </xf>
    <xf numFmtId="0" fontId="13" fillId="0" borderId="5" xfId="0" applyFont="1" applyFill="1" applyBorder="1" applyAlignment="1">
      <alignment horizontal="center"/>
    </xf>
    <xf numFmtId="0" fontId="13" fillId="0" borderId="19" xfId="0" applyFont="1" applyFill="1" applyBorder="1" applyAlignment="1">
      <alignment horizontal="center"/>
    </xf>
    <xf numFmtId="0" fontId="13" fillId="0" borderId="18" xfId="0" applyFont="1" applyFill="1" applyBorder="1" applyAlignment="1">
      <alignment horizontal="center"/>
    </xf>
    <xf numFmtId="0" fontId="13" fillId="13" borderId="6" xfId="0" applyFont="1" applyFill="1" applyBorder="1" applyAlignment="1">
      <alignment horizontal="center"/>
    </xf>
    <xf numFmtId="0" fontId="13" fillId="13" borderId="24" xfId="0" applyFont="1" applyFill="1" applyBorder="1" applyAlignment="1">
      <alignment horizontal="center"/>
    </xf>
    <xf numFmtId="0" fontId="20" fillId="13" borderId="19" xfId="0" applyFont="1" applyFill="1" applyBorder="1" applyAlignment="1">
      <alignment vertical="center"/>
    </xf>
    <xf numFmtId="0" fontId="20" fillId="13" borderId="18" xfId="0" applyFont="1" applyFill="1" applyBorder="1" applyAlignment="1">
      <alignment vertical="center"/>
    </xf>
    <xf numFmtId="0" fontId="20" fillId="13" borderId="24" xfId="0" applyFont="1" applyFill="1" applyBorder="1" applyAlignment="1">
      <alignment vertical="center"/>
    </xf>
    <xf numFmtId="0" fontId="20" fillId="0" borderId="1" xfId="0" applyFont="1" applyFill="1" applyBorder="1" applyAlignment="1">
      <alignment horizontal="center"/>
    </xf>
    <xf numFmtId="0" fontId="21" fillId="0" borderId="27" xfId="0" applyFont="1" applyFill="1" applyBorder="1" applyAlignment="1">
      <alignment horizontal="center"/>
    </xf>
    <xf numFmtId="0" fontId="21" fillId="0" borderId="1" xfId="0" applyFont="1" applyFill="1" applyBorder="1" applyAlignment="1">
      <alignment horizontal="center"/>
    </xf>
    <xf numFmtId="0" fontId="20" fillId="0" borderId="6" xfId="0" applyFont="1" applyFill="1" applyBorder="1" applyAlignment="1">
      <alignment horizontal="center"/>
    </xf>
    <xf numFmtId="0" fontId="20" fillId="0" borderId="24" xfId="0" applyFont="1" applyFill="1" applyBorder="1" applyAlignment="1">
      <alignment horizontal="center"/>
    </xf>
    <xf numFmtId="0" fontId="22" fillId="13" borderId="5" xfId="0" applyFont="1" applyFill="1" applyBorder="1" applyAlignment="1">
      <alignment horizontal="center"/>
    </xf>
    <xf numFmtId="0" fontId="13" fillId="0" borderId="6" xfId="0" applyFont="1" applyFill="1" applyBorder="1" applyAlignment="1">
      <alignment horizontal="center"/>
    </xf>
    <xf numFmtId="0" fontId="13" fillId="0" borderId="24" xfId="0" applyFont="1" applyFill="1" applyBorder="1" applyAlignment="1">
      <alignment horizontal="center"/>
    </xf>
    <xf numFmtId="0" fontId="2" fillId="7" borderId="15" xfId="0" applyFont="1" applyFill="1" applyBorder="1"/>
    <xf numFmtId="0" fontId="13" fillId="13" borderId="6" xfId="0" applyFont="1" applyFill="1" applyBorder="1" applyAlignment="1">
      <alignment horizontal="left"/>
    </xf>
    <xf numFmtId="0" fontId="13" fillId="0" borderId="5" xfId="0" applyFont="1" applyFill="1" applyBorder="1" applyAlignment="1">
      <alignment horizontal="left"/>
    </xf>
    <xf numFmtId="0" fontId="13" fillId="0" borderId="6" xfId="0" applyFont="1" applyFill="1" applyBorder="1" applyAlignment="1">
      <alignment horizontal="left"/>
    </xf>
    <xf numFmtId="0" fontId="6" fillId="7" borderId="15" xfId="0" applyFont="1" applyFill="1" applyBorder="1" applyAlignment="1">
      <alignment vertical="center" wrapText="1"/>
    </xf>
    <xf numFmtId="0" fontId="6" fillId="7" borderId="3" xfId="0" applyFont="1" applyFill="1" applyBorder="1" applyAlignment="1">
      <alignment vertical="center" wrapText="1"/>
    </xf>
    <xf numFmtId="0" fontId="5" fillId="7" borderId="3" xfId="0" applyFont="1" applyFill="1" applyBorder="1" applyAlignment="1">
      <alignment horizontal="center" vertical="center" wrapText="1"/>
    </xf>
    <xf numFmtId="1" fontId="0" fillId="0" borderId="5" xfId="0" applyNumberFormat="1" applyBorder="1" applyAlignment="1">
      <alignment horizontal="center" vertical="center" wrapText="1"/>
    </xf>
    <xf numFmtId="0" fontId="0" fillId="2" borderId="2" xfId="0" applyFill="1" applyBorder="1" applyAlignment="1">
      <alignment horizontal="center" vertical="center" wrapText="1"/>
    </xf>
    <xf numFmtId="1" fontId="0" fillId="0" borderId="6" xfId="0" applyNumberFormat="1" applyBorder="1" applyAlignment="1">
      <alignment horizontal="center" vertical="center" wrapText="1"/>
    </xf>
    <xf numFmtId="0" fontId="0" fillId="0" borderId="4" xfId="0" applyBorder="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7" borderId="3" xfId="0" applyFill="1" applyBorder="1" applyAlignment="1">
      <alignment horizontal="center" wrapText="1"/>
    </xf>
    <xf numFmtId="0" fontId="0" fillId="7" borderId="0" xfId="0" applyFill="1" applyBorder="1" applyAlignment="1">
      <alignment horizontal="center" vertical="top" wrapText="1"/>
    </xf>
    <xf numFmtId="0" fontId="19" fillId="0" borderId="15" xfId="0" applyFont="1" applyBorder="1" applyAlignment="1">
      <alignment horizontal="center" vertical="center" wrapText="1"/>
    </xf>
    <xf numFmtId="0" fontId="19" fillId="0" borderId="6" xfId="0" applyFont="1" applyBorder="1" applyAlignment="1">
      <alignment horizontal="center" vertical="center" wrapText="1"/>
    </xf>
    <xf numFmtId="0" fontId="0" fillId="9" borderId="3" xfId="0" applyFill="1" applyBorder="1" applyAlignment="1">
      <alignment horizontal="center" vertical="top" wrapText="1"/>
    </xf>
    <xf numFmtId="0" fontId="0" fillId="9" borderId="0" xfId="0" applyFill="1" applyBorder="1" applyAlignment="1">
      <alignment horizontal="center" vertical="top" wrapText="1"/>
    </xf>
    <xf numFmtId="0" fontId="5" fillId="7" borderId="12" xfId="0" applyFont="1" applyFill="1" applyBorder="1" applyAlignment="1">
      <alignment horizontal="center" vertical="center" wrapText="1"/>
    </xf>
    <xf numFmtId="0" fontId="0" fillId="7" borderId="0" xfId="0" applyFill="1" applyBorder="1" applyAlignment="1">
      <alignment horizontal="left" vertical="center" wrapText="1"/>
    </xf>
    <xf numFmtId="0" fontId="2" fillId="7" borderId="6" xfId="0" applyFont="1" applyFill="1" applyBorder="1" applyAlignment="1">
      <alignment horizontal="center" vertical="center" wrapText="1"/>
    </xf>
    <xf numFmtId="0" fontId="0" fillId="7" borderId="1" xfId="0"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14" xfId="0" applyFont="1" applyBorder="1" applyAlignment="1">
      <alignment vertical="center" wrapText="1"/>
    </xf>
    <xf numFmtId="0" fontId="2" fillId="8" borderId="0" xfId="0" applyFont="1" applyFill="1" applyBorder="1" applyAlignment="1">
      <alignment vertical="center" wrapText="1"/>
    </xf>
    <xf numFmtId="0" fontId="0" fillId="8" borderId="0" xfId="0" applyFill="1" applyBorder="1" applyAlignment="1">
      <alignment horizontal="center"/>
    </xf>
    <xf numFmtId="0" fontId="0" fillId="3" borderId="5" xfId="0" applyFill="1" applyBorder="1" applyAlignment="1">
      <alignment horizontal="center" vertical="center" wrapText="1"/>
    </xf>
    <xf numFmtId="0" fontId="0" fillId="0" borderId="0" xfId="0" applyBorder="1" applyAlignment="1">
      <alignment horizontal="center" vertical="center" wrapText="1"/>
    </xf>
    <xf numFmtId="0" fontId="2" fillId="7" borderId="28" xfId="0" applyFont="1" applyFill="1" applyBorder="1" applyAlignment="1">
      <alignment horizontal="center" vertical="center" wrapText="1"/>
    </xf>
    <xf numFmtId="0" fontId="0" fillId="0" borderId="5" xfId="0" applyBorder="1" applyAlignment="1">
      <alignment horizontal="center" vertical="center" wrapText="1"/>
    </xf>
    <xf numFmtId="0" fontId="1" fillId="0" borderId="0" xfId="0" applyFont="1" applyBorder="1" applyAlignment="1">
      <alignment horizontal="center" vertical="center" wrapText="1"/>
    </xf>
    <xf numFmtId="0" fontId="3" fillId="12" borderId="0"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6"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4" fillId="0" borderId="3" xfId="0" applyFont="1" applyBorder="1" applyAlignment="1">
      <alignment horizontal="center" vertical="center" wrapText="1"/>
    </xf>
    <xf numFmtId="0" fontId="4"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13" borderId="5"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0" fillId="4" borderId="0" xfId="0"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7" borderId="12" xfId="0" applyFont="1" applyFill="1" applyBorder="1" applyAlignment="1">
      <alignment horizontal="center" vertical="center" wrapText="1"/>
    </xf>
    <xf numFmtId="0" fontId="0" fillId="0" borderId="3" xfId="0" applyBorder="1" applyAlignment="1">
      <alignment horizontal="center" vertical="center" wrapText="1"/>
    </xf>
    <xf numFmtId="0" fontId="3" fillId="12"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 fillId="0" borderId="3" xfId="0" applyFont="1" applyBorder="1" applyAlignment="1">
      <alignment horizontal="center" vertical="center" wrapText="1"/>
    </xf>
    <xf numFmtId="0" fontId="0" fillId="0" borderId="5" xfId="0" applyBorder="1" applyAlignment="1">
      <alignment horizontal="center"/>
    </xf>
    <xf numFmtId="0" fontId="0" fillId="0" borderId="10" xfId="0" applyBorder="1" applyAlignment="1">
      <alignment horizontal="center"/>
    </xf>
    <xf numFmtId="0" fontId="1" fillId="0" borderId="9" xfId="0" applyFont="1" applyBorder="1" applyAlignment="1">
      <alignment horizontal="center" vertical="center" wrapText="1"/>
    </xf>
    <xf numFmtId="0" fontId="0" fillId="0" borderId="0" xfId="0" applyBorder="1" applyAlignment="1">
      <alignment horizontal="center"/>
    </xf>
    <xf numFmtId="0" fontId="0" fillId="0" borderId="18" xfId="0" applyBorder="1" applyAlignment="1">
      <alignment horizontal="center" vertical="center" wrapText="1"/>
    </xf>
    <xf numFmtId="0" fontId="0" fillId="0" borderId="24" xfId="0"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0" fontId="18" fillId="4" borderId="0" xfId="0" applyFont="1" applyFill="1" applyAlignment="1">
      <alignment horizontal="center" vertical="center" textRotation="180" wrapText="1"/>
    </xf>
    <xf numFmtId="0" fontId="10" fillId="4" borderId="0" xfId="0" applyFont="1" applyFill="1" applyAlignment="1">
      <alignment horizontal="center" vertical="center" wrapText="1"/>
    </xf>
    <xf numFmtId="0" fontId="2" fillId="4" borderId="0" xfId="0" applyFont="1" applyFill="1" applyAlignment="1">
      <alignment horizontal="left" wrapText="1"/>
    </xf>
    <xf numFmtId="0" fontId="6" fillId="7" borderId="3"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0" fillId="12" borderId="18" xfId="0" applyFill="1" applyBorder="1" applyAlignment="1">
      <alignment horizontal="center" vertical="center" wrapText="1"/>
    </xf>
    <xf numFmtId="0" fontId="0" fillId="12" borderId="24" xfId="0" applyFill="1" applyBorder="1" applyAlignment="1">
      <alignment horizontal="center" vertical="center" wrapText="1"/>
    </xf>
    <xf numFmtId="0" fontId="13" fillId="0" borderId="15" xfId="0" applyFont="1" applyBorder="1" applyAlignment="1">
      <alignment horizontal="center" vertical="center" wrapText="1"/>
    </xf>
    <xf numFmtId="0" fontId="13" fillId="0" borderId="6"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6"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1" fillId="0" borderId="5" xfId="0" applyFont="1" applyBorder="1" applyAlignment="1">
      <alignment horizontal="center" vertical="center" wrapText="1"/>
    </xf>
    <xf numFmtId="0" fontId="2" fillId="7" borderId="29"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5" borderId="0" xfId="0" applyFill="1" applyBorder="1" applyAlignment="1">
      <alignment horizontal="center" vertical="center" wrapText="1"/>
    </xf>
    <xf numFmtId="0" fontId="3" fillId="13" borderId="9"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10" fillId="5" borderId="0" xfId="0" applyFont="1" applyFill="1" applyAlignment="1">
      <alignment horizontal="center" vertical="center" wrapText="1"/>
    </xf>
    <xf numFmtId="0" fontId="3" fillId="13" borderId="10" xfId="0" applyFont="1" applyFill="1" applyBorder="1" applyAlignment="1">
      <alignment horizontal="center" vertical="center" wrapText="1"/>
    </xf>
    <xf numFmtId="0" fontId="3" fillId="13" borderId="6" xfId="0" applyFont="1" applyFill="1" applyBorder="1" applyAlignment="1">
      <alignment horizontal="center" vertical="center" wrapText="1"/>
    </xf>
    <xf numFmtId="0" fontId="3" fillId="13" borderId="11" xfId="0" applyFont="1" applyFill="1" applyBorder="1" applyAlignment="1">
      <alignment horizontal="center" vertical="center" wrapText="1"/>
    </xf>
    <xf numFmtId="0" fontId="6" fillId="7" borderId="30"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0" fillId="0" borderId="3" xfId="0" applyBorder="1" applyAlignment="1">
      <alignment horizontal="center"/>
    </xf>
    <xf numFmtId="0" fontId="1" fillId="0" borderId="6" xfId="0" applyFont="1" applyBorder="1" applyAlignment="1">
      <alignment horizontal="center" vertical="center" wrapText="1"/>
    </xf>
    <xf numFmtId="0" fontId="18" fillId="5" borderId="0" xfId="0" applyFont="1" applyFill="1" applyAlignment="1">
      <alignment horizontal="center" vertical="center" textRotation="180" wrapText="1"/>
    </xf>
    <xf numFmtId="0" fontId="10" fillId="5" borderId="0" xfId="0" applyFont="1" applyFill="1" applyAlignment="1">
      <alignment horizontal="center" vertical="center"/>
    </xf>
    <xf numFmtId="0" fontId="2" fillId="5" borderId="0" xfId="0" applyFont="1" applyFill="1" applyAlignment="1">
      <alignment horizontal="left" wrapText="1"/>
    </xf>
    <xf numFmtId="0" fontId="3" fillId="10" borderId="5" xfId="0" applyFont="1" applyFill="1" applyBorder="1" applyAlignment="1">
      <alignment horizontal="center" vertical="center" wrapText="1"/>
    </xf>
    <xf numFmtId="0" fontId="3" fillId="10" borderId="0"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0" fillId="13" borderId="2" xfId="0" applyFill="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6" borderId="0"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horizontal="center"/>
    </xf>
    <xf numFmtId="0" fontId="10" fillId="6" borderId="0" xfId="0" applyFont="1" applyFill="1" applyBorder="1" applyAlignment="1">
      <alignment horizontal="center" vertical="center"/>
    </xf>
    <xf numFmtId="0" fontId="2" fillId="6" borderId="0" xfId="0" applyFont="1" applyFill="1" applyAlignment="1">
      <alignment horizontal="center" wrapText="1"/>
    </xf>
    <xf numFmtId="0" fontId="18" fillId="6" borderId="0" xfId="0" applyFont="1" applyFill="1" applyAlignment="1">
      <alignment horizontal="center" vertical="center" textRotation="180"/>
    </xf>
    <xf numFmtId="0" fontId="2" fillId="6" borderId="0" xfId="0" applyFont="1" applyFill="1" applyAlignment="1">
      <alignment horizontal="left" wrapText="1"/>
    </xf>
    <xf numFmtId="0" fontId="16" fillId="7" borderId="9"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3" fillId="12" borderId="0" xfId="0" applyFont="1" applyFill="1" applyAlignment="1">
      <alignment horizontal="center" vertical="center" wrapText="1"/>
    </xf>
    <xf numFmtId="0" fontId="0" fillId="6" borderId="5" xfId="0" applyFill="1" applyBorder="1" applyAlignment="1">
      <alignment horizontal="center" vertical="center" wrapText="1"/>
    </xf>
    <xf numFmtId="0" fontId="3" fillId="10" borderId="9" xfId="0" applyFont="1" applyFill="1" applyBorder="1" applyAlignment="1">
      <alignment horizontal="center" vertical="center" wrapText="1"/>
    </xf>
    <xf numFmtId="0" fontId="0" fillId="8" borderId="0" xfId="0" applyFill="1" applyBorder="1" applyAlignment="1">
      <alignment horizontal="center" vertical="center" wrapText="1"/>
    </xf>
    <xf numFmtId="0" fontId="10" fillId="8" borderId="0" xfId="0" applyFont="1" applyFill="1" applyAlignment="1">
      <alignment horizontal="center"/>
    </xf>
    <xf numFmtId="0" fontId="17" fillId="8" borderId="0" xfId="0" applyFont="1" applyFill="1" applyAlignment="1">
      <alignment horizontal="center"/>
    </xf>
    <xf numFmtId="0" fontId="2" fillId="8" borderId="0" xfId="0" applyFont="1" applyFill="1" applyAlignment="1">
      <alignment horizontal="center" vertical="center" wrapText="1"/>
    </xf>
    <xf numFmtId="0" fontId="10" fillId="8" borderId="0" xfId="0" applyFont="1" applyFill="1" applyAlignment="1">
      <alignment horizontal="center" vertical="center" textRotation="180"/>
    </xf>
    <xf numFmtId="0" fontId="0" fillId="11" borderId="0" xfId="0" applyFill="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xf>
    <xf numFmtId="0" fontId="1" fillId="0" borderId="2" xfId="0" applyFont="1" applyBorder="1" applyAlignment="1">
      <alignment horizontal="center"/>
    </xf>
    <xf numFmtId="0" fontId="10" fillId="11" borderId="0" xfId="0" applyFont="1" applyFill="1" applyAlignment="1">
      <alignment horizontal="center" vertical="center" wrapText="1"/>
    </xf>
    <xf numFmtId="49" fontId="0" fillId="0" borderId="0" xfId="0" applyNumberFormat="1" applyBorder="1" applyAlignment="1">
      <alignment horizontal="center" vertical="center" wrapText="1"/>
    </xf>
    <xf numFmtId="0" fontId="0" fillId="13" borderId="5" xfId="0" applyFont="1" applyFill="1" applyBorder="1" applyAlignment="1">
      <alignment horizontal="center" vertical="center" wrapText="1"/>
    </xf>
    <xf numFmtId="0" fontId="0" fillId="13" borderId="0" xfId="0" applyFont="1" applyFill="1" applyBorder="1" applyAlignment="1">
      <alignment horizontal="center" vertical="center" wrapText="1"/>
    </xf>
    <xf numFmtId="0" fontId="0" fillId="13" borderId="6"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3" borderId="0" xfId="0" applyFill="1" applyBorder="1" applyAlignment="1">
      <alignment horizontal="center" vertical="center" wrapText="1"/>
    </xf>
    <xf numFmtId="0" fontId="0" fillId="13" borderId="1" xfId="0" applyFill="1" applyBorder="1" applyAlignment="1">
      <alignment horizontal="center" vertical="center" wrapText="1"/>
    </xf>
    <xf numFmtId="0" fontId="16" fillId="7" borderId="16" xfId="0" applyFont="1" applyFill="1" applyBorder="1" applyAlignment="1">
      <alignment horizontal="center" vertical="center" wrapText="1"/>
    </xf>
    <xf numFmtId="0" fontId="14" fillId="0" borderId="0" xfId="0" applyFont="1" applyAlignment="1">
      <alignment horizontal="center"/>
    </xf>
    <xf numFmtId="0" fontId="2" fillId="11" borderId="0" xfId="0" applyFont="1" applyFill="1" applyAlignment="1">
      <alignment horizontal="left"/>
    </xf>
    <xf numFmtId="0" fontId="2" fillId="11" borderId="0" xfId="0" applyFont="1" applyFill="1" applyAlignment="1">
      <alignment horizontal="center" wrapText="1"/>
    </xf>
    <xf numFmtId="0" fontId="0" fillId="0" borderId="4" xfId="0" applyBorder="1" applyAlignment="1">
      <alignment horizontal="center"/>
    </xf>
    <xf numFmtId="0" fontId="16" fillId="7" borderId="15" xfId="0" applyFont="1" applyFill="1" applyBorder="1" applyAlignment="1">
      <alignment horizontal="center" vertical="center" wrapText="1"/>
    </xf>
    <xf numFmtId="0" fontId="2" fillId="11" borderId="0" xfId="0" applyFont="1" applyFill="1" applyAlignment="1">
      <alignment horizontal="left"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5" xfId="0" applyBorder="1" applyAlignment="1">
      <alignment horizontal="center" vertical="center"/>
    </xf>
    <xf numFmtId="0" fontId="0" fillId="0" borderId="2" xfId="0" applyBorder="1" applyAlignment="1">
      <alignment horizontal="center" vertical="center"/>
    </xf>
    <xf numFmtId="0" fontId="16" fillId="7" borderId="3" xfId="0" applyFont="1" applyFill="1" applyBorder="1" applyAlignment="1">
      <alignment horizontal="center"/>
    </xf>
    <xf numFmtId="0" fontId="16" fillId="7" borderId="15" xfId="0" applyFont="1" applyFill="1" applyBorder="1" applyAlignment="1">
      <alignment horizontal="center"/>
    </xf>
    <xf numFmtId="0" fontId="16" fillId="7" borderId="12" xfId="0" applyFont="1" applyFill="1" applyBorder="1" applyAlignment="1">
      <alignment horizontal="center"/>
    </xf>
    <xf numFmtId="0" fontId="10" fillId="14" borderId="0" xfId="0" applyFont="1" applyFill="1" applyAlignment="1">
      <alignment horizontal="center"/>
    </xf>
    <xf numFmtId="0" fontId="6" fillId="7" borderId="15" xfId="0" applyFont="1" applyFill="1" applyBorder="1" applyAlignment="1">
      <alignment horizontal="center"/>
    </xf>
    <xf numFmtId="0" fontId="6" fillId="7" borderId="3" xfId="0" applyFont="1" applyFill="1" applyBorder="1" applyAlignment="1">
      <alignment horizontal="center"/>
    </xf>
    <xf numFmtId="0" fontId="6" fillId="7" borderId="12" xfId="0" applyFont="1" applyFill="1" applyBorder="1" applyAlignment="1">
      <alignment horizontal="center"/>
    </xf>
    <xf numFmtId="0" fontId="16" fillId="7" borderId="25" xfId="0" applyFont="1" applyFill="1" applyBorder="1" applyAlignment="1">
      <alignment horizontal="center"/>
    </xf>
    <xf numFmtId="0" fontId="16" fillId="7" borderId="26" xfId="0" applyFont="1" applyFill="1" applyBorder="1" applyAlignment="1">
      <alignment horizontal="center"/>
    </xf>
    <xf numFmtId="0" fontId="16" fillId="7" borderId="20" xfId="0" applyFont="1" applyFill="1" applyBorder="1" applyAlignment="1">
      <alignment horizontal="center"/>
    </xf>
    <xf numFmtId="0" fontId="13" fillId="13" borderId="6" xfId="0" applyFont="1" applyFill="1" applyBorder="1" applyAlignment="1">
      <alignment horizontal="center"/>
    </xf>
    <xf numFmtId="0" fontId="13" fillId="13" borderId="4"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Kommunikationsfrequenz im Zeitverlauf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EB-H24</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Kommunikation!$H$23:$I$34</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Kommunikation!$P$23:$P$34</c:f>
              <c:numCache>
                <c:formatCode>General</c:formatCode>
                <c:ptCount val="12"/>
                <c:pt idx="0">
                  <c:v>0.42857142857142855</c:v>
                </c:pt>
                <c:pt idx="1">
                  <c:v>0.20430107526881722</c:v>
                </c:pt>
                <c:pt idx="2">
                  <c:v>0.40789473684210525</c:v>
                </c:pt>
                <c:pt idx="3">
                  <c:v>0.2818181818181818</c:v>
                </c:pt>
                <c:pt idx="4">
                  <c:v>0.23809523809523808</c:v>
                </c:pt>
                <c:pt idx="5">
                  <c:v>0.42105263157894735</c:v>
                </c:pt>
                <c:pt idx="6">
                  <c:v>0.26315789473684209</c:v>
                </c:pt>
                <c:pt idx="7">
                  <c:v>0.4</c:v>
                </c:pt>
                <c:pt idx="11">
                  <c:v>0.25</c:v>
                </c:pt>
              </c:numCache>
            </c:numRef>
          </c:val>
          <c:smooth val="0"/>
          <c:extLst>
            <c:ext xmlns:c16="http://schemas.microsoft.com/office/drawing/2014/chart" uri="{C3380CC4-5D6E-409C-BE32-E72D297353CC}">
              <c16:uniqueId val="{00000000-57C9-4AB4-9A42-3423343818D6}"/>
            </c:ext>
          </c:extLst>
        </c:ser>
        <c:ser>
          <c:idx val="1"/>
          <c:order val="1"/>
          <c:tx>
            <c:strRef>
              <c:f>Kommunikation!$Q$19</c:f>
              <c:strCache>
                <c:ptCount val="1"/>
                <c:pt idx="0">
                  <c:v>EB-NLZ</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multiLvlStrRef>
              <c:f>Kommunikation!$H$23:$I$34</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Kommunikation!$S$23:$S$34</c:f>
              <c:numCache>
                <c:formatCode>General</c:formatCode>
                <c:ptCount val="12"/>
                <c:pt idx="0">
                  <c:v>0.34880410022779046</c:v>
                </c:pt>
                <c:pt idx="1">
                  <c:v>0.43631006346328199</c:v>
                </c:pt>
                <c:pt idx="2">
                  <c:v>0.27340752110514199</c:v>
                </c:pt>
                <c:pt idx="3">
                  <c:v>0.31911581569115816</c:v>
                </c:pt>
                <c:pt idx="4">
                  <c:v>0.30420353982300885</c:v>
                </c:pt>
                <c:pt idx="6">
                  <c:v>0.32393292682926833</c:v>
                </c:pt>
                <c:pt idx="8">
                  <c:v>0.35635964912280704</c:v>
                </c:pt>
                <c:pt idx="10">
                  <c:v>0.37181303116147313</c:v>
                </c:pt>
              </c:numCache>
            </c:numRef>
          </c:val>
          <c:smooth val="0"/>
          <c:extLst>
            <c:ext xmlns:c16="http://schemas.microsoft.com/office/drawing/2014/chart" uri="{C3380CC4-5D6E-409C-BE32-E72D297353CC}">
              <c16:uniqueId val="{00000001-57C9-4AB4-9A42-3423343818D6}"/>
            </c:ext>
          </c:extLst>
        </c:ser>
        <c:dLbls>
          <c:showLegendKey val="0"/>
          <c:showVal val="0"/>
          <c:showCatName val="0"/>
          <c:showSerName val="0"/>
          <c:showPercent val="0"/>
          <c:showBubbleSize val="0"/>
        </c:dLbls>
        <c:marker val="1"/>
        <c:smooth val="0"/>
        <c:axId val="601364104"/>
        <c:axId val="601361480"/>
      </c:line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kommunikative Aussagen</a:t>
                </a:r>
                <a:r>
                  <a:rPr lang="de-DE" baseline="0"/>
                  <a:t> (Mittelwerte)</a:t>
                </a:r>
              </a:p>
            </c:rich>
          </c:tx>
          <c:layout>
            <c:manualLayout>
              <c:xMode val="edge"/>
              <c:yMode val="edge"/>
              <c:x val="2.4295969077857537E-2"/>
              <c:y val="9.117606796978186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sz="1400" b="0" i="0" baseline="0">
                <a:effectLst/>
              </a:rPr>
              <a:t>Häufigkeitsverteilung in den Hauptdimensionen</a:t>
            </a:r>
            <a:endParaRPr lang="de-DE" sz="1100" b="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barChart>
        <c:barDir val="col"/>
        <c:grouping val="clustered"/>
        <c:varyColors val="0"/>
        <c:ser>
          <c:idx val="0"/>
          <c:order val="0"/>
          <c:tx>
            <c:v>EB-Krüger</c:v>
          </c:tx>
          <c:spPr>
            <a:solidFill>
              <a:schemeClr val="accent1"/>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Visualisierung!$G$5:$G$8</c:f>
              <c:numCache>
                <c:formatCode>General</c:formatCode>
                <c:ptCount val="4"/>
                <c:pt idx="0">
                  <c:v>9</c:v>
                </c:pt>
                <c:pt idx="1">
                  <c:v>3</c:v>
                </c:pt>
                <c:pt idx="2">
                  <c:v>-10</c:v>
                </c:pt>
                <c:pt idx="3">
                  <c:v>0</c:v>
                </c:pt>
              </c:numCache>
            </c:numRef>
          </c:val>
          <c:extLst>
            <c:ext xmlns:c16="http://schemas.microsoft.com/office/drawing/2014/chart" uri="{C3380CC4-5D6E-409C-BE32-E72D297353CC}">
              <c16:uniqueId val="{00000000-AF08-4FBF-BCE7-DD8C5E063FE1}"/>
            </c:ext>
          </c:extLst>
        </c:ser>
        <c:ser>
          <c:idx val="1"/>
          <c:order val="1"/>
          <c:tx>
            <c:v>EB-H11</c:v>
          </c:tx>
          <c:spPr>
            <a:solidFill>
              <a:schemeClr val="accent2"/>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Visualisierung!$H$5:$H$8</c:f>
              <c:numCache>
                <c:formatCode>General</c:formatCode>
                <c:ptCount val="4"/>
                <c:pt idx="0">
                  <c:v>4.51</c:v>
                </c:pt>
                <c:pt idx="1">
                  <c:v>0.69</c:v>
                </c:pt>
                <c:pt idx="2">
                  <c:v>-0.3</c:v>
                </c:pt>
                <c:pt idx="3">
                  <c:v>0.34</c:v>
                </c:pt>
              </c:numCache>
            </c:numRef>
          </c:val>
          <c:extLst>
            <c:ext xmlns:c16="http://schemas.microsoft.com/office/drawing/2014/chart" uri="{C3380CC4-5D6E-409C-BE32-E72D297353CC}">
              <c16:uniqueId val="{00000001-AF08-4FBF-BCE7-DD8C5E063FE1}"/>
            </c:ext>
          </c:extLst>
        </c:ser>
        <c:ser>
          <c:idx val="2"/>
          <c:order val="2"/>
          <c:tx>
            <c:v>EB-MEK</c:v>
          </c:tx>
          <c:spPr>
            <a:solidFill>
              <a:schemeClr val="accent3"/>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Visualisierung!$I$5:$I$8</c:f>
              <c:numCache>
                <c:formatCode>General</c:formatCode>
                <c:ptCount val="4"/>
                <c:pt idx="0">
                  <c:v>14.94</c:v>
                </c:pt>
                <c:pt idx="1">
                  <c:v>2.08</c:v>
                </c:pt>
                <c:pt idx="2">
                  <c:v>1.73</c:v>
                </c:pt>
                <c:pt idx="3">
                  <c:v>9.73</c:v>
                </c:pt>
              </c:numCache>
            </c:numRef>
          </c:val>
          <c:extLst>
            <c:ext xmlns:c16="http://schemas.microsoft.com/office/drawing/2014/chart" uri="{C3380CC4-5D6E-409C-BE32-E72D297353CC}">
              <c16:uniqueId val="{00000002-AF08-4FBF-BCE7-DD8C5E063FE1}"/>
            </c:ext>
          </c:extLst>
        </c:ser>
        <c:ser>
          <c:idx val="3"/>
          <c:order val="3"/>
          <c:tx>
            <c:v>EB-EDZ</c:v>
          </c:tx>
          <c:spPr>
            <a:solidFill>
              <a:schemeClr val="accent4"/>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Visualisierung!$J$5:$J$8</c:f>
              <c:numCache>
                <c:formatCode>General</c:formatCode>
                <c:ptCount val="4"/>
                <c:pt idx="0">
                  <c:v>21</c:v>
                </c:pt>
                <c:pt idx="1">
                  <c:v>0</c:v>
                </c:pt>
                <c:pt idx="2">
                  <c:v>3.34</c:v>
                </c:pt>
                <c:pt idx="3">
                  <c:v>6</c:v>
                </c:pt>
              </c:numCache>
            </c:numRef>
          </c:val>
          <c:extLst>
            <c:ext xmlns:c16="http://schemas.microsoft.com/office/drawing/2014/chart" uri="{C3380CC4-5D6E-409C-BE32-E72D297353CC}">
              <c16:uniqueId val="{00000003-AF08-4FBF-BCE7-DD8C5E063FE1}"/>
            </c:ext>
          </c:extLst>
        </c:ser>
        <c:dLbls>
          <c:showLegendKey val="0"/>
          <c:showVal val="0"/>
          <c:showCatName val="0"/>
          <c:showSerName val="0"/>
          <c:showPercent val="0"/>
          <c:showBubbleSize val="0"/>
        </c:dLbls>
        <c:gapWidth val="219"/>
        <c:overlap val="-27"/>
        <c:axId val="834206600"/>
        <c:axId val="834207320"/>
      </c:barChart>
      <c:catAx>
        <c:axId val="834206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4207320"/>
        <c:crossesAt val="0"/>
        <c:auto val="1"/>
        <c:lblAlgn val="ctr"/>
        <c:lblOffset val="100"/>
        <c:noMultiLvlLbl val="0"/>
      </c:catAx>
      <c:valAx>
        <c:axId val="834207320"/>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100" b="0" i="0" baseline="0">
                    <a:effectLst/>
                  </a:rPr>
                  <a:t>Relativer </a:t>
                </a:r>
                <a:r>
                  <a:rPr lang="de-DE" sz="1100" b="0" i="1" baseline="0">
                    <a:effectLst/>
                  </a:rPr>
                  <a:t>Edge Weight</a:t>
                </a:r>
                <a:endParaRPr lang="de-DE" sz="600" i="1">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420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Zeitliche Verteilung der sozioreligiösen Beziehungsaussagen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Visualisierung!$C$43</c:f>
              <c:strCache>
                <c:ptCount val="1"/>
                <c:pt idx="0">
                  <c:v>EB-H24</c:v>
                </c:pt>
              </c:strCache>
            </c:strRef>
          </c:tx>
          <c:spPr>
            <a:solidFill>
              <a:schemeClr val="accent1"/>
            </a:solidFill>
            <a:ln>
              <a:noFill/>
            </a:ln>
            <a:effectLst/>
          </c:spPr>
          <c:invertIfNegative val="0"/>
          <c:cat>
            <c:strRef>
              <c:f>Visualisierung!$B$44:$B$60</c:f>
              <c:strCache>
                <c:ptCount val="17"/>
                <c:pt idx="0">
                  <c:v>1711</c:v>
                </c:pt>
                <c:pt idx="1">
                  <c:v>1712</c:v>
                </c:pt>
                <c:pt idx="2">
                  <c:v>1713</c:v>
                </c:pt>
                <c:pt idx="3">
                  <c:v>1714</c:v>
                </c:pt>
                <c:pt idx="4">
                  <c:v>1715</c:v>
                </c:pt>
                <c:pt idx="5">
                  <c:v>1716</c:v>
                </c:pt>
                <c:pt idx="6">
                  <c:v>1717</c:v>
                </c:pt>
                <c:pt idx="7">
                  <c:v>1718</c:v>
                </c:pt>
                <c:pt idx="8">
                  <c:v>1721</c:v>
                </c:pt>
                <c:pt idx="9">
                  <c:v>1722</c:v>
                </c:pt>
                <c:pt idx="10">
                  <c:v>1723</c:v>
                </c:pt>
                <c:pt idx="11">
                  <c:v>1724</c:v>
                </c:pt>
                <c:pt idx="12">
                  <c:v>1725</c:v>
                </c:pt>
                <c:pt idx="13">
                  <c:v>1727</c:v>
                </c:pt>
                <c:pt idx="14">
                  <c:v>1729</c:v>
                </c:pt>
                <c:pt idx="15">
                  <c:v>1731</c:v>
                </c:pt>
                <c:pt idx="16">
                  <c:v>oJ</c:v>
                </c:pt>
              </c:strCache>
            </c:strRef>
          </c:cat>
          <c:val>
            <c:numRef>
              <c:f>Visualisierung!$C$44:$C$59</c:f>
              <c:numCache>
                <c:formatCode>General</c:formatCode>
                <c:ptCount val="16"/>
                <c:pt idx="0">
                  <c:v>14</c:v>
                </c:pt>
                <c:pt idx="1">
                  <c:v>198</c:v>
                </c:pt>
                <c:pt idx="2">
                  <c:v>184</c:v>
                </c:pt>
                <c:pt idx="3">
                  <c:v>233</c:v>
                </c:pt>
                <c:pt idx="4">
                  <c:v>61</c:v>
                </c:pt>
                <c:pt idx="5">
                  <c:v>48</c:v>
                </c:pt>
                <c:pt idx="6">
                  <c:v>36</c:v>
                </c:pt>
                <c:pt idx="7">
                  <c:v>12</c:v>
                </c:pt>
                <c:pt idx="9">
                  <c:v>24</c:v>
                </c:pt>
              </c:numCache>
            </c:numRef>
          </c:val>
          <c:extLst>
            <c:ext xmlns:c16="http://schemas.microsoft.com/office/drawing/2014/chart" uri="{C3380CC4-5D6E-409C-BE32-E72D297353CC}">
              <c16:uniqueId val="{00000001-99C2-4C38-9550-32A48729F5A6}"/>
            </c:ext>
          </c:extLst>
        </c:ser>
        <c:ser>
          <c:idx val="1"/>
          <c:order val="1"/>
          <c:tx>
            <c:strRef>
              <c:f>Visualisierung!$D$43</c:f>
              <c:strCache>
                <c:ptCount val="1"/>
                <c:pt idx="0">
                  <c:v>EB-NLZ</c:v>
                </c:pt>
              </c:strCache>
            </c:strRef>
          </c:tx>
          <c:spPr>
            <a:solidFill>
              <a:schemeClr val="accent2"/>
            </a:solidFill>
            <a:ln>
              <a:noFill/>
            </a:ln>
            <a:effectLst/>
          </c:spPr>
          <c:invertIfNegative val="0"/>
          <c:cat>
            <c:strRef>
              <c:f>Visualisierung!$B$44:$B$60</c:f>
              <c:strCache>
                <c:ptCount val="17"/>
                <c:pt idx="0">
                  <c:v>1711</c:v>
                </c:pt>
                <c:pt idx="1">
                  <c:v>1712</c:v>
                </c:pt>
                <c:pt idx="2">
                  <c:v>1713</c:v>
                </c:pt>
                <c:pt idx="3">
                  <c:v>1714</c:v>
                </c:pt>
                <c:pt idx="4">
                  <c:v>1715</c:v>
                </c:pt>
                <c:pt idx="5">
                  <c:v>1716</c:v>
                </c:pt>
                <c:pt idx="6">
                  <c:v>1717</c:v>
                </c:pt>
                <c:pt idx="7">
                  <c:v>1718</c:v>
                </c:pt>
                <c:pt idx="8">
                  <c:v>1721</c:v>
                </c:pt>
                <c:pt idx="9">
                  <c:v>1722</c:v>
                </c:pt>
                <c:pt idx="10">
                  <c:v>1723</c:v>
                </c:pt>
                <c:pt idx="11">
                  <c:v>1724</c:v>
                </c:pt>
                <c:pt idx="12">
                  <c:v>1725</c:v>
                </c:pt>
                <c:pt idx="13">
                  <c:v>1727</c:v>
                </c:pt>
                <c:pt idx="14">
                  <c:v>1729</c:v>
                </c:pt>
                <c:pt idx="15">
                  <c:v>1731</c:v>
                </c:pt>
                <c:pt idx="16">
                  <c:v>oJ</c:v>
                </c:pt>
              </c:strCache>
            </c:strRef>
          </c:cat>
          <c:val>
            <c:numRef>
              <c:f>Visualisierung!$D$44:$D$60</c:f>
              <c:numCache>
                <c:formatCode>General</c:formatCode>
                <c:ptCount val="17"/>
                <c:pt idx="8">
                  <c:v>42</c:v>
                </c:pt>
                <c:pt idx="9">
                  <c:v>50</c:v>
                </c:pt>
                <c:pt idx="10">
                  <c:v>53</c:v>
                </c:pt>
                <c:pt idx="11">
                  <c:v>45</c:v>
                </c:pt>
                <c:pt idx="12">
                  <c:v>44</c:v>
                </c:pt>
                <c:pt idx="13">
                  <c:v>12</c:v>
                </c:pt>
                <c:pt idx="14">
                  <c:v>3</c:v>
                </c:pt>
                <c:pt idx="15">
                  <c:v>6</c:v>
                </c:pt>
                <c:pt idx="16">
                  <c:v>125</c:v>
                </c:pt>
              </c:numCache>
            </c:numRef>
          </c:val>
          <c:extLst>
            <c:ext xmlns:c16="http://schemas.microsoft.com/office/drawing/2014/chart" uri="{C3380CC4-5D6E-409C-BE32-E72D297353CC}">
              <c16:uniqueId val="{00000004-99C2-4C38-9550-32A48729F5A6}"/>
            </c:ext>
          </c:extLst>
        </c:ser>
        <c:dLbls>
          <c:showLegendKey val="0"/>
          <c:showVal val="0"/>
          <c:showCatName val="0"/>
          <c:showSerName val="0"/>
          <c:showPercent val="0"/>
          <c:showBubbleSize val="0"/>
        </c:dLbls>
        <c:gapWidth val="219"/>
        <c:overlap val="100"/>
        <c:axId val="601364104"/>
        <c:axId val="601361480"/>
      </c:bar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Menge an Aussagen</a:t>
                </a:r>
                <a:endParaRPr lang="de-DE"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Transaktionsfrequenz</a:t>
            </a:r>
            <a:r>
              <a:rPr lang="de-DE" b="0" baseline="0"/>
              <a:t> </a:t>
            </a:r>
            <a:r>
              <a:rPr lang="de-DE" b="0"/>
              <a:t>im Zeitverlauf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EB-H24</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Transaktion!$E$30:$F$41</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Transaktion!$M$30:$M$41</c:f>
              <c:numCache>
                <c:formatCode>General</c:formatCode>
                <c:ptCount val="12"/>
                <c:pt idx="0">
                  <c:v>0.2857142857142857</c:v>
                </c:pt>
                <c:pt idx="1">
                  <c:v>0.38709677419354838</c:v>
                </c:pt>
                <c:pt idx="2">
                  <c:v>0.25</c:v>
                </c:pt>
                <c:pt idx="3">
                  <c:v>0.30909090909090908</c:v>
                </c:pt>
                <c:pt idx="4">
                  <c:v>0.2857142857142857</c:v>
                </c:pt>
                <c:pt idx="5">
                  <c:v>5.2631578947368418E-2</c:v>
                </c:pt>
                <c:pt idx="6">
                  <c:v>0.31578947368421051</c:v>
                </c:pt>
                <c:pt idx="7">
                  <c:v>0.2</c:v>
                </c:pt>
                <c:pt idx="11">
                  <c:v>0.33333333333333331</c:v>
                </c:pt>
              </c:numCache>
            </c:numRef>
          </c:val>
          <c:smooth val="0"/>
          <c:extLst>
            <c:ext xmlns:c16="http://schemas.microsoft.com/office/drawing/2014/chart" uri="{C3380CC4-5D6E-409C-BE32-E72D297353CC}">
              <c16:uniqueId val="{00000000-D904-49ED-BA90-588CE9B2AE80}"/>
            </c:ext>
          </c:extLst>
        </c:ser>
        <c:ser>
          <c:idx val="1"/>
          <c:order val="1"/>
          <c:tx>
            <c:strRef>
              <c:f>Transaktion!$N$26</c:f>
              <c:strCache>
                <c:ptCount val="1"/>
                <c:pt idx="0">
                  <c:v>EB-NLZ</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multiLvlStrRef>
              <c:f>Transaktion!$E$30:$F$41</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Transaktion!$P$30:$P$41</c:f>
              <c:numCache>
                <c:formatCode>General</c:formatCode>
                <c:ptCount val="12"/>
                <c:pt idx="0">
                  <c:v>0.244874715261959</c:v>
                </c:pt>
                <c:pt idx="1">
                  <c:v>0.24025385312783318</c:v>
                </c:pt>
                <c:pt idx="2">
                  <c:v>0.24174980813507291</c:v>
                </c:pt>
                <c:pt idx="3">
                  <c:v>0.26774595267745954</c:v>
                </c:pt>
                <c:pt idx="4">
                  <c:v>0.20648967551622416</c:v>
                </c:pt>
              </c:numCache>
            </c:numRef>
          </c:val>
          <c:smooth val="0"/>
          <c:extLst>
            <c:ext xmlns:c16="http://schemas.microsoft.com/office/drawing/2014/chart" uri="{C3380CC4-5D6E-409C-BE32-E72D297353CC}">
              <c16:uniqueId val="{00000001-D904-49ED-BA90-588CE9B2AE80}"/>
            </c:ext>
          </c:extLst>
        </c:ser>
        <c:dLbls>
          <c:showLegendKey val="0"/>
          <c:showVal val="0"/>
          <c:showCatName val="0"/>
          <c:showSerName val="0"/>
          <c:showPercent val="0"/>
          <c:showBubbleSize val="0"/>
        </c:dLbls>
        <c:marker val="1"/>
        <c:smooth val="0"/>
        <c:axId val="601364104"/>
        <c:axId val="601361480"/>
      </c:line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transaktionelle Aussagen</a:t>
                </a:r>
                <a:r>
                  <a:rPr lang="de-DE" baseline="0"/>
                  <a:t> (Mittelwerte)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Kognitionsfrequenz im Zeitverlauf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EB-H24</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Kognition!$P$28:$Q$39</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Kognition!$X$28:$X$39</c:f>
              <c:numCache>
                <c:formatCode>General</c:formatCode>
                <c:ptCount val="12"/>
                <c:pt idx="0">
                  <c:v>0.14285714285714285</c:v>
                </c:pt>
                <c:pt idx="1">
                  <c:v>0.18279569892473119</c:v>
                </c:pt>
                <c:pt idx="2">
                  <c:v>0.18421052631578946</c:v>
                </c:pt>
                <c:pt idx="3">
                  <c:v>0.16363636363636364</c:v>
                </c:pt>
                <c:pt idx="4">
                  <c:v>0.19047619047619047</c:v>
                </c:pt>
                <c:pt idx="5">
                  <c:v>0.26315789473684209</c:v>
                </c:pt>
                <c:pt idx="6">
                  <c:v>5.2631578947368418E-2</c:v>
                </c:pt>
                <c:pt idx="7">
                  <c:v>0.4</c:v>
                </c:pt>
                <c:pt idx="11">
                  <c:v>8.3333333333333329E-2</c:v>
                </c:pt>
              </c:numCache>
            </c:numRef>
          </c:val>
          <c:smooth val="0"/>
          <c:extLst>
            <c:ext xmlns:c16="http://schemas.microsoft.com/office/drawing/2014/chart" uri="{C3380CC4-5D6E-409C-BE32-E72D297353CC}">
              <c16:uniqueId val="{00000000-FF1B-4855-8533-73A6EDDA7741}"/>
            </c:ext>
          </c:extLst>
        </c:ser>
        <c:ser>
          <c:idx val="1"/>
          <c:order val="1"/>
          <c:tx>
            <c:strRef>
              <c:f>Kognition!$Y$24</c:f>
              <c:strCache>
                <c:ptCount val="1"/>
                <c:pt idx="0">
                  <c:v>EB-NLZ</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multiLvlStrRef>
              <c:f>Kognition!$P$28:$Q$39</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Kognition!$AA$28:$AA$39</c:f>
              <c:numCache>
                <c:formatCode>General</c:formatCode>
                <c:ptCount val="12"/>
                <c:pt idx="0">
                  <c:v>0.17084282460136677</c:v>
                </c:pt>
                <c:pt idx="1">
                  <c:v>0.1586582048957389</c:v>
                </c:pt>
                <c:pt idx="2">
                  <c:v>0.28779739063699156</c:v>
                </c:pt>
                <c:pt idx="3">
                  <c:v>0.21793275217932753</c:v>
                </c:pt>
                <c:pt idx="4">
                  <c:v>0.22123893805309733</c:v>
                </c:pt>
                <c:pt idx="6">
                  <c:v>0.22865853658536586</c:v>
                </c:pt>
                <c:pt idx="10">
                  <c:v>0.28328611898016998</c:v>
                </c:pt>
              </c:numCache>
            </c:numRef>
          </c:val>
          <c:smooth val="0"/>
          <c:extLst>
            <c:ext xmlns:c16="http://schemas.microsoft.com/office/drawing/2014/chart" uri="{C3380CC4-5D6E-409C-BE32-E72D297353CC}">
              <c16:uniqueId val="{00000001-FF1B-4855-8533-73A6EDDA7741}"/>
            </c:ext>
          </c:extLst>
        </c:ser>
        <c:dLbls>
          <c:showLegendKey val="0"/>
          <c:showVal val="0"/>
          <c:showCatName val="0"/>
          <c:showSerName val="0"/>
          <c:showPercent val="0"/>
          <c:showBubbleSize val="0"/>
        </c:dLbls>
        <c:marker val="1"/>
        <c:smooth val="0"/>
        <c:axId val="601364104"/>
        <c:axId val="601361480"/>
      </c:line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kognitive</a:t>
                </a:r>
                <a:r>
                  <a:rPr lang="de-DE" baseline="0"/>
                  <a:t> Aussagen (Mittelwerte)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Widerspruch und Zustimmung im Zeitverlauf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EB-H24</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Kognition!$Q$63:$R$74</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Kognition!$Y$63:$Y$74</c:f>
              <c:numCache>
                <c:formatCode>General</c:formatCode>
                <c:ptCount val="12"/>
                <c:pt idx="1">
                  <c:v>5.3763440860215055E-2</c:v>
                </c:pt>
                <c:pt idx="2">
                  <c:v>6.5789473684210523E-2</c:v>
                </c:pt>
                <c:pt idx="3">
                  <c:v>-1.8181818181818181E-2</c:v>
                </c:pt>
                <c:pt idx="4">
                  <c:v>4.7619047619047616E-2</c:v>
                </c:pt>
                <c:pt idx="5">
                  <c:v>5.2631578947368418E-2</c:v>
                </c:pt>
                <c:pt idx="6">
                  <c:v>0</c:v>
                </c:pt>
                <c:pt idx="7">
                  <c:v>0.2</c:v>
                </c:pt>
              </c:numCache>
            </c:numRef>
          </c:val>
          <c:smooth val="0"/>
          <c:extLst>
            <c:ext xmlns:c16="http://schemas.microsoft.com/office/drawing/2014/chart" uri="{C3380CC4-5D6E-409C-BE32-E72D297353CC}">
              <c16:uniqueId val="{00000001-CEBD-43D1-A6EF-228D24D826EC}"/>
            </c:ext>
          </c:extLst>
        </c:ser>
        <c:ser>
          <c:idx val="1"/>
          <c:order val="1"/>
          <c:tx>
            <c:strRef>
              <c:f>Emotion!$L$20</c:f>
              <c:strCache>
                <c:ptCount val="1"/>
                <c:pt idx="0">
                  <c:v>EB-NLZ</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multiLvlStrRef>
              <c:f>Kognition!$Q$63:$R$74</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Kognition!$AB$63:$AB$74</c:f>
              <c:numCache>
                <c:formatCode>General</c:formatCode>
                <c:ptCount val="12"/>
                <c:pt idx="0">
                  <c:v>1.4236902050113897E-2</c:v>
                </c:pt>
                <c:pt idx="1">
                  <c:v>1.1332728921124207E-2</c:v>
                </c:pt>
                <c:pt idx="2">
                  <c:v>-9.5932463545663864E-3</c:v>
                </c:pt>
                <c:pt idx="3">
                  <c:v>-1.5566625155666253E-2</c:v>
                </c:pt>
                <c:pt idx="4">
                  <c:v>-9.2182890855457222E-2</c:v>
                </c:pt>
                <c:pt idx="6">
                  <c:v>-0.11432926829268293</c:v>
                </c:pt>
              </c:numCache>
            </c:numRef>
          </c:val>
          <c:smooth val="0"/>
          <c:extLst>
            <c:ext xmlns:c16="http://schemas.microsoft.com/office/drawing/2014/chart" uri="{C3380CC4-5D6E-409C-BE32-E72D297353CC}">
              <c16:uniqueId val="{00000003-CEBD-43D1-A6EF-228D24D826EC}"/>
            </c:ext>
          </c:extLst>
        </c:ser>
        <c:dLbls>
          <c:showLegendKey val="0"/>
          <c:showVal val="0"/>
          <c:showCatName val="0"/>
          <c:showSerName val="0"/>
          <c:showPercent val="0"/>
          <c:showBubbleSize val="0"/>
        </c:dLbls>
        <c:marker val="1"/>
        <c:smooth val="0"/>
        <c:axId val="601364104"/>
        <c:axId val="601361480"/>
      </c:line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Aussagen kognitiv positiver und negativer Art (Mittelwerte)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Emotionsfrequenz im Zeitverlauf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EB-H24</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Emotion!$C$24:$D$35</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Emotion!$K$24:$K$35</c:f>
              <c:numCache>
                <c:formatCode>General</c:formatCode>
                <c:ptCount val="12"/>
                <c:pt idx="0">
                  <c:v>0.14285714285714285</c:v>
                </c:pt>
                <c:pt idx="1">
                  <c:v>0.16129032258064516</c:v>
                </c:pt>
                <c:pt idx="2">
                  <c:v>0.15789473684210525</c:v>
                </c:pt>
                <c:pt idx="3">
                  <c:v>0.15454545454545454</c:v>
                </c:pt>
                <c:pt idx="4">
                  <c:v>0.19047619047619047</c:v>
                </c:pt>
                <c:pt idx="5">
                  <c:v>0.26315789473684209</c:v>
                </c:pt>
                <c:pt idx="6">
                  <c:v>0.15789473684210525</c:v>
                </c:pt>
                <c:pt idx="7">
                  <c:v>0</c:v>
                </c:pt>
                <c:pt idx="11">
                  <c:v>0.33333333333333331</c:v>
                </c:pt>
              </c:numCache>
            </c:numRef>
          </c:val>
          <c:smooth val="0"/>
          <c:extLst>
            <c:ext xmlns:c16="http://schemas.microsoft.com/office/drawing/2014/chart" uri="{C3380CC4-5D6E-409C-BE32-E72D297353CC}">
              <c16:uniqueId val="{00000000-95CE-4DE6-824C-D6FFC25A97B4}"/>
            </c:ext>
          </c:extLst>
        </c:ser>
        <c:ser>
          <c:idx val="1"/>
          <c:order val="1"/>
          <c:tx>
            <c:strRef>
              <c:f>Emotion!$L$20</c:f>
              <c:strCache>
                <c:ptCount val="1"/>
                <c:pt idx="0">
                  <c:v>EB-NLZ</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multiLvlStrRef>
              <c:f>Emotion!$C$24:$D$35</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Emotion!$N$24:$N$35</c:f>
              <c:numCache>
                <c:formatCode>General</c:formatCode>
                <c:ptCount val="12"/>
                <c:pt idx="0">
                  <c:v>0.21839407744874717</c:v>
                </c:pt>
                <c:pt idx="1">
                  <c:v>0.1058476881233001</c:v>
                </c:pt>
                <c:pt idx="2">
                  <c:v>0.14716039907904835</c:v>
                </c:pt>
                <c:pt idx="3">
                  <c:v>0.1142590286425903</c:v>
                </c:pt>
                <c:pt idx="4">
                  <c:v>9.8451327433628319E-2</c:v>
                </c:pt>
                <c:pt idx="10">
                  <c:v>0.11827195467422097</c:v>
                </c:pt>
              </c:numCache>
            </c:numRef>
          </c:val>
          <c:smooth val="0"/>
          <c:extLst>
            <c:ext xmlns:c16="http://schemas.microsoft.com/office/drawing/2014/chart" uri="{C3380CC4-5D6E-409C-BE32-E72D297353CC}">
              <c16:uniqueId val="{00000002-95CE-4DE6-824C-D6FFC25A97B4}"/>
            </c:ext>
          </c:extLst>
        </c:ser>
        <c:dLbls>
          <c:showLegendKey val="0"/>
          <c:showVal val="0"/>
          <c:showCatName val="0"/>
          <c:showSerName val="0"/>
          <c:showPercent val="0"/>
          <c:showBubbleSize val="0"/>
        </c:dLbls>
        <c:marker val="1"/>
        <c:smooth val="0"/>
        <c:axId val="601364104"/>
        <c:axId val="601361480"/>
      </c:line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emotionale</a:t>
                </a:r>
                <a:r>
                  <a:rPr lang="de-DE" baseline="0"/>
                  <a:t> Aussagen (Mittelwerte)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Religiöse Nähe im Zeitverlauf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EB-H24</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Religion!$B$7:$C$18</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Religion!$J$7:$J$18</c:f>
              <c:numCache>
                <c:formatCode>General</c:formatCode>
                <c:ptCount val="12"/>
                <c:pt idx="0">
                  <c:v>1.8571428571428572</c:v>
                </c:pt>
                <c:pt idx="1">
                  <c:v>1.7956989247311828</c:v>
                </c:pt>
                <c:pt idx="2">
                  <c:v>2.1184210526315788</c:v>
                </c:pt>
                <c:pt idx="3">
                  <c:v>1.8818181818181818</c:v>
                </c:pt>
                <c:pt idx="4">
                  <c:v>1.8095238095238095</c:v>
                </c:pt>
                <c:pt idx="5">
                  <c:v>2.0526315789473686</c:v>
                </c:pt>
                <c:pt idx="6">
                  <c:v>1.6842105263157894</c:v>
                </c:pt>
                <c:pt idx="7">
                  <c:v>2</c:v>
                </c:pt>
                <c:pt idx="11">
                  <c:v>1.8333333333333333</c:v>
                </c:pt>
              </c:numCache>
            </c:numRef>
          </c:val>
          <c:extLst>
            <c:ext xmlns:c16="http://schemas.microsoft.com/office/drawing/2014/chart" uri="{C3380CC4-5D6E-409C-BE32-E72D297353CC}">
              <c16:uniqueId val="{00000000-E6E0-4D1D-9FB8-BF7EB1C4E50B}"/>
            </c:ext>
          </c:extLst>
        </c:ser>
        <c:ser>
          <c:idx val="1"/>
          <c:order val="1"/>
          <c:tx>
            <c:v>EB-NLZ</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multiLvlStrRef>
              <c:f>Religion!$B$7:$C$18</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Religion!$M$7:$M$18</c:f>
              <c:numCache>
                <c:formatCode>General</c:formatCode>
                <c:ptCount val="12"/>
                <c:pt idx="0">
                  <c:v>1.9681093394077451</c:v>
                </c:pt>
                <c:pt idx="1">
                  <c:v>1.9519492293744336</c:v>
                </c:pt>
                <c:pt idx="2">
                  <c:v>1.8825786646201077</c:v>
                </c:pt>
                <c:pt idx="3">
                  <c:v>1.8405977584059776</c:v>
                </c:pt>
                <c:pt idx="4">
                  <c:v>1.663716814159292</c:v>
                </c:pt>
                <c:pt idx="6">
                  <c:v>1.5335365853658538</c:v>
                </c:pt>
                <c:pt idx="8">
                  <c:v>1.7675438596491231</c:v>
                </c:pt>
                <c:pt idx="10">
                  <c:v>1.708215297450425</c:v>
                </c:pt>
              </c:numCache>
            </c:numRef>
          </c:val>
          <c:extLst>
            <c:ext xmlns:c16="http://schemas.microsoft.com/office/drawing/2014/chart" uri="{C3380CC4-5D6E-409C-BE32-E72D297353CC}">
              <c16:uniqueId val="{00000001-E6E0-4D1D-9FB8-BF7EB1C4E50B}"/>
            </c:ext>
          </c:extLst>
        </c:ser>
        <c:dLbls>
          <c:showLegendKey val="0"/>
          <c:showVal val="0"/>
          <c:showCatName val="0"/>
          <c:showSerName val="0"/>
          <c:showPercent val="0"/>
          <c:showBubbleSize val="0"/>
        </c:dLbls>
        <c:gapWidth val="219"/>
        <c:overlap val="-27"/>
        <c:axId val="601364104"/>
        <c:axId val="601361480"/>
      </c:bar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religiöse</a:t>
                </a:r>
                <a:r>
                  <a:rPr lang="de-DE" baseline="0"/>
                  <a:t> Nähe (Mittelwerte)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Religiöse Nähe im Zeitverlauf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EB-H24</c:v>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Religion!$B$7:$C$18</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Religion!$J$7:$J$18</c:f>
              <c:numCache>
                <c:formatCode>General</c:formatCode>
                <c:ptCount val="12"/>
                <c:pt idx="0">
                  <c:v>1.8571428571428572</c:v>
                </c:pt>
                <c:pt idx="1">
                  <c:v>1.7956989247311828</c:v>
                </c:pt>
                <c:pt idx="2">
                  <c:v>2.1184210526315788</c:v>
                </c:pt>
                <c:pt idx="3">
                  <c:v>1.8818181818181818</c:v>
                </c:pt>
                <c:pt idx="4">
                  <c:v>1.8095238095238095</c:v>
                </c:pt>
                <c:pt idx="5">
                  <c:v>2.0526315789473686</c:v>
                </c:pt>
                <c:pt idx="6">
                  <c:v>1.6842105263157894</c:v>
                </c:pt>
                <c:pt idx="7">
                  <c:v>2</c:v>
                </c:pt>
                <c:pt idx="11">
                  <c:v>1.8333333333333333</c:v>
                </c:pt>
              </c:numCache>
            </c:numRef>
          </c:val>
          <c:smooth val="0"/>
          <c:extLst>
            <c:ext xmlns:c16="http://schemas.microsoft.com/office/drawing/2014/chart" uri="{C3380CC4-5D6E-409C-BE32-E72D297353CC}">
              <c16:uniqueId val="{00000000-8AE5-42D7-8AE5-50BBBA50B242}"/>
            </c:ext>
          </c:extLst>
        </c:ser>
        <c:ser>
          <c:idx val="1"/>
          <c:order val="1"/>
          <c:tx>
            <c:v>EB-NLZ</c:v>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Religion!$B$7:$C$18</c:f>
              <c:multiLvlStrCache>
                <c:ptCount val="12"/>
                <c:lvl>
                  <c:pt idx="0">
                    <c:v>1721</c:v>
                  </c:pt>
                  <c:pt idx="1">
                    <c:v>1722</c:v>
                  </c:pt>
                  <c:pt idx="2">
                    <c:v>1723</c:v>
                  </c:pt>
                  <c:pt idx="3">
                    <c:v>1724</c:v>
                  </c:pt>
                  <c:pt idx="4">
                    <c:v>1725</c:v>
                  </c:pt>
                  <c:pt idx="5">
                    <c:v>1726</c:v>
                  </c:pt>
                  <c:pt idx="6">
                    <c:v>1727</c:v>
                  </c:pt>
                  <c:pt idx="7">
                    <c:v>1728</c:v>
                  </c:pt>
                  <c:pt idx="8">
                    <c:v>1729</c:v>
                  </c:pt>
                  <c:pt idx="9">
                    <c:v>1730</c:v>
                  </c:pt>
                  <c:pt idx="10">
                    <c:v>1731</c:v>
                  </c:pt>
                  <c:pt idx="11">
                    <c:v>1732</c:v>
                  </c:pt>
                </c:lvl>
                <c:lvl>
                  <c:pt idx="0">
                    <c:v>1711</c:v>
                  </c:pt>
                  <c:pt idx="1">
                    <c:v>1712</c:v>
                  </c:pt>
                  <c:pt idx="2">
                    <c:v>1713</c:v>
                  </c:pt>
                  <c:pt idx="3">
                    <c:v>1714</c:v>
                  </c:pt>
                  <c:pt idx="4">
                    <c:v>1715</c:v>
                  </c:pt>
                  <c:pt idx="5">
                    <c:v>1716</c:v>
                  </c:pt>
                  <c:pt idx="6">
                    <c:v>1717</c:v>
                  </c:pt>
                  <c:pt idx="7">
                    <c:v>1718</c:v>
                  </c:pt>
                  <c:pt idx="8">
                    <c:v>1719</c:v>
                  </c:pt>
                  <c:pt idx="9">
                    <c:v>1720</c:v>
                  </c:pt>
                  <c:pt idx="10">
                    <c:v>1721</c:v>
                  </c:pt>
                  <c:pt idx="11">
                    <c:v>1722</c:v>
                  </c:pt>
                </c:lvl>
              </c:multiLvlStrCache>
            </c:multiLvlStrRef>
          </c:cat>
          <c:val>
            <c:numRef>
              <c:f>Religion!$M$7:$M$18</c:f>
              <c:numCache>
                <c:formatCode>General</c:formatCode>
                <c:ptCount val="12"/>
                <c:pt idx="0">
                  <c:v>1.9681093394077451</c:v>
                </c:pt>
                <c:pt idx="1">
                  <c:v>1.9519492293744336</c:v>
                </c:pt>
                <c:pt idx="2">
                  <c:v>1.8825786646201077</c:v>
                </c:pt>
                <c:pt idx="3">
                  <c:v>1.8405977584059776</c:v>
                </c:pt>
                <c:pt idx="4">
                  <c:v>1.663716814159292</c:v>
                </c:pt>
                <c:pt idx="6">
                  <c:v>1.5335365853658538</c:v>
                </c:pt>
                <c:pt idx="8">
                  <c:v>1.7675438596491231</c:v>
                </c:pt>
                <c:pt idx="10">
                  <c:v>1.708215297450425</c:v>
                </c:pt>
              </c:numCache>
            </c:numRef>
          </c:val>
          <c:smooth val="0"/>
          <c:extLst>
            <c:ext xmlns:c16="http://schemas.microsoft.com/office/drawing/2014/chart" uri="{C3380CC4-5D6E-409C-BE32-E72D297353CC}">
              <c16:uniqueId val="{00000001-8AE5-42D7-8AE5-50BBBA50B242}"/>
            </c:ext>
          </c:extLst>
        </c:ser>
        <c:dLbls>
          <c:showLegendKey val="0"/>
          <c:showVal val="0"/>
          <c:showCatName val="0"/>
          <c:showSerName val="0"/>
          <c:showPercent val="0"/>
          <c:showBubbleSize val="0"/>
        </c:dLbls>
        <c:marker val="1"/>
        <c:smooth val="0"/>
        <c:axId val="601364104"/>
        <c:axId val="601361480"/>
      </c:lineChart>
      <c:catAx>
        <c:axId val="60136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religiöse</a:t>
                </a:r>
                <a:r>
                  <a:rPr lang="de-DE" baseline="0"/>
                  <a:t> Nähe (Mittelwerte)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Häufigkeitsverteilung in</a:t>
            </a:r>
            <a:r>
              <a:rPr lang="de-DE" b="0" baseline="0"/>
              <a:t> den</a:t>
            </a:r>
            <a:r>
              <a:rPr lang="de-DE" b="0"/>
              <a:t> Hauptdimensionen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EB-H24</c:v>
          </c:tx>
          <c:spPr>
            <a:solidFill>
              <a:schemeClr val="accent1"/>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Visualisierung!$C$5:$C$8</c:f>
              <c:numCache>
                <c:formatCode>General</c:formatCode>
                <c:ptCount val="4"/>
                <c:pt idx="0">
                  <c:v>0.29558011049723759</c:v>
                </c:pt>
                <c:pt idx="1">
                  <c:v>0.30110497237569062</c:v>
                </c:pt>
                <c:pt idx="2">
                  <c:v>0.17403314917127072</c:v>
                </c:pt>
                <c:pt idx="3">
                  <c:v>0.16850828729281769</c:v>
                </c:pt>
              </c:numCache>
            </c:numRef>
          </c:val>
          <c:extLst>
            <c:ext xmlns:c16="http://schemas.microsoft.com/office/drawing/2014/chart" uri="{C3380CC4-5D6E-409C-BE32-E72D297353CC}">
              <c16:uniqueId val="{00000002-37F2-4AD8-B167-8A2DF4BFD3D6}"/>
            </c:ext>
          </c:extLst>
        </c:ser>
        <c:ser>
          <c:idx val="1"/>
          <c:order val="1"/>
          <c:tx>
            <c:v>EB-NLZ</c:v>
          </c:tx>
          <c:spPr>
            <a:solidFill>
              <a:schemeClr val="accent2"/>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Visualisierung!$D$5:$D$8</c:f>
              <c:numCache>
                <c:formatCode>General</c:formatCode>
                <c:ptCount val="4"/>
                <c:pt idx="0">
                  <c:v>0.35682819383259912</c:v>
                </c:pt>
                <c:pt idx="1">
                  <c:v>0.20264317180616739</c:v>
                </c:pt>
                <c:pt idx="2">
                  <c:v>0.22907488986784141</c:v>
                </c:pt>
                <c:pt idx="3">
                  <c:v>0.12334801762114538</c:v>
                </c:pt>
              </c:numCache>
            </c:numRef>
          </c:val>
          <c:extLst>
            <c:ext xmlns:c16="http://schemas.microsoft.com/office/drawing/2014/chart" uri="{C3380CC4-5D6E-409C-BE32-E72D297353CC}">
              <c16:uniqueId val="{00000003-37F2-4AD8-B167-8A2DF4BFD3D6}"/>
            </c:ext>
          </c:extLst>
        </c:ser>
        <c:dLbls>
          <c:showLegendKey val="0"/>
          <c:showVal val="0"/>
          <c:showCatName val="0"/>
          <c:showSerName val="0"/>
          <c:showPercent val="0"/>
          <c:showBubbleSize val="0"/>
        </c:dLbls>
        <c:gapWidth val="219"/>
        <c:overlap val="-27"/>
        <c:axId val="601364104"/>
        <c:axId val="601361480"/>
      </c:barChart>
      <c:catAx>
        <c:axId val="60136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aseline="0"/>
                  <a:t>Mittelwerte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0"/>
              <a:t>Häufigkeitsverteilung in</a:t>
            </a:r>
            <a:r>
              <a:rPr lang="de-DE" b="0" baseline="0"/>
              <a:t> den</a:t>
            </a:r>
            <a:r>
              <a:rPr lang="de-DE" b="0"/>
              <a:t> Hauptdimensionen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EB-H24</c:v>
          </c:tx>
          <c:spPr>
            <a:solidFill>
              <a:schemeClr val="accent1"/>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Visualisierung!$E$5:$E$8</c:f>
              <c:numCache>
                <c:formatCode>General</c:formatCode>
                <c:ptCount val="4"/>
                <c:pt idx="0">
                  <c:v>67.096685082872924</c:v>
                </c:pt>
                <c:pt idx="1">
                  <c:v>68.350828729281773</c:v>
                </c:pt>
                <c:pt idx="2">
                  <c:v>39.505524861878456</c:v>
                </c:pt>
                <c:pt idx="3">
                  <c:v>38.251381215469614</c:v>
                </c:pt>
              </c:numCache>
            </c:numRef>
          </c:val>
          <c:extLst>
            <c:ext xmlns:c16="http://schemas.microsoft.com/office/drawing/2014/chart" uri="{C3380CC4-5D6E-409C-BE32-E72D297353CC}">
              <c16:uniqueId val="{00000000-F2A4-49C8-895F-8AD2C6BED4E0}"/>
            </c:ext>
          </c:extLst>
        </c:ser>
        <c:ser>
          <c:idx val="1"/>
          <c:order val="1"/>
          <c:tx>
            <c:v>EB-NLZ</c:v>
          </c:tx>
          <c:spPr>
            <a:solidFill>
              <a:schemeClr val="accent2"/>
            </a:solidFill>
            <a:ln>
              <a:noFill/>
            </a:ln>
            <a:effectLst/>
          </c:spPr>
          <c:invertIfNegative val="0"/>
          <c:cat>
            <c:strRef>
              <c:f>Visualisierung!$B$5:$B$8</c:f>
              <c:strCache>
                <c:ptCount val="4"/>
                <c:pt idx="0">
                  <c:v>Kommunikation</c:v>
                </c:pt>
                <c:pt idx="1">
                  <c:v>Transaktion</c:v>
                </c:pt>
                <c:pt idx="2">
                  <c:v>Kognition</c:v>
                </c:pt>
                <c:pt idx="3">
                  <c:v>Emotion</c:v>
                </c:pt>
              </c:strCache>
            </c:strRef>
          </c:cat>
          <c:val>
            <c:numRef>
              <c:f>Visualisierung!$F$5:$F$8</c:f>
              <c:numCache>
                <c:formatCode>General</c:formatCode>
                <c:ptCount val="4"/>
                <c:pt idx="0">
                  <c:v>81</c:v>
                </c:pt>
                <c:pt idx="1">
                  <c:v>46</c:v>
                </c:pt>
                <c:pt idx="2">
                  <c:v>52</c:v>
                </c:pt>
                <c:pt idx="3">
                  <c:v>28</c:v>
                </c:pt>
              </c:numCache>
            </c:numRef>
          </c:val>
          <c:extLst>
            <c:ext xmlns:c16="http://schemas.microsoft.com/office/drawing/2014/chart" uri="{C3380CC4-5D6E-409C-BE32-E72D297353CC}">
              <c16:uniqueId val="{00000001-F2A4-49C8-895F-8AD2C6BED4E0}"/>
            </c:ext>
          </c:extLst>
        </c:ser>
        <c:dLbls>
          <c:showLegendKey val="0"/>
          <c:showVal val="0"/>
          <c:showCatName val="0"/>
          <c:showSerName val="0"/>
          <c:showPercent val="0"/>
          <c:showBubbleSize val="0"/>
        </c:dLbls>
        <c:gapWidth val="219"/>
        <c:overlap val="-27"/>
        <c:axId val="601364104"/>
        <c:axId val="601361480"/>
      </c:barChart>
      <c:catAx>
        <c:axId val="60136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1480"/>
        <c:crosses val="autoZero"/>
        <c:auto val="1"/>
        <c:lblAlgn val="ctr"/>
        <c:lblOffset val="100"/>
        <c:noMultiLvlLbl val="0"/>
      </c:catAx>
      <c:valAx>
        <c:axId val="60136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100" b="0" i="0" baseline="0">
                    <a:effectLst/>
                  </a:rPr>
                  <a:t>Relativer  </a:t>
                </a:r>
                <a:r>
                  <a:rPr lang="de-DE" sz="1100" b="0" i="1" baseline="0">
                    <a:effectLst/>
                  </a:rPr>
                  <a:t>Edge Weight</a:t>
                </a:r>
                <a:endParaRPr lang="de-DE"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36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180975</xdr:colOff>
      <xdr:row>35</xdr:row>
      <xdr:rowOff>95250</xdr:rowOff>
    </xdr:from>
    <xdr:to>
      <xdr:col>17</xdr:col>
      <xdr:colOff>244475</xdr:colOff>
      <xdr:row>49</xdr:row>
      <xdr:rowOff>87314</xdr:rowOff>
    </xdr:to>
    <xdr:graphicFrame macro="">
      <xdr:nvGraphicFramePr>
        <xdr:cNvPr id="2" name="Diagramm 1">
          <a:extLst>
            <a:ext uri="{FF2B5EF4-FFF2-40B4-BE49-F238E27FC236}">
              <a16:creationId xmlns:a16="http://schemas.microsoft.com/office/drawing/2014/main" id="{A61485DA-9A54-40BD-80B7-98EF3C1B5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43</xdr:row>
      <xdr:rowOff>0</xdr:rowOff>
    </xdr:from>
    <xdr:to>
      <xdr:col>12</xdr:col>
      <xdr:colOff>139700</xdr:colOff>
      <xdr:row>56</xdr:row>
      <xdr:rowOff>182564</xdr:rowOff>
    </xdr:to>
    <xdr:graphicFrame macro="">
      <xdr:nvGraphicFramePr>
        <xdr:cNvPr id="2" name="Diagramm 1">
          <a:extLst>
            <a:ext uri="{FF2B5EF4-FFF2-40B4-BE49-F238E27FC236}">
              <a16:creationId xmlns:a16="http://schemas.microsoft.com/office/drawing/2014/main" id="{4819C149-FBFA-40D5-877E-308B388B0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138545</xdr:colOff>
      <xdr:row>39</xdr:row>
      <xdr:rowOff>199159</xdr:rowOff>
    </xdr:from>
    <xdr:to>
      <xdr:col>21</xdr:col>
      <xdr:colOff>528492</xdr:colOff>
      <xdr:row>49</xdr:row>
      <xdr:rowOff>78655</xdr:rowOff>
    </xdr:to>
    <xdr:graphicFrame macro="">
      <xdr:nvGraphicFramePr>
        <xdr:cNvPr id="3" name="Diagramm 2">
          <a:extLst>
            <a:ext uri="{FF2B5EF4-FFF2-40B4-BE49-F238E27FC236}">
              <a16:creationId xmlns:a16="http://schemas.microsoft.com/office/drawing/2014/main" id="{964E4E9B-1930-40D1-B42E-EADB88B5E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1056409</xdr:colOff>
      <xdr:row>74</xdr:row>
      <xdr:rowOff>181840</xdr:rowOff>
    </xdr:from>
    <xdr:to>
      <xdr:col>22</xdr:col>
      <xdr:colOff>485197</xdr:colOff>
      <xdr:row>84</xdr:row>
      <xdr:rowOff>9382</xdr:rowOff>
    </xdr:to>
    <xdr:graphicFrame macro="">
      <xdr:nvGraphicFramePr>
        <xdr:cNvPr id="4" name="Diagramm 3">
          <a:extLst>
            <a:ext uri="{FF2B5EF4-FFF2-40B4-BE49-F238E27FC236}">
              <a16:creationId xmlns:a16="http://schemas.microsoft.com/office/drawing/2014/main" id="{00CE9DC6-2DCB-48FE-92AE-CC629CC9B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35</xdr:row>
      <xdr:rowOff>133350</xdr:rowOff>
    </xdr:from>
    <xdr:to>
      <xdr:col>9</xdr:col>
      <xdr:colOff>473075</xdr:colOff>
      <xdr:row>49</xdr:row>
      <xdr:rowOff>125414</xdr:rowOff>
    </xdr:to>
    <xdr:graphicFrame macro="">
      <xdr:nvGraphicFramePr>
        <xdr:cNvPr id="2" name="Diagramm 1">
          <a:extLst>
            <a:ext uri="{FF2B5EF4-FFF2-40B4-BE49-F238E27FC236}">
              <a16:creationId xmlns:a16="http://schemas.microsoft.com/office/drawing/2014/main" id="{D892C838-AB5B-41F0-9358-09787EABE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276225</xdr:colOff>
      <xdr:row>19</xdr:row>
      <xdr:rowOff>171451</xdr:rowOff>
    </xdr:from>
    <xdr:to>
      <xdr:col>9</xdr:col>
      <xdr:colOff>428625</xdr:colOff>
      <xdr:row>32</xdr:row>
      <xdr:rowOff>152400</xdr:rowOff>
    </xdr:to>
    <xdr:graphicFrame macro="">
      <xdr:nvGraphicFramePr>
        <xdr:cNvPr id="5" name="Diagramm 4">
          <a:extLst>
            <a:ext uri="{FF2B5EF4-FFF2-40B4-BE49-F238E27FC236}">
              <a16:creationId xmlns:a16="http://schemas.microsoft.com/office/drawing/2014/main" id="{44F3B560-A057-4345-9BF3-ACE53DF5C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85725</xdr:colOff>
      <xdr:row>20</xdr:row>
      <xdr:rowOff>28575</xdr:rowOff>
    </xdr:from>
    <xdr:to>
      <xdr:col>18</xdr:col>
      <xdr:colOff>63500</xdr:colOff>
      <xdr:row>33</xdr:row>
      <xdr:rowOff>106364</xdr:rowOff>
    </xdr:to>
    <xdr:graphicFrame macro="">
      <xdr:nvGraphicFramePr>
        <xdr:cNvPr id="6" name="Diagramm 5">
          <a:extLst>
            <a:ext uri="{FF2B5EF4-FFF2-40B4-BE49-F238E27FC236}">
              <a16:creationId xmlns:a16="http://schemas.microsoft.com/office/drawing/2014/main" id="{4818DBEA-B994-4080-917A-10F6DF675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9</xdr:row>
      <xdr:rowOff>133350</xdr:rowOff>
    </xdr:from>
    <xdr:to>
      <xdr:col>8</xdr:col>
      <xdr:colOff>752475</xdr:colOff>
      <xdr:row>23</xdr:row>
      <xdr:rowOff>28574</xdr:rowOff>
    </xdr:to>
    <xdr:graphicFrame macro="">
      <xdr:nvGraphicFramePr>
        <xdr:cNvPr id="2" name="Diagramm 1">
          <a:extLst>
            <a:ext uri="{FF2B5EF4-FFF2-40B4-BE49-F238E27FC236}">
              <a16:creationId xmlns:a16="http://schemas.microsoft.com/office/drawing/2014/main" id="{3AFB330A-A53D-46ED-A341-0EC3715A4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24</xdr:row>
      <xdr:rowOff>0</xdr:rowOff>
    </xdr:from>
    <xdr:to>
      <xdr:col>8</xdr:col>
      <xdr:colOff>695325</xdr:colOff>
      <xdr:row>37</xdr:row>
      <xdr:rowOff>85724</xdr:rowOff>
    </xdr:to>
    <xdr:graphicFrame macro="">
      <xdr:nvGraphicFramePr>
        <xdr:cNvPr id="3" name="Diagramm 2">
          <a:extLst>
            <a:ext uri="{FF2B5EF4-FFF2-40B4-BE49-F238E27FC236}">
              <a16:creationId xmlns:a16="http://schemas.microsoft.com/office/drawing/2014/main" id="{E000FBBB-765B-43DE-8155-AA0A99D7E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314324</xdr:colOff>
      <xdr:row>9</xdr:row>
      <xdr:rowOff>157162</xdr:rowOff>
    </xdr:from>
    <xdr:to>
      <xdr:col>16</xdr:col>
      <xdr:colOff>400049</xdr:colOff>
      <xdr:row>29</xdr:row>
      <xdr:rowOff>171450</xdr:rowOff>
    </xdr:to>
    <xdr:graphicFrame macro="">
      <xdr:nvGraphicFramePr>
        <xdr:cNvPr id="4" name="Diagramm 3">
          <a:extLst>
            <a:ext uri="{FF2B5EF4-FFF2-40B4-BE49-F238E27FC236}">
              <a16:creationId xmlns:a16="http://schemas.microsoft.com/office/drawing/2014/main" id="{ADEE9C99-FD22-B261-C4AE-74B64230D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43</xdr:row>
      <xdr:rowOff>133350</xdr:rowOff>
    </xdr:from>
    <xdr:to>
      <xdr:col>12</xdr:col>
      <xdr:colOff>504825</xdr:colOff>
      <xdr:row>56</xdr:row>
      <xdr:rowOff>28574</xdr:rowOff>
    </xdr:to>
    <xdr:graphicFrame macro="">
      <xdr:nvGraphicFramePr>
        <xdr:cNvPr id="5" name="Diagramm 4">
          <a:extLst>
            <a:ext uri="{FF2B5EF4-FFF2-40B4-BE49-F238E27FC236}">
              <a16:creationId xmlns:a16="http://schemas.microsoft.com/office/drawing/2014/main" id="{9746CF7B-318B-4D83-B412-409C46522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1"/>
  <sheetViews>
    <sheetView workbookViewId="0">
      <pane xSplit="2" topLeftCell="F1" activePane="topRight" state="frozen"/>
      <selection activeCell="A31" sqref="A31"/>
      <selection pane="topRight" activeCell="J3" sqref="J3"/>
    </sheetView>
  </sheetViews>
  <sheetFormatPr baseColWidth="10" defaultColWidth="11.42578125" defaultRowHeight="15" x14ac:dyDescent="0.25"/>
  <cols>
    <col min="1" max="1" width="11.42578125" style="2"/>
    <col min="2" max="2" width="20.7109375" style="3" customWidth="1"/>
    <col min="3" max="3" width="9.140625" style="3" customWidth="1"/>
    <col min="4" max="4" width="9" style="3" customWidth="1"/>
    <col min="5" max="5" width="9.28515625" style="3" customWidth="1"/>
    <col min="6" max="6" width="10.5703125" style="3" customWidth="1"/>
    <col min="7" max="7" width="2.5703125" style="2" customWidth="1"/>
    <col min="8" max="8" width="10.28515625" style="3" customWidth="1"/>
    <col min="9" max="9" width="13.140625" style="3" customWidth="1"/>
    <col min="10" max="10" width="11.85546875" style="3" customWidth="1"/>
    <col min="11" max="12" width="11.42578125" style="3"/>
    <col min="13" max="13" width="15.140625" style="3" customWidth="1"/>
    <col min="14" max="14" width="9.42578125" style="2" customWidth="1"/>
    <col min="15" max="15" width="11.5703125" style="3" customWidth="1"/>
    <col min="16" max="16" width="10.85546875" style="3" customWidth="1"/>
    <col min="17" max="17" width="10.5703125" style="3" customWidth="1"/>
    <col min="18" max="18" width="10.85546875" style="3" customWidth="1"/>
    <col min="19" max="19" width="13" style="3" customWidth="1"/>
    <col min="20" max="20" width="14.42578125" style="3" customWidth="1"/>
    <col min="21" max="21" width="11.85546875" style="3" customWidth="1"/>
    <col min="22" max="22" width="14" style="3" customWidth="1"/>
    <col min="23" max="25" width="11.85546875" style="3" customWidth="1"/>
    <col min="26" max="26" width="2.140625" style="2" customWidth="1"/>
    <col min="27" max="16384" width="11.42578125" style="2"/>
  </cols>
  <sheetData>
    <row r="1" spans="1:26" ht="57.75" customHeight="1" x14ac:dyDescent="0.25">
      <c r="A1" s="245" t="s">
        <v>54</v>
      </c>
      <c r="B1" s="245"/>
      <c r="C1" s="245"/>
      <c r="D1" s="245"/>
      <c r="E1" s="245"/>
      <c r="F1" s="245"/>
      <c r="G1" s="245"/>
      <c r="H1" s="245"/>
      <c r="I1" s="245"/>
      <c r="J1" s="245"/>
      <c r="K1" s="245"/>
      <c r="L1" s="245"/>
      <c r="M1" s="245"/>
      <c r="N1" s="245"/>
      <c r="O1" s="245"/>
      <c r="P1" s="245"/>
      <c r="Q1" s="245"/>
      <c r="R1" s="245"/>
      <c r="S1" s="245"/>
      <c r="T1" s="245"/>
      <c r="U1" s="245"/>
      <c r="V1" s="245"/>
      <c r="W1" s="245"/>
      <c r="X1" s="245"/>
      <c r="Y1" s="245"/>
      <c r="Z1" s="245"/>
    </row>
    <row r="2" spans="1:26" ht="23.45" customHeight="1" x14ac:dyDescent="0.25">
      <c r="A2" s="26"/>
      <c r="B2" s="180" t="s">
        <v>83</v>
      </c>
      <c r="C2" s="207" t="s">
        <v>5</v>
      </c>
      <c r="D2" s="207"/>
      <c r="E2" s="207" t="s">
        <v>6</v>
      </c>
      <c r="F2" s="208"/>
      <c r="G2" s="74"/>
      <c r="H2" s="74"/>
      <c r="I2" s="74"/>
      <c r="J2" s="74"/>
      <c r="K2" s="74"/>
      <c r="L2" s="74"/>
      <c r="M2" s="74"/>
      <c r="N2" s="74"/>
      <c r="O2" s="74"/>
      <c r="P2" s="74"/>
      <c r="Q2" s="74"/>
      <c r="R2" s="74"/>
      <c r="S2" s="74"/>
      <c r="T2" s="74"/>
      <c r="U2" s="74"/>
      <c r="V2" s="74"/>
      <c r="W2" s="74"/>
      <c r="X2" s="74"/>
      <c r="Y2" s="74"/>
      <c r="Z2" s="74"/>
    </row>
    <row r="3" spans="1:26" ht="49.5" customHeight="1" x14ac:dyDescent="0.25">
      <c r="A3" s="26"/>
      <c r="B3" s="181" t="s">
        <v>85</v>
      </c>
      <c r="C3" s="209">
        <v>362</v>
      </c>
      <c r="D3" s="209"/>
      <c r="E3" s="209">
        <v>227</v>
      </c>
      <c r="F3" s="210"/>
      <c r="G3" s="74"/>
      <c r="H3" s="74"/>
      <c r="I3" s="74"/>
      <c r="J3" s="74"/>
      <c r="K3" s="74"/>
      <c r="L3" s="74"/>
      <c r="M3" s="74"/>
      <c r="N3" s="74"/>
      <c r="O3" s="74"/>
      <c r="P3" s="74"/>
      <c r="Q3" s="74"/>
      <c r="R3" s="74"/>
      <c r="S3" s="74"/>
      <c r="T3" s="74"/>
      <c r="U3" s="74"/>
      <c r="V3" s="74"/>
      <c r="W3" s="74"/>
      <c r="X3" s="74"/>
      <c r="Y3" s="74"/>
      <c r="Z3" s="74"/>
    </row>
    <row r="4" spans="1:26" ht="15" customHeight="1" x14ac:dyDescent="0.25">
      <c r="A4" s="26"/>
      <c r="B4" s="213"/>
      <c r="C4" s="213"/>
      <c r="D4" s="213"/>
      <c r="E4" s="213"/>
      <c r="F4" s="213"/>
      <c r="G4" s="74"/>
      <c r="H4" s="74"/>
      <c r="I4" s="74"/>
      <c r="J4" s="74"/>
      <c r="K4" s="74"/>
      <c r="L4" s="74"/>
      <c r="M4" s="74"/>
      <c r="N4" s="74"/>
      <c r="O4" s="74"/>
      <c r="P4" s="74"/>
      <c r="Q4" s="74"/>
      <c r="R4" s="74"/>
      <c r="S4" s="74"/>
      <c r="T4" s="74"/>
      <c r="U4" s="74"/>
      <c r="V4" s="74"/>
      <c r="W4" s="74"/>
      <c r="X4" s="74"/>
      <c r="Y4" s="74"/>
      <c r="Z4" s="74"/>
    </row>
    <row r="5" spans="1:26" s="1" customFormat="1" ht="31.5" customHeight="1" x14ac:dyDescent="0.25">
      <c r="A5" s="244" t="s">
        <v>84</v>
      </c>
      <c r="B5" s="214" t="s">
        <v>77</v>
      </c>
      <c r="C5" s="202" t="s">
        <v>76</v>
      </c>
      <c r="D5" s="203"/>
      <c r="E5" s="203"/>
      <c r="F5" s="203"/>
      <c r="G5" s="178"/>
      <c r="H5" s="202" t="s">
        <v>92</v>
      </c>
      <c r="I5" s="203"/>
      <c r="J5" s="203"/>
      <c r="K5" s="203"/>
      <c r="L5" s="203"/>
      <c r="M5" s="203"/>
      <c r="N5" s="178"/>
      <c r="O5" s="202" t="s">
        <v>56</v>
      </c>
      <c r="P5" s="203"/>
      <c r="Q5" s="203"/>
      <c r="R5" s="203"/>
      <c r="S5" s="203"/>
      <c r="T5" s="203"/>
      <c r="U5" s="203"/>
      <c r="V5" s="203"/>
      <c r="W5" s="203"/>
      <c r="X5" s="203"/>
      <c r="Y5" s="218"/>
      <c r="Z5" s="23"/>
    </row>
    <row r="6" spans="1:26" s="4" customFormat="1" ht="21" customHeight="1" x14ac:dyDescent="0.25">
      <c r="A6" s="244"/>
      <c r="B6" s="215"/>
      <c r="C6" s="212" t="s">
        <v>5</v>
      </c>
      <c r="D6" s="212"/>
      <c r="E6" s="211" t="s">
        <v>6</v>
      </c>
      <c r="F6" s="212"/>
      <c r="G6" s="111"/>
      <c r="H6" s="197" t="s">
        <v>5</v>
      </c>
      <c r="I6" s="198"/>
      <c r="J6" s="197" t="s">
        <v>6</v>
      </c>
      <c r="K6" s="197"/>
      <c r="L6" s="199" t="s">
        <v>4</v>
      </c>
      <c r="M6" s="197"/>
      <c r="N6" s="111"/>
      <c r="O6" s="197" t="s">
        <v>5</v>
      </c>
      <c r="P6" s="198"/>
      <c r="Q6" s="197" t="s">
        <v>6</v>
      </c>
      <c r="R6" s="197"/>
      <c r="S6" s="199" t="s">
        <v>4</v>
      </c>
      <c r="T6" s="197"/>
      <c r="U6" s="220" t="s">
        <v>27</v>
      </c>
      <c r="V6" s="197"/>
      <c r="W6" s="197"/>
      <c r="X6" s="197"/>
      <c r="Y6" s="198"/>
      <c r="Z6" s="24"/>
    </row>
    <row r="7" spans="1:26" s="5" customFormat="1" ht="37.5" customHeight="1" x14ac:dyDescent="0.25">
      <c r="A7" s="244"/>
      <c r="B7" s="215"/>
      <c r="C7" s="119" t="s">
        <v>0</v>
      </c>
      <c r="D7" s="119" t="s">
        <v>8</v>
      </c>
      <c r="E7" s="90" t="s">
        <v>1</v>
      </c>
      <c r="F7" s="119" t="s">
        <v>9</v>
      </c>
      <c r="G7" s="185"/>
      <c r="H7" s="78" t="s">
        <v>0</v>
      </c>
      <c r="I7" s="80" t="s">
        <v>8</v>
      </c>
      <c r="J7" s="78" t="s">
        <v>1</v>
      </c>
      <c r="K7" s="78" t="s">
        <v>9</v>
      </c>
      <c r="L7" s="200"/>
      <c r="M7" s="201"/>
      <c r="N7" s="185"/>
      <c r="O7" s="78" t="s">
        <v>0</v>
      </c>
      <c r="P7" s="80" t="s">
        <v>8</v>
      </c>
      <c r="Q7" s="78" t="s">
        <v>1</v>
      </c>
      <c r="R7" s="78" t="s">
        <v>9</v>
      </c>
      <c r="S7" s="200"/>
      <c r="T7" s="201"/>
      <c r="U7" s="85" t="s">
        <v>10</v>
      </c>
      <c r="V7" s="84" t="s">
        <v>11</v>
      </c>
      <c r="W7" s="84" t="s">
        <v>12</v>
      </c>
      <c r="X7" s="84" t="s">
        <v>28</v>
      </c>
      <c r="Y7" s="103" t="s">
        <v>26</v>
      </c>
      <c r="Z7" s="25"/>
    </row>
    <row r="8" spans="1:26" ht="18" customHeight="1" x14ac:dyDescent="0.25">
      <c r="A8" s="244"/>
      <c r="B8" s="216" t="s">
        <v>78</v>
      </c>
      <c r="C8" s="193">
        <v>107</v>
      </c>
      <c r="D8" s="105">
        <v>76</v>
      </c>
      <c r="E8" s="206">
        <v>81</v>
      </c>
      <c r="F8" s="64">
        <v>59</v>
      </c>
      <c r="G8" s="179"/>
      <c r="H8" s="193">
        <f>SUM(C8/C3)</f>
        <v>0.29558011049723759</v>
      </c>
      <c r="I8" s="67">
        <f>SUM(D8/C3)</f>
        <v>0.20994475138121546</v>
      </c>
      <c r="J8" s="196">
        <f>SUM(E8/E3)</f>
        <v>0.35682819383259912</v>
      </c>
      <c r="K8" s="99">
        <f>SUM(F8/E3)</f>
        <v>0.25991189427312777</v>
      </c>
      <c r="L8" s="195">
        <f>SUM(H8*100/J8)</f>
        <v>82.835413682559178</v>
      </c>
      <c r="M8" s="105">
        <f>SUM(I8*100/K8)</f>
        <v>80.775353497518495</v>
      </c>
      <c r="N8" s="179"/>
      <c r="O8" s="193">
        <f>SUM(C8/(C3/E3))</f>
        <v>67.096685082872924</v>
      </c>
      <c r="P8" s="67">
        <f>SUM(D8/(C3/E3))</f>
        <v>47.657458563535911</v>
      </c>
      <c r="Q8" s="196">
        <f>E8</f>
        <v>81</v>
      </c>
      <c r="R8" s="99">
        <f>F8</f>
        <v>59</v>
      </c>
      <c r="S8" s="195">
        <f>SUM(O8*100/Q8)</f>
        <v>82.835413682559164</v>
      </c>
      <c r="T8" s="64">
        <f>SUM(P8*100/R8)</f>
        <v>80.775353497518495</v>
      </c>
      <c r="U8" s="229">
        <v>14.94394619</v>
      </c>
      <c r="V8" s="219">
        <v>15.20627803</v>
      </c>
      <c r="W8" s="231">
        <v>21</v>
      </c>
      <c r="X8" s="219">
        <v>4.5179372200000003</v>
      </c>
      <c r="Y8" s="227">
        <v>9</v>
      </c>
      <c r="Z8" s="26"/>
    </row>
    <row r="9" spans="1:26" ht="25.15" customHeight="1" x14ac:dyDescent="0.25">
      <c r="A9" s="244"/>
      <c r="B9" s="216"/>
      <c r="C9" s="205"/>
      <c r="D9" s="65">
        <v>31</v>
      </c>
      <c r="E9" s="204"/>
      <c r="F9" s="65">
        <v>22</v>
      </c>
      <c r="G9" s="179"/>
      <c r="H9" s="205"/>
      <c r="I9" s="63">
        <f>SUM(D9/C3)</f>
        <v>8.5635359116022103E-2</v>
      </c>
      <c r="J9" s="217"/>
      <c r="K9" s="62">
        <f>SUM(F9/E3)</f>
        <v>9.6916299559471369E-2</v>
      </c>
      <c r="L9" s="204"/>
      <c r="M9" s="65">
        <f>SUM(I9*100/K9)</f>
        <v>88.360120542440981</v>
      </c>
      <c r="N9" s="179"/>
      <c r="O9" s="205"/>
      <c r="P9" s="63">
        <f>SUM(D9/(C3/E3))</f>
        <v>19.439226519337016</v>
      </c>
      <c r="Q9" s="217"/>
      <c r="R9" s="62">
        <f t="shared" ref="R9:R15" si="0">F9</f>
        <v>22</v>
      </c>
      <c r="S9" s="204"/>
      <c r="T9" s="65">
        <f t="shared" ref="T9:T13" si="1">SUM(P9*100/R9)</f>
        <v>88.360120542440981</v>
      </c>
      <c r="U9" s="230"/>
      <c r="V9" s="205"/>
      <c r="W9" s="217"/>
      <c r="X9" s="205"/>
      <c r="Y9" s="228"/>
      <c r="Z9" s="26"/>
    </row>
    <row r="10" spans="1:26" ht="17.25" customHeight="1" x14ac:dyDescent="0.25">
      <c r="A10" s="244"/>
      <c r="B10" s="194" t="s">
        <v>17</v>
      </c>
      <c r="C10" s="193">
        <v>44</v>
      </c>
      <c r="D10" s="105">
        <v>23</v>
      </c>
      <c r="E10" s="195">
        <v>33</v>
      </c>
      <c r="F10" s="105">
        <v>18</v>
      </c>
      <c r="G10" s="179"/>
      <c r="H10" s="193">
        <f>SUM(C10/C3)</f>
        <v>0.12154696132596685</v>
      </c>
      <c r="I10" s="67">
        <f>SUM(D10/C3)</f>
        <v>6.3535911602209949E-2</v>
      </c>
      <c r="J10" s="196">
        <f>SUM(E10/E3)</f>
        <v>0.14537444933920704</v>
      </c>
      <c r="K10" s="99">
        <f>SUM(F10/E3)</f>
        <v>7.9295154185022032E-2</v>
      </c>
      <c r="L10" s="195">
        <f>SUM(H10*100/J10)</f>
        <v>83.609576427255988</v>
      </c>
      <c r="M10" s="105">
        <f>SUM(I10*100/K10)</f>
        <v>80.12584407612033</v>
      </c>
      <c r="N10" s="179"/>
      <c r="O10" s="193">
        <f>SUM(C10/(C3/E3))</f>
        <v>27.591160220994475</v>
      </c>
      <c r="P10" s="67">
        <f>SUM(D10/(C3/E3))</f>
        <v>14.422651933701658</v>
      </c>
      <c r="Q10" s="196">
        <f>E10</f>
        <v>33</v>
      </c>
      <c r="R10" s="99">
        <f t="shared" si="0"/>
        <v>18</v>
      </c>
      <c r="S10" s="195">
        <f t="shared" ref="S10" si="2">SUM(O10*100/Q10)</f>
        <v>83.609576427255988</v>
      </c>
      <c r="T10" s="105">
        <f t="shared" si="1"/>
        <v>80.12584407612033</v>
      </c>
      <c r="U10" s="226">
        <v>0.69506726500000005</v>
      </c>
      <c r="V10" s="196">
        <v>12.773542600000001</v>
      </c>
      <c r="W10" s="193">
        <v>7</v>
      </c>
      <c r="X10" s="193" t="s">
        <v>29</v>
      </c>
      <c r="Y10" s="225">
        <v>6</v>
      </c>
      <c r="Z10" s="26"/>
    </row>
    <row r="11" spans="1:26" x14ac:dyDescent="0.25">
      <c r="A11" s="244"/>
      <c r="B11" s="194"/>
      <c r="C11" s="193"/>
      <c r="D11" s="105">
        <v>21</v>
      </c>
      <c r="E11" s="195"/>
      <c r="F11" s="105">
        <v>15</v>
      </c>
      <c r="G11" s="179"/>
      <c r="H11" s="193"/>
      <c r="I11" s="67">
        <f>SUM(D11/C3)</f>
        <v>5.8011049723756904E-2</v>
      </c>
      <c r="J11" s="196"/>
      <c r="K11" s="99">
        <f>SUM(F11/E3)</f>
        <v>6.6079295154185022E-2</v>
      </c>
      <c r="L11" s="195"/>
      <c r="M11" s="105">
        <f>SUM(I11*100/K11)</f>
        <v>87.790055248618785</v>
      </c>
      <c r="N11" s="179"/>
      <c r="O11" s="193"/>
      <c r="P11" s="67">
        <f>SUM(D11/(C3/E3))</f>
        <v>13.168508287292818</v>
      </c>
      <c r="Q11" s="196"/>
      <c r="R11" s="99">
        <f t="shared" si="0"/>
        <v>15</v>
      </c>
      <c r="S11" s="195"/>
      <c r="T11" s="105">
        <f>SUM(P11*100/R11)</f>
        <v>87.790055248618785</v>
      </c>
      <c r="U11" s="226"/>
      <c r="V11" s="196"/>
      <c r="W11" s="193"/>
      <c r="X11" s="193"/>
      <c r="Y11" s="225"/>
      <c r="Z11" s="26"/>
    </row>
    <row r="12" spans="1:26" x14ac:dyDescent="0.25">
      <c r="A12" s="244"/>
      <c r="B12" s="194" t="s">
        <v>2</v>
      </c>
      <c r="C12" s="193">
        <v>13</v>
      </c>
      <c r="D12" s="105">
        <v>13</v>
      </c>
      <c r="E12" s="195">
        <v>35</v>
      </c>
      <c r="F12" s="105">
        <v>34</v>
      </c>
      <c r="G12" s="179"/>
      <c r="H12" s="193">
        <f>SUM(C12/C3)</f>
        <v>3.591160220994475E-2</v>
      </c>
      <c r="I12" s="67">
        <f>SUM(D12/C3)</f>
        <v>3.591160220994475E-2</v>
      </c>
      <c r="J12" s="196">
        <f>SUM(E12/E3)</f>
        <v>0.15418502202643172</v>
      </c>
      <c r="K12" s="99">
        <f>SUM(F12/E3)</f>
        <v>0.14977973568281938</v>
      </c>
      <c r="L12" s="192">
        <f>SUM(H12*100/J12)</f>
        <v>23.291239147592737</v>
      </c>
      <c r="M12" s="77">
        <f>SUM(I12*100/K12)</f>
        <v>23.976275593110174</v>
      </c>
      <c r="N12" s="179"/>
      <c r="O12" s="193">
        <f>SUM(C12/(C3/E3))</f>
        <v>8.1519337016574589</v>
      </c>
      <c r="P12" s="67">
        <f>SUM(D12/(C3/E3))</f>
        <v>8.1519337016574589</v>
      </c>
      <c r="Q12" s="196">
        <f>E12</f>
        <v>35</v>
      </c>
      <c r="R12" s="99">
        <f t="shared" si="0"/>
        <v>34</v>
      </c>
      <c r="S12" s="192">
        <f t="shared" ref="S12" si="3">SUM(O12*100/Q12)</f>
        <v>23.291239147592741</v>
      </c>
      <c r="T12" s="77">
        <f t="shared" si="1"/>
        <v>23.976275593110174</v>
      </c>
      <c r="U12" s="226">
        <v>0</v>
      </c>
      <c r="V12" s="193" t="s">
        <v>29</v>
      </c>
      <c r="W12" s="193">
        <v>0</v>
      </c>
      <c r="X12" s="193" t="s">
        <v>29</v>
      </c>
      <c r="Y12" s="225">
        <v>0</v>
      </c>
      <c r="Z12" s="26"/>
    </row>
    <row r="13" spans="1:26" x14ac:dyDescent="0.25">
      <c r="A13" s="244"/>
      <c r="B13" s="194"/>
      <c r="C13" s="193"/>
      <c r="D13" s="105">
        <v>0</v>
      </c>
      <c r="E13" s="195"/>
      <c r="F13" s="105">
        <v>1</v>
      </c>
      <c r="G13" s="179"/>
      <c r="H13" s="193"/>
      <c r="I13" s="67">
        <f>SUM(D13/C3)</f>
        <v>0</v>
      </c>
      <c r="J13" s="196"/>
      <c r="K13" s="99">
        <f>SUM(F13/E3)</f>
        <v>4.4052863436123352E-3</v>
      </c>
      <c r="L13" s="192"/>
      <c r="M13" s="77">
        <f>SUM(I13*100/K13)</f>
        <v>0</v>
      </c>
      <c r="N13" s="179"/>
      <c r="O13" s="193"/>
      <c r="P13" s="67">
        <f>SUM(D13/(C3/E3))</f>
        <v>0</v>
      </c>
      <c r="Q13" s="196"/>
      <c r="R13" s="99">
        <f t="shared" si="0"/>
        <v>1</v>
      </c>
      <c r="S13" s="192"/>
      <c r="T13" s="77">
        <f t="shared" si="1"/>
        <v>0</v>
      </c>
      <c r="U13" s="226"/>
      <c r="V13" s="193"/>
      <c r="W13" s="193"/>
      <c r="X13" s="193"/>
      <c r="Y13" s="225"/>
      <c r="Z13" s="26"/>
    </row>
    <row r="14" spans="1:26" x14ac:dyDescent="0.25">
      <c r="A14" s="244"/>
      <c r="B14" s="194" t="s">
        <v>3</v>
      </c>
      <c r="C14" s="193">
        <v>27</v>
      </c>
      <c r="D14" s="105">
        <v>17</v>
      </c>
      <c r="E14" s="195">
        <v>8</v>
      </c>
      <c r="F14" s="105">
        <v>7</v>
      </c>
      <c r="G14" s="179"/>
      <c r="H14" s="196">
        <f>SUM(C14/C3)</f>
        <v>7.4585635359116026E-2</v>
      </c>
      <c r="I14" s="71">
        <f>SUM(D14/C3)</f>
        <v>4.6961325966850827E-2</v>
      </c>
      <c r="J14" s="193">
        <f>SUM(E14/E3)</f>
        <v>3.5242290748898682E-2</v>
      </c>
      <c r="K14" s="105">
        <f>SUM(F14/E3)</f>
        <v>3.0837004405286344E-2</v>
      </c>
      <c r="L14" s="195">
        <f>SUM(J14*100/H14)</f>
        <v>47.250775004078967</v>
      </c>
      <c r="M14" s="105">
        <f>SUM(K14*100/I14)</f>
        <v>65.664679968903869</v>
      </c>
      <c r="N14" s="179"/>
      <c r="O14" s="196">
        <f>SUM(C14/(C3/E3))</f>
        <v>16.930939226519339</v>
      </c>
      <c r="P14" s="71">
        <f>SUM(D14/(C3/E3))</f>
        <v>10.660220994475138</v>
      </c>
      <c r="Q14" s="193">
        <f t="shared" ref="Q14" si="4">E14</f>
        <v>8</v>
      </c>
      <c r="R14" s="105">
        <f t="shared" si="0"/>
        <v>7</v>
      </c>
      <c r="S14" s="195">
        <f>SUM(Q14*100/O14)</f>
        <v>47.250775004078967</v>
      </c>
      <c r="T14" s="105">
        <f>SUM(R14*100/P14)</f>
        <v>65.664679968903869</v>
      </c>
      <c r="U14" s="226">
        <v>0</v>
      </c>
      <c r="V14" s="193">
        <v>1.390134529</v>
      </c>
      <c r="W14" s="193">
        <v>1</v>
      </c>
      <c r="X14" s="196">
        <v>2.4327354259999998</v>
      </c>
      <c r="Y14" s="225">
        <v>0</v>
      </c>
      <c r="Z14" s="26"/>
    </row>
    <row r="15" spans="1:26" x14ac:dyDescent="0.25">
      <c r="A15" s="244"/>
      <c r="B15" s="194"/>
      <c r="C15" s="193"/>
      <c r="D15" s="105">
        <v>10</v>
      </c>
      <c r="E15" s="195"/>
      <c r="F15" s="105">
        <v>1</v>
      </c>
      <c r="G15" s="179"/>
      <c r="H15" s="196"/>
      <c r="I15" s="71">
        <f>SUM(D15/C3)</f>
        <v>2.7624309392265192E-2</v>
      </c>
      <c r="J15" s="193"/>
      <c r="K15" s="105">
        <f>SUM(F15/E3)</f>
        <v>4.4052863436123352E-3</v>
      </c>
      <c r="L15" s="195"/>
      <c r="M15" s="77">
        <f>SUM(K15*100/I15)</f>
        <v>15.947136563876654</v>
      </c>
      <c r="N15" s="179"/>
      <c r="O15" s="196"/>
      <c r="P15" s="71">
        <f>SUM(D15/(C3/E3))</f>
        <v>6.2707182320441994</v>
      </c>
      <c r="Q15" s="193"/>
      <c r="R15" s="105">
        <f t="shared" si="0"/>
        <v>1</v>
      </c>
      <c r="S15" s="195"/>
      <c r="T15" s="77">
        <f>SUM(R15*100/P15)</f>
        <v>15.947136563876651</v>
      </c>
      <c r="U15" s="226"/>
      <c r="V15" s="193"/>
      <c r="W15" s="193"/>
      <c r="X15" s="196"/>
      <c r="Y15" s="225"/>
      <c r="Z15" s="26"/>
    </row>
    <row r="16" spans="1:26" ht="30" x14ac:dyDescent="0.25">
      <c r="A16" s="244"/>
      <c r="B16" s="186" t="s">
        <v>88</v>
      </c>
      <c r="C16" s="187"/>
      <c r="D16" s="187"/>
      <c r="E16" s="187"/>
      <c r="F16" s="187"/>
      <c r="G16" s="88"/>
      <c r="H16" s="188"/>
      <c r="I16" s="188"/>
      <c r="J16" s="187"/>
      <c r="K16" s="187"/>
      <c r="L16" s="187"/>
      <c r="M16" s="187"/>
      <c r="N16" s="88"/>
      <c r="O16" s="188"/>
      <c r="P16" s="188"/>
      <c r="Q16" s="187"/>
      <c r="R16" s="187"/>
      <c r="S16" s="187"/>
      <c r="T16" s="187"/>
      <c r="U16" s="189">
        <v>14.248878919999999</v>
      </c>
      <c r="V16" s="65">
        <v>0.69506726500000005</v>
      </c>
      <c r="W16" s="65">
        <v>13</v>
      </c>
      <c r="X16" s="65">
        <v>1.042600897</v>
      </c>
      <c r="Y16" s="63">
        <v>3</v>
      </c>
      <c r="Z16" s="26"/>
    </row>
    <row r="17" spans="1:26" s="7" customFormat="1" ht="16.5" customHeight="1" x14ac:dyDescent="0.25">
      <c r="A17" s="28"/>
      <c r="B17" s="27"/>
      <c r="C17" s="28"/>
      <c r="D17" s="28"/>
      <c r="E17" s="28"/>
      <c r="F17" s="28"/>
      <c r="G17" s="28"/>
      <c r="H17" s="28"/>
      <c r="I17" s="28"/>
      <c r="J17" s="28"/>
      <c r="K17" s="28"/>
      <c r="L17" s="28"/>
      <c r="M17" s="27"/>
      <c r="N17" s="28"/>
      <c r="O17" s="28"/>
      <c r="P17" s="28"/>
      <c r="Q17" s="28"/>
      <c r="R17" s="28"/>
      <c r="S17" s="28"/>
      <c r="T17" s="28"/>
      <c r="U17" s="34"/>
      <c r="V17" s="28"/>
      <c r="W17" s="28"/>
      <c r="X17" s="28"/>
      <c r="Y17" s="28"/>
      <c r="Z17" s="28"/>
    </row>
    <row r="18" spans="1:26" ht="18.75" customHeight="1" x14ac:dyDescent="0.25">
      <c r="A18" s="244" t="s">
        <v>95</v>
      </c>
      <c r="B18" s="75"/>
      <c r="C18" s="75"/>
      <c r="D18" s="75"/>
      <c r="E18" s="75"/>
      <c r="F18" s="75"/>
      <c r="G18" s="75"/>
      <c r="H18" s="166"/>
      <c r="I18" s="167"/>
      <c r="J18" s="214" t="s">
        <v>49</v>
      </c>
      <c r="K18" s="247"/>
      <c r="L18" s="247"/>
      <c r="M18" s="248"/>
      <c r="N18" s="249" t="s">
        <v>87</v>
      </c>
      <c r="O18" s="202"/>
      <c r="P18" s="202"/>
      <c r="Q18" s="202"/>
      <c r="R18" s="202"/>
      <c r="S18" s="202"/>
      <c r="T18" s="250"/>
      <c r="U18" s="73"/>
      <c r="V18" s="73"/>
      <c r="W18" s="73"/>
      <c r="X18" s="73"/>
      <c r="Y18" s="73"/>
      <c r="Z18" s="26"/>
    </row>
    <row r="19" spans="1:26" ht="21" customHeight="1" x14ac:dyDescent="0.25">
      <c r="A19" s="244"/>
      <c r="B19" s="75"/>
      <c r="C19" s="75"/>
      <c r="D19" s="75"/>
      <c r="E19" s="75"/>
      <c r="F19" s="75"/>
      <c r="G19" s="75"/>
      <c r="H19" s="199" t="s">
        <v>43</v>
      </c>
      <c r="I19" s="198"/>
      <c r="J19" s="199" t="s">
        <v>5</v>
      </c>
      <c r="K19" s="198"/>
      <c r="L19" s="199" t="s">
        <v>6</v>
      </c>
      <c r="M19" s="251"/>
      <c r="N19" s="220" t="s">
        <v>5</v>
      </c>
      <c r="O19" s="197"/>
      <c r="P19" s="198"/>
      <c r="Q19" s="199" t="s">
        <v>6</v>
      </c>
      <c r="R19" s="197"/>
      <c r="S19" s="197"/>
      <c r="T19" s="252" t="s">
        <v>4</v>
      </c>
      <c r="U19" s="73"/>
      <c r="V19" s="73"/>
      <c r="W19" s="73"/>
      <c r="X19" s="73"/>
      <c r="Y19" s="73"/>
      <c r="Z19" s="26"/>
    </row>
    <row r="20" spans="1:26" ht="30" x14ac:dyDescent="0.25">
      <c r="A20" s="244"/>
      <c r="B20" s="75"/>
      <c r="C20" s="75"/>
      <c r="D20" s="75"/>
      <c r="E20" s="75"/>
      <c r="F20" s="75"/>
      <c r="G20" s="75"/>
      <c r="H20" s="107" t="s">
        <v>0</v>
      </c>
      <c r="I20" s="78" t="s">
        <v>1</v>
      </c>
      <c r="J20" s="107" t="s">
        <v>0</v>
      </c>
      <c r="K20" s="80" t="s">
        <v>8</v>
      </c>
      <c r="L20" s="107" t="s">
        <v>1</v>
      </c>
      <c r="M20" s="78" t="s">
        <v>9</v>
      </c>
      <c r="N20" s="81" t="s">
        <v>0</v>
      </c>
      <c r="O20" s="78" t="s">
        <v>8</v>
      </c>
      <c r="P20" s="80" t="s">
        <v>46</v>
      </c>
      <c r="Q20" s="107" t="s">
        <v>1</v>
      </c>
      <c r="R20" s="78" t="s">
        <v>9</v>
      </c>
      <c r="S20" s="78" t="s">
        <v>46</v>
      </c>
      <c r="T20" s="253"/>
      <c r="U20" s="76"/>
      <c r="V20" s="73"/>
      <c r="W20" s="73"/>
      <c r="X20" s="73"/>
      <c r="Y20" s="73"/>
      <c r="Z20" s="26"/>
    </row>
    <row r="21" spans="1:26" x14ac:dyDescent="0.25">
      <c r="A21" s="244"/>
      <c r="B21" s="75"/>
      <c r="C21" s="75"/>
      <c r="D21" s="75"/>
      <c r="E21" s="75"/>
      <c r="F21" s="75"/>
      <c r="G21" s="75"/>
      <c r="H21" s="221" t="s">
        <v>42</v>
      </c>
      <c r="I21" s="222"/>
      <c r="J21" s="254">
        <v>362</v>
      </c>
      <c r="K21" s="47">
        <v>319</v>
      </c>
      <c r="L21" s="254">
        <v>227</v>
      </c>
      <c r="M21" s="68">
        <v>192</v>
      </c>
      <c r="N21" s="256">
        <v>689</v>
      </c>
      <c r="O21" s="66">
        <v>574</v>
      </c>
      <c r="P21" s="227">
        <f>SUM(N21/J21)</f>
        <v>1.9033149171270718</v>
      </c>
      <c r="Q21" s="195">
        <v>418</v>
      </c>
      <c r="R21" s="105">
        <v>331</v>
      </c>
      <c r="S21" s="225">
        <f>SUM(Q21/L21)</f>
        <v>1.841409691629956</v>
      </c>
      <c r="T21" s="236">
        <f>SUM(S21*100/P21)</f>
        <v>96.747504843257502</v>
      </c>
      <c r="U21" s="73"/>
      <c r="V21" s="73"/>
      <c r="W21" s="73"/>
      <c r="X21" s="73"/>
      <c r="Y21" s="73"/>
      <c r="Z21" s="26"/>
    </row>
    <row r="22" spans="1:26" x14ac:dyDescent="0.25">
      <c r="A22" s="244"/>
      <c r="B22" s="75"/>
      <c r="C22" s="75"/>
      <c r="D22" s="75"/>
      <c r="E22" s="75"/>
      <c r="F22" s="75"/>
      <c r="G22" s="75"/>
      <c r="H22" s="223"/>
      <c r="I22" s="224"/>
      <c r="J22" s="255"/>
      <c r="K22" s="48">
        <v>43</v>
      </c>
      <c r="L22" s="255"/>
      <c r="M22" s="69">
        <v>35</v>
      </c>
      <c r="N22" s="257"/>
      <c r="O22" s="65">
        <v>115</v>
      </c>
      <c r="P22" s="228"/>
      <c r="Q22" s="204"/>
      <c r="R22" s="62">
        <v>87</v>
      </c>
      <c r="S22" s="228"/>
      <c r="T22" s="237"/>
      <c r="U22" s="73"/>
      <c r="V22" s="73"/>
      <c r="W22" s="73"/>
      <c r="X22" s="73"/>
      <c r="Y22" s="73"/>
      <c r="Z22" s="26"/>
    </row>
    <row r="23" spans="1:26" x14ac:dyDescent="0.25">
      <c r="A23" s="244"/>
      <c r="B23" s="75"/>
      <c r="C23" s="75"/>
      <c r="D23" s="75"/>
      <c r="E23" s="75"/>
      <c r="F23" s="75"/>
      <c r="G23" s="75"/>
      <c r="H23" s="169">
        <v>1711</v>
      </c>
      <c r="I23" s="47">
        <v>1721</v>
      </c>
      <c r="J23" s="206">
        <v>7</v>
      </c>
      <c r="K23" s="227"/>
      <c r="L23" s="238">
        <v>35.119999999999997</v>
      </c>
      <c r="M23" s="239"/>
      <c r="N23" s="229">
        <v>3</v>
      </c>
      <c r="O23" s="219"/>
      <c r="P23" s="67">
        <f t="shared" ref="P23:P30" si="5">SUM(N23/J23)</f>
        <v>0.42857142857142855</v>
      </c>
      <c r="Q23" s="240">
        <v>12.25</v>
      </c>
      <c r="R23" s="241"/>
      <c r="S23" s="72">
        <f>SUM(Q23/L23)</f>
        <v>0.34880410022779046</v>
      </c>
      <c r="T23" s="72"/>
      <c r="U23" s="73"/>
      <c r="V23" s="73"/>
      <c r="W23" s="73"/>
      <c r="X23" s="73"/>
      <c r="Y23" s="73"/>
      <c r="Z23" s="26"/>
    </row>
    <row r="24" spans="1:26" x14ac:dyDescent="0.25">
      <c r="A24" s="244"/>
      <c r="B24" s="75"/>
      <c r="C24" s="75"/>
      <c r="D24" s="75"/>
      <c r="E24" s="75"/>
      <c r="F24" s="75"/>
      <c r="G24" s="75"/>
      <c r="H24" s="169">
        <v>1712</v>
      </c>
      <c r="I24" s="50">
        <v>1722</v>
      </c>
      <c r="J24" s="195">
        <v>93</v>
      </c>
      <c r="K24" s="225"/>
      <c r="L24" s="232">
        <v>44.12</v>
      </c>
      <c r="M24" s="233"/>
      <c r="N24" s="234">
        <v>19</v>
      </c>
      <c r="O24" s="196"/>
      <c r="P24" s="67">
        <f t="shared" si="5"/>
        <v>0.20430107526881722</v>
      </c>
      <c r="Q24" s="232">
        <v>19.25</v>
      </c>
      <c r="R24" s="235"/>
      <c r="S24" s="72">
        <f>SUM(Q24/L24)</f>
        <v>0.43631006346328199</v>
      </c>
      <c r="T24" s="72"/>
      <c r="U24" s="73"/>
      <c r="V24" s="73"/>
      <c r="W24" s="73"/>
      <c r="X24" s="73"/>
      <c r="Y24" s="73"/>
      <c r="Z24" s="26"/>
    </row>
    <row r="25" spans="1:26" x14ac:dyDescent="0.25">
      <c r="A25" s="244"/>
      <c r="B25" s="75"/>
      <c r="C25" s="75"/>
      <c r="D25" s="75"/>
      <c r="E25" s="75"/>
      <c r="F25" s="75"/>
      <c r="G25" s="75"/>
      <c r="H25" s="169">
        <v>1713</v>
      </c>
      <c r="I25" s="50">
        <v>1723</v>
      </c>
      <c r="J25" s="195">
        <v>76</v>
      </c>
      <c r="K25" s="225"/>
      <c r="L25" s="232">
        <v>52.12</v>
      </c>
      <c r="M25" s="233"/>
      <c r="N25" s="234">
        <v>31</v>
      </c>
      <c r="O25" s="196"/>
      <c r="P25" s="67">
        <f t="shared" si="5"/>
        <v>0.40789473684210525</v>
      </c>
      <c r="Q25" s="232">
        <v>14.25</v>
      </c>
      <c r="R25" s="235"/>
      <c r="S25" s="72">
        <f>SUM(Q25/L25)</f>
        <v>0.27340752110514199</v>
      </c>
      <c r="T25" s="72"/>
      <c r="U25" s="73"/>
      <c r="V25" s="73"/>
      <c r="W25" s="73"/>
      <c r="X25" s="73"/>
      <c r="Y25" s="73"/>
      <c r="Z25" s="26"/>
    </row>
    <row r="26" spans="1:26" x14ac:dyDescent="0.25">
      <c r="A26" s="244"/>
      <c r="B26" s="75"/>
      <c r="C26" s="75"/>
      <c r="D26" s="75"/>
      <c r="E26" s="75"/>
      <c r="F26" s="75"/>
      <c r="G26" s="75"/>
      <c r="H26" s="169">
        <v>1714</v>
      </c>
      <c r="I26" s="50">
        <v>1724</v>
      </c>
      <c r="J26" s="195">
        <v>110</v>
      </c>
      <c r="K26" s="225"/>
      <c r="L26" s="232">
        <v>32.119999999999997</v>
      </c>
      <c r="M26" s="233"/>
      <c r="N26" s="234">
        <v>31</v>
      </c>
      <c r="O26" s="196"/>
      <c r="P26" s="67">
        <f t="shared" si="5"/>
        <v>0.2818181818181818</v>
      </c>
      <c r="Q26" s="232">
        <v>10.25</v>
      </c>
      <c r="R26" s="235"/>
      <c r="S26" s="72">
        <f>SUM(Q26/L26)</f>
        <v>0.31911581569115816</v>
      </c>
      <c r="T26" s="72"/>
      <c r="U26" s="73"/>
      <c r="V26" s="73"/>
      <c r="W26" s="73"/>
      <c r="X26" s="73"/>
      <c r="Y26" s="73"/>
      <c r="Z26" s="26"/>
    </row>
    <row r="27" spans="1:26" x14ac:dyDescent="0.25">
      <c r="A27" s="244"/>
      <c r="B27" s="75"/>
      <c r="C27" s="75"/>
      <c r="D27" s="75"/>
      <c r="E27" s="75"/>
      <c r="F27" s="75"/>
      <c r="G27" s="75"/>
      <c r="H27" s="169">
        <v>1715</v>
      </c>
      <c r="I27" s="50">
        <v>1725</v>
      </c>
      <c r="J27" s="195">
        <v>21</v>
      </c>
      <c r="K27" s="225"/>
      <c r="L27" s="232">
        <v>27.12</v>
      </c>
      <c r="M27" s="233"/>
      <c r="N27" s="226">
        <v>5</v>
      </c>
      <c r="O27" s="193"/>
      <c r="P27" s="67">
        <f t="shared" si="5"/>
        <v>0.23809523809523808</v>
      </c>
      <c r="Q27" s="242">
        <v>8.25</v>
      </c>
      <c r="R27" s="243"/>
      <c r="S27" s="72">
        <f>SUM(Q27/L27)</f>
        <v>0.30420353982300885</v>
      </c>
      <c r="T27" s="72"/>
      <c r="U27" s="73"/>
      <c r="V27" s="73"/>
      <c r="W27" s="73"/>
      <c r="X27" s="73"/>
      <c r="Y27" s="73"/>
      <c r="Z27" s="26"/>
    </row>
    <row r="28" spans="1:26" x14ac:dyDescent="0.25">
      <c r="A28" s="244"/>
      <c r="B28" s="75"/>
      <c r="C28" s="75"/>
      <c r="D28" s="75"/>
      <c r="E28" s="75"/>
      <c r="F28" s="75"/>
      <c r="G28" s="75"/>
      <c r="H28" s="169">
        <v>1716</v>
      </c>
      <c r="I28" s="50">
        <v>1726</v>
      </c>
      <c r="J28" s="195">
        <v>19</v>
      </c>
      <c r="K28" s="225"/>
      <c r="L28" s="232"/>
      <c r="M28" s="233"/>
      <c r="N28" s="226">
        <v>8</v>
      </c>
      <c r="O28" s="193"/>
      <c r="P28" s="67">
        <f t="shared" si="5"/>
        <v>0.42105263157894735</v>
      </c>
      <c r="Q28" s="232"/>
      <c r="R28" s="235"/>
      <c r="S28" s="72"/>
      <c r="T28" s="72"/>
      <c r="U28" s="73"/>
      <c r="V28" s="73"/>
      <c r="W28" s="73"/>
      <c r="X28" s="73"/>
      <c r="Y28" s="73"/>
      <c r="Z28" s="26"/>
    </row>
    <row r="29" spans="1:26" x14ac:dyDescent="0.25">
      <c r="A29" s="244"/>
      <c r="B29" s="75"/>
      <c r="C29" s="75"/>
      <c r="D29" s="75"/>
      <c r="E29" s="75"/>
      <c r="F29" s="75"/>
      <c r="G29" s="75"/>
      <c r="H29" s="169">
        <v>1717</v>
      </c>
      <c r="I29" s="50">
        <v>1727</v>
      </c>
      <c r="J29" s="195">
        <v>19</v>
      </c>
      <c r="K29" s="225"/>
      <c r="L29" s="232">
        <v>13.12</v>
      </c>
      <c r="M29" s="233"/>
      <c r="N29" s="234">
        <v>5</v>
      </c>
      <c r="O29" s="196"/>
      <c r="P29" s="67">
        <f t="shared" si="5"/>
        <v>0.26315789473684209</v>
      </c>
      <c r="Q29" s="232">
        <v>4.25</v>
      </c>
      <c r="R29" s="235"/>
      <c r="S29" s="72">
        <f>SUM(Q29/L29)</f>
        <v>0.32393292682926833</v>
      </c>
      <c r="T29" s="72"/>
      <c r="U29" s="73"/>
      <c r="V29" s="73"/>
      <c r="W29" s="73"/>
      <c r="X29" s="73"/>
      <c r="Y29" s="73"/>
      <c r="Z29" s="26"/>
    </row>
    <row r="30" spans="1:26" x14ac:dyDescent="0.25">
      <c r="A30" s="244"/>
      <c r="B30" s="75"/>
      <c r="C30" s="75"/>
      <c r="D30" s="75"/>
      <c r="E30" s="75"/>
      <c r="F30" s="75"/>
      <c r="G30" s="75"/>
      <c r="H30" s="169">
        <v>1718</v>
      </c>
      <c r="I30" s="50">
        <v>1728</v>
      </c>
      <c r="J30" s="195">
        <v>5</v>
      </c>
      <c r="K30" s="225"/>
      <c r="L30" s="232"/>
      <c r="M30" s="233"/>
      <c r="N30" s="226">
        <v>2</v>
      </c>
      <c r="O30" s="193"/>
      <c r="P30" s="67">
        <f t="shared" si="5"/>
        <v>0.4</v>
      </c>
      <c r="Q30" s="232"/>
      <c r="R30" s="235"/>
      <c r="S30" s="72"/>
      <c r="T30" s="72"/>
      <c r="U30" s="73"/>
      <c r="V30" s="73"/>
      <c r="W30" s="73"/>
      <c r="X30" s="73"/>
      <c r="Y30" s="73"/>
      <c r="Z30" s="26"/>
    </row>
    <row r="31" spans="1:26" x14ac:dyDescent="0.25">
      <c r="A31" s="244"/>
      <c r="B31" s="75"/>
      <c r="C31" s="75"/>
      <c r="D31" s="75"/>
      <c r="E31" s="75"/>
      <c r="F31" s="75"/>
      <c r="G31" s="75"/>
      <c r="H31" s="169">
        <v>1719</v>
      </c>
      <c r="I31" s="50">
        <v>1729</v>
      </c>
      <c r="J31" s="195"/>
      <c r="K31" s="225"/>
      <c r="L31" s="232">
        <v>9.1199999999999992</v>
      </c>
      <c r="M31" s="233"/>
      <c r="N31" s="226"/>
      <c r="O31" s="193"/>
      <c r="P31" s="67"/>
      <c r="Q31" s="232">
        <v>3.25</v>
      </c>
      <c r="R31" s="235"/>
      <c r="S31" s="72">
        <f>SUM(Q31/L31)</f>
        <v>0.35635964912280704</v>
      </c>
      <c r="T31" s="72"/>
      <c r="U31" s="73"/>
      <c r="V31" s="73"/>
      <c r="W31" s="73"/>
      <c r="X31" s="73"/>
      <c r="Y31" s="73"/>
      <c r="Z31" s="26"/>
    </row>
    <row r="32" spans="1:26" x14ac:dyDescent="0.25">
      <c r="A32" s="244"/>
      <c r="B32" s="75"/>
      <c r="C32" s="75"/>
      <c r="D32" s="75"/>
      <c r="E32" s="75"/>
      <c r="F32" s="75"/>
      <c r="G32" s="75"/>
      <c r="H32" s="169">
        <v>1720</v>
      </c>
      <c r="I32" s="50">
        <v>1730</v>
      </c>
      <c r="J32" s="195"/>
      <c r="K32" s="225"/>
      <c r="L32" s="232"/>
      <c r="M32" s="233"/>
      <c r="N32" s="226"/>
      <c r="O32" s="193"/>
      <c r="P32" s="67"/>
      <c r="Q32" s="232"/>
      <c r="R32" s="235"/>
      <c r="S32" s="72"/>
      <c r="T32" s="72"/>
      <c r="U32" s="73"/>
      <c r="V32" s="73"/>
      <c r="W32" s="73"/>
      <c r="X32" s="73"/>
      <c r="Y32" s="73"/>
      <c r="Z32" s="26"/>
    </row>
    <row r="33" spans="1:26" x14ac:dyDescent="0.25">
      <c r="A33" s="244"/>
      <c r="B33" s="75"/>
      <c r="C33" s="75"/>
      <c r="D33" s="75"/>
      <c r="E33" s="75"/>
      <c r="F33" s="75"/>
      <c r="G33" s="75"/>
      <c r="H33" s="169">
        <v>1721</v>
      </c>
      <c r="I33" s="50">
        <v>1731</v>
      </c>
      <c r="J33" s="195"/>
      <c r="K33" s="225"/>
      <c r="L33" s="232">
        <v>14.12</v>
      </c>
      <c r="M33" s="233"/>
      <c r="N33" s="226"/>
      <c r="O33" s="193"/>
      <c r="P33" s="67"/>
      <c r="Q33" s="232">
        <v>5.25</v>
      </c>
      <c r="R33" s="235"/>
      <c r="S33" s="72">
        <f>SUM(Q33/L33)</f>
        <v>0.37181303116147313</v>
      </c>
      <c r="T33" s="72"/>
      <c r="U33" s="73"/>
      <c r="V33" s="73"/>
      <c r="W33" s="73"/>
      <c r="X33" s="73"/>
      <c r="Y33" s="73"/>
      <c r="Z33" s="26"/>
    </row>
    <row r="34" spans="1:26" x14ac:dyDescent="0.25">
      <c r="A34" s="244"/>
      <c r="B34" s="75"/>
      <c r="C34" s="75"/>
      <c r="D34" s="75"/>
      <c r="E34" s="75"/>
      <c r="F34" s="75"/>
      <c r="G34" s="75"/>
      <c r="H34" s="171">
        <v>1722</v>
      </c>
      <c r="I34" s="48">
        <v>1732</v>
      </c>
      <c r="J34" s="204">
        <v>12</v>
      </c>
      <c r="K34" s="228"/>
      <c r="L34" s="258"/>
      <c r="M34" s="259"/>
      <c r="N34" s="230">
        <v>3</v>
      </c>
      <c r="O34" s="205"/>
      <c r="P34" s="63">
        <f>SUM(N34/J34)</f>
        <v>0.25</v>
      </c>
      <c r="Q34" s="258"/>
      <c r="R34" s="260"/>
      <c r="S34" s="172"/>
      <c r="T34" s="172"/>
      <c r="U34" s="73"/>
      <c r="V34" s="73"/>
      <c r="W34" s="73"/>
      <c r="X34" s="73"/>
      <c r="Y34" s="73"/>
      <c r="Z34" s="26"/>
    </row>
    <row r="35" spans="1:26" ht="88.5" customHeight="1" x14ac:dyDescent="0.25">
      <c r="A35" s="244"/>
      <c r="B35" s="75"/>
      <c r="C35" s="75"/>
      <c r="D35" s="75"/>
      <c r="E35" s="75"/>
      <c r="F35" s="75"/>
      <c r="G35" s="75"/>
      <c r="H35" s="73"/>
      <c r="I35" s="73"/>
      <c r="J35" s="73"/>
      <c r="K35" s="73"/>
      <c r="L35" s="73"/>
      <c r="M35" s="73"/>
      <c r="N35" s="26"/>
      <c r="O35" s="73"/>
      <c r="P35" s="73"/>
      <c r="Q35" s="246" t="s">
        <v>86</v>
      </c>
      <c r="R35" s="246"/>
      <c r="S35" s="246"/>
      <c r="T35" s="73"/>
      <c r="U35" s="73"/>
      <c r="V35" s="73"/>
      <c r="W35" s="73"/>
      <c r="X35" s="73"/>
      <c r="Y35" s="73"/>
      <c r="Z35" s="26"/>
    </row>
    <row r="36" spans="1:26" x14ac:dyDescent="0.25">
      <c r="A36" s="244"/>
      <c r="B36" s="75"/>
      <c r="C36" s="75"/>
      <c r="D36" s="75"/>
      <c r="E36" s="75"/>
      <c r="F36" s="75"/>
      <c r="G36" s="75"/>
      <c r="H36" s="73"/>
      <c r="I36" s="73"/>
      <c r="J36" s="73"/>
      <c r="K36" s="73"/>
      <c r="L36" s="73"/>
      <c r="M36" s="73"/>
      <c r="N36" s="26"/>
      <c r="O36" s="73"/>
      <c r="P36" s="73"/>
      <c r="Q36" s="73"/>
      <c r="R36" s="73"/>
      <c r="S36" s="73"/>
      <c r="T36" s="73"/>
      <c r="U36" s="73"/>
      <c r="V36" s="73"/>
      <c r="W36" s="73"/>
      <c r="X36" s="73"/>
      <c r="Y36" s="73"/>
      <c r="Z36" s="26"/>
    </row>
    <row r="37" spans="1:26" x14ac:dyDescent="0.25">
      <c r="A37" s="244"/>
      <c r="B37" s="75"/>
      <c r="C37" s="75"/>
      <c r="D37" s="75"/>
      <c r="E37" s="75"/>
      <c r="F37" s="75"/>
      <c r="G37" s="75"/>
      <c r="H37" s="73"/>
      <c r="I37" s="73"/>
      <c r="J37" s="73"/>
      <c r="K37" s="73"/>
      <c r="L37" s="73"/>
      <c r="M37" s="73"/>
      <c r="N37" s="26"/>
      <c r="O37" s="73"/>
      <c r="P37" s="73"/>
      <c r="Q37" s="73"/>
      <c r="R37" s="73"/>
      <c r="S37" s="73"/>
      <c r="T37" s="73"/>
      <c r="U37" s="73"/>
      <c r="V37" s="73"/>
      <c r="W37" s="73"/>
      <c r="X37" s="73"/>
      <c r="Y37" s="73"/>
      <c r="Z37" s="26"/>
    </row>
    <row r="38" spans="1:26" x14ac:dyDescent="0.25">
      <c r="A38" s="244"/>
      <c r="B38" s="75"/>
      <c r="C38" s="75"/>
      <c r="D38" s="75"/>
      <c r="E38" s="75"/>
      <c r="F38" s="75"/>
      <c r="G38" s="75"/>
      <c r="H38" s="73"/>
      <c r="I38" s="73"/>
      <c r="J38" s="73"/>
      <c r="K38" s="73"/>
      <c r="L38" s="73"/>
      <c r="M38" s="73"/>
      <c r="N38" s="26"/>
      <c r="O38" s="73"/>
      <c r="P38" s="73"/>
      <c r="Q38" s="73"/>
      <c r="R38" s="73"/>
      <c r="S38" s="73"/>
      <c r="T38" s="73"/>
      <c r="U38" s="73"/>
      <c r="V38" s="73"/>
      <c r="W38" s="73"/>
      <c r="X38" s="73"/>
      <c r="Y38" s="73"/>
      <c r="Z38" s="26"/>
    </row>
    <row r="39" spans="1:26" x14ac:dyDescent="0.25">
      <c r="A39" s="244"/>
      <c r="B39" s="75"/>
      <c r="C39" s="75"/>
      <c r="D39" s="75"/>
      <c r="E39" s="75"/>
      <c r="F39" s="75"/>
      <c r="G39" s="75"/>
      <c r="H39" s="73"/>
      <c r="I39" s="73"/>
      <c r="J39" s="73"/>
      <c r="K39" s="73"/>
      <c r="L39" s="73"/>
      <c r="M39" s="73"/>
      <c r="N39" s="26"/>
      <c r="O39" s="73"/>
      <c r="P39" s="73"/>
      <c r="Q39" s="73"/>
      <c r="R39" s="73"/>
      <c r="S39" s="73"/>
      <c r="T39" s="73"/>
      <c r="U39" s="73"/>
      <c r="V39" s="73"/>
      <c r="W39" s="73"/>
      <c r="X39" s="73"/>
      <c r="Y39" s="73"/>
      <c r="Z39" s="26"/>
    </row>
    <row r="40" spans="1:26" x14ac:dyDescent="0.25">
      <c r="A40" s="244"/>
      <c r="B40" s="75"/>
      <c r="C40" s="75"/>
      <c r="D40" s="75"/>
      <c r="E40" s="75"/>
      <c r="F40" s="75"/>
      <c r="G40" s="75"/>
      <c r="H40" s="73"/>
      <c r="I40" s="73"/>
      <c r="J40" s="73"/>
      <c r="K40" s="73"/>
      <c r="L40" s="73"/>
      <c r="M40" s="73"/>
      <c r="N40" s="26"/>
      <c r="O40" s="73"/>
      <c r="P40" s="73"/>
      <c r="Q40" s="73"/>
      <c r="R40" s="73"/>
      <c r="S40" s="73"/>
      <c r="T40" s="73"/>
      <c r="U40" s="73"/>
      <c r="V40" s="73"/>
      <c r="W40" s="73"/>
      <c r="X40" s="73"/>
      <c r="Y40" s="73"/>
      <c r="Z40" s="26"/>
    </row>
    <row r="41" spans="1:26" x14ac:dyDescent="0.25">
      <c r="A41" s="244"/>
      <c r="B41" s="75"/>
      <c r="C41" s="75"/>
      <c r="D41" s="75"/>
      <c r="E41" s="75"/>
      <c r="F41" s="75"/>
      <c r="G41" s="75"/>
      <c r="H41" s="73"/>
      <c r="I41" s="73"/>
      <c r="J41" s="73"/>
      <c r="K41" s="73"/>
      <c r="L41" s="73"/>
      <c r="M41" s="73"/>
      <c r="N41" s="26"/>
      <c r="O41" s="73"/>
      <c r="P41" s="73"/>
      <c r="Q41" s="73"/>
      <c r="R41" s="73"/>
      <c r="S41" s="73"/>
      <c r="T41" s="73"/>
      <c r="U41" s="73"/>
      <c r="V41" s="73"/>
      <c r="W41" s="73"/>
      <c r="X41" s="73"/>
      <c r="Y41" s="73"/>
      <c r="Z41" s="26"/>
    </row>
    <row r="42" spans="1:26" x14ac:dyDescent="0.25">
      <c r="A42" s="244"/>
      <c r="B42" s="75"/>
      <c r="C42" s="75"/>
      <c r="D42" s="75"/>
      <c r="E42" s="75"/>
      <c r="F42" s="75"/>
      <c r="G42" s="75"/>
      <c r="H42" s="73"/>
      <c r="I42" s="73"/>
      <c r="J42" s="73"/>
      <c r="K42" s="73"/>
      <c r="L42" s="73"/>
      <c r="M42" s="73"/>
      <c r="N42" s="26"/>
      <c r="O42" s="73"/>
      <c r="P42" s="73"/>
      <c r="Q42" s="73"/>
      <c r="R42" s="73"/>
      <c r="S42" s="73"/>
      <c r="T42" s="73"/>
      <c r="U42" s="73"/>
      <c r="V42" s="73"/>
      <c r="W42" s="73"/>
      <c r="X42" s="73"/>
      <c r="Y42" s="73"/>
      <c r="Z42" s="26"/>
    </row>
    <row r="43" spans="1:26" x14ac:dyDescent="0.25">
      <c r="A43" s="244"/>
      <c r="B43" s="75"/>
      <c r="C43" s="75"/>
      <c r="D43" s="75"/>
      <c r="E43" s="75"/>
      <c r="F43" s="75"/>
      <c r="G43" s="75"/>
      <c r="H43" s="73"/>
      <c r="I43" s="73"/>
      <c r="J43" s="73"/>
      <c r="K43" s="73"/>
      <c r="L43" s="73"/>
      <c r="M43" s="73"/>
      <c r="N43" s="26"/>
      <c r="O43" s="73"/>
      <c r="P43" s="73"/>
      <c r="Q43" s="73"/>
      <c r="R43" s="73"/>
      <c r="S43" s="73"/>
      <c r="T43" s="73"/>
      <c r="U43" s="73"/>
      <c r="V43" s="73"/>
      <c r="W43" s="73"/>
      <c r="X43" s="73"/>
      <c r="Y43" s="73"/>
      <c r="Z43" s="26"/>
    </row>
    <row r="44" spans="1:26" x14ac:dyDescent="0.25">
      <c r="A44" s="244"/>
      <c r="B44" s="75"/>
      <c r="C44" s="75"/>
      <c r="D44" s="75"/>
      <c r="E44" s="75"/>
      <c r="F44" s="75"/>
      <c r="G44" s="75"/>
      <c r="H44" s="73"/>
      <c r="I44" s="73"/>
      <c r="J44" s="73"/>
      <c r="K44" s="73"/>
      <c r="L44" s="73"/>
      <c r="M44" s="73"/>
      <c r="N44" s="26"/>
      <c r="O44" s="73"/>
      <c r="P44" s="73"/>
      <c r="Q44" s="73"/>
      <c r="R44" s="73"/>
      <c r="S44" s="73"/>
      <c r="T44" s="73"/>
      <c r="U44" s="73"/>
      <c r="V44" s="73"/>
      <c r="W44" s="73"/>
      <c r="X44" s="73"/>
      <c r="Y44" s="73"/>
      <c r="Z44" s="26"/>
    </row>
    <row r="45" spans="1:26" x14ac:dyDescent="0.25">
      <c r="A45" s="244"/>
      <c r="B45" s="75"/>
      <c r="C45" s="75"/>
      <c r="D45" s="75"/>
      <c r="E45" s="75"/>
      <c r="F45" s="75"/>
      <c r="G45" s="75"/>
      <c r="H45" s="73"/>
      <c r="I45" s="73"/>
      <c r="J45" s="73"/>
      <c r="K45" s="73"/>
      <c r="L45" s="73"/>
      <c r="M45" s="73"/>
      <c r="N45" s="26"/>
      <c r="O45" s="73"/>
      <c r="P45" s="73"/>
      <c r="Q45" s="73"/>
      <c r="R45" s="73"/>
      <c r="S45" s="73"/>
      <c r="T45" s="73"/>
      <c r="U45" s="73"/>
      <c r="V45" s="73"/>
      <c r="W45" s="73"/>
      <c r="X45" s="73"/>
      <c r="Y45" s="73"/>
      <c r="Z45" s="26"/>
    </row>
    <row r="46" spans="1:26" x14ac:dyDescent="0.25">
      <c r="A46" s="244"/>
      <c r="B46" s="75"/>
      <c r="C46" s="75"/>
      <c r="D46" s="75"/>
      <c r="E46" s="75"/>
      <c r="F46" s="75"/>
      <c r="G46" s="75"/>
      <c r="H46" s="73"/>
      <c r="I46" s="73"/>
      <c r="J46" s="73"/>
      <c r="K46" s="73"/>
      <c r="L46" s="73"/>
      <c r="M46" s="73"/>
      <c r="N46" s="26"/>
      <c r="O46" s="73"/>
      <c r="P46" s="73"/>
      <c r="Q46" s="73"/>
      <c r="R46" s="73"/>
      <c r="S46" s="73"/>
      <c r="T46" s="73"/>
      <c r="U46" s="73"/>
      <c r="V46" s="73"/>
      <c r="W46" s="73"/>
      <c r="X46" s="73"/>
      <c r="Y46" s="73"/>
      <c r="Z46" s="26"/>
    </row>
    <row r="47" spans="1:26" x14ac:dyDescent="0.25">
      <c r="A47" s="244"/>
      <c r="B47" s="75"/>
      <c r="C47" s="75"/>
      <c r="D47" s="75"/>
      <c r="E47" s="75"/>
      <c r="F47" s="75"/>
      <c r="G47" s="75"/>
      <c r="H47" s="73"/>
      <c r="I47" s="73"/>
      <c r="J47" s="73"/>
      <c r="K47" s="73"/>
      <c r="L47" s="73"/>
      <c r="M47" s="73"/>
      <c r="N47" s="26"/>
      <c r="O47" s="73"/>
      <c r="P47" s="73"/>
      <c r="Q47" s="73"/>
      <c r="R47" s="73"/>
      <c r="S47" s="73"/>
      <c r="T47" s="73"/>
      <c r="U47" s="73"/>
      <c r="V47" s="73"/>
      <c r="W47" s="73"/>
      <c r="X47" s="73"/>
      <c r="Y47" s="73"/>
      <c r="Z47" s="26"/>
    </row>
    <row r="48" spans="1:26" x14ac:dyDescent="0.25">
      <c r="A48" s="244"/>
      <c r="B48" s="75"/>
      <c r="C48" s="75"/>
      <c r="D48" s="75"/>
      <c r="E48" s="75"/>
      <c r="F48" s="75"/>
      <c r="G48" s="75"/>
      <c r="H48" s="73"/>
      <c r="I48" s="73"/>
      <c r="J48" s="73"/>
      <c r="K48" s="73"/>
      <c r="L48" s="73"/>
      <c r="M48" s="73"/>
      <c r="N48" s="26"/>
      <c r="O48" s="73"/>
      <c r="P48" s="73"/>
      <c r="Q48" s="73"/>
      <c r="R48" s="73"/>
      <c r="S48" s="73"/>
      <c r="T48" s="73"/>
      <c r="U48" s="73"/>
      <c r="V48" s="73"/>
      <c r="W48" s="73"/>
      <c r="X48" s="73"/>
      <c r="Y48" s="73"/>
      <c r="Z48" s="26"/>
    </row>
    <row r="49" spans="1:26" x14ac:dyDescent="0.25">
      <c r="A49" s="244"/>
      <c r="B49" s="75"/>
      <c r="C49" s="75"/>
      <c r="D49" s="75"/>
      <c r="E49" s="75"/>
      <c r="F49" s="75"/>
      <c r="G49" s="75"/>
      <c r="H49" s="73"/>
      <c r="I49" s="73"/>
      <c r="J49" s="73"/>
      <c r="K49" s="73"/>
      <c r="L49" s="73"/>
      <c r="M49" s="73"/>
      <c r="N49" s="26"/>
      <c r="O49" s="73"/>
      <c r="P49" s="73"/>
      <c r="Q49" s="73"/>
      <c r="R49" s="73"/>
      <c r="S49" s="73"/>
      <c r="T49" s="73"/>
      <c r="U49" s="73"/>
      <c r="V49" s="73"/>
      <c r="W49" s="73"/>
      <c r="X49" s="73"/>
      <c r="Y49" s="73"/>
      <c r="Z49" s="26"/>
    </row>
    <row r="50" spans="1:26" x14ac:dyDescent="0.25">
      <c r="A50" s="244"/>
      <c r="B50" s="75"/>
      <c r="C50" s="75"/>
      <c r="D50" s="75"/>
      <c r="E50" s="75"/>
      <c r="F50" s="75"/>
      <c r="G50" s="75"/>
      <c r="H50" s="73"/>
      <c r="I50" s="73"/>
      <c r="J50" s="73"/>
      <c r="K50" s="73"/>
      <c r="L50" s="73"/>
      <c r="M50" s="73"/>
      <c r="N50" s="26"/>
      <c r="O50" s="73"/>
      <c r="P50" s="73"/>
      <c r="Q50" s="73"/>
      <c r="R50" s="73"/>
      <c r="S50" s="73"/>
      <c r="T50" s="73"/>
      <c r="U50" s="73"/>
      <c r="V50" s="73"/>
      <c r="W50" s="73"/>
      <c r="X50" s="73"/>
      <c r="Y50" s="73"/>
      <c r="Z50" s="26"/>
    </row>
    <row r="51" spans="1:26" x14ac:dyDescent="0.25">
      <c r="A51" s="244"/>
      <c r="B51" s="73"/>
      <c r="C51" s="73"/>
      <c r="D51" s="73"/>
      <c r="E51" s="73"/>
      <c r="F51" s="73"/>
      <c r="G51" s="26"/>
      <c r="H51" s="73"/>
      <c r="I51" s="73"/>
      <c r="J51" s="73"/>
      <c r="K51" s="73"/>
      <c r="L51" s="73"/>
      <c r="M51" s="73"/>
      <c r="N51" s="26"/>
      <c r="O51" s="73"/>
      <c r="P51" s="73"/>
      <c r="Q51" s="73"/>
      <c r="R51" s="73"/>
      <c r="S51" s="73"/>
      <c r="T51" s="73"/>
      <c r="U51" s="73"/>
      <c r="V51" s="73"/>
      <c r="W51" s="73"/>
      <c r="X51" s="73"/>
      <c r="Y51" s="73"/>
      <c r="Z51" s="26"/>
    </row>
  </sheetData>
  <mergeCells count="142">
    <mergeCell ref="A18:A51"/>
    <mergeCell ref="A5:A16"/>
    <mergeCell ref="A1:Z1"/>
    <mergeCell ref="Q35:S35"/>
    <mergeCell ref="J18:M18"/>
    <mergeCell ref="N18:T18"/>
    <mergeCell ref="J19:K19"/>
    <mergeCell ref="L19:M19"/>
    <mergeCell ref="N19:P19"/>
    <mergeCell ref="Q19:S19"/>
    <mergeCell ref="T19:T20"/>
    <mergeCell ref="J21:J22"/>
    <mergeCell ref="L21:L22"/>
    <mergeCell ref="N21:N22"/>
    <mergeCell ref="P21:P22"/>
    <mergeCell ref="Q21:Q22"/>
    <mergeCell ref="J33:K33"/>
    <mergeCell ref="L33:M33"/>
    <mergeCell ref="N33:O33"/>
    <mergeCell ref="Q33:R33"/>
    <mergeCell ref="J34:K34"/>
    <mergeCell ref="L34:M34"/>
    <mergeCell ref="N34:O34"/>
    <mergeCell ref="Q34:R34"/>
    <mergeCell ref="J31:K31"/>
    <mergeCell ref="L31:M31"/>
    <mergeCell ref="N31:O31"/>
    <mergeCell ref="Q31:R31"/>
    <mergeCell ref="J32:K32"/>
    <mergeCell ref="L32:M32"/>
    <mergeCell ref="N32:O32"/>
    <mergeCell ref="Q32:R32"/>
    <mergeCell ref="J29:K29"/>
    <mergeCell ref="L29:M29"/>
    <mergeCell ref="N29:O29"/>
    <mergeCell ref="Q29:R29"/>
    <mergeCell ref="J30:K30"/>
    <mergeCell ref="L30:M30"/>
    <mergeCell ref="N30:O30"/>
    <mergeCell ref="Q30:R30"/>
    <mergeCell ref="J27:K27"/>
    <mergeCell ref="L27:M27"/>
    <mergeCell ref="N27:O27"/>
    <mergeCell ref="Q27:R27"/>
    <mergeCell ref="J28:K28"/>
    <mergeCell ref="L28:M28"/>
    <mergeCell ref="N28:O28"/>
    <mergeCell ref="Q28:R28"/>
    <mergeCell ref="J25:K25"/>
    <mergeCell ref="L25:M25"/>
    <mergeCell ref="N25:O25"/>
    <mergeCell ref="Q25:R25"/>
    <mergeCell ref="J26:K26"/>
    <mergeCell ref="L26:M26"/>
    <mergeCell ref="N26:O26"/>
    <mergeCell ref="Q26:R26"/>
    <mergeCell ref="J24:K24"/>
    <mergeCell ref="L24:M24"/>
    <mergeCell ref="N24:O24"/>
    <mergeCell ref="Q24:R24"/>
    <mergeCell ref="S21:S22"/>
    <mergeCell ref="T21:T22"/>
    <mergeCell ref="J23:K23"/>
    <mergeCell ref="L23:M23"/>
    <mergeCell ref="N23:O23"/>
    <mergeCell ref="Q23:R23"/>
    <mergeCell ref="H21:I22"/>
    <mergeCell ref="H19:I19"/>
    <mergeCell ref="W14:W15"/>
    <mergeCell ref="S8:S9"/>
    <mergeCell ref="Y14:Y15"/>
    <mergeCell ref="Y12:Y13"/>
    <mergeCell ref="Y10:Y11"/>
    <mergeCell ref="S10:S11"/>
    <mergeCell ref="S12:S13"/>
    <mergeCell ref="X14:X15"/>
    <mergeCell ref="X10:X11"/>
    <mergeCell ref="X12:X13"/>
    <mergeCell ref="U10:U11"/>
    <mergeCell ref="U12:U13"/>
    <mergeCell ref="U14:U15"/>
    <mergeCell ref="V10:V11"/>
    <mergeCell ref="V14:V15"/>
    <mergeCell ref="Y8:Y9"/>
    <mergeCell ref="U8:U9"/>
    <mergeCell ref="V8:V9"/>
    <mergeCell ref="W8:W9"/>
    <mergeCell ref="O8:O9"/>
    <mergeCell ref="Q8:Q9"/>
    <mergeCell ref="J12:J13"/>
    <mergeCell ref="H5:M5"/>
    <mergeCell ref="L8:L9"/>
    <mergeCell ref="L6:M7"/>
    <mergeCell ref="Q10:Q11"/>
    <mergeCell ref="H8:H9"/>
    <mergeCell ref="H6:I6"/>
    <mergeCell ref="E8:E9"/>
    <mergeCell ref="C2:D2"/>
    <mergeCell ref="E2:F2"/>
    <mergeCell ref="C3:D3"/>
    <mergeCell ref="E3:F3"/>
    <mergeCell ref="E6:F6"/>
    <mergeCell ref="C5:F5"/>
    <mergeCell ref="B4:F4"/>
    <mergeCell ref="B5:B7"/>
    <mergeCell ref="B8:B9"/>
    <mergeCell ref="C8:C9"/>
    <mergeCell ref="C6:D6"/>
    <mergeCell ref="J6:K6"/>
    <mergeCell ref="J8:J9"/>
    <mergeCell ref="J10:J11"/>
    <mergeCell ref="O5:Y5"/>
    <mergeCell ref="X8:X9"/>
    <mergeCell ref="U6:Y6"/>
    <mergeCell ref="O6:P6"/>
    <mergeCell ref="Q6:R6"/>
    <mergeCell ref="S6:T7"/>
    <mergeCell ref="W12:W13"/>
    <mergeCell ref="W10:W11"/>
    <mergeCell ref="O12:O13"/>
    <mergeCell ref="O14:O15"/>
    <mergeCell ref="S14:S15"/>
    <mergeCell ref="Q12:Q13"/>
    <mergeCell ref="Q14:Q15"/>
    <mergeCell ref="V12:V13"/>
    <mergeCell ref="L12:L13"/>
    <mergeCell ref="O10:O11"/>
    <mergeCell ref="B10:B11"/>
    <mergeCell ref="B12:B13"/>
    <mergeCell ref="B14:B15"/>
    <mergeCell ref="L14:L15"/>
    <mergeCell ref="C14:C15"/>
    <mergeCell ref="E14:E15"/>
    <mergeCell ref="H14:H15"/>
    <mergeCell ref="C10:C11"/>
    <mergeCell ref="E10:E11"/>
    <mergeCell ref="C12:C13"/>
    <mergeCell ref="J14:J15"/>
    <mergeCell ref="L10:L11"/>
    <mergeCell ref="E12:E13"/>
    <mergeCell ref="H12:H13"/>
    <mergeCell ref="H10:H11"/>
  </mergeCells>
  <pageMargins left="0.7" right="0.7" top="0.78740157499999996" bottom="0.78740157499999996"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8"/>
  <sheetViews>
    <sheetView workbookViewId="0">
      <pane xSplit="2" topLeftCell="H1" activePane="topRight" state="frozen"/>
      <selection pane="topRight" activeCell="L6" sqref="L6:M7"/>
    </sheetView>
  </sheetViews>
  <sheetFormatPr baseColWidth="10" defaultRowHeight="15" x14ac:dyDescent="0.25"/>
  <cols>
    <col min="2" max="2" width="24.42578125" customWidth="1"/>
    <col min="7" max="7" width="4.140625" customWidth="1"/>
    <col min="10" max="10" width="21.5703125" customWidth="1"/>
    <col min="11" max="11" width="9.7109375" customWidth="1"/>
    <col min="12" max="12" width="9.28515625" customWidth="1"/>
    <col min="13" max="13" width="10.140625" customWidth="1"/>
    <col min="14" max="14" width="11.42578125" customWidth="1"/>
    <col min="15" max="15" width="13.140625" customWidth="1"/>
    <col min="16" max="16" width="9.28515625" customWidth="1"/>
    <col min="17" max="17" width="11.7109375" customWidth="1"/>
    <col min="18" max="18" width="12.7109375" customWidth="1"/>
    <col min="19" max="19" width="16.140625" customWidth="1"/>
    <col min="20" max="20" width="19.42578125" customWidth="1"/>
    <col min="26" max="26" width="4.28515625" customWidth="1"/>
  </cols>
  <sheetData>
    <row r="1" spans="1:26" ht="57" customHeight="1" x14ac:dyDescent="0.25">
      <c r="A1" s="276" t="s">
        <v>52</v>
      </c>
      <c r="B1" s="276"/>
      <c r="C1" s="276"/>
      <c r="D1" s="276"/>
      <c r="E1" s="276"/>
      <c r="F1" s="276"/>
      <c r="G1" s="276"/>
      <c r="H1" s="276"/>
      <c r="I1" s="276"/>
      <c r="J1" s="276"/>
      <c r="K1" s="276"/>
      <c r="L1" s="276"/>
      <c r="M1" s="276"/>
      <c r="N1" s="276"/>
      <c r="O1" s="276"/>
      <c r="P1" s="276"/>
      <c r="Q1" s="276"/>
      <c r="R1" s="276"/>
      <c r="S1" s="276"/>
      <c r="T1" s="276"/>
      <c r="U1" s="276"/>
      <c r="V1" s="276"/>
      <c r="W1" s="276"/>
      <c r="X1" s="276"/>
      <c r="Y1" s="276"/>
      <c r="Z1" s="276"/>
    </row>
    <row r="2" spans="1:26" ht="18.75" customHeight="1" x14ac:dyDescent="0.25">
      <c r="A2" s="86"/>
      <c r="B2" s="180" t="s">
        <v>83</v>
      </c>
      <c r="C2" s="207" t="s">
        <v>5</v>
      </c>
      <c r="D2" s="207"/>
      <c r="E2" s="207" t="s">
        <v>6</v>
      </c>
      <c r="F2" s="208"/>
      <c r="G2" s="267"/>
      <c r="H2" s="267"/>
      <c r="I2" s="267"/>
      <c r="J2" s="267"/>
      <c r="K2" s="267"/>
      <c r="L2" s="267"/>
      <c r="M2" s="267"/>
      <c r="N2" s="267"/>
      <c r="O2" s="267"/>
      <c r="P2" s="267"/>
      <c r="Q2" s="267"/>
      <c r="R2" s="267"/>
      <c r="S2" s="267"/>
      <c r="T2" s="267"/>
      <c r="U2" s="267"/>
      <c r="V2" s="267"/>
      <c r="W2" s="267"/>
      <c r="X2" s="267"/>
      <c r="Y2" s="267"/>
      <c r="Z2" s="267"/>
    </row>
    <row r="3" spans="1:26" ht="59.25" customHeight="1" x14ac:dyDescent="0.25">
      <c r="A3" s="86"/>
      <c r="B3" s="181" t="s">
        <v>85</v>
      </c>
      <c r="C3" s="209">
        <v>362</v>
      </c>
      <c r="D3" s="209"/>
      <c r="E3" s="209">
        <v>227</v>
      </c>
      <c r="F3" s="210"/>
      <c r="G3" s="267"/>
      <c r="H3" s="267"/>
      <c r="I3" s="267"/>
      <c r="J3" s="267"/>
      <c r="K3" s="267"/>
      <c r="L3" s="267"/>
      <c r="M3" s="267"/>
      <c r="N3" s="267"/>
      <c r="O3" s="267"/>
      <c r="P3" s="267"/>
      <c r="Q3" s="267"/>
      <c r="R3" s="267"/>
      <c r="S3" s="267"/>
      <c r="T3" s="267"/>
      <c r="U3" s="267"/>
      <c r="V3" s="267"/>
      <c r="W3" s="267"/>
      <c r="X3" s="267"/>
      <c r="Y3" s="267"/>
      <c r="Z3" s="267"/>
    </row>
    <row r="4" spans="1:26" ht="15" customHeight="1" x14ac:dyDescent="0.25">
      <c r="A4" s="86"/>
      <c r="B4" s="264"/>
      <c r="C4" s="264"/>
      <c r="D4" s="264"/>
      <c r="E4" s="264"/>
      <c r="F4" s="264"/>
      <c r="G4" s="267"/>
      <c r="H4" s="267"/>
      <c r="I4" s="267"/>
      <c r="J4" s="267"/>
      <c r="K4" s="267"/>
      <c r="L4" s="267"/>
      <c r="M4" s="267"/>
      <c r="N4" s="267"/>
      <c r="O4" s="267"/>
      <c r="P4" s="267"/>
      <c r="Q4" s="267"/>
      <c r="R4" s="267"/>
      <c r="S4" s="267"/>
      <c r="T4" s="267"/>
      <c r="U4" s="267"/>
      <c r="V4" s="267"/>
      <c r="W4" s="267"/>
      <c r="X4" s="267"/>
      <c r="Y4" s="267"/>
      <c r="Z4" s="267"/>
    </row>
    <row r="5" spans="1:26" ht="30" customHeight="1" x14ac:dyDescent="0.25">
      <c r="A5" s="275" t="s">
        <v>84</v>
      </c>
      <c r="B5" s="214" t="s">
        <v>77</v>
      </c>
      <c r="C5" s="202" t="s">
        <v>76</v>
      </c>
      <c r="D5" s="203"/>
      <c r="E5" s="203"/>
      <c r="F5" s="203"/>
      <c r="G5" s="178"/>
      <c r="H5" s="202" t="s">
        <v>92</v>
      </c>
      <c r="I5" s="203"/>
      <c r="J5" s="203"/>
      <c r="K5" s="203"/>
      <c r="L5" s="203"/>
      <c r="M5" s="203"/>
      <c r="N5" s="178"/>
      <c r="O5" s="202" t="s">
        <v>56</v>
      </c>
      <c r="P5" s="203"/>
      <c r="Q5" s="203"/>
      <c r="R5" s="203"/>
      <c r="S5" s="203"/>
      <c r="T5" s="203"/>
      <c r="U5" s="168"/>
      <c r="V5" s="168"/>
      <c r="W5" s="168"/>
      <c r="X5" s="168"/>
      <c r="Y5" s="184"/>
      <c r="Z5" s="20"/>
    </row>
    <row r="6" spans="1:26" ht="21" x14ac:dyDescent="0.25">
      <c r="A6" s="275"/>
      <c r="B6" s="215"/>
      <c r="C6" s="212" t="s">
        <v>5</v>
      </c>
      <c r="D6" s="212"/>
      <c r="E6" s="212" t="s">
        <v>6</v>
      </c>
      <c r="F6" s="212"/>
      <c r="G6" s="111"/>
      <c r="H6" s="212" t="s">
        <v>5</v>
      </c>
      <c r="I6" s="266"/>
      <c r="J6" s="212" t="s">
        <v>6</v>
      </c>
      <c r="K6" s="212"/>
      <c r="L6" s="212" t="s">
        <v>4</v>
      </c>
      <c r="M6" s="212"/>
      <c r="N6" s="111"/>
      <c r="O6" s="212" t="s">
        <v>5</v>
      </c>
      <c r="P6" s="266"/>
      <c r="Q6" s="212" t="s">
        <v>6</v>
      </c>
      <c r="R6" s="212"/>
      <c r="S6" s="211" t="s">
        <v>4</v>
      </c>
      <c r="T6" s="268"/>
      <c r="U6" s="265" t="s">
        <v>27</v>
      </c>
      <c r="V6" s="212"/>
      <c r="W6" s="212"/>
      <c r="X6" s="212"/>
      <c r="Y6" s="266"/>
      <c r="Z6" s="21"/>
    </row>
    <row r="7" spans="1:26" ht="30" x14ac:dyDescent="0.25">
      <c r="A7" s="275"/>
      <c r="B7" s="271"/>
      <c r="C7" s="119" t="s">
        <v>0</v>
      </c>
      <c r="D7" s="119" t="s">
        <v>8</v>
      </c>
      <c r="E7" s="119" t="s">
        <v>1</v>
      </c>
      <c r="F7" s="119" t="s">
        <v>9</v>
      </c>
      <c r="G7" s="185"/>
      <c r="H7" s="119" t="s">
        <v>0</v>
      </c>
      <c r="I7" s="92" t="s">
        <v>8</v>
      </c>
      <c r="J7" s="119" t="s">
        <v>1</v>
      </c>
      <c r="K7" s="119" t="s">
        <v>9</v>
      </c>
      <c r="L7" s="272"/>
      <c r="M7" s="272"/>
      <c r="N7" s="87"/>
      <c r="O7" s="119" t="s">
        <v>0</v>
      </c>
      <c r="P7" s="92" t="s">
        <v>8</v>
      </c>
      <c r="Q7" s="119" t="s">
        <v>1</v>
      </c>
      <c r="R7" s="119" t="s">
        <v>9</v>
      </c>
      <c r="S7" s="269"/>
      <c r="T7" s="270"/>
      <c r="U7" s="119" t="s">
        <v>10</v>
      </c>
      <c r="V7" s="119" t="s">
        <v>11</v>
      </c>
      <c r="W7" s="119" t="s">
        <v>12</v>
      </c>
      <c r="X7" s="119" t="s">
        <v>28</v>
      </c>
      <c r="Y7" s="92" t="s">
        <v>26</v>
      </c>
      <c r="Z7" s="38"/>
    </row>
    <row r="8" spans="1:26" x14ac:dyDescent="0.25">
      <c r="A8" s="275"/>
      <c r="B8" s="216" t="s">
        <v>79</v>
      </c>
      <c r="C8" s="193">
        <v>109</v>
      </c>
      <c r="D8" s="67">
        <v>100</v>
      </c>
      <c r="E8" s="193">
        <v>46</v>
      </c>
      <c r="F8" s="105">
        <v>37</v>
      </c>
      <c r="G8" s="179"/>
      <c r="H8" s="196">
        <f>SUM(C8/C3)</f>
        <v>0.30110497237569062</v>
      </c>
      <c r="I8" s="71">
        <f>SUM(D8/C3)</f>
        <v>0.27624309392265195</v>
      </c>
      <c r="J8" s="193">
        <f>SUM(E8/E3)</f>
        <v>0.20264317180616739</v>
      </c>
      <c r="K8" s="67">
        <f>SUM(F8/E3)</f>
        <v>0.16299559471365638</v>
      </c>
      <c r="L8" s="193">
        <f>SUM(J8*100/H8)</f>
        <v>67.299842379662934</v>
      </c>
      <c r="M8" s="77">
        <f>SUM(K8*100/I8)</f>
        <v>59.004405286343598</v>
      </c>
      <c r="N8" s="179"/>
      <c r="O8" s="196">
        <f>SUM(C8/(C3/E3))</f>
        <v>68.350828729281773</v>
      </c>
      <c r="P8" s="99">
        <f>SUM(D8/(C3/E3))</f>
        <v>62.707182320441987</v>
      </c>
      <c r="Q8" s="195">
        <f>E8</f>
        <v>46</v>
      </c>
      <c r="R8" s="105">
        <f>F8</f>
        <v>37</v>
      </c>
      <c r="S8" s="195">
        <f>SUM(Q8*100/O8)</f>
        <v>67.299842379662934</v>
      </c>
      <c r="T8" s="35">
        <f>SUM(R8*100/P8)</f>
        <v>59.004405286343612</v>
      </c>
      <c r="U8" s="256">
        <v>2.0852017940000001</v>
      </c>
      <c r="V8" s="219">
        <v>1.390134529</v>
      </c>
      <c r="W8" s="273">
        <v>0</v>
      </c>
      <c r="X8" s="219">
        <v>0.69506726500000005</v>
      </c>
      <c r="Y8" s="227">
        <v>3</v>
      </c>
      <c r="Z8" s="22"/>
    </row>
    <row r="9" spans="1:26" x14ac:dyDescent="0.25">
      <c r="A9" s="275"/>
      <c r="B9" s="216"/>
      <c r="C9" s="205"/>
      <c r="D9" s="63">
        <v>9</v>
      </c>
      <c r="E9" s="205"/>
      <c r="F9" s="65">
        <v>9</v>
      </c>
      <c r="G9" s="179"/>
      <c r="H9" s="217"/>
      <c r="I9" s="11">
        <f>SUM(D9/C3)</f>
        <v>2.4861878453038673E-2</v>
      </c>
      <c r="J9" s="205"/>
      <c r="K9" s="63">
        <f>SUM(F9/E3)</f>
        <v>3.9647577092511016E-2</v>
      </c>
      <c r="L9" s="205"/>
      <c r="M9" s="105">
        <f>SUM(I9*100/K9)</f>
        <v>62.707182320441987</v>
      </c>
      <c r="N9" s="88"/>
      <c r="O9" s="217"/>
      <c r="P9" s="65">
        <f>SUM(D9/(C3/E3))</f>
        <v>5.6436464088397793</v>
      </c>
      <c r="Q9" s="204"/>
      <c r="R9" s="62">
        <f t="shared" ref="R9:R23" si="0">F9</f>
        <v>9</v>
      </c>
      <c r="S9" s="204"/>
      <c r="T9" s="36">
        <f>SUM(P9*100/R9)</f>
        <v>62.707182320441994</v>
      </c>
      <c r="U9" s="257"/>
      <c r="V9" s="205"/>
      <c r="W9" s="260"/>
      <c r="X9" s="205"/>
      <c r="Y9" s="228"/>
      <c r="Z9" s="22"/>
    </row>
    <row r="10" spans="1:26" x14ac:dyDescent="0.25">
      <c r="A10" s="275"/>
      <c r="B10" s="194" t="s">
        <v>91</v>
      </c>
      <c r="C10" s="193">
        <v>33</v>
      </c>
      <c r="D10" s="67">
        <v>29</v>
      </c>
      <c r="E10" s="219">
        <v>16</v>
      </c>
      <c r="F10" s="105">
        <v>13</v>
      </c>
      <c r="G10" s="179"/>
      <c r="H10" s="196">
        <f>SUM(C10/C3)</f>
        <v>9.1160220994475141E-2</v>
      </c>
      <c r="I10" s="71">
        <f>SUM(D10/C3)</f>
        <v>8.0110497237569064E-2</v>
      </c>
      <c r="J10" s="193">
        <f>SUM(E10/E3)</f>
        <v>7.0484581497797363E-2</v>
      </c>
      <c r="K10" s="67">
        <f>SUM(F10/E3)</f>
        <v>5.7268722466960353E-2</v>
      </c>
      <c r="L10" s="193">
        <f>SUM(J10*100/H10)</f>
        <v>77.319450006674685</v>
      </c>
      <c r="M10" s="105">
        <f t="shared" ref="M10:M19" si="1">SUM(K10*100/I10)</f>
        <v>71.487163907033263</v>
      </c>
      <c r="N10" s="179"/>
      <c r="O10" s="196">
        <f>SUM(C10/(C3/E3))</f>
        <v>20.693370165745858</v>
      </c>
      <c r="P10" s="99">
        <f>SUM(D10/(C3/E3))</f>
        <v>18.185082872928177</v>
      </c>
      <c r="Q10" s="195">
        <f>E10</f>
        <v>16</v>
      </c>
      <c r="R10" s="105">
        <f t="shared" si="0"/>
        <v>13</v>
      </c>
      <c r="S10" s="195">
        <f t="shared" ref="S10" si="2">SUM(Q10*100/O10)</f>
        <v>77.319450006674671</v>
      </c>
      <c r="T10" s="37">
        <f t="shared" ref="T10:T22" si="3">SUM(R10*100/P10)</f>
        <v>71.487163907033263</v>
      </c>
      <c r="U10" s="226">
        <v>1.390134529</v>
      </c>
      <c r="V10" s="193" t="s">
        <v>29</v>
      </c>
      <c r="W10" s="193" t="s">
        <v>29</v>
      </c>
      <c r="X10" s="193" t="s">
        <v>29</v>
      </c>
      <c r="Y10" s="225">
        <v>0</v>
      </c>
      <c r="Z10" s="22"/>
    </row>
    <row r="11" spans="1:26" x14ac:dyDescent="0.25">
      <c r="A11" s="275"/>
      <c r="B11" s="194"/>
      <c r="C11" s="193"/>
      <c r="D11" s="67">
        <v>4</v>
      </c>
      <c r="E11" s="193"/>
      <c r="F11" s="105">
        <v>3</v>
      </c>
      <c r="G11" s="179"/>
      <c r="H11" s="196"/>
      <c r="I11" s="67">
        <f>SUM(D11/C3)</f>
        <v>1.1049723756906077E-2</v>
      </c>
      <c r="J11" s="193"/>
      <c r="K11" s="71">
        <f>SUM(F11/E3)</f>
        <v>1.3215859030837005E-2</v>
      </c>
      <c r="L11" s="193"/>
      <c r="M11" s="105">
        <f>SUM(I11*100/K11)</f>
        <v>83.609576427255973</v>
      </c>
      <c r="N11" s="179"/>
      <c r="O11" s="196"/>
      <c r="P11" s="105">
        <f>SUM(D11/(C3/E3))</f>
        <v>2.5082872928176796</v>
      </c>
      <c r="Q11" s="195"/>
      <c r="R11" s="99">
        <f t="shared" si="0"/>
        <v>3</v>
      </c>
      <c r="S11" s="195"/>
      <c r="T11" s="37">
        <f>SUM(P11*100/R11)</f>
        <v>83.609576427255988</v>
      </c>
      <c r="U11" s="226"/>
      <c r="V11" s="193"/>
      <c r="W11" s="193"/>
      <c r="X11" s="193"/>
      <c r="Y11" s="225"/>
      <c r="Z11" s="22"/>
    </row>
    <row r="12" spans="1:26" x14ac:dyDescent="0.25">
      <c r="A12" s="275"/>
      <c r="B12" s="194" t="s">
        <v>13</v>
      </c>
      <c r="C12" s="193">
        <v>16</v>
      </c>
      <c r="D12" s="67">
        <v>16</v>
      </c>
      <c r="E12" s="193">
        <v>7</v>
      </c>
      <c r="F12" s="105">
        <v>5</v>
      </c>
      <c r="G12" s="179"/>
      <c r="H12" s="196">
        <f>SUM(C12/C3)</f>
        <v>4.4198895027624308E-2</v>
      </c>
      <c r="I12" s="71">
        <f>SUM(D12/C3)</f>
        <v>4.4198895027624308E-2</v>
      </c>
      <c r="J12" s="193">
        <f>SUM(E12/E3)</f>
        <v>3.0837004405286344E-2</v>
      </c>
      <c r="K12" s="67">
        <f>SUM(F12/E3)</f>
        <v>2.2026431718061675E-2</v>
      </c>
      <c r="L12" s="193">
        <f>SUM(J12*100/H12)</f>
        <v>69.768722466960355</v>
      </c>
      <c r="M12" s="105">
        <f t="shared" si="1"/>
        <v>49.834801762114544</v>
      </c>
      <c r="N12" s="179"/>
      <c r="O12" s="196">
        <f>SUM(C12/(C3/E3))</f>
        <v>10.033149171270718</v>
      </c>
      <c r="P12" s="99">
        <f>SUM(D12/(C3/E3))</f>
        <v>10.033149171270718</v>
      </c>
      <c r="Q12" s="195">
        <f>E12</f>
        <v>7</v>
      </c>
      <c r="R12" s="105">
        <f t="shared" si="0"/>
        <v>5</v>
      </c>
      <c r="S12" s="195">
        <f t="shared" ref="S12" si="4">SUM(Q12*100/O12)</f>
        <v>69.768722466960355</v>
      </c>
      <c r="T12" s="37">
        <f t="shared" si="3"/>
        <v>49.834801762114537</v>
      </c>
      <c r="U12" s="226" t="s">
        <v>29</v>
      </c>
      <c r="V12" s="193" t="s">
        <v>29</v>
      </c>
      <c r="W12" s="193" t="s">
        <v>29</v>
      </c>
      <c r="X12" s="193" t="s">
        <v>29</v>
      </c>
      <c r="Y12" s="225">
        <v>0</v>
      </c>
      <c r="Z12" s="22"/>
    </row>
    <row r="13" spans="1:26" x14ac:dyDescent="0.25">
      <c r="A13" s="275"/>
      <c r="B13" s="194"/>
      <c r="C13" s="193"/>
      <c r="D13" s="67">
        <v>0</v>
      </c>
      <c r="E13" s="193"/>
      <c r="F13" s="105">
        <v>2</v>
      </c>
      <c r="G13" s="179"/>
      <c r="H13" s="196"/>
      <c r="I13" s="67">
        <f>SUM(D13/C3)</f>
        <v>0</v>
      </c>
      <c r="J13" s="193"/>
      <c r="K13" s="71">
        <f>SUM(F13/E3)</f>
        <v>8.8105726872246704E-3</v>
      </c>
      <c r="L13" s="193"/>
      <c r="M13" s="77">
        <f>SUM(I13*100/K13)</f>
        <v>0</v>
      </c>
      <c r="N13" s="179"/>
      <c r="O13" s="196"/>
      <c r="P13" s="105">
        <f>SUM(D13/(C3/E3))</f>
        <v>0</v>
      </c>
      <c r="Q13" s="195"/>
      <c r="R13" s="99">
        <f t="shared" si="0"/>
        <v>2</v>
      </c>
      <c r="S13" s="195"/>
      <c r="T13" s="35">
        <f>SUM(P13*100/R13)</f>
        <v>0</v>
      </c>
      <c r="U13" s="226"/>
      <c r="V13" s="193"/>
      <c r="W13" s="193"/>
      <c r="X13" s="193"/>
      <c r="Y13" s="225"/>
      <c r="Z13" s="22"/>
    </row>
    <row r="14" spans="1:26" x14ac:dyDescent="0.25">
      <c r="A14" s="275"/>
      <c r="B14" s="194" t="s">
        <v>14</v>
      </c>
      <c r="C14" s="193">
        <v>0</v>
      </c>
      <c r="D14" s="67">
        <v>0</v>
      </c>
      <c r="E14" s="193">
        <v>3</v>
      </c>
      <c r="F14" s="105">
        <v>3</v>
      </c>
      <c r="G14" s="179"/>
      <c r="H14" s="193">
        <f>SUM(C14/C3)</f>
        <v>0</v>
      </c>
      <c r="I14" s="67">
        <f>SUM(D14/C3)</f>
        <v>0</v>
      </c>
      <c r="J14" s="196">
        <f>SUM(E14/E3)</f>
        <v>1.3215859030837005E-2</v>
      </c>
      <c r="K14" s="71">
        <f>SUM(F14/E3)</f>
        <v>1.3215859030837005E-2</v>
      </c>
      <c r="L14" s="263">
        <f>SUM(H14*100/J14)</f>
        <v>0</v>
      </c>
      <c r="M14" s="77">
        <f>SUM(I14*100/K14)</f>
        <v>0</v>
      </c>
      <c r="N14" s="179"/>
      <c r="O14" s="193">
        <f>SUM(C14/(C3/E3))</f>
        <v>0</v>
      </c>
      <c r="P14" s="105">
        <f>SUM(D14/(C3/E3))</f>
        <v>0</v>
      </c>
      <c r="Q14" s="261">
        <f>E14</f>
        <v>3</v>
      </c>
      <c r="R14" s="99">
        <f t="shared" si="0"/>
        <v>3</v>
      </c>
      <c r="S14" s="192">
        <f>SUM(O14*100/Q14)</f>
        <v>0</v>
      </c>
      <c r="T14" s="35">
        <f>SUM(P14*100/R14)</f>
        <v>0</v>
      </c>
      <c r="U14" s="226" t="s">
        <v>29</v>
      </c>
      <c r="V14" s="193" t="s">
        <v>29</v>
      </c>
      <c r="W14" s="193" t="s">
        <v>29</v>
      </c>
      <c r="X14" s="193" t="s">
        <v>29</v>
      </c>
      <c r="Y14" s="225">
        <v>0</v>
      </c>
      <c r="Z14" s="22"/>
    </row>
    <row r="15" spans="1:26" x14ac:dyDescent="0.25">
      <c r="A15" s="275"/>
      <c r="B15" s="194"/>
      <c r="C15" s="193"/>
      <c r="D15" s="67">
        <v>0</v>
      </c>
      <c r="E15" s="193"/>
      <c r="F15" s="105">
        <v>0</v>
      </c>
      <c r="G15" s="179"/>
      <c r="H15" s="193"/>
      <c r="I15" s="67" t="e">
        <f>SUM(D15/#REF!)</f>
        <v>#REF!</v>
      </c>
      <c r="J15" s="196"/>
      <c r="K15" s="67">
        <f>SUM(F15/E3)</f>
        <v>0</v>
      </c>
      <c r="L15" s="263"/>
      <c r="M15" s="105" t="e">
        <f t="shared" si="1"/>
        <v>#REF!</v>
      </c>
      <c r="N15" s="179"/>
      <c r="O15" s="193"/>
      <c r="P15" s="105">
        <f>SUM(D15/(C3/E3))</f>
        <v>0</v>
      </c>
      <c r="Q15" s="261"/>
      <c r="R15" s="105">
        <f t="shared" si="0"/>
        <v>0</v>
      </c>
      <c r="S15" s="192"/>
      <c r="T15" s="37" t="e">
        <f>SUM(P15*100/R15)</f>
        <v>#DIV/0!</v>
      </c>
      <c r="U15" s="226"/>
      <c r="V15" s="193"/>
      <c r="W15" s="193"/>
      <c r="X15" s="193"/>
      <c r="Y15" s="225"/>
      <c r="Z15" s="22"/>
    </row>
    <row r="16" spans="1:26" x14ac:dyDescent="0.25">
      <c r="A16" s="275"/>
      <c r="B16" s="194" t="s">
        <v>90</v>
      </c>
      <c r="C16" s="193">
        <v>67</v>
      </c>
      <c r="D16" s="67">
        <v>63</v>
      </c>
      <c r="E16" s="193">
        <v>22</v>
      </c>
      <c r="F16" s="105">
        <v>18</v>
      </c>
      <c r="G16" s="179"/>
      <c r="H16" s="196">
        <f>SUM(C16/C3)</f>
        <v>0.18508287292817679</v>
      </c>
      <c r="I16" s="71">
        <f>SUM(D16/C3)</f>
        <v>0.17403314917127072</v>
      </c>
      <c r="J16" s="193">
        <f>SUM(E16/E3)</f>
        <v>9.6916299559471369E-2</v>
      </c>
      <c r="K16" s="67">
        <f>SUM(F16/E3)</f>
        <v>7.9295154185022032E-2</v>
      </c>
      <c r="L16" s="263">
        <f t="shared" ref="L16" si="5">SUM(J16*100/H16)</f>
        <v>52.363732000789014</v>
      </c>
      <c r="M16" s="77">
        <f t="shared" si="1"/>
        <v>45.563247325361864</v>
      </c>
      <c r="N16" s="179"/>
      <c r="O16" s="196">
        <f>SUM(C16/(C3/E3))</f>
        <v>42.013812154696133</v>
      </c>
      <c r="P16" s="99">
        <f>SUM(D16/(C3/E3))</f>
        <v>39.505524861878456</v>
      </c>
      <c r="Q16" s="195">
        <f>E16</f>
        <v>22</v>
      </c>
      <c r="R16" s="105">
        <f t="shared" si="0"/>
        <v>18</v>
      </c>
      <c r="S16" s="192">
        <f t="shared" ref="S16" si="6">SUM(Q16*100/O16)</f>
        <v>52.363732000789007</v>
      </c>
      <c r="T16" s="35">
        <f t="shared" si="3"/>
        <v>45.563247325361857</v>
      </c>
      <c r="U16" s="226">
        <v>0.69506726500000005</v>
      </c>
      <c r="V16" s="196">
        <v>1.042600897</v>
      </c>
      <c r="W16" s="193" t="s">
        <v>29</v>
      </c>
      <c r="X16" s="193">
        <v>0.69506726500000005</v>
      </c>
      <c r="Y16" s="225">
        <v>3</v>
      </c>
      <c r="Z16" s="22"/>
    </row>
    <row r="17" spans="1:26" x14ac:dyDescent="0.25">
      <c r="A17" s="275"/>
      <c r="B17" s="194"/>
      <c r="C17" s="193"/>
      <c r="D17" s="67">
        <v>4</v>
      </c>
      <c r="E17" s="193"/>
      <c r="F17" s="105">
        <v>4</v>
      </c>
      <c r="G17" s="179"/>
      <c r="H17" s="196"/>
      <c r="I17" s="67">
        <f>SUM(D17/C3)</f>
        <v>1.1049723756906077E-2</v>
      </c>
      <c r="J17" s="193"/>
      <c r="K17" s="71">
        <f>SUM(F17/E3)</f>
        <v>1.7621145374449341E-2</v>
      </c>
      <c r="L17" s="263"/>
      <c r="M17" s="105">
        <f>SUM(I17*100/K17)</f>
        <v>62.707182320441973</v>
      </c>
      <c r="N17" s="179"/>
      <c r="O17" s="196"/>
      <c r="P17" s="105">
        <f>SUM(D17/(C3/E3))</f>
        <v>2.5082872928176796</v>
      </c>
      <c r="Q17" s="195"/>
      <c r="R17" s="99">
        <f t="shared" si="0"/>
        <v>4</v>
      </c>
      <c r="S17" s="192"/>
      <c r="T17" s="37">
        <f>SUM(P17*100/R17)</f>
        <v>62.707182320441987</v>
      </c>
      <c r="U17" s="226"/>
      <c r="V17" s="196"/>
      <c r="W17" s="193"/>
      <c r="X17" s="193"/>
      <c r="Y17" s="225"/>
      <c r="Z17" s="22"/>
    </row>
    <row r="18" spans="1:26" x14ac:dyDescent="0.25">
      <c r="A18" s="275"/>
      <c r="B18" s="194" t="s">
        <v>15</v>
      </c>
      <c r="C18" s="193">
        <v>9</v>
      </c>
      <c r="D18" s="67">
        <v>9</v>
      </c>
      <c r="E18" s="193">
        <v>3</v>
      </c>
      <c r="F18" s="105">
        <v>3</v>
      </c>
      <c r="G18" s="179"/>
      <c r="H18" s="196">
        <f>SUM(C18/C3)</f>
        <v>2.4861878453038673E-2</v>
      </c>
      <c r="I18" s="71">
        <f>SUM(D18/C3)</f>
        <v>2.4861878453038673E-2</v>
      </c>
      <c r="J18" s="193">
        <f>SUM(E18/E3)</f>
        <v>1.3215859030837005E-2</v>
      </c>
      <c r="K18" s="67">
        <f>SUM(F18/E3)</f>
        <v>1.3215859030837005E-2</v>
      </c>
      <c r="L18" s="263">
        <f t="shared" ref="L18" si="7">SUM(J18*100/H18)</f>
        <v>53.157121879588843</v>
      </c>
      <c r="M18" s="77">
        <f t="shared" si="1"/>
        <v>53.157121879588843</v>
      </c>
      <c r="N18" s="179"/>
      <c r="O18" s="196">
        <f>SUM(C18/(C3/E3))</f>
        <v>5.6436464088397793</v>
      </c>
      <c r="P18" s="99">
        <f>SUM(D18/(C3/E3))</f>
        <v>5.6436464088397793</v>
      </c>
      <c r="Q18" s="195">
        <f>E18</f>
        <v>3</v>
      </c>
      <c r="R18" s="105">
        <f t="shared" si="0"/>
        <v>3</v>
      </c>
      <c r="S18" s="192">
        <f t="shared" ref="S18" si="8">SUM(Q18*100/O18)</f>
        <v>53.157121879588836</v>
      </c>
      <c r="T18" s="35">
        <f t="shared" si="3"/>
        <v>53.157121879588836</v>
      </c>
      <c r="U18" s="226" t="s">
        <v>29</v>
      </c>
      <c r="V18" s="193" t="s">
        <v>29</v>
      </c>
      <c r="W18" s="193" t="s">
        <v>29</v>
      </c>
      <c r="X18" s="193" t="s">
        <v>29</v>
      </c>
      <c r="Y18" s="225">
        <v>1</v>
      </c>
      <c r="Z18" s="22"/>
    </row>
    <row r="19" spans="1:26" x14ac:dyDescent="0.25">
      <c r="A19" s="275"/>
      <c r="B19" s="194"/>
      <c r="C19" s="193"/>
      <c r="D19" s="67">
        <v>0</v>
      </c>
      <c r="E19" s="193"/>
      <c r="F19" s="105">
        <v>0</v>
      </c>
      <c r="G19" s="179"/>
      <c r="H19" s="196"/>
      <c r="I19" s="67">
        <f>SUM(D19/C3)</f>
        <v>0</v>
      </c>
      <c r="J19" s="193"/>
      <c r="K19" s="67">
        <f>SUM(F19/E3)</f>
        <v>0</v>
      </c>
      <c r="L19" s="263"/>
      <c r="M19" s="105" t="e">
        <f t="shared" si="1"/>
        <v>#DIV/0!</v>
      </c>
      <c r="N19" s="179"/>
      <c r="O19" s="196"/>
      <c r="P19" s="105">
        <f>SUM(D19/(C3/E3))</f>
        <v>0</v>
      </c>
      <c r="Q19" s="195"/>
      <c r="R19" s="105">
        <f t="shared" si="0"/>
        <v>0</v>
      </c>
      <c r="S19" s="192"/>
      <c r="T19" s="37" t="e">
        <f>SUM(P19*100/R19)</f>
        <v>#DIV/0!</v>
      </c>
      <c r="U19" s="226"/>
      <c r="V19" s="193"/>
      <c r="W19" s="193"/>
      <c r="X19" s="193"/>
      <c r="Y19" s="225"/>
      <c r="Z19" s="22"/>
    </row>
    <row r="20" spans="1:26" x14ac:dyDescent="0.25">
      <c r="A20" s="275"/>
      <c r="B20" s="194" t="s">
        <v>89</v>
      </c>
      <c r="C20" s="193">
        <v>7</v>
      </c>
      <c r="D20" s="67">
        <v>6</v>
      </c>
      <c r="E20" s="193">
        <v>7</v>
      </c>
      <c r="F20" s="105">
        <v>5</v>
      </c>
      <c r="G20" s="179"/>
      <c r="H20" s="193">
        <f>SUM(C20/C3)</f>
        <v>1.9337016574585635E-2</v>
      </c>
      <c r="I20" s="67">
        <f>SUM(D20/C3)</f>
        <v>1.6574585635359115E-2</v>
      </c>
      <c r="J20" s="196">
        <f>SUM(E20/E3)</f>
        <v>3.0837004405286344E-2</v>
      </c>
      <c r="K20" s="71">
        <f>SUM(F20/E3)</f>
        <v>2.2026431718061675E-2</v>
      </c>
      <c r="L20" s="193">
        <f>SUM(H20*100/J20)</f>
        <v>62.707182320441987</v>
      </c>
      <c r="M20" s="105">
        <f>SUM(I20*100/K20)</f>
        <v>75.248618784530379</v>
      </c>
      <c r="N20" s="179"/>
      <c r="O20" s="193">
        <f>SUM(C20/(C3/E3))</f>
        <v>4.3895027624309391</v>
      </c>
      <c r="P20" s="105">
        <f>SUM(D20/(C3/E3))</f>
        <v>3.7624309392265194</v>
      </c>
      <c r="Q20" s="261">
        <f>E20</f>
        <v>7</v>
      </c>
      <c r="R20" s="99">
        <f t="shared" si="0"/>
        <v>5</v>
      </c>
      <c r="S20" s="195">
        <f>SUM(O20*100/Q20)</f>
        <v>62.707182320441987</v>
      </c>
      <c r="T20" s="37">
        <f>SUM(P20*100/R20)</f>
        <v>75.248618784530393</v>
      </c>
      <c r="U20" s="226" t="s">
        <v>29</v>
      </c>
      <c r="V20" s="193">
        <v>0.34753363199999998</v>
      </c>
      <c r="W20" s="193" t="s">
        <v>29</v>
      </c>
      <c r="X20" s="193" t="s">
        <v>29</v>
      </c>
      <c r="Y20" s="225">
        <v>0</v>
      </c>
      <c r="Z20" s="22"/>
    </row>
    <row r="21" spans="1:26" x14ac:dyDescent="0.25">
      <c r="A21" s="275"/>
      <c r="B21" s="194"/>
      <c r="C21" s="193"/>
      <c r="D21" s="67">
        <v>1</v>
      </c>
      <c r="E21" s="193"/>
      <c r="F21" s="105">
        <v>2</v>
      </c>
      <c r="G21" s="179"/>
      <c r="H21" s="193"/>
      <c r="I21" s="67">
        <f>SUM(D21/C3)</f>
        <v>2.7624309392265192E-3</v>
      </c>
      <c r="J21" s="196"/>
      <c r="K21" s="71">
        <f>SUM(F21/E3)</f>
        <v>8.8105726872246704E-3</v>
      </c>
      <c r="L21" s="193"/>
      <c r="M21" s="77">
        <f t="shared" ref="M21:M23" si="9">SUM(I21*100/K21)</f>
        <v>31.353591160220986</v>
      </c>
      <c r="N21" s="179"/>
      <c r="O21" s="193"/>
      <c r="P21" s="105">
        <f>SUM(D21/(C3/E3))</f>
        <v>0.6270718232044199</v>
      </c>
      <c r="Q21" s="261"/>
      <c r="R21" s="99">
        <f t="shared" si="0"/>
        <v>2</v>
      </c>
      <c r="S21" s="195"/>
      <c r="T21" s="35">
        <f>SUM(P21*100/R21)</f>
        <v>31.353591160220994</v>
      </c>
      <c r="U21" s="226"/>
      <c r="V21" s="193"/>
      <c r="W21" s="193"/>
      <c r="X21" s="193"/>
      <c r="Y21" s="225"/>
      <c r="Z21" s="22"/>
    </row>
    <row r="22" spans="1:26" x14ac:dyDescent="0.25">
      <c r="A22" s="275"/>
      <c r="B22" s="194" t="s">
        <v>16</v>
      </c>
      <c r="C22" s="193">
        <v>6</v>
      </c>
      <c r="D22" s="67">
        <v>5</v>
      </c>
      <c r="E22" s="193">
        <v>4</v>
      </c>
      <c r="F22" s="105">
        <v>3</v>
      </c>
      <c r="G22" s="179"/>
      <c r="H22" s="193">
        <f>SUM(C22/C3)</f>
        <v>1.6574585635359115E-2</v>
      </c>
      <c r="I22" s="71">
        <f>SUM(D22/C3)</f>
        <v>1.3812154696132596E-2</v>
      </c>
      <c r="J22" s="196">
        <f>SUM(E22/E3)</f>
        <v>1.7621145374449341E-2</v>
      </c>
      <c r="K22" s="67">
        <f>SUM(F22/E3)</f>
        <v>1.3215859030837005E-2</v>
      </c>
      <c r="L22" s="193">
        <f>SUM(H22*100/J22)</f>
        <v>94.060773480662974</v>
      </c>
      <c r="M22" s="105">
        <f>SUM(K22*100/I22)</f>
        <v>95.682819383259925</v>
      </c>
      <c r="N22" s="179"/>
      <c r="O22" s="193">
        <f>SUM(C22/(C3/E3))</f>
        <v>3.7624309392265194</v>
      </c>
      <c r="P22" s="99">
        <f>SUM(D22/(C3/E3))</f>
        <v>3.1353591160220997</v>
      </c>
      <c r="Q22" s="261">
        <f>E22</f>
        <v>4</v>
      </c>
      <c r="R22" s="105">
        <f t="shared" si="0"/>
        <v>3</v>
      </c>
      <c r="S22" s="195">
        <f>SUM(O22*100/Q22)</f>
        <v>94.060773480662988</v>
      </c>
      <c r="T22" s="37">
        <f t="shared" si="3"/>
        <v>95.682819383259897</v>
      </c>
      <c r="U22" s="226" t="s">
        <v>29</v>
      </c>
      <c r="V22" s="193">
        <v>0.34753363199999998</v>
      </c>
      <c r="W22" s="193" t="s">
        <v>29</v>
      </c>
      <c r="X22" s="193" t="s">
        <v>29</v>
      </c>
      <c r="Y22" s="225">
        <v>0</v>
      </c>
      <c r="Z22" s="22"/>
    </row>
    <row r="23" spans="1:26" x14ac:dyDescent="0.25">
      <c r="A23" s="275"/>
      <c r="B23" s="262"/>
      <c r="C23" s="205"/>
      <c r="D23" s="63">
        <v>1</v>
      </c>
      <c r="E23" s="205"/>
      <c r="F23" s="65">
        <v>1</v>
      </c>
      <c r="G23" s="88"/>
      <c r="H23" s="205"/>
      <c r="I23" s="63">
        <f>SUM(D23/C3)</f>
        <v>2.7624309392265192E-3</v>
      </c>
      <c r="J23" s="217"/>
      <c r="K23" s="11">
        <f>SUM(F23/E3)</f>
        <v>4.4052863436123352E-3</v>
      </c>
      <c r="L23" s="205"/>
      <c r="M23" s="65">
        <f t="shared" si="9"/>
        <v>62.707182320441973</v>
      </c>
      <c r="N23" s="88"/>
      <c r="O23" s="205"/>
      <c r="P23" s="65">
        <f>SUM(D23/(C3/E3))</f>
        <v>0.6270718232044199</v>
      </c>
      <c r="Q23" s="274"/>
      <c r="R23" s="62">
        <f t="shared" si="0"/>
        <v>1</v>
      </c>
      <c r="S23" s="204"/>
      <c r="T23" s="36">
        <f>SUM(P23*100/R23)</f>
        <v>62.707182320441987</v>
      </c>
      <c r="U23" s="230"/>
      <c r="V23" s="205"/>
      <c r="W23" s="205"/>
      <c r="X23" s="205"/>
      <c r="Y23" s="228"/>
      <c r="Z23" s="22"/>
    </row>
    <row r="24" spans="1:26" x14ac:dyDescent="0.25">
      <c r="A24" s="275"/>
      <c r="B24" s="9"/>
      <c r="C24" s="6"/>
      <c r="D24" s="6"/>
      <c r="E24" s="6"/>
      <c r="F24" s="6"/>
      <c r="G24" s="6"/>
      <c r="H24" s="6"/>
      <c r="I24" s="6"/>
      <c r="J24" s="6"/>
      <c r="K24" s="6"/>
      <c r="L24" s="6"/>
      <c r="M24" s="9"/>
      <c r="N24" s="6"/>
      <c r="O24" s="6"/>
      <c r="P24" s="6"/>
      <c r="Q24" s="6"/>
      <c r="R24" s="6"/>
      <c r="S24" s="6"/>
      <c r="T24" s="6"/>
      <c r="U24" s="6"/>
      <c r="V24" s="6"/>
      <c r="W24" s="6"/>
      <c r="X24" s="6"/>
      <c r="Y24" s="6"/>
      <c r="Z24" s="6"/>
    </row>
    <row r="25" spans="1:26" ht="18.75" x14ac:dyDescent="0.25">
      <c r="A25" s="275" t="s">
        <v>95</v>
      </c>
      <c r="B25" s="86"/>
      <c r="C25" s="86"/>
      <c r="D25" s="86"/>
      <c r="E25" s="166"/>
      <c r="F25" s="167"/>
      <c r="G25" s="214" t="s">
        <v>49</v>
      </c>
      <c r="H25" s="247"/>
      <c r="I25" s="247"/>
      <c r="J25" s="248"/>
      <c r="K25" s="249" t="s">
        <v>87</v>
      </c>
      <c r="L25" s="203"/>
      <c r="M25" s="203"/>
      <c r="N25" s="203"/>
      <c r="O25" s="203"/>
      <c r="P25" s="203"/>
      <c r="Q25" s="218"/>
      <c r="R25" s="86"/>
      <c r="S25" s="86"/>
      <c r="T25" s="86"/>
      <c r="U25" s="86"/>
      <c r="V25" s="86"/>
      <c r="W25" s="86"/>
      <c r="X25" s="86"/>
      <c r="Y25" s="86"/>
      <c r="Z25" s="86"/>
    </row>
    <row r="26" spans="1:26" ht="21" x14ac:dyDescent="0.25">
      <c r="A26" s="275"/>
      <c r="B26" s="86"/>
      <c r="C26" s="86"/>
      <c r="D26" s="86"/>
      <c r="E26" s="278" t="s">
        <v>43</v>
      </c>
      <c r="F26" s="279"/>
      <c r="G26" s="278" t="s">
        <v>5</v>
      </c>
      <c r="H26" s="280"/>
      <c r="I26" s="278" t="s">
        <v>6</v>
      </c>
      <c r="J26" s="281"/>
      <c r="K26" s="265" t="s">
        <v>5</v>
      </c>
      <c r="L26" s="212"/>
      <c r="M26" s="266"/>
      <c r="N26" s="211" t="s">
        <v>6</v>
      </c>
      <c r="O26" s="212"/>
      <c r="P26" s="266"/>
      <c r="Q26" s="282" t="s">
        <v>4</v>
      </c>
      <c r="R26" s="86"/>
      <c r="S26" s="86"/>
      <c r="T26" s="86"/>
      <c r="U26" s="86"/>
      <c r="V26" s="86"/>
      <c r="W26" s="86"/>
      <c r="X26" s="86"/>
      <c r="Y26" s="86"/>
      <c r="Z26" s="86"/>
    </row>
    <row r="27" spans="1:26" ht="45" x14ac:dyDescent="0.25">
      <c r="A27" s="275"/>
      <c r="B27" s="86"/>
      <c r="C27" s="86"/>
      <c r="D27" s="86"/>
      <c r="E27" s="52" t="s">
        <v>0</v>
      </c>
      <c r="F27" s="32" t="s">
        <v>1</v>
      </c>
      <c r="G27" s="52" t="s">
        <v>0</v>
      </c>
      <c r="H27" s="33" t="s">
        <v>8</v>
      </c>
      <c r="I27" s="52" t="s">
        <v>1</v>
      </c>
      <c r="J27" s="32" t="s">
        <v>9</v>
      </c>
      <c r="K27" s="93" t="s">
        <v>0</v>
      </c>
      <c r="L27" s="119" t="s">
        <v>8</v>
      </c>
      <c r="M27" s="92" t="s">
        <v>46</v>
      </c>
      <c r="N27" s="94" t="s">
        <v>1</v>
      </c>
      <c r="O27" s="118" t="s">
        <v>9</v>
      </c>
      <c r="P27" s="95" t="s">
        <v>46</v>
      </c>
      <c r="Q27" s="282"/>
      <c r="R27" s="86"/>
      <c r="S27" s="86"/>
      <c r="T27" s="86"/>
      <c r="U27" s="86"/>
      <c r="V27" s="86"/>
      <c r="W27" s="86"/>
      <c r="X27" s="86"/>
      <c r="Y27" s="86"/>
      <c r="Z27" s="86"/>
    </row>
    <row r="28" spans="1:26" x14ac:dyDescent="0.25">
      <c r="A28" s="275"/>
      <c r="B28" s="86"/>
      <c r="C28" s="86"/>
      <c r="D28" s="86"/>
      <c r="E28" s="221" t="s">
        <v>42</v>
      </c>
      <c r="F28" s="222"/>
      <c r="G28" s="283">
        <v>362</v>
      </c>
      <c r="H28" s="47">
        <v>319</v>
      </c>
      <c r="I28" s="254">
        <v>227</v>
      </c>
      <c r="J28" s="68">
        <v>192</v>
      </c>
      <c r="K28" s="256">
        <v>689</v>
      </c>
      <c r="L28" s="66">
        <v>574</v>
      </c>
      <c r="M28" s="227">
        <f>SUM(K28/G28)</f>
        <v>1.9033149171270718</v>
      </c>
      <c r="N28" s="195">
        <v>418</v>
      </c>
      <c r="O28" s="105">
        <v>331</v>
      </c>
      <c r="P28" s="225">
        <f>SUM(N28/I28)</f>
        <v>1.841409691629956</v>
      </c>
      <c r="Q28" s="225">
        <f>SUM(P28*100/M28)</f>
        <v>96.747504843257502</v>
      </c>
      <c r="R28" s="86"/>
      <c r="S28" s="86"/>
      <c r="T28" s="86"/>
      <c r="U28" s="86"/>
      <c r="V28" s="86"/>
      <c r="W28" s="86"/>
      <c r="X28" s="86"/>
      <c r="Y28" s="86"/>
      <c r="Z28" s="86"/>
    </row>
    <row r="29" spans="1:26" x14ac:dyDescent="0.25">
      <c r="A29" s="275"/>
      <c r="B29" s="86"/>
      <c r="C29" s="86"/>
      <c r="D29" s="86"/>
      <c r="E29" s="223"/>
      <c r="F29" s="224"/>
      <c r="G29" s="284"/>
      <c r="H29" s="48">
        <v>43</v>
      </c>
      <c r="I29" s="255"/>
      <c r="J29" s="69">
        <v>35</v>
      </c>
      <c r="K29" s="257"/>
      <c r="L29" s="65">
        <v>115</v>
      </c>
      <c r="M29" s="228"/>
      <c r="N29" s="204"/>
      <c r="O29" s="62">
        <v>87</v>
      </c>
      <c r="P29" s="228"/>
      <c r="Q29" s="228"/>
      <c r="R29" s="86"/>
      <c r="S29" s="86"/>
      <c r="T29" s="86"/>
      <c r="U29" s="86"/>
      <c r="V29" s="86"/>
      <c r="W29" s="86"/>
      <c r="X29" s="86"/>
      <c r="Y29" s="86"/>
      <c r="Z29" s="86"/>
    </row>
    <row r="30" spans="1:26" x14ac:dyDescent="0.25">
      <c r="A30" s="275"/>
      <c r="B30" s="86"/>
      <c r="C30" s="86"/>
      <c r="D30" s="86"/>
      <c r="E30" s="169">
        <v>1711</v>
      </c>
      <c r="F30" s="47">
        <v>1721</v>
      </c>
      <c r="G30" s="193">
        <v>7</v>
      </c>
      <c r="H30" s="225"/>
      <c r="I30" s="238">
        <v>35.119999999999997</v>
      </c>
      <c r="J30" s="239"/>
      <c r="K30" s="193">
        <v>2</v>
      </c>
      <c r="L30" s="193"/>
      <c r="M30" s="67">
        <f t="shared" ref="M30:M37" si="10">SUM(K30/G30)</f>
        <v>0.2857142857142857</v>
      </c>
      <c r="N30" s="241">
        <v>8.6</v>
      </c>
      <c r="O30" s="241"/>
      <c r="P30" s="72">
        <f>SUM(N30/I30)</f>
        <v>0.244874715261959</v>
      </c>
      <c r="Q30" s="72"/>
      <c r="R30" s="86"/>
      <c r="S30" s="86"/>
      <c r="T30" s="86"/>
      <c r="U30" s="86"/>
      <c r="V30" s="86"/>
      <c r="W30" s="86"/>
      <c r="X30" s="86"/>
      <c r="Y30" s="86"/>
      <c r="Z30" s="86"/>
    </row>
    <row r="31" spans="1:26" x14ac:dyDescent="0.25">
      <c r="A31" s="275"/>
      <c r="B31" s="86"/>
      <c r="C31" s="86"/>
      <c r="D31" s="86"/>
      <c r="E31" s="169">
        <v>1712</v>
      </c>
      <c r="F31" s="50">
        <v>1722</v>
      </c>
      <c r="G31" s="193">
        <v>93</v>
      </c>
      <c r="H31" s="225"/>
      <c r="I31" s="232">
        <v>44.12</v>
      </c>
      <c r="J31" s="233"/>
      <c r="K31" s="196">
        <v>36</v>
      </c>
      <c r="L31" s="196"/>
      <c r="M31" s="67">
        <f t="shared" si="10"/>
        <v>0.38709677419354838</v>
      </c>
      <c r="N31" s="235">
        <v>10.6</v>
      </c>
      <c r="O31" s="235"/>
      <c r="P31" s="72">
        <f>SUM(N31/I31)</f>
        <v>0.24025385312783318</v>
      </c>
      <c r="Q31" s="72"/>
      <c r="R31" s="86"/>
      <c r="S31" s="86"/>
      <c r="T31" s="86"/>
      <c r="U31" s="86"/>
      <c r="V31" s="86"/>
      <c r="W31" s="86"/>
      <c r="X31" s="86"/>
      <c r="Y31" s="86"/>
      <c r="Z31" s="86"/>
    </row>
    <row r="32" spans="1:26" x14ac:dyDescent="0.25">
      <c r="A32" s="275"/>
      <c r="B32" s="86"/>
      <c r="C32" s="86"/>
      <c r="D32" s="86"/>
      <c r="E32" s="169">
        <v>1713</v>
      </c>
      <c r="F32" s="50">
        <v>1723</v>
      </c>
      <c r="G32" s="193">
        <v>76</v>
      </c>
      <c r="H32" s="225"/>
      <c r="I32" s="232">
        <v>52.12</v>
      </c>
      <c r="J32" s="233"/>
      <c r="K32" s="196">
        <v>19</v>
      </c>
      <c r="L32" s="196"/>
      <c r="M32" s="67">
        <f t="shared" si="10"/>
        <v>0.25</v>
      </c>
      <c r="N32" s="235">
        <v>12.6</v>
      </c>
      <c r="O32" s="235"/>
      <c r="P32" s="72">
        <f>SUM(N32/I32)</f>
        <v>0.24174980813507291</v>
      </c>
      <c r="Q32" s="72"/>
      <c r="R32" s="86"/>
      <c r="S32" s="86"/>
      <c r="T32" s="86"/>
      <c r="U32" s="86"/>
      <c r="V32" s="86"/>
      <c r="W32" s="86"/>
      <c r="X32" s="86"/>
      <c r="Y32" s="86"/>
      <c r="Z32" s="86"/>
    </row>
    <row r="33" spans="1:26" x14ac:dyDescent="0.25">
      <c r="A33" s="275"/>
      <c r="B33" s="86"/>
      <c r="C33" s="86"/>
      <c r="D33" s="86"/>
      <c r="E33" s="169">
        <v>1714</v>
      </c>
      <c r="F33" s="50">
        <v>1724</v>
      </c>
      <c r="G33" s="193">
        <v>110</v>
      </c>
      <c r="H33" s="225"/>
      <c r="I33" s="232">
        <v>32.119999999999997</v>
      </c>
      <c r="J33" s="233"/>
      <c r="K33" s="196">
        <v>34</v>
      </c>
      <c r="L33" s="196"/>
      <c r="M33" s="67">
        <f t="shared" si="10"/>
        <v>0.30909090909090908</v>
      </c>
      <c r="N33" s="235">
        <v>8.6</v>
      </c>
      <c r="O33" s="235"/>
      <c r="P33" s="72">
        <f>SUM(N33/I33)</f>
        <v>0.26774595267745954</v>
      </c>
      <c r="Q33" s="72"/>
      <c r="R33" s="86"/>
      <c r="S33" s="86"/>
      <c r="T33" s="86"/>
      <c r="U33" s="86"/>
      <c r="V33" s="86"/>
      <c r="W33" s="86"/>
      <c r="X33" s="86"/>
      <c r="Y33" s="86"/>
      <c r="Z33" s="86"/>
    </row>
    <row r="34" spans="1:26" x14ac:dyDescent="0.25">
      <c r="A34" s="275"/>
      <c r="B34" s="86"/>
      <c r="C34" s="86"/>
      <c r="D34" s="86"/>
      <c r="E34" s="169">
        <v>1715</v>
      </c>
      <c r="F34" s="50">
        <v>1725</v>
      </c>
      <c r="G34" s="193">
        <v>21</v>
      </c>
      <c r="H34" s="225"/>
      <c r="I34" s="232">
        <v>27.12</v>
      </c>
      <c r="J34" s="233"/>
      <c r="K34" s="193">
        <v>6</v>
      </c>
      <c r="L34" s="193"/>
      <c r="M34" s="67">
        <f t="shared" si="10"/>
        <v>0.2857142857142857</v>
      </c>
      <c r="N34" s="243">
        <v>5.6</v>
      </c>
      <c r="O34" s="243"/>
      <c r="P34" s="72">
        <f>SUM(N34/I34)</f>
        <v>0.20648967551622416</v>
      </c>
      <c r="Q34" s="72"/>
      <c r="R34" s="86"/>
      <c r="S34" s="86"/>
      <c r="T34" s="86"/>
      <c r="U34" s="86"/>
      <c r="V34" s="86"/>
      <c r="W34" s="86"/>
      <c r="X34" s="86"/>
      <c r="Y34" s="86"/>
      <c r="Z34" s="86"/>
    </row>
    <row r="35" spans="1:26" x14ac:dyDescent="0.25">
      <c r="A35" s="275"/>
      <c r="B35" s="86"/>
      <c r="C35" s="86"/>
      <c r="D35" s="86"/>
      <c r="E35" s="169">
        <v>1716</v>
      </c>
      <c r="F35" s="50">
        <v>1726</v>
      </c>
      <c r="G35" s="193">
        <v>19</v>
      </c>
      <c r="H35" s="225"/>
      <c r="I35" s="232"/>
      <c r="J35" s="233"/>
      <c r="K35" s="193">
        <v>1</v>
      </c>
      <c r="L35" s="193"/>
      <c r="M35" s="67">
        <f t="shared" si="10"/>
        <v>5.2631578947368418E-2</v>
      </c>
      <c r="N35" s="235"/>
      <c r="O35" s="235"/>
      <c r="P35" s="72"/>
      <c r="Q35" s="72"/>
      <c r="R35" s="86"/>
      <c r="S35" s="86"/>
      <c r="T35" s="86"/>
      <c r="U35" s="86"/>
      <c r="V35" s="86"/>
      <c r="W35" s="86"/>
      <c r="X35" s="86"/>
      <c r="Y35" s="86"/>
      <c r="Z35" s="86"/>
    </row>
    <row r="36" spans="1:26" x14ac:dyDescent="0.25">
      <c r="A36" s="275"/>
      <c r="B36" s="86"/>
      <c r="C36" s="86"/>
      <c r="D36" s="86"/>
      <c r="E36" s="169">
        <v>1717</v>
      </c>
      <c r="F36" s="50">
        <v>1727</v>
      </c>
      <c r="G36" s="193">
        <v>19</v>
      </c>
      <c r="H36" s="225"/>
      <c r="I36" s="232">
        <v>13.12</v>
      </c>
      <c r="J36" s="233"/>
      <c r="K36" s="196">
        <v>6</v>
      </c>
      <c r="L36" s="196"/>
      <c r="M36" s="67">
        <f t="shared" si="10"/>
        <v>0.31578947368421051</v>
      </c>
      <c r="N36" s="235"/>
      <c r="O36" s="235"/>
      <c r="P36" s="72"/>
      <c r="Q36" s="72"/>
      <c r="R36" s="86"/>
      <c r="S36" s="86"/>
      <c r="T36" s="86"/>
      <c r="U36" s="86"/>
      <c r="V36" s="86"/>
      <c r="W36" s="86"/>
      <c r="X36" s="86"/>
      <c r="Y36" s="86"/>
      <c r="Z36" s="86"/>
    </row>
    <row r="37" spans="1:26" x14ac:dyDescent="0.25">
      <c r="A37" s="275"/>
      <c r="B37" s="86"/>
      <c r="C37" s="86"/>
      <c r="D37" s="86"/>
      <c r="E37" s="169">
        <v>1718</v>
      </c>
      <c r="F37" s="50">
        <v>1728</v>
      </c>
      <c r="G37" s="193">
        <v>5</v>
      </c>
      <c r="H37" s="225"/>
      <c r="I37" s="232"/>
      <c r="J37" s="233"/>
      <c r="K37" s="193">
        <v>1</v>
      </c>
      <c r="L37" s="193"/>
      <c r="M37" s="67">
        <f t="shared" si="10"/>
        <v>0.2</v>
      </c>
      <c r="N37" s="235"/>
      <c r="O37" s="235"/>
      <c r="P37" s="72"/>
      <c r="Q37" s="72"/>
      <c r="R37" s="86"/>
      <c r="S37" s="86"/>
      <c r="T37" s="86"/>
      <c r="U37" s="86"/>
      <c r="V37" s="86"/>
      <c r="W37" s="86"/>
      <c r="X37" s="86"/>
      <c r="Y37" s="86"/>
      <c r="Z37" s="86"/>
    </row>
    <row r="38" spans="1:26" x14ac:dyDescent="0.25">
      <c r="A38" s="275"/>
      <c r="B38" s="86"/>
      <c r="C38" s="86"/>
      <c r="D38" s="86"/>
      <c r="E38" s="169">
        <v>1719</v>
      </c>
      <c r="F38" s="50">
        <v>1729</v>
      </c>
      <c r="G38" s="193"/>
      <c r="H38" s="225"/>
      <c r="I38" s="232">
        <v>9.1199999999999992</v>
      </c>
      <c r="J38" s="233"/>
      <c r="K38" s="193"/>
      <c r="L38" s="193"/>
      <c r="M38" s="67"/>
      <c r="N38" s="235"/>
      <c r="O38" s="235"/>
      <c r="P38" s="72"/>
      <c r="Q38" s="72"/>
      <c r="R38" s="86"/>
      <c r="S38" s="86"/>
      <c r="T38" s="86"/>
      <c r="U38" s="86"/>
      <c r="V38" s="86"/>
      <c r="W38" s="86"/>
      <c r="X38" s="86"/>
      <c r="Y38" s="86"/>
      <c r="Z38" s="86"/>
    </row>
    <row r="39" spans="1:26" x14ac:dyDescent="0.25">
      <c r="A39" s="275"/>
      <c r="B39" s="86"/>
      <c r="C39" s="86"/>
      <c r="D39" s="86"/>
      <c r="E39" s="169">
        <v>1720</v>
      </c>
      <c r="F39" s="50">
        <v>1730</v>
      </c>
      <c r="G39" s="193"/>
      <c r="H39" s="225"/>
      <c r="I39" s="232"/>
      <c r="J39" s="233"/>
      <c r="K39" s="193"/>
      <c r="L39" s="193"/>
      <c r="M39" s="67"/>
      <c r="N39" s="235"/>
      <c r="O39" s="235"/>
      <c r="P39" s="72"/>
      <c r="Q39" s="72"/>
      <c r="R39" s="86"/>
      <c r="S39" s="86"/>
      <c r="T39" s="86"/>
      <c r="U39" s="86"/>
      <c r="V39" s="86"/>
      <c r="W39" s="86"/>
      <c r="X39" s="86"/>
      <c r="Y39" s="86"/>
      <c r="Z39" s="86"/>
    </row>
    <row r="40" spans="1:26" x14ac:dyDescent="0.25">
      <c r="A40" s="275"/>
      <c r="B40" s="86"/>
      <c r="C40" s="86"/>
      <c r="D40" s="86"/>
      <c r="E40" s="169">
        <v>1721</v>
      </c>
      <c r="F40" s="50">
        <v>1731</v>
      </c>
      <c r="G40" s="193"/>
      <c r="H40" s="225"/>
      <c r="I40" s="232">
        <v>14.12</v>
      </c>
      <c r="J40" s="233"/>
      <c r="K40" s="193"/>
      <c r="L40" s="193"/>
      <c r="M40" s="67"/>
      <c r="N40" s="235"/>
      <c r="O40" s="235"/>
      <c r="P40" s="72"/>
      <c r="Q40" s="72"/>
      <c r="R40" s="86"/>
      <c r="S40" s="86"/>
      <c r="T40" s="86"/>
      <c r="U40" s="86"/>
      <c r="V40" s="86"/>
      <c r="W40" s="86"/>
      <c r="X40" s="86"/>
      <c r="Y40" s="86"/>
      <c r="Z40" s="86"/>
    </row>
    <row r="41" spans="1:26" x14ac:dyDescent="0.25">
      <c r="A41" s="275"/>
      <c r="B41" s="86"/>
      <c r="C41" s="86"/>
      <c r="D41" s="86"/>
      <c r="E41" s="171">
        <v>1722</v>
      </c>
      <c r="F41" s="48">
        <v>1732</v>
      </c>
      <c r="G41" s="205">
        <v>12</v>
      </c>
      <c r="H41" s="228"/>
      <c r="I41" s="258"/>
      <c r="J41" s="259"/>
      <c r="K41" s="205">
        <v>4</v>
      </c>
      <c r="L41" s="205"/>
      <c r="M41" s="63">
        <f>SUM(K41/G41)</f>
        <v>0.33333333333333331</v>
      </c>
      <c r="N41" s="260"/>
      <c r="O41" s="260"/>
      <c r="P41" s="172"/>
      <c r="Q41" s="172"/>
      <c r="R41" s="86"/>
      <c r="S41" s="86"/>
      <c r="T41" s="86"/>
      <c r="U41" s="86"/>
      <c r="V41" s="86"/>
      <c r="W41" s="86"/>
      <c r="X41" s="86"/>
      <c r="Y41" s="86"/>
      <c r="Z41" s="86"/>
    </row>
    <row r="42" spans="1:26" ht="111" customHeight="1" x14ac:dyDescent="0.25">
      <c r="A42" s="275"/>
      <c r="B42" s="86"/>
      <c r="C42" s="86"/>
      <c r="D42" s="86"/>
      <c r="E42" s="86"/>
      <c r="F42" s="86"/>
      <c r="G42" s="86"/>
      <c r="H42" s="86"/>
      <c r="I42" s="86"/>
      <c r="J42" s="86"/>
      <c r="K42" s="86"/>
      <c r="L42" s="86"/>
      <c r="M42" s="86"/>
      <c r="N42" s="277" t="s">
        <v>93</v>
      </c>
      <c r="O42" s="277"/>
      <c r="P42" s="277"/>
      <c r="Q42" s="86"/>
      <c r="R42" s="86"/>
      <c r="S42" s="86"/>
      <c r="T42" s="86"/>
      <c r="U42" s="86"/>
      <c r="V42" s="86"/>
      <c r="W42" s="86"/>
      <c r="X42" s="86"/>
      <c r="Y42" s="86"/>
      <c r="Z42" s="86"/>
    </row>
    <row r="43" spans="1:26" x14ac:dyDescent="0.25">
      <c r="A43" s="275"/>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x14ac:dyDescent="0.25">
      <c r="A44" s="275"/>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spans="1:26" x14ac:dyDescent="0.25">
      <c r="A45" s="275"/>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spans="1:26" x14ac:dyDescent="0.25">
      <c r="A46" s="275"/>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spans="1:26" x14ac:dyDescent="0.25">
      <c r="A47" s="275"/>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spans="1:26" x14ac:dyDescent="0.25">
      <c r="A48" s="275"/>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x14ac:dyDescent="0.25">
      <c r="A49" s="275"/>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spans="1:26" x14ac:dyDescent="0.25">
      <c r="A50" s="275"/>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x14ac:dyDescent="0.25">
      <c r="A51" s="275"/>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spans="1:26" x14ac:dyDescent="0.25">
      <c r="A52" s="275"/>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spans="1:26" x14ac:dyDescent="0.25">
      <c r="A53" s="275"/>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spans="1:26" x14ac:dyDescent="0.25">
      <c r="A54" s="275"/>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x14ac:dyDescent="0.25">
      <c r="A55" s="275"/>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x14ac:dyDescent="0.25">
      <c r="A56" s="275"/>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spans="1:26" x14ac:dyDescent="0.25">
      <c r="A57" s="275"/>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x14ac:dyDescent="0.25">
      <c r="A58" s="275"/>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sheetData>
  <mergeCells count="199">
    <mergeCell ref="A25:A58"/>
    <mergeCell ref="A5:A24"/>
    <mergeCell ref="A1:Z1"/>
    <mergeCell ref="N42:P42"/>
    <mergeCell ref="G25:J25"/>
    <mergeCell ref="K25:Q25"/>
    <mergeCell ref="E26:F26"/>
    <mergeCell ref="G26:H26"/>
    <mergeCell ref="I26:J26"/>
    <mergeCell ref="K26:M26"/>
    <mergeCell ref="N26:P26"/>
    <mergeCell ref="Q26:Q27"/>
    <mergeCell ref="E28:F29"/>
    <mergeCell ref="G28:G29"/>
    <mergeCell ref="I28:I29"/>
    <mergeCell ref="K28:K29"/>
    <mergeCell ref="M28:M29"/>
    <mergeCell ref="N28:N29"/>
    <mergeCell ref="P28:P29"/>
    <mergeCell ref="Q28:Q29"/>
    <mergeCell ref="G30:H30"/>
    <mergeCell ref="I30:J30"/>
    <mergeCell ref="K30:L30"/>
    <mergeCell ref="N30:O30"/>
    <mergeCell ref="G31:H31"/>
    <mergeCell ref="I31:J31"/>
    <mergeCell ref="K31:L31"/>
    <mergeCell ref="N31:O31"/>
    <mergeCell ref="G32:H32"/>
    <mergeCell ref="I32:J32"/>
    <mergeCell ref="K32:L32"/>
    <mergeCell ref="N32:O32"/>
    <mergeCell ref="G33:H33"/>
    <mergeCell ref="I33:J33"/>
    <mergeCell ref="K33:L33"/>
    <mergeCell ref="N33:O33"/>
    <mergeCell ref="I34:J34"/>
    <mergeCell ref="K34:L34"/>
    <mergeCell ref="N34:O34"/>
    <mergeCell ref="G35:H35"/>
    <mergeCell ref="I35:J35"/>
    <mergeCell ref="K35:L35"/>
    <mergeCell ref="N35:O35"/>
    <mergeCell ref="G36:H36"/>
    <mergeCell ref="I36:J36"/>
    <mergeCell ref="K36:L36"/>
    <mergeCell ref="N36:O36"/>
    <mergeCell ref="G40:H40"/>
    <mergeCell ref="I40:J40"/>
    <mergeCell ref="K40:L40"/>
    <mergeCell ref="N40:O40"/>
    <mergeCell ref="G41:H41"/>
    <mergeCell ref="I41:J41"/>
    <mergeCell ref="K41:L41"/>
    <mergeCell ref="N41:O41"/>
    <mergeCell ref="Y22:Y23"/>
    <mergeCell ref="Q22:Q23"/>
    <mergeCell ref="S22:S23"/>
    <mergeCell ref="G37:H37"/>
    <mergeCell ref="I37:J37"/>
    <mergeCell ref="K37:L37"/>
    <mergeCell ref="N37:O37"/>
    <mergeCell ref="G38:H38"/>
    <mergeCell ref="I38:J38"/>
    <mergeCell ref="K38:L38"/>
    <mergeCell ref="N38:O38"/>
    <mergeCell ref="G39:H39"/>
    <mergeCell ref="I39:J39"/>
    <mergeCell ref="K39:L39"/>
    <mergeCell ref="N39:O39"/>
    <mergeCell ref="G34:H34"/>
    <mergeCell ref="U18:U19"/>
    <mergeCell ref="U20:U21"/>
    <mergeCell ref="U22:U23"/>
    <mergeCell ref="V10:V11"/>
    <mergeCell ref="V12:V13"/>
    <mergeCell ref="V14:V15"/>
    <mergeCell ref="V16:V17"/>
    <mergeCell ref="V18:V19"/>
    <mergeCell ref="V20:V21"/>
    <mergeCell ref="V22:V23"/>
    <mergeCell ref="W18:W19"/>
    <mergeCell ref="W20:W21"/>
    <mergeCell ref="W22:W23"/>
    <mergeCell ref="X22:X23"/>
    <mergeCell ref="X10:X11"/>
    <mergeCell ref="X12:X13"/>
    <mergeCell ref="X14:X15"/>
    <mergeCell ref="X16:X17"/>
    <mergeCell ref="X18:X19"/>
    <mergeCell ref="X20:X21"/>
    <mergeCell ref="Y10:Y11"/>
    <mergeCell ref="Y12:Y13"/>
    <mergeCell ref="U10:U11"/>
    <mergeCell ref="U12:U13"/>
    <mergeCell ref="U14:U15"/>
    <mergeCell ref="U16:U17"/>
    <mergeCell ref="W8:W9"/>
    <mergeCell ref="W10:W11"/>
    <mergeCell ref="W12:W13"/>
    <mergeCell ref="W14:W15"/>
    <mergeCell ref="W16:W17"/>
    <mergeCell ref="Y14:Y15"/>
    <mergeCell ref="Y16:Y17"/>
    <mergeCell ref="Y18:Y19"/>
    <mergeCell ref="Y20:Y21"/>
    <mergeCell ref="C2:D2"/>
    <mergeCell ref="E2:F2"/>
    <mergeCell ref="C3:D3"/>
    <mergeCell ref="E3:F3"/>
    <mergeCell ref="B4:F4"/>
    <mergeCell ref="Q6:R6"/>
    <mergeCell ref="U6:Y6"/>
    <mergeCell ref="U8:U9"/>
    <mergeCell ref="V8:V9"/>
    <mergeCell ref="X8:X9"/>
    <mergeCell ref="Y8:Y9"/>
    <mergeCell ref="G2:Z4"/>
    <mergeCell ref="S6:T7"/>
    <mergeCell ref="B5:B7"/>
    <mergeCell ref="H5:M5"/>
    <mergeCell ref="O5:T5"/>
    <mergeCell ref="C6:D6"/>
    <mergeCell ref="E6:F6"/>
    <mergeCell ref="H6:I6"/>
    <mergeCell ref="J6:K6"/>
    <mergeCell ref="L6:M7"/>
    <mergeCell ref="O6:P6"/>
    <mergeCell ref="C5:F5"/>
    <mergeCell ref="S8:S9"/>
    <mergeCell ref="B10:B11"/>
    <mergeCell ref="C10:C11"/>
    <mergeCell ref="E10:E11"/>
    <mergeCell ref="H10:H11"/>
    <mergeCell ref="J10:J11"/>
    <mergeCell ref="L10:L11"/>
    <mergeCell ref="O10:O11"/>
    <mergeCell ref="Q10:Q11"/>
    <mergeCell ref="S10:S11"/>
    <mergeCell ref="B8:B9"/>
    <mergeCell ref="C8:C9"/>
    <mergeCell ref="E8:E9"/>
    <mergeCell ref="H8:H9"/>
    <mergeCell ref="J8:J9"/>
    <mergeCell ref="L8:L9"/>
    <mergeCell ref="O8:O9"/>
    <mergeCell ref="Q8:Q9"/>
    <mergeCell ref="O12:O13"/>
    <mergeCell ref="Q12:Q13"/>
    <mergeCell ref="S12:S13"/>
    <mergeCell ref="B14:B15"/>
    <mergeCell ref="C14:C15"/>
    <mergeCell ref="E14:E15"/>
    <mergeCell ref="H14:H15"/>
    <mergeCell ref="J14:J15"/>
    <mergeCell ref="L14:L15"/>
    <mergeCell ref="O14:O15"/>
    <mergeCell ref="B12:B13"/>
    <mergeCell ref="C12:C13"/>
    <mergeCell ref="E12:E13"/>
    <mergeCell ref="H12:H13"/>
    <mergeCell ref="J12:J13"/>
    <mergeCell ref="L12:L13"/>
    <mergeCell ref="Q14:Q15"/>
    <mergeCell ref="S14:S15"/>
    <mergeCell ref="S16:S17"/>
    <mergeCell ref="B18:B19"/>
    <mergeCell ref="C18:C19"/>
    <mergeCell ref="E18:E19"/>
    <mergeCell ref="H18:H19"/>
    <mergeCell ref="J18:J19"/>
    <mergeCell ref="L18:L19"/>
    <mergeCell ref="O18:O19"/>
    <mergeCell ref="Q18:Q19"/>
    <mergeCell ref="S18:S19"/>
    <mergeCell ref="B16:B17"/>
    <mergeCell ref="C16:C17"/>
    <mergeCell ref="E16:E17"/>
    <mergeCell ref="H16:H17"/>
    <mergeCell ref="J16:J17"/>
    <mergeCell ref="L16:L17"/>
    <mergeCell ref="O16:O17"/>
    <mergeCell ref="Q16:Q17"/>
    <mergeCell ref="O20:O21"/>
    <mergeCell ref="Q20:Q21"/>
    <mergeCell ref="S20:S21"/>
    <mergeCell ref="B22:B23"/>
    <mergeCell ref="C22:C23"/>
    <mergeCell ref="E22:E23"/>
    <mergeCell ref="H22:H23"/>
    <mergeCell ref="J22:J23"/>
    <mergeCell ref="L22:L23"/>
    <mergeCell ref="O22:O23"/>
    <mergeCell ref="B20:B21"/>
    <mergeCell ref="C20:C21"/>
    <mergeCell ref="E20:E21"/>
    <mergeCell ref="H20:H21"/>
    <mergeCell ref="J20:J21"/>
    <mergeCell ref="L20:L21"/>
  </mergeCells>
  <phoneticPr fontId="11" type="noConversion"/>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1"/>
  <sheetViews>
    <sheetView topLeftCell="A4" zoomScale="110" zoomScaleNormal="110" workbookViewId="0">
      <pane xSplit="2" topLeftCell="Q1" activePane="topRight" state="frozen"/>
      <selection pane="topRight" activeCell="W40" sqref="W40"/>
    </sheetView>
  </sheetViews>
  <sheetFormatPr baseColWidth="10" defaultRowHeight="15" x14ac:dyDescent="0.25"/>
  <cols>
    <col min="2" max="2" width="19.7109375" customWidth="1"/>
    <col min="7" max="7" width="3.140625" customWidth="1"/>
    <col min="11" max="11" width="16.140625" customWidth="1"/>
    <col min="13" max="13" width="15.42578125" customWidth="1"/>
    <col min="14" max="14" width="3.42578125" customWidth="1"/>
    <col min="15" max="15" width="15" customWidth="1"/>
    <col min="16" max="17" width="17.28515625" customWidth="1"/>
    <col min="18" max="18" width="16" customWidth="1"/>
    <col min="19" max="19" width="12.85546875" customWidth="1"/>
    <col min="20" max="20" width="16.7109375" customWidth="1"/>
    <col min="21" max="29" width="14.42578125" customWidth="1"/>
    <col min="30" max="30" width="3.7109375" customWidth="1"/>
  </cols>
  <sheetData>
    <row r="1" spans="1:30" s="101" customFormat="1" ht="54.75" customHeight="1" x14ac:dyDescent="0.25">
      <c r="A1" s="294" t="s">
        <v>53</v>
      </c>
      <c r="B1" s="294"/>
      <c r="C1" s="294"/>
      <c r="D1" s="294"/>
      <c r="E1" s="294"/>
      <c r="F1" s="294"/>
      <c r="G1" s="294"/>
      <c r="H1" s="294"/>
      <c r="I1" s="294"/>
      <c r="J1" s="294"/>
      <c r="K1" s="294"/>
      <c r="L1" s="294"/>
      <c r="M1" s="294"/>
      <c r="N1" s="294"/>
      <c r="O1" s="294"/>
      <c r="P1" s="294"/>
      <c r="Q1" s="294"/>
      <c r="R1" s="294"/>
      <c r="S1" s="294"/>
      <c r="T1" s="294"/>
      <c r="U1" s="294"/>
      <c r="V1" s="294"/>
      <c r="W1" s="294"/>
      <c r="X1" s="294"/>
      <c r="Y1" s="294"/>
      <c r="Z1" s="294"/>
      <c r="AA1" s="294"/>
      <c r="AB1" s="294"/>
      <c r="AC1" s="294"/>
      <c r="AD1" s="294"/>
    </row>
    <row r="2" spans="1:30" ht="18.75" customHeight="1" x14ac:dyDescent="0.25">
      <c r="A2" s="100"/>
      <c r="B2" s="180" t="s">
        <v>83</v>
      </c>
      <c r="C2" s="207" t="s">
        <v>5</v>
      </c>
      <c r="D2" s="207"/>
      <c r="E2" s="207" t="s">
        <v>6</v>
      </c>
      <c r="F2" s="208"/>
      <c r="G2" s="96"/>
      <c r="H2" s="96"/>
      <c r="I2" s="96"/>
      <c r="J2" s="96"/>
      <c r="K2" s="96"/>
      <c r="L2" s="96"/>
      <c r="M2" s="96"/>
      <c r="N2" s="96"/>
      <c r="O2" s="96"/>
      <c r="P2" s="96"/>
      <c r="Q2" s="96"/>
      <c r="R2" s="96"/>
      <c r="S2" s="96"/>
      <c r="T2" s="96"/>
      <c r="U2" s="96"/>
      <c r="V2" s="96"/>
      <c r="W2" s="96"/>
      <c r="X2" s="96"/>
      <c r="Y2" s="96"/>
      <c r="Z2" s="96"/>
      <c r="AA2" s="96"/>
      <c r="AB2" s="96"/>
      <c r="AC2" s="96"/>
      <c r="AD2" s="96"/>
    </row>
    <row r="3" spans="1:30" ht="45" x14ac:dyDescent="0.25">
      <c r="A3" s="100"/>
      <c r="B3" s="181" t="s">
        <v>85</v>
      </c>
      <c r="C3" s="209">
        <v>362</v>
      </c>
      <c r="D3" s="209"/>
      <c r="E3" s="209">
        <v>227</v>
      </c>
      <c r="F3" s="210"/>
      <c r="G3" s="96"/>
      <c r="H3" s="96"/>
      <c r="I3" s="96"/>
      <c r="J3" s="96"/>
      <c r="K3" s="96"/>
      <c r="L3" s="96"/>
      <c r="M3" s="96"/>
      <c r="N3" s="96"/>
      <c r="O3" s="96"/>
      <c r="P3" s="96"/>
      <c r="Q3" s="96"/>
      <c r="R3" s="96"/>
      <c r="S3" s="96"/>
      <c r="T3" s="96"/>
      <c r="U3" s="96"/>
      <c r="V3" s="96"/>
      <c r="W3" s="96"/>
      <c r="X3" s="96"/>
      <c r="Y3" s="96"/>
      <c r="Z3" s="96"/>
      <c r="AA3" s="96"/>
      <c r="AB3" s="96"/>
      <c r="AC3" s="96"/>
      <c r="AD3" s="96"/>
    </row>
    <row r="4" spans="1:30" ht="15" customHeight="1" x14ac:dyDescent="0.25">
      <c r="A4" s="100"/>
      <c r="B4" s="289"/>
      <c r="C4" s="289"/>
      <c r="D4" s="289"/>
      <c r="E4" s="289"/>
      <c r="F4" s="289"/>
      <c r="G4" s="96"/>
      <c r="H4" s="96"/>
      <c r="I4" s="96"/>
      <c r="J4" s="96"/>
      <c r="K4" s="96"/>
      <c r="L4" s="96"/>
      <c r="M4" s="96"/>
      <c r="N4" s="96"/>
      <c r="O4" s="96"/>
      <c r="P4" s="96"/>
      <c r="Q4" s="96"/>
      <c r="R4" s="96"/>
      <c r="S4" s="96"/>
      <c r="T4" s="96"/>
      <c r="U4" s="96"/>
      <c r="V4" s="96"/>
      <c r="W4" s="96"/>
      <c r="X4" s="96"/>
      <c r="Y4" s="96"/>
      <c r="Z4" s="96"/>
      <c r="AA4" s="96"/>
      <c r="AB4" s="96"/>
      <c r="AC4" s="96"/>
      <c r="AD4" s="96"/>
    </row>
    <row r="5" spans="1:30" ht="27.75" customHeight="1" x14ac:dyDescent="0.25">
      <c r="A5" s="296" t="s">
        <v>94</v>
      </c>
      <c r="B5" s="214" t="s">
        <v>77</v>
      </c>
      <c r="C5" s="202" t="s">
        <v>76</v>
      </c>
      <c r="D5" s="203"/>
      <c r="E5" s="203"/>
      <c r="F5" s="203"/>
      <c r="G5" s="182"/>
      <c r="H5" s="203" t="s">
        <v>98</v>
      </c>
      <c r="I5" s="203"/>
      <c r="J5" s="203"/>
      <c r="K5" s="203"/>
      <c r="L5" s="203"/>
      <c r="M5" s="203"/>
      <c r="N5" s="182"/>
      <c r="O5" s="202" t="s">
        <v>56</v>
      </c>
      <c r="P5" s="203"/>
      <c r="Q5" s="203"/>
      <c r="R5" s="203"/>
      <c r="S5" s="203"/>
      <c r="T5" s="203"/>
      <c r="U5" s="203"/>
      <c r="V5" s="203"/>
      <c r="W5" s="203"/>
      <c r="X5" s="203"/>
      <c r="Y5" s="203"/>
      <c r="Z5" s="203"/>
      <c r="AA5" s="203"/>
      <c r="AB5" s="203"/>
      <c r="AC5" s="218"/>
      <c r="AD5" s="16"/>
    </row>
    <row r="6" spans="1:30" ht="21" x14ac:dyDescent="0.25">
      <c r="A6" s="296"/>
      <c r="B6" s="215"/>
      <c r="C6" s="212" t="s">
        <v>5</v>
      </c>
      <c r="D6" s="212"/>
      <c r="E6" s="211" t="s">
        <v>6</v>
      </c>
      <c r="F6" s="212"/>
      <c r="G6" s="183"/>
      <c r="H6" s="212" t="s">
        <v>5</v>
      </c>
      <c r="I6" s="266"/>
      <c r="J6" s="212" t="s">
        <v>6</v>
      </c>
      <c r="K6" s="212"/>
      <c r="L6" s="211" t="s">
        <v>4</v>
      </c>
      <c r="M6" s="212"/>
      <c r="N6" s="183"/>
      <c r="O6" s="212" t="s">
        <v>5</v>
      </c>
      <c r="P6" s="266"/>
      <c r="Q6" s="212" t="s">
        <v>6</v>
      </c>
      <c r="R6" s="212"/>
      <c r="S6" s="211" t="s">
        <v>4</v>
      </c>
      <c r="T6" s="268"/>
      <c r="U6" s="212" t="s">
        <v>27</v>
      </c>
      <c r="V6" s="212"/>
      <c r="W6" s="212"/>
      <c r="X6" s="212"/>
      <c r="Y6" s="212"/>
      <c r="Z6" s="212"/>
      <c r="AA6" s="212"/>
      <c r="AB6" s="212"/>
      <c r="AC6" s="266"/>
      <c r="AD6" s="17"/>
    </row>
    <row r="7" spans="1:30" ht="30" x14ac:dyDescent="0.25">
      <c r="A7" s="296"/>
      <c r="B7" s="215"/>
      <c r="C7" s="119" t="s">
        <v>0</v>
      </c>
      <c r="D7" s="119" t="s">
        <v>8</v>
      </c>
      <c r="E7" s="90" t="s">
        <v>1</v>
      </c>
      <c r="F7" s="119" t="s">
        <v>9</v>
      </c>
      <c r="G7" s="183"/>
      <c r="H7" s="119" t="s">
        <v>0</v>
      </c>
      <c r="I7" s="92" t="s">
        <v>8</v>
      </c>
      <c r="J7" s="119" t="s">
        <v>1</v>
      </c>
      <c r="K7" s="119" t="s">
        <v>9</v>
      </c>
      <c r="L7" s="269"/>
      <c r="M7" s="272"/>
      <c r="N7" s="183"/>
      <c r="O7" s="119" t="s">
        <v>0</v>
      </c>
      <c r="P7" s="92" t="s">
        <v>8</v>
      </c>
      <c r="Q7" s="119" t="s">
        <v>1</v>
      </c>
      <c r="R7" s="119" t="s">
        <v>9</v>
      </c>
      <c r="S7" s="269"/>
      <c r="T7" s="270"/>
      <c r="U7" s="119" t="s">
        <v>10</v>
      </c>
      <c r="V7" s="119" t="s">
        <v>12</v>
      </c>
      <c r="W7" s="119" t="s">
        <v>28</v>
      </c>
      <c r="X7" s="119" t="s">
        <v>26</v>
      </c>
      <c r="Y7" s="119" t="s">
        <v>30</v>
      </c>
      <c r="Z7" s="119" t="s">
        <v>31</v>
      </c>
      <c r="AA7" s="119" t="s">
        <v>32</v>
      </c>
      <c r="AB7" s="119" t="s">
        <v>33</v>
      </c>
      <c r="AC7" s="92" t="s">
        <v>34</v>
      </c>
      <c r="AD7" s="18"/>
    </row>
    <row r="8" spans="1:30" x14ac:dyDescent="0.25">
      <c r="A8" s="296"/>
      <c r="B8" s="194" t="s">
        <v>80</v>
      </c>
      <c r="C8" s="287">
        <v>63</v>
      </c>
      <c r="D8" s="105">
        <v>61</v>
      </c>
      <c r="E8" s="206">
        <v>52</v>
      </c>
      <c r="F8" s="64">
        <v>49</v>
      </c>
      <c r="G8" s="183"/>
      <c r="H8" s="193">
        <f>SUM(C8/C3)</f>
        <v>0.17403314917127072</v>
      </c>
      <c r="I8" s="67">
        <f>SUM(D8/C3)</f>
        <v>0.16850828729281769</v>
      </c>
      <c r="J8" s="196">
        <f>SUM(E8/E3)</f>
        <v>0.22907488986784141</v>
      </c>
      <c r="K8" s="71">
        <f>SUM(F8/E3)</f>
        <v>0.21585903083700442</v>
      </c>
      <c r="L8" s="193">
        <f>SUM(H8*100/J8)</f>
        <v>75.972163195920103</v>
      </c>
      <c r="M8" s="105">
        <f>SUM(I8*100/K8)</f>
        <v>78.064043296876761</v>
      </c>
      <c r="N8" s="183"/>
      <c r="O8" s="193">
        <f>SUM(C8/(C3/E3))</f>
        <v>39.505524861878456</v>
      </c>
      <c r="P8" s="67">
        <f>SUM(D8/(C3/E3))</f>
        <v>38.251381215469614</v>
      </c>
      <c r="Q8" s="196">
        <f>E8</f>
        <v>52</v>
      </c>
      <c r="R8" s="71">
        <f>F8</f>
        <v>49</v>
      </c>
      <c r="S8" s="195">
        <f>SUM(O8*100/Q8)</f>
        <v>75.972163195920103</v>
      </c>
      <c r="T8" s="37">
        <f>SUM(P8*100/R8)</f>
        <v>78.064043296876761</v>
      </c>
      <c r="U8" s="229">
        <v>1.737668161</v>
      </c>
      <c r="V8" s="219">
        <v>3.3475336320000002</v>
      </c>
      <c r="W8" s="219">
        <v>-0.34753363199999998</v>
      </c>
      <c r="X8" s="285" t="s">
        <v>36</v>
      </c>
      <c r="Y8" s="219">
        <v>-1.042600897</v>
      </c>
      <c r="Z8" s="219">
        <v>-0.69506726500000005</v>
      </c>
      <c r="AA8" s="219">
        <v>-1.737668161</v>
      </c>
      <c r="AB8" s="219" t="s">
        <v>39</v>
      </c>
      <c r="AC8" s="227">
        <v>-2.780269058</v>
      </c>
      <c r="AD8" s="19"/>
    </row>
    <row r="9" spans="1:30" x14ac:dyDescent="0.25">
      <c r="A9" s="296"/>
      <c r="B9" s="194"/>
      <c r="C9" s="288"/>
      <c r="D9" s="65">
        <v>2</v>
      </c>
      <c r="E9" s="204"/>
      <c r="F9" s="65">
        <v>3</v>
      </c>
      <c r="G9" s="183"/>
      <c r="H9" s="205"/>
      <c r="I9" s="63">
        <f>SUM(D9/C3)</f>
        <v>5.5248618784530384E-3</v>
      </c>
      <c r="J9" s="217"/>
      <c r="K9" s="11">
        <f>SUM(F9/E3)</f>
        <v>1.3215859030837005E-2</v>
      </c>
      <c r="L9" s="205"/>
      <c r="M9" s="15">
        <f>SUM(I9*100/K9)</f>
        <v>41.804788213627987</v>
      </c>
      <c r="N9" s="14"/>
      <c r="O9" s="205"/>
      <c r="P9" s="63">
        <f>SUM(D9/(C3/E3))</f>
        <v>1.2541436464088398</v>
      </c>
      <c r="Q9" s="217"/>
      <c r="R9" s="11">
        <f t="shared" ref="R9:R21" si="0">F9</f>
        <v>3</v>
      </c>
      <c r="S9" s="204"/>
      <c r="T9" s="39">
        <f>SUM(P9*100/R9)</f>
        <v>41.804788213627994</v>
      </c>
      <c r="U9" s="230"/>
      <c r="V9" s="205"/>
      <c r="W9" s="205"/>
      <c r="X9" s="286"/>
      <c r="Y9" s="205"/>
      <c r="Z9" s="205"/>
      <c r="AA9" s="205"/>
      <c r="AB9" s="205"/>
      <c r="AC9" s="228"/>
      <c r="AD9" s="19"/>
    </row>
    <row r="10" spans="1:30" x14ac:dyDescent="0.25">
      <c r="A10" s="296"/>
      <c r="B10" s="194" t="s">
        <v>18</v>
      </c>
      <c r="C10" s="193">
        <v>22</v>
      </c>
      <c r="D10" s="105">
        <v>21</v>
      </c>
      <c r="E10" s="195">
        <v>6</v>
      </c>
      <c r="F10" s="105">
        <v>6</v>
      </c>
      <c r="G10" s="183"/>
      <c r="H10" s="196">
        <f>SUM(C10/C3)</f>
        <v>6.0773480662983423E-2</v>
      </c>
      <c r="I10" s="71">
        <f>SUM(D10/C3)</f>
        <v>5.8011049723756904E-2</v>
      </c>
      <c r="J10" s="193">
        <f>SUM(E10/E3)</f>
        <v>2.643171806167401E-2</v>
      </c>
      <c r="K10" s="67">
        <f>SUM(F10/E3)</f>
        <v>2.643171806167401E-2</v>
      </c>
      <c r="L10" s="193">
        <f>SUM(J10*100/H10)</f>
        <v>43.492190628754507</v>
      </c>
      <c r="M10" s="77">
        <f>SUM(K10*100/I10)</f>
        <v>45.563247325361864</v>
      </c>
      <c r="N10" s="183"/>
      <c r="O10" s="196">
        <f>SUM(C10/(C3/E3))</f>
        <v>13.795580110497237</v>
      </c>
      <c r="P10" s="71">
        <f>SUM(D10/(C3/E3))</f>
        <v>13.168508287292818</v>
      </c>
      <c r="Q10" s="193">
        <f>E10</f>
        <v>6</v>
      </c>
      <c r="R10" s="67">
        <f t="shared" si="0"/>
        <v>6</v>
      </c>
      <c r="S10" s="192">
        <f>SUM(Q10*100/O10)</f>
        <v>43.492190628754507</v>
      </c>
      <c r="T10" s="35">
        <f>SUM(R10*100/P10)</f>
        <v>45.563247325361864</v>
      </c>
      <c r="U10" s="219">
        <v>0.34753363199999998</v>
      </c>
      <c r="V10" s="219">
        <v>1.347533632</v>
      </c>
      <c r="W10" s="219" t="s">
        <v>29</v>
      </c>
      <c r="X10" s="219" t="s">
        <v>29</v>
      </c>
      <c r="Y10" s="219" t="s">
        <v>29</v>
      </c>
      <c r="Z10" s="219" t="s">
        <v>29</v>
      </c>
      <c r="AA10" s="219" t="s">
        <v>29</v>
      </c>
      <c r="AB10" s="219" t="s">
        <v>29</v>
      </c>
      <c r="AC10" s="227" t="s">
        <v>29</v>
      </c>
      <c r="AD10" s="19"/>
    </row>
    <row r="11" spans="1:30" x14ac:dyDescent="0.25">
      <c r="A11" s="296"/>
      <c r="B11" s="194"/>
      <c r="C11" s="193"/>
      <c r="D11" s="105">
        <v>1</v>
      </c>
      <c r="E11" s="195"/>
      <c r="F11" s="105">
        <v>0</v>
      </c>
      <c r="G11" s="183"/>
      <c r="H11" s="196"/>
      <c r="I11" s="71">
        <f>SUM(D11/C3)</f>
        <v>2.7624309392265192E-3</v>
      </c>
      <c r="J11" s="193"/>
      <c r="K11" s="67">
        <f>SUM(F11/E3)</f>
        <v>0</v>
      </c>
      <c r="L11" s="193"/>
      <c r="M11" s="77">
        <f>SUM(K11*100/I11)</f>
        <v>0</v>
      </c>
      <c r="N11" s="183"/>
      <c r="O11" s="196"/>
      <c r="P11" s="71">
        <f>SUM(D11/(C3/E3))</f>
        <v>0.6270718232044199</v>
      </c>
      <c r="Q11" s="193"/>
      <c r="R11" s="67">
        <f t="shared" si="0"/>
        <v>0</v>
      </c>
      <c r="S11" s="192"/>
      <c r="T11" s="37">
        <f>SUM(R11*100/P11)</f>
        <v>0</v>
      </c>
      <c r="U11" s="193"/>
      <c r="V11" s="193"/>
      <c r="W11" s="193"/>
      <c r="X11" s="193"/>
      <c r="Y11" s="193"/>
      <c r="Z11" s="193"/>
      <c r="AA11" s="193"/>
      <c r="AB11" s="193"/>
      <c r="AC11" s="225"/>
      <c r="AD11" s="19"/>
    </row>
    <row r="12" spans="1:30" x14ac:dyDescent="0.25">
      <c r="A12" s="296"/>
      <c r="B12" s="194" t="s">
        <v>96</v>
      </c>
      <c r="C12" s="193">
        <v>-11</v>
      </c>
      <c r="D12" s="105">
        <v>-11</v>
      </c>
      <c r="E12" s="195">
        <v>-10</v>
      </c>
      <c r="F12" s="105">
        <v>-10</v>
      </c>
      <c r="G12" s="183"/>
      <c r="H12" s="193">
        <f>SUM(C12/C3)</f>
        <v>-3.0386740331491711E-2</v>
      </c>
      <c r="I12" s="67">
        <f>SUM(D12/C3)</f>
        <v>-3.0386740331491711E-2</v>
      </c>
      <c r="J12" s="196">
        <f>SUM(E12/E3)</f>
        <v>-4.405286343612335E-2</v>
      </c>
      <c r="K12" s="71">
        <f>SUM(F12/E3)</f>
        <v>-4.405286343612335E-2</v>
      </c>
      <c r="L12" s="193">
        <f>SUM(H12*100/J12)</f>
        <v>68.97790055248619</v>
      </c>
      <c r="M12" s="105">
        <f t="shared" ref="M12:M21" si="1">SUM(I12*100/K12)</f>
        <v>68.97790055248619</v>
      </c>
      <c r="N12" s="183"/>
      <c r="O12" s="193">
        <f>SUM(C12/(C3/E3))</f>
        <v>-6.8977900552486187</v>
      </c>
      <c r="P12" s="67">
        <f>SUM(D12/(C3/E3))</f>
        <v>-6.8977900552486187</v>
      </c>
      <c r="Q12" s="196">
        <f>E12</f>
        <v>-10</v>
      </c>
      <c r="R12" s="71">
        <f t="shared" si="0"/>
        <v>-10</v>
      </c>
      <c r="S12" s="195">
        <f t="shared" ref="S12" si="2">SUM(O12*100/Q12)</f>
        <v>68.97790055248619</v>
      </c>
      <c r="T12" s="37">
        <f t="shared" ref="T12:T21" si="3">SUM(P12*100/R12)</f>
        <v>68.97790055248619</v>
      </c>
      <c r="U12" s="193" t="s">
        <v>29</v>
      </c>
      <c r="V12" s="193" t="s">
        <v>29</v>
      </c>
      <c r="W12" s="193">
        <v>-0.69506726500000005</v>
      </c>
      <c r="X12" s="193" t="s">
        <v>37</v>
      </c>
      <c r="Y12" s="193">
        <v>-1.390134529</v>
      </c>
      <c r="Z12" s="193">
        <v>-0.69506726500000005</v>
      </c>
      <c r="AA12" s="193">
        <v>-1.737668161</v>
      </c>
      <c r="AB12" s="193" t="s">
        <v>39</v>
      </c>
      <c r="AC12" s="225">
        <v>-2.780269058</v>
      </c>
      <c r="AD12" s="19"/>
    </row>
    <row r="13" spans="1:30" x14ac:dyDescent="0.25">
      <c r="A13" s="296"/>
      <c r="B13" s="194"/>
      <c r="C13" s="193"/>
      <c r="D13" s="105">
        <v>0</v>
      </c>
      <c r="E13" s="195"/>
      <c r="F13" s="105">
        <v>0</v>
      </c>
      <c r="G13" s="183"/>
      <c r="H13" s="193"/>
      <c r="I13" s="67">
        <f>SUM(D13/C3)</f>
        <v>0</v>
      </c>
      <c r="J13" s="196"/>
      <c r="K13" s="67">
        <f>SUM(F13/E3)</f>
        <v>0</v>
      </c>
      <c r="L13" s="193"/>
      <c r="M13" s="105" t="e">
        <f t="shared" si="1"/>
        <v>#DIV/0!</v>
      </c>
      <c r="N13" s="183"/>
      <c r="O13" s="193"/>
      <c r="P13" s="67">
        <f>SUM(D13/(C3/E3))</f>
        <v>0</v>
      </c>
      <c r="Q13" s="196"/>
      <c r="R13" s="67">
        <f t="shared" si="0"/>
        <v>0</v>
      </c>
      <c r="S13" s="195"/>
      <c r="T13" s="37" t="e">
        <f t="shared" si="3"/>
        <v>#DIV/0!</v>
      </c>
      <c r="U13" s="193"/>
      <c r="V13" s="193"/>
      <c r="W13" s="193"/>
      <c r="X13" s="193"/>
      <c r="Y13" s="193"/>
      <c r="Z13" s="193"/>
      <c r="AA13" s="193"/>
      <c r="AB13" s="193"/>
      <c r="AC13" s="225"/>
      <c r="AD13" s="19"/>
    </row>
    <row r="14" spans="1:30" x14ac:dyDescent="0.25">
      <c r="A14" s="296"/>
      <c r="B14" s="194" t="s">
        <v>19</v>
      </c>
      <c r="C14" s="193">
        <v>26</v>
      </c>
      <c r="D14" s="105">
        <v>26</v>
      </c>
      <c r="E14" s="195">
        <v>34</v>
      </c>
      <c r="F14" s="105">
        <v>33</v>
      </c>
      <c r="G14" s="183"/>
      <c r="H14" s="193">
        <f>SUM(C14/C3)</f>
        <v>7.18232044198895E-2</v>
      </c>
      <c r="I14" s="67">
        <f>SUM(D14/C3)</f>
        <v>7.18232044198895E-2</v>
      </c>
      <c r="J14" s="196">
        <f>SUM(E14/E3)</f>
        <v>0.14977973568281938</v>
      </c>
      <c r="K14" s="71">
        <f>SUM(F14/E3)</f>
        <v>0.14537444933920704</v>
      </c>
      <c r="L14" s="193">
        <f t="shared" ref="L14" si="4">SUM(H14*100/J14)</f>
        <v>47.952551186220347</v>
      </c>
      <c r="M14" s="77">
        <f t="shared" si="1"/>
        <v>49.405658797923991</v>
      </c>
      <c r="N14" s="183"/>
      <c r="O14" s="193">
        <f>SUM(C14/(C3/E3))</f>
        <v>16.303867403314918</v>
      </c>
      <c r="P14" s="67">
        <f>SUM(D14/(C3/E3))</f>
        <v>16.303867403314918</v>
      </c>
      <c r="Q14" s="196">
        <f>E14</f>
        <v>34</v>
      </c>
      <c r="R14" s="71">
        <f t="shared" si="0"/>
        <v>33</v>
      </c>
      <c r="S14" s="195">
        <f t="shared" ref="S14" si="5">SUM(O14*100/Q14)</f>
        <v>47.952551186220347</v>
      </c>
      <c r="T14" s="35">
        <f t="shared" si="3"/>
        <v>49.405658797923998</v>
      </c>
      <c r="U14" s="193" t="s">
        <v>29</v>
      </c>
      <c r="V14" s="193" t="s">
        <v>35</v>
      </c>
      <c r="W14" s="193">
        <v>0.34753363199999998</v>
      </c>
      <c r="X14" s="193" t="s">
        <v>29</v>
      </c>
      <c r="Y14" s="193">
        <v>0.34753363199999998</v>
      </c>
      <c r="Z14" s="193" t="s">
        <v>29</v>
      </c>
      <c r="AA14" s="193" t="s">
        <v>29</v>
      </c>
      <c r="AB14" s="193" t="s">
        <v>29</v>
      </c>
      <c r="AC14" s="225" t="s">
        <v>29</v>
      </c>
      <c r="AD14" s="19"/>
    </row>
    <row r="15" spans="1:30" x14ac:dyDescent="0.25">
      <c r="A15" s="296"/>
      <c r="B15" s="194"/>
      <c r="C15" s="193"/>
      <c r="D15" s="105">
        <v>0</v>
      </c>
      <c r="E15" s="195"/>
      <c r="F15" s="105">
        <v>1</v>
      </c>
      <c r="G15" s="183"/>
      <c r="H15" s="193"/>
      <c r="I15" s="67">
        <f>SUM(D15/C3)</f>
        <v>0</v>
      </c>
      <c r="J15" s="196"/>
      <c r="K15" s="71">
        <f>SUM(F15/E3)</f>
        <v>4.4052863436123352E-3</v>
      </c>
      <c r="L15" s="193"/>
      <c r="M15" s="77">
        <f t="shared" si="1"/>
        <v>0</v>
      </c>
      <c r="N15" s="183"/>
      <c r="O15" s="193"/>
      <c r="P15" s="67">
        <f>SUM(D15/(C3/E3))</f>
        <v>0</v>
      </c>
      <c r="Q15" s="196"/>
      <c r="R15" s="71">
        <f t="shared" si="0"/>
        <v>1</v>
      </c>
      <c r="S15" s="195"/>
      <c r="T15" s="37">
        <f t="shared" si="3"/>
        <v>0</v>
      </c>
      <c r="U15" s="193"/>
      <c r="V15" s="193"/>
      <c r="W15" s="193"/>
      <c r="X15" s="193"/>
      <c r="Y15" s="193"/>
      <c r="Z15" s="193"/>
      <c r="AA15" s="193"/>
      <c r="AB15" s="193"/>
      <c r="AC15" s="225"/>
      <c r="AD15" s="19"/>
    </row>
    <row r="16" spans="1:30" x14ac:dyDescent="0.25">
      <c r="A16" s="296"/>
      <c r="B16" s="194" t="s">
        <v>20</v>
      </c>
      <c r="C16" s="193">
        <v>14</v>
      </c>
      <c r="D16" s="105">
        <v>13</v>
      </c>
      <c r="E16" s="195">
        <v>11</v>
      </c>
      <c r="F16" s="105">
        <v>9</v>
      </c>
      <c r="G16" s="183"/>
      <c r="H16" s="193">
        <f>SUM(C16/C3)</f>
        <v>3.8674033149171269E-2</v>
      </c>
      <c r="I16" s="67">
        <f>SUM(D16/C3)</f>
        <v>3.591160220994475E-2</v>
      </c>
      <c r="J16" s="196">
        <f>SUM(E16/E3)</f>
        <v>4.8458149779735685E-2</v>
      </c>
      <c r="K16" s="71">
        <f>SUM(F16/E3)</f>
        <v>3.9647577092511016E-2</v>
      </c>
      <c r="L16" s="193">
        <f>SUM(H16*100/J16)</f>
        <v>79.809141135107978</v>
      </c>
      <c r="M16" s="105">
        <f t="shared" si="1"/>
        <v>90.577041129527316</v>
      </c>
      <c r="N16" s="183"/>
      <c r="O16" s="193">
        <f>SUM(C16/(C3/E3))</f>
        <v>8.7790055248618781</v>
      </c>
      <c r="P16" s="67">
        <f>SUM(D16/(C3/E3))</f>
        <v>8.1519337016574589</v>
      </c>
      <c r="Q16" s="196">
        <f>E16</f>
        <v>11</v>
      </c>
      <c r="R16" s="71">
        <f t="shared" si="0"/>
        <v>9</v>
      </c>
      <c r="S16" s="195">
        <f t="shared" ref="S16" si="6">SUM(O16*100/Q16)</f>
        <v>79.809141135107993</v>
      </c>
      <c r="T16" s="37">
        <f t="shared" si="3"/>
        <v>90.577041129527331</v>
      </c>
      <c r="U16" s="193">
        <v>1.390134529</v>
      </c>
      <c r="V16" s="193" t="s">
        <v>29</v>
      </c>
      <c r="W16" s="193" t="s">
        <v>29</v>
      </c>
      <c r="X16" s="193" t="s">
        <v>29</v>
      </c>
      <c r="Y16" s="193" t="s">
        <v>29</v>
      </c>
      <c r="Z16" s="193" t="s">
        <v>29</v>
      </c>
      <c r="AA16" s="193" t="s">
        <v>29</v>
      </c>
      <c r="AB16" s="193" t="s">
        <v>29</v>
      </c>
      <c r="AC16" s="225" t="s">
        <v>29</v>
      </c>
      <c r="AD16" s="19"/>
    </row>
    <row r="17" spans="1:30" x14ac:dyDescent="0.25">
      <c r="A17" s="296"/>
      <c r="B17" s="194"/>
      <c r="C17" s="193"/>
      <c r="D17" s="105">
        <v>1</v>
      </c>
      <c r="E17" s="195"/>
      <c r="F17" s="105">
        <v>2</v>
      </c>
      <c r="G17" s="183"/>
      <c r="H17" s="193"/>
      <c r="I17" s="67">
        <f>SUM(D17/C3)</f>
        <v>2.7624309392265192E-3</v>
      </c>
      <c r="J17" s="196"/>
      <c r="K17" s="71">
        <f>SUM(F17/E3)</f>
        <v>8.8105726872246704E-3</v>
      </c>
      <c r="L17" s="193"/>
      <c r="M17" s="77">
        <f t="shared" si="1"/>
        <v>31.353591160220986</v>
      </c>
      <c r="N17" s="183"/>
      <c r="O17" s="193"/>
      <c r="P17" s="67">
        <f>SUM(D17/(C3/E3))</f>
        <v>0.6270718232044199</v>
      </c>
      <c r="Q17" s="196"/>
      <c r="R17" s="71">
        <f t="shared" si="0"/>
        <v>2</v>
      </c>
      <c r="S17" s="195"/>
      <c r="T17" s="35">
        <f t="shared" si="3"/>
        <v>31.353591160220994</v>
      </c>
      <c r="U17" s="193"/>
      <c r="V17" s="193"/>
      <c r="W17" s="193"/>
      <c r="X17" s="193"/>
      <c r="Y17" s="193"/>
      <c r="Z17" s="193"/>
      <c r="AA17" s="193"/>
      <c r="AB17" s="193"/>
      <c r="AC17" s="225"/>
      <c r="AD17" s="19"/>
    </row>
    <row r="18" spans="1:30" x14ac:dyDescent="0.25">
      <c r="A18" s="296"/>
      <c r="B18" s="194" t="s">
        <v>21</v>
      </c>
      <c r="C18" s="193">
        <v>8</v>
      </c>
      <c r="D18" s="105">
        <v>8</v>
      </c>
      <c r="E18" s="195">
        <v>7</v>
      </c>
      <c r="F18" s="105">
        <v>7</v>
      </c>
      <c r="G18" s="183"/>
      <c r="H18" s="193">
        <f>SUM(C18/C3)</f>
        <v>2.2099447513812154E-2</v>
      </c>
      <c r="I18" s="67">
        <f>SUM(D18/C3)</f>
        <v>2.2099447513812154E-2</v>
      </c>
      <c r="J18" s="196">
        <f>SUM(E18/E3)</f>
        <v>3.0837004405286344E-2</v>
      </c>
      <c r="K18" s="71">
        <f>SUM(F18/E3)</f>
        <v>3.0837004405286344E-2</v>
      </c>
      <c r="L18" s="193">
        <f>SUM(H18*100/J18)</f>
        <v>71.665351223362265</v>
      </c>
      <c r="M18" s="105">
        <f t="shared" si="1"/>
        <v>71.665351223362265</v>
      </c>
      <c r="N18" s="183"/>
      <c r="O18" s="193">
        <f>SUM(C18/(C3/E3))</f>
        <v>5.0165745856353592</v>
      </c>
      <c r="P18" s="67">
        <f>SUM(D18/(C3/E3))</f>
        <v>5.0165745856353592</v>
      </c>
      <c r="Q18" s="196">
        <f>E18</f>
        <v>7</v>
      </c>
      <c r="R18" s="71">
        <f t="shared" si="0"/>
        <v>7</v>
      </c>
      <c r="S18" s="195">
        <f t="shared" ref="S18" si="7">SUM(O18*100/Q18)</f>
        <v>71.665351223362265</v>
      </c>
      <c r="T18" s="37">
        <f t="shared" si="3"/>
        <v>71.665351223362265</v>
      </c>
      <c r="U18" s="193" t="s">
        <v>29</v>
      </c>
      <c r="V18" s="193" t="s">
        <v>35</v>
      </c>
      <c r="W18" s="193" t="s">
        <v>29</v>
      </c>
      <c r="X18" s="193" t="s">
        <v>38</v>
      </c>
      <c r="Y18" s="193" t="s">
        <v>29</v>
      </c>
      <c r="Z18" s="193" t="s">
        <v>29</v>
      </c>
      <c r="AA18" s="193" t="s">
        <v>29</v>
      </c>
      <c r="AB18" s="193" t="s">
        <v>29</v>
      </c>
      <c r="AC18" s="225" t="s">
        <v>29</v>
      </c>
      <c r="AD18" s="19"/>
    </row>
    <row r="19" spans="1:30" x14ac:dyDescent="0.25">
      <c r="A19" s="296"/>
      <c r="B19" s="194"/>
      <c r="C19" s="193"/>
      <c r="D19" s="105">
        <v>0</v>
      </c>
      <c r="E19" s="195"/>
      <c r="F19" s="105">
        <v>0</v>
      </c>
      <c r="G19" s="183"/>
      <c r="H19" s="193"/>
      <c r="I19" s="67">
        <f>SUM(D19/C3)</f>
        <v>0</v>
      </c>
      <c r="J19" s="196"/>
      <c r="K19" s="67">
        <f>SUM(F19/E3)</f>
        <v>0</v>
      </c>
      <c r="L19" s="193"/>
      <c r="M19" s="105" t="e">
        <f t="shared" si="1"/>
        <v>#DIV/0!</v>
      </c>
      <c r="N19" s="183"/>
      <c r="O19" s="193"/>
      <c r="P19" s="67">
        <f>SUM(D19/(C3/E3))</f>
        <v>0</v>
      </c>
      <c r="Q19" s="196"/>
      <c r="R19" s="67">
        <f t="shared" si="0"/>
        <v>0</v>
      </c>
      <c r="S19" s="195"/>
      <c r="T19" s="37" t="e">
        <f t="shared" si="3"/>
        <v>#DIV/0!</v>
      </c>
      <c r="U19" s="193"/>
      <c r="V19" s="193"/>
      <c r="W19" s="193"/>
      <c r="X19" s="193"/>
      <c r="Y19" s="193"/>
      <c r="Z19" s="193"/>
      <c r="AA19" s="193"/>
      <c r="AB19" s="193"/>
      <c r="AC19" s="225"/>
      <c r="AD19" s="19"/>
    </row>
    <row r="20" spans="1:30" x14ac:dyDescent="0.25">
      <c r="A20" s="296"/>
      <c r="B20" s="194" t="s">
        <v>22</v>
      </c>
      <c r="C20" s="193">
        <v>4</v>
      </c>
      <c r="D20" s="105">
        <v>4</v>
      </c>
      <c r="E20" s="195">
        <v>4</v>
      </c>
      <c r="F20" s="105">
        <v>4</v>
      </c>
      <c r="G20" s="183"/>
      <c r="H20" s="193">
        <f>SUM(C20/C3)</f>
        <v>1.1049723756906077E-2</v>
      </c>
      <c r="I20" s="67">
        <f>SUM(D20/C3)</f>
        <v>1.1049723756906077E-2</v>
      </c>
      <c r="J20" s="196">
        <f>SUM(E20/E3)</f>
        <v>1.7621145374449341E-2</v>
      </c>
      <c r="K20" s="71">
        <f>SUM(F20/E3)</f>
        <v>1.7621145374449341E-2</v>
      </c>
      <c r="L20" s="193">
        <f t="shared" ref="L20" si="8">SUM(H20*100/J20)</f>
        <v>62.707182320441973</v>
      </c>
      <c r="M20" s="105">
        <f t="shared" si="1"/>
        <v>62.707182320441973</v>
      </c>
      <c r="N20" s="183"/>
      <c r="O20" s="193">
        <f>SUM(C20/(C3/E3))</f>
        <v>2.5082872928176796</v>
      </c>
      <c r="P20" s="67">
        <f>SUM(D20/(C3/E3))</f>
        <v>2.5082872928176796</v>
      </c>
      <c r="Q20" s="196">
        <f>E20</f>
        <v>4</v>
      </c>
      <c r="R20" s="71">
        <f t="shared" si="0"/>
        <v>4</v>
      </c>
      <c r="S20" s="195">
        <f t="shared" ref="S20" si="9">SUM(O20*100/Q20)</f>
        <v>62.707182320441987</v>
      </c>
      <c r="T20" s="37">
        <f t="shared" si="3"/>
        <v>62.707182320441987</v>
      </c>
      <c r="U20" s="193" t="s">
        <v>29</v>
      </c>
      <c r="V20" s="193" t="s">
        <v>29</v>
      </c>
      <c r="W20" s="193" t="s">
        <v>29</v>
      </c>
      <c r="X20" s="193" t="s">
        <v>29</v>
      </c>
      <c r="Y20" s="193" t="s">
        <v>29</v>
      </c>
      <c r="Z20" s="193" t="s">
        <v>29</v>
      </c>
      <c r="AA20" s="193" t="s">
        <v>29</v>
      </c>
      <c r="AB20" s="193" t="s">
        <v>29</v>
      </c>
      <c r="AC20" s="225" t="s">
        <v>29</v>
      </c>
      <c r="AD20" s="19"/>
    </row>
    <row r="21" spans="1:30" x14ac:dyDescent="0.25">
      <c r="A21" s="296"/>
      <c r="B21" s="262"/>
      <c r="C21" s="205"/>
      <c r="D21" s="65">
        <v>0</v>
      </c>
      <c r="E21" s="204"/>
      <c r="F21" s="65">
        <v>0</v>
      </c>
      <c r="G21" s="14"/>
      <c r="H21" s="205"/>
      <c r="I21" s="63">
        <f>SUM(D21/C3)</f>
        <v>0</v>
      </c>
      <c r="J21" s="217"/>
      <c r="K21" s="63">
        <f>SUM(F21/E3)</f>
        <v>0</v>
      </c>
      <c r="L21" s="205"/>
      <c r="M21" s="65" t="e">
        <f t="shared" si="1"/>
        <v>#DIV/0!</v>
      </c>
      <c r="N21" s="14"/>
      <c r="O21" s="205"/>
      <c r="P21" s="63">
        <f>SUM(D21/(C3/E3))</f>
        <v>0</v>
      </c>
      <c r="Q21" s="217"/>
      <c r="R21" s="63">
        <f t="shared" si="0"/>
        <v>0</v>
      </c>
      <c r="S21" s="204"/>
      <c r="T21" s="36" t="e">
        <f t="shared" si="3"/>
        <v>#DIV/0!</v>
      </c>
      <c r="U21" s="205"/>
      <c r="V21" s="205"/>
      <c r="W21" s="205"/>
      <c r="X21" s="205"/>
      <c r="Y21" s="205"/>
      <c r="Z21" s="205"/>
      <c r="AA21" s="205"/>
      <c r="AB21" s="205"/>
      <c r="AC21" s="228"/>
      <c r="AD21" s="19"/>
    </row>
    <row r="22" spans="1:30" x14ac:dyDescent="0.25">
      <c r="A22" s="100"/>
      <c r="B22" s="10"/>
      <c r="C22" s="8"/>
      <c r="D22" s="8"/>
      <c r="E22" s="8"/>
      <c r="F22" s="8"/>
      <c r="G22" s="8"/>
      <c r="H22" s="8"/>
      <c r="I22" s="8"/>
      <c r="J22" s="8"/>
      <c r="K22" s="8"/>
      <c r="L22" s="8"/>
      <c r="M22" s="10"/>
      <c r="N22" s="8"/>
      <c r="O22" s="8"/>
      <c r="P22" s="8"/>
      <c r="Q22" s="8"/>
      <c r="R22" s="8"/>
      <c r="S22" s="8"/>
      <c r="T22" s="8"/>
      <c r="U22" s="8"/>
      <c r="V22" s="8"/>
      <c r="W22" s="8"/>
      <c r="X22" s="8"/>
      <c r="Y22" s="8"/>
      <c r="Z22" s="8"/>
      <c r="AA22" s="8"/>
      <c r="AB22" s="8"/>
      <c r="AC22" s="8"/>
      <c r="AD22" s="8"/>
    </row>
    <row r="23" spans="1:30" ht="18.75" customHeight="1" x14ac:dyDescent="0.25">
      <c r="A23" s="296" t="s">
        <v>95</v>
      </c>
      <c r="B23" s="10"/>
      <c r="C23" s="8"/>
      <c r="D23" s="8"/>
      <c r="E23" s="8"/>
      <c r="F23" s="8"/>
      <c r="G23" s="8"/>
      <c r="H23" s="8"/>
      <c r="I23" s="8"/>
      <c r="J23" s="8"/>
      <c r="K23" s="8"/>
      <c r="L23" s="8"/>
      <c r="M23" s="10"/>
      <c r="N23" s="8"/>
      <c r="O23" s="8"/>
      <c r="P23" s="166"/>
      <c r="Q23" s="167"/>
      <c r="R23" s="214" t="s">
        <v>49</v>
      </c>
      <c r="S23" s="247"/>
      <c r="T23" s="247"/>
      <c r="U23" s="248"/>
      <c r="V23" s="249" t="s">
        <v>87</v>
      </c>
      <c r="W23" s="202"/>
      <c r="X23" s="202"/>
      <c r="Y23" s="202"/>
      <c r="Z23" s="202"/>
      <c r="AA23" s="202"/>
      <c r="AB23" s="250"/>
      <c r="AC23" s="8"/>
      <c r="AD23" s="8"/>
    </row>
    <row r="24" spans="1:30" ht="21" customHeight="1" x14ac:dyDescent="0.25">
      <c r="A24" s="296"/>
      <c r="B24" s="100"/>
      <c r="C24" s="100"/>
      <c r="D24" s="100"/>
      <c r="E24" s="100"/>
      <c r="F24" s="100"/>
      <c r="G24" s="100"/>
      <c r="H24" s="100"/>
      <c r="I24" s="100"/>
      <c r="J24" s="100"/>
      <c r="K24" s="100"/>
      <c r="L24" s="100"/>
      <c r="M24" s="100"/>
      <c r="N24" s="100"/>
      <c r="O24" s="100"/>
      <c r="P24" s="199" t="s">
        <v>43</v>
      </c>
      <c r="Q24" s="198"/>
      <c r="R24" s="199" t="s">
        <v>5</v>
      </c>
      <c r="S24" s="198"/>
      <c r="T24" s="199" t="s">
        <v>6</v>
      </c>
      <c r="U24" s="251"/>
      <c r="V24" s="220" t="s">
        <v>5</v>
      </c>
      <c r="W24" s="197"/>
      <c r="X24" s="198"/>
      <c r="Y24" s="199" t="s">
        <v>6</v>
      </c>
      <c r="Z24" s="197"/>
      <c r="AA24" s="198"/>
      <c r="AB24" s="252" t="s">
        <v>4</v>
      </c>
      <c r="AC24" s="100"/>
      <c r="AD24" s="100"/>
    </row>
    <row r="25" spans="1:30" ht="30" x14ac:dyDescent="0.25">
      <c r="A25" s="296"/>
      <c r="B25" s="100"/>
      <c r="C25" s="100"/>
      <c r="D25" s="100"/>
      <c r="E25" s="100"/>
      <c r="F25" s="100"/>
      <c r="G25" s="100"/>
      <c r="H25" s="100"/>
      <c r="I25" s="100"/>
      <c r="J25" s="100"/>
      <c r="K25" s="100"/>
      <c r="L25" s="100"/>
      <c r="M25" s="100"/>
      <c r="N25" s="100"/>
      <c r="O25" s="100"/>
      <c r="P25" s="107" t="s">
        <v>0</v>
      </c>
      <c r="Q25" s="78" t="s">
        <v>1</v>
      </c>
      <c r="R25" s="107" t="s">
        <v>0</v>
      </c>
      <c r="S25" s="80" t="s">
        <v>8</v>
      </c>
      <c r="T25" s="107" t="s">
        <v>1</v>
      </c>
      <c r="U25" s="78" t="s">
        <v>9</v>
      </c>
      <c r="V25" s="81" t="s">
        <v>0</v>
      </c>
      <c r="W25" s="78" t="s">
        <v>8</v>
      </c>
      <c r="X25" s="80" t="s">
        <v>46</v>
      </c>
      <c r="Y25" s="107" t="s">
        <v>1</v>
      </c>
      <c r="Z25" s="78" t="s">
        <v>9</v>
      </c>
      <c r="AA25" s="80" t="s">
        <v>46</v>
      </c>
      <c r="AB25" s="253"/>
      <c r="AC25" s="100"/>
      <c r="AD25" s="100"/>
    </row>
    <row r="26" spans="1:30" x14ac:dyDescent="0.25">
      <c r="A26" s="296"/>
      <c r="B26" s="100"/>
      <c r="C26" s="100"/>
      <c r="D26" s="100"/>
      <c r="E26" s="100"/>
      <c r="F26" s="100"/>
      <c r="G26" s="100"/>
      <c r="H26" s="100"/>
      <c r="I26" s="100"/>
      <c r="J26" s="100"/>
      <c r="K26" s="100"/>
      <c r="L26" s="100"/>
      <c r="M26" s="100"/>
      <c r="N26" s="100"/>
      <c r="O26" s="100"/>
      <c r="P26" s="221" t="s">
        <v>42</v>
      </c>
      <c r="Q26" s="222"/>
      <c r="R26" s="254">
        <v>362</v>
      </c>
      <c r="S26" s="47">
        <v>319</v>
      </c>
      <c r="T26" s="254">
        <v>227</v>
      </c>
      <c r="U26" s="68">
        <v>192</v>
      </c>
      <c r="V26" s="256">
        <v>689</v>
      </c>
      <c r="W26" s="66">
        <v>574</v>
      </c>
      <c r="X26" s="227">
        <f>SUM(V26/R26)</f>
        <v>1.9033149171270718</v>
      </c>
      <c r="Y26" s="195">
        <v>418</v>
      </c>
      <c r="Z26" s="105">
        <v>331</v>
      </c>
      <c r="AA26" s="225">
        <f>SUM(Y26/T26)</f>
        <v>1.841409691629956</v>
      </c>
      <c r="AB26" s="236">
        <f>SUM(AA26*100/X26)</f>
        <v>96.747504843257502</v>
      </c>
      <c r="AC26" s="100"/>
      <c r="AD26" s="100"/>
    </row>
    <row r="27" spans="1:30" x14ac:dyDescent="0.25">
      <c r="A27" s="296"/>
      <c r="B27" s="100"/>
      <c r="C27" s="100"/>
      <c r="D27" s="100"/>
      <c r="E27" s="100"/>
      <c r="F27" s="100"/>
      <c r="G27" s="100"/>
      <c r="H27" s="100"/>
      <c r="I27" s="100"/>
      <c r="J27" s="100"/>
      <c r="K27" s="100"/>
      <c r="L27" s="100"/>
      <c r="M27" s="100"/>
      <c r="N27" s="100"/>
      <c r="O27" s="100"/>
      <c r="P27" s="223"/>
      <c r="Q27" s="224"/>
      <c r="R27" s="255"/>
      <c r="S27" s="48">
        <v>43</v>
      </c>
      <c r="T27" s="255"/>
      <c r="U27" s="69">
        <v>35</v>
      </c>
      <c r="V27" s="257"/>
      <c r="W27" s="65">
        <v>115</v>
      </c>
      <c r="X27" s="228"/>
      <c r="Y27" s="204"/>
      <c r="Z27" s="62">
        <v>87</v>
      </c>
      <c r="AA27" s="228"/>
      <c r="AB27" s="237"/>
      <c r="AC27" s="100"/>
      <c r="AD27" s="100"/>
    </row>
    <row r="28" spans="1:30" x14ac:dyDescent="0.25">
      <c r="A28" s="296"/>
      <c r="B28" s="100"/>
      <c r="C28" s="100"/>
      <c r="D28" s="100"/>
      <c r="E28" s="100"/>
      <c r="F28" s="100"/>
      <c r="G28" s="100"/>
      <c r="H28" s="100"/>
      <c r="I28" s="100"/>
      <c r="J28" s="100"/>
      <c r="K28" s="100"/>
      <c r="L28" s="100"/>
      <c r="M28" s="100"/>
      <c r="N28" s="100"/>
      <c r="O28" s="100"/>
      <c r="P28" s="169">
        <v>1711</v>
      </c>
      <c r="Q28" s="47">
        <v>1721</v>
      </c>
      <c r="R28" s="206">
        <v>7</v>
      </c>
      <c r="S28" s="227"/>
      <c r="T28" s="238">
        <v>35.119999999999997</v>
      </c>
      <c r="U28" s="239"/>
      <c r="V28" s="229">
        <v>1</v>
      </c>
      <c r="W28" s="219"/>
      <c r="X28" s="67">
        <f t="shared" ref="X28:X35" si="10">SUM(V28/R28)</f>
        <v>0.14285714285714285</v>
      </c>
      <c r="Y28" s="240">
        <v>6</v>
      </c>
      <c r="Z28" s="241"/>
      <c r="AA28" s="72">
        <f>SUM(Y28/T28)</f>
        <v>0.17084282460136677</v>
      </c>
      <c r="AB28" s="72"/>
      <c r="AC28" s="100"/>
      <c r="AD28" s="100"/>
    </row>
    <row r="29" spans="1:30" x14ac:dyDescent="0.25">
      <c r="A29" s="296"/>
      <c r="B29" s="100"/>
      <c r="C29" s="100"/>
      <c r="D29" s="100"/>
      <c r="E29" s="100"/>
      <c r="F29" s="100"/>
      <c r="G29" s="100"/>
      <c r="H29" s="100"/>
      <c r="I29" s="100"/>
      <c r="J29" s="100"/>
      <c r="K29" s="100"/>
      <c r="L29" s="100"/>
      <c r="M29" s="100"/>
      <c r="N29" s="100"/>
      <c r="O29" s="100"/>
      <c r="P29" s="169">
        <v>1712</v>
      </c>
      <c r="Q29" s="50">
        <v>1722</v>
      </c>
      <c r="R29" s="195">
        <v>93</v>
      </c>
      <c r="S29" s="225"/>
      <c r="T29" s="232">
        <v>44.12</v>
      </c>
      <c r="U29" s="233"/>
      <c r="V29" s="234">
        <v>17</v>
      </c>
      <c r="W29" s="196"/>
      <c r="X29" s="67">
        <f t="shared" si="10"/>
        <v>0.18279569892473119</v>
      </c>
      <c r="Y29" s="232">
        <v>7</v>
      </c>
      <c r="Z29" s="235"/>
      <c r="AA29" s="72">
        <f>SUM(Y29/T29)</f>
        <v>0.1586582048957389</v>
      </c>
      <c r="AB29" s="72"/>
      <c r="AC29" s="100"/>
      <c r="AD29" s="100"/>
    </row>
    <row r="30" spans="1:30" x14ac:dyDescent="0.25">
      <c r="A30" s="296"/>
      <c r="B30" s="100"/>
      <c r="C30" s="100"/>
      <c r="D30" s="100"/>
      <c r="E30" s="100"/>
      <c r="F30" s="100"/>
      <c r="G30" s="100"/>
      <c r="H30" s="100"/>
      <c r="I30" s="100"/>
      <c r="J30" s="100"/>
      <c r="K30" s="100"/>
      <c r="L30" s="100"/>
      <c r="M30" s="100"/>
      <c r="N30" s="100"/>
      <c r="O30" s="100"/>
      <c r="P30" s="169">
        <v>1713</v>
      </c>
      <c r="Q30" s="50">
        <v>1723</v>
      </c>
      <c r="R30" s="195">
        <v>76</v>
      </c>
      <c r="S30" s="225"/>
      <c r="T30" s="232">
        <v>52.12</v>
      </c>
      <c r="U30" s="233"/>
      <c r="V30" s="234">
        <v>14</v>
      </c>
      <c r="W30" s="196"/>
      <c r="X30" s="67">
        <f t="shared" si="10"/>
        <v>0.18421052631578946</v>
      </c>
      <c r="Y30" s="232">
        <v>15</v>
      </c>
      <c r="Z30" s="235"/>
      <c r="AA30" s="72">
        <f>SUM(Y30/T30)</f>
        <v>0.28779739063699156</v>
      </c>
      <c r="AB30" s="72"/>
      <c r="AC30" s="100"/>
      <c r="AD30" s="100"/>
    </row>
    <row r="31" spans="1:30" x14ac:dyDescent="0.25">
      <c r="A31" s="296"/>
      <c r="B31" s="100"/>
      <c r="C31" s="100"/>
      <c r="D31" s="100"/>
      <c r="E31" s="100"/>
      <c r="F31" s="100"/>
      <c r="G31" s="100"/>
      <c r="H31" s="100"/>
      <c r="I31" s="100"/>
      <c r="J31" s="100"/>
      <c r="K31" s="100"/>
      <c r="L31" s="100"/>
      <c r="M31" s="100"/>
      <c r="N31" s="100"/>
      <c r="O31" s="100"/>
      <c r="P31" s="169">
        <v>1714</v>
      </c>
      <c r="Q31" s="50">
        <v>1724</v>
      </c>
      <c r="R31" s="195">
        <v>110</v>
      </c>
      <c r="S31" s="225"/>
      <c r="T31" s="232">
        <v>32.119999999999997</v>
      </c>
      <c r="U31" s="233"/>
      <c r="V31" s="234">
        <v>18</v>
      </c>
      <c r="W31" s="196"/>
      <c r="X31" s="67">
        <f t="shared" si="10"/>
        <v>0.16363636363636364</v>
      </c>
      <c r="Y31" s="232">
        <v>7</v>
      </c>
      <c r="Z31" s="235"/>
      <c r="AA31" s="72">
        <f>SUM(Y31/T31)</f>
        <v>0.21793275217932753</v>
      </c>
      <c r="AB31" s="72"/>
      <c r="AC31" s="100"/>
      <c r="AD31" s="100"/>
    </row>
    <row r="32" spans="1:30" x14ac:dyDescent="0.25">
      <c r="A32" s="296"/>
      <c r="B32" s="100"/>
      <c r="C32" s="100"/>
      <c r="D32" s="100"/>
      <c r="E32" s="100"/>
      <c r="F32" s="100"/>
      <c r="G32" s="100"/>
      <c r="H32" s="100"/>
      <c r="I32" s="100"/>
      <c r="J32" s="100"/>
      <c r="K32" s="100"/>
      <c r="L32" s="100"/>
      <c r="M32" s="100"/>
      <c r="N32" s="100"/>
      <c r="O32" s="100"/>
      <c r="P32" s="169">
        <v>1715</v>
      </c>
      <c r="Q32" s="50">
        <v>1725</v>
      </c>
      <c r="R32" s="195">
        <v>21</v>
      </c>
      <c r="S32" s="225"/>
      <c r="T32" s="232">
        <v>27.12</v>
      </c>
      <c r="U32" s="233"/>
      <c r="V32" s="226">
        <v>4</v>
      </c>
      <c r="W32" s="193"/>
      <c r="X32" s="67">
        <f t="shared" si="10"/>
        <v>0.19047619047619047</v>
      </c>
      <c r="Y32" s="242">
        <v>6</v>
      </c>
      <c r="Z32" s="243"/>
      <c r="AA32" s="72">
        <f>SUM(Y32/T32)</f>
        <v>0.22123893805309733</v>
      </c>
      <c r="AB32" s="72"/>
      <c r="AC32" s="100"/>
      <c r="AD32" s="100"/>
    </row>
    <row r="33" spans="1:30" x14ac:dyDescent="0.25">
      <c r="A33" s="296"/>
      <c r="B33" s="100"/>
      <c r="C33" s="100"/>
      <c r="D33" s="100"/>
      <c r="E33" s="100"/>
      <c r="F33" s="100"/>
      <c r="G33" s="100"/>
      <c r="H33" s="100"/>
      <c r="I33" s="100"/>
      <c r="J33" s="100"/>
      <c r="K33" s="100"/>
      <c r="L33" s="100"/>
      <c r="M33" s="100"/>
      <c r="N33" s="100"/>
      <c r="O33" s="100"/>
      <c r="P33" s="169">
        <v>1716</v>
      </c>
      <c r="Q33" s="50">
        <v>1726</v>
      </c>
      <c r="R33" s="195">
        <v>19</v>
      </c>
      <c r="S33" s="225"/>
      <c r="T33" s="232"/>
      <c r="U33" s="233"/>
      <c r="V33" s="226">
        <v>5</v>
      </c>
      <c r="W33" s="193"/>
      <c r="X33" s="67">
        <f t="shared" si="10"/>
        <v>0.26315789473684209</v>
      </c>
      <c r="Y33" s="232"/>
      <c r="Z33" s="235"/>
      <c r="AA33" s="72"/>
      <c r="AB33" s="72"/>
      <c r="AC33" s="100"/>
      <c r="AD33" s="100"/>
    </row>
    <row r="34" spans="1:30" x14ac:dyDescent="0.25">
      <c r="A34" s="296"/>
      <c r="B34" s="100"/>
      <c r="C34" s="100"/>
      <c r="D34" s="100"/>
      <c r="E34" s="100"/>
      <c r="F34" s="100"/>
      <c r="G34" s="100"/>
      <c r="H34" s="100"/>
      <c r="I34" s="100"/>
      <c r="J34" s="100"/>
      <c r="K34" s="100"/>
      <c r="L34" s="100"/>
      <c r="M34" s="100"/>
      <c r="N34" s="100"/>
      <c r="O34" s="100"/>
      <c r="P34" s="169">
        <v>1717</v>
      </c>
      <c r="Q34" s="50">
        <v>1727</v>
      </c>
      <c r="R34" s="195">
        <v>19</v>
      </c>
      <c r="S34" s="225"/>
      <c r="T34" s="232">
        <v>13.12</v>
      </c>
      <c r="U34" s="233"/>
      <c r="V34" s="234">
        <v>1</v>
      </c>
      <c r="W34" s="196"/>
      <c r="X34" s="67">
        <f t="shared" si="10"/>
        <v>5.2631578947368418E-2</v>
      </c>
      <c r="Y34" s="232">
        <v>3</v>
      </c>
      <c r="Z34" s="235"/>
      <c r="AA34" s="72">
        <f>SUM(Y34/T34)</f>
        <v>0.22865853658536586</v>
      </c>
      <c r="AB34" s="72"/>
      <c r="AC34" s="100"/>
      <c r="AD34" s="100"/>
    </row>
    <row r="35" spans="1:30" x14ac:dyDescent="0.25">
      <c r="A35" s="296"/>
      <c r="B35" s="100"/>
      <c r="C35" s="100"/>
      <c r="D35" s="100"/>
      <c r="E35" s="100"/>
      <c r="F35" s="100"/>
      <c r="G35" s="100"/>
      <c r="H35" s="100"/>
      <c r="I35" s="100"/>
      <c r="J35" s="100"/>
      <c r="K35" s="100"/>
      <c r="L35" s="100"/>
      <c r="M35" s="100"/>
      <c r="N35" s="100"/>
      <c r="O35" s="100"/>
      <c r="P35" s="169">
        <v>1718</v>
      </c>
      <c r="Q35" s="50">
        <v>1728</v>
      </c>
      <c r="R35" s="195">
        <v>5</v>
      </c>
      <c r="S35" s="225"/>
      <c r="T35" s="232"/>
      <c r="U35" s="233"/>
      <c r="V35" s="226">
        <v>2</v>
      </c>
      <c r="W35" s="193"/>
      <c r="X35" s="67">
        <f t="shared" si="10"/>
        <v>0.4</v>
      </c>
      <c r="Y35" s="232"/>
      <c r="Z35" s="235"/>
      <c r="AA35" s="72"/>
      <c r="AB35" s="72"/>
      <c r="AC35" s="100"/>
      <c r="AD35" s="100"/>
    </row>
    <row r="36" spans="1:30" x14ac:dyDescent="0.25">
      <c r="A36" s="296"/>
      <c r="B36" s="100"/>
      <c r="C36" s="100"/>
      <c r="D36" s="100"/>
      <c r="E36" s="100"/>
      <c r="F36" s="100"/>
      <c r="G36" s="100"/>
      <c r="H36" s="100"/>
      <c r="I36" s="100"/>
      <c r="J36" s="100"/>
      <c r="K36" s="100"/>
      <c r="L36" s="100"/>
      <c r="M36" s="100"/>
      <c r="N36" s="100"/>
      <c r="O36" s="100"/>
      <c r="P36" s="169">
        <v>1719</v>
      </c>
      <c r="Q36" s="50">
        <v>1729</v>
      </c>
      <c r="R36" s="195"/>
      <c r="S36" s="225"/>
      <c r="T36" s="232">
        <v>9.1199999999999992</v>
      </c>
      <c r="U36" s="233"/>
      <c r="V36" s="226"/>
      <c r="W36" s="193"/>
      <c r="X36" s="67"/>
      <c r="Y36" s="232"/>
      <c r="Z36" s="235"/>
      <c r="AA36" s="72"/>
      <c r="AB36" s="72"/>
      <c r="AC36" s="100"/>
      <c r="AD36" s="100"/>
    </row>
    <row r="37" spans="1:30" x14ac:dyDescent="0.25">
      <c r="A37" s="296"/>
      <c r="B37" s="100"/>
      <c r="C37" s="100"/>
      <c r="D37" s="100"/>
      <c r="E37" s="100"/>
      <c r="F37" s="100"/>
      <c r="G37" s="100"/>
      <c r="H37" s="100"/>
      <c r="I37" s="100"/>
      <c r="J37" s="100"/>
      <c r="K37" s="100"/>
      <c r="L37" s="100"/>
      <c r="M37" s="100"/>
      <c r="N37" s="100"/>
      <c r="O37" s="100"/>
      <c r="P37" s="169">
        <v>1720</v>
      </c>
      <c r="Q37" s="50">
        <v>1730</v>
      </c>
      <c r="R37" s="195"/>
      <c r="S37" s="225"/>
      <c r="T37" s="232"/>
      <c r="U37" s="233"/>
      <c r="V37" s="226"/>
      <c r="W37" s="193"/>
      <c r="X37" s="67"/>
      <c r="Y37" s="232"/>
      <c r="Z37" s="235"/>
      <c r="AA37" s="72"/>
      <c r="AB37" s="72"/>
      <c r="AC37" s="100"/>
      <c r="AD37" s="100"/>
    </row>
    <row r="38" spans="1:30" x14ac:dyDescent="0.25">
      <c r="A38" s="296"/>
      <c r="B38" s="100"/>
      <c r="C38" s="100"/>
      <c r="D38" s="100"/>
      <c r="E38" s="100"/>
      <c r="F38" s="100"/>
      <c r="G38" s="100"/>
      <c r="H38" s="100"/>
      <c r="I38" s="100"/>
      <c r="J38" s="100"/>
      <c r="K38" s="100"/>
      <c r="L38" s="100"/>
      <c r="M38" s="100"/>
      <c r="N38" s="100"/>
      <c r="O38" s="100"/>
      <c r="P38" s="169">
        <v>1721</v>
      </c>
      <c r="Q38" s="50">
        <v>1731</v>
      </c>
      <c r="R38" s="195"/>
      <c r="S38" s="225"/>
      <c r="T38" s="232">
        <v>14.12</v>
      </c>
      <c r="U38" s="233"/>
      <c r="V38" s="226"/>
      <c r="W38" s="193"/>
      <c r="X38" s="67"/>
      <c r="Y38" s="232">
        <v>4</v>
      </c>
      <c r="Z38" s="235"/>
      <c r="AA38" s="72">
        <f>SUM(Y38/T38)</f>
        <v>0.28328611898016998</v>
      </c>
      <c r="AB38" s="72"/>
      <c r="AC38" s="100"/>
      <c r="AD38" s="100"/>
    </row>
    <row r="39" spans="1:30" x14ac:dyDescent="0.25">
      <c r="A39" s="296"/>
      <c r="B39" s="100"/>
      <c r="C39" s="100"/>
      <c r="D39" s="100"/>
      <c r="E39" s="100"/>
      <c r="F39" s="100"/>
      <c r="G39" s="100"/>
      <c r="H39" s="100"/>
      <c r="I39" s="100"/>
      <c r="J39" s="100"/>
      <c r="K39" s="100"/>
      <c r="L39" s="100"/>
      <c r="M39" s="100"/>
      <c r="N39" s="100"/>
      <c r="O39" s="100"/>
      <c r="P39" s="171">
        <v>1722</v>
      </c>
      <c r="Q39" s="48">
        <v>1732</v>
      </c>
      <c r="R39" s="204">
        <v>12</v>
      </c>
      <c r="S39" s="228"/>
      <c r="T39" s="258"/>
      <c r="U39" s="259"/>
      <c r="V39" s="230">
        <v>1</v>
      </c>
      <c r="W39" s="205"/>
      <c r="X39" s="63">
        <f>SUM(V39/R39)</f>
        <v>8.3333333333333329E-2</v>
      </c>
      <c r="Y39" s="258"/>
      <c r="Z39" s="260"/>
      <c r="AA39" s="172"/>
      <c r="AB39" s="172"/>
      <c r="AC39" s="100"/>
      <c r="AD39" s="100"/>
    </row>
    <row r="40" spans="1:30" ht="84" customHeight="1" x14ac:dyDescent="0.25">
      <c r="A40" s="296"/>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297" t="s">
        <v>64</v>
      </c>
      <c r="Z40" s="297"/>
      <c r="AA40" s="297"/>
      <c r="AB40" s="100"/>
      <c r="AC40" s="100"/>
      <c r="AD40" s="100"/>
    </row>
    <row r="41" spans="1:30" x14ac:dyDescent="0.25">
      <c r="A41" s="296"/>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row>
    <row r="42" spans="1:30" x14ac:dyDescent="0.25">
      <c r="A42" s="296"/>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row>
    <row r="43" spans="1:30" x14ac:dyDescent="0.25">
      <c r="A43" s="296"/>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row>
    <row r="44" spans="1:30" x14ac:dyDescent="0.25">
      <c r="A44" s="296"/>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row>
    <row r="45" spans="1:30" x14ac:dyDescent="0.25">
      <c r="A45" s="296"/>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row>
    <row r="46" spans="1:30" x14ac:dyDescent="0.25">
      <c r="A46" s="296"/>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row>
    <row r="47" spans="1:30" x14ac:dyDescent="0.25">
      <c r="A47" s="296"/>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row>
    <row r="48" spans="1:30" x14ac:dyDescent="0.25">
      <c r="A48" s="296"/>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row>
    <row r="49" spans="1:30" x14ac:dyDescent="0.25">
      <c r="A49" s="296"/>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row>
    <row r="50" spans="1:30" x14ac:dyDescent="0.25">
      <c r="A50" s="296"/>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row>
    <row r="51" spans="1:30" x14ac:dyDescent="0.25">
      <c r="A51" s="296"/>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row>
    <row r="52" spans="1:30" x14ac:dyDescent="0.25">
      <c r="A52" s="296"/>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row>
    <row r="53" spans="1:30" x14ac:dyDescent="0.25">
      <c r="A53" s="296"/>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row>
    <row r="54" spans="1:30" x14ac:dyDescent="0.25">
      <c r="A54" s="296"/>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row>
    <row r="55" spans="1:30" x14ac:dyDescent="0.25">
      <c r="A55" s="296"/>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row>
    <row r="56" spans="1:30" x14ac:dyDescent="0.25">
      <c r="A56" s="296"/>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row>
    <row r="57" spans="1:30" x14ac:dyDescent="0.25">
      <c r="A57" s="296"/>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row>
    <row r="58" spans="1:30" ht="42" customHeight="1" x14ac:dyDescent="0.25">
      <c r="A58" s="296"/>
      <c r="B58" s="100"/>
      <c r="C58" s="100"/>
      <c r="D58" s="100"/>
      <c r="E58" s="100"/>
      <c r="F58" s="100"/>
      <c r="G58" s="100"/>
      <c r="H58" s="100"/>
      <c r="I58" s="100"/>
      <c r="J58" s="100"/>
      <c r="K58" s="100"/>
      <c r="L58" s="100"/>
      <c r="M58" s="100"/>
      <c r="N58" s="100"/>
      <c r="O58" s="100"/>
      <c r="P58" s="100"/>
      <c r="Q58" s="51"/>
      <c r="R58" s="51"/>
      <c r="S58" s="215" t="s">
        <v>49</v>
      </c>
      <c r="T58" s="300"/>
      <c r="U58" s="300"/>
      <c r="V58" s="301"/>
      <c r="W58" s="298" t="s">
        <v>97</v>
      </c>
      <c r="X58" s="299"/>
      <c r="Y58" s="299"/>
      <c r="Z58" s="299"/>
      <c r="AA58" s="299"/>
      <c r="AB58" s="299"/>
      <c r="AC58" s="104"/>
      <c r="AD58" s="100"/>
    </row>
    <row r="59" spans="1:30" ht="21" x14ac:dyDescent="0.25">
      <c r="A59" s="296"/>
      <c r="B59" s="100"/>
      <c r="C59" s="100"/>
      <c r="D59" s="100"/>
      <c r="E59" s="100"/>
      <c r="F59" s="100"/>
      <c r="G59" s="100"/>
      <c r="H59" s="100"/>
      <c r="I59" s="100"/>
      <c r="J59" s="100"/>
      <c r="K59" s="100"/>
      <c r="L59" s="100"/>
      <c r="M59" s="100"/>
      <c r="N59" s="100"/>
      <c r="O59" s="100"/>
      <c r="P59" s="100"/>
      <c r="Q59" s="302" t="s">
        <v>43</v>
      </c>
      <c r="R59" s="198"/>
      <c r="S59" s="199" t="s">
        <v>5</v>
      </c>
      <c r="T59" s="198"/>
      <c r="U59" s="199" t="s">
        <v>6</v>
      </c>
      <c r="V59" s="251"/>
      <c r="W59" s="220" t="s">
        <v>5</v>
      </c>
      <c r="X59" s="197"/>
      <c r="Y59" s="198"/>
      <c r="Z59" s="199" t="s">
        <v>6</v>
      </c>
      <c r="AA59" s="197"/>
      <c r="AB59" s="198"/>
      <c r="AC59" s="303"/>
      <c r="AD59" s="100"/>
    </row>
    <row r="60" spans="1:30" ht="30" x14ac:dyDescent="0.25">
      <c r="A60" s="296"/>
      <c r="B60" s="100"/>
      <c r="C60" s="100"/>
      <c r="D60" s="100"/>
      <c r="E60" s="100"/>
      <c r="F60" s="100"/>
      <c r="G60" s="100"/>
      <c r="H60" s="100"/>
      <c r="I60" s="100"/>
      <c r="J60" s="100"/>
      <c r="K60" s="100"/>
      <c r="L60" s="100"/>
      <c r="M60" s="100"/>
      <c r="N60" s="100"/>
      <c r="O60" s="100"/>
      <c r="P60" s="100"/>
      <c r="Q60" s="78" t="s">
        <v>0</v>
      </c>
      <c r="R60" s="78" t="s">
        <v>1</v>
      </c>
      <c r="S60" s="79" t="s">
        <v>0</v>
      </c>
      <c r="T60" s="80" t="s">
        <v>8</v>
      </c>
      <c r="U60" s="79" t="s">
        <v>1</v>
      </c>
      <c r="V60" s="78" t="s">
        <v>9</v>
      </c>
      <c r="W60" s="81" t="s">
        <v>0</v>
      </c>
      <c r="X60" s="78" t="s">
        <v>8</v>
      </c>
      <c r="Y60" s="80" t="s">
        <v>46</v>
      </c>
      <c r="Z60" s="82" t="s">
        <v>1</v>
      </c>
      <c r="AA60" s="83" t="s">
        <v>9</v>
      </c>
      <c r="AB60" s="103" t="s">
        <v>46</v>
      </c>
      <c r="AC60" s="303"/>
      <c r="AD60" s="100"/>
    </row>
    <row r="61" spans="1:30" x14ac:dyDescent="0.25">
      <c r="A61" s="296"/>
      <c r="B61" s="100"/>
      <c r="C61" s="100"/>
      <c r="D61" s="100"/>
      <c r="E61" s="100"/>
      <c r="F61" s="100"/>
      <c r="G61" s="100"/>
      <c r="H61" s="100"/>
      <c r="I61" s="100"/>
      <c r="J61" s="100"/>
      <c r="K61" s="100"/>
      <c r="L61" s="100"/>
      <c r="M61" s="100"/>
      <c r="N61" s="100"/>
      <c r="O61" s="100"/>
      <c r="P61" s="100"/>
      <c r="Q61" s="221" t="s">
        <v>42</v>
      </c>
      <c r="R61" s="222"/>
      <c r="S61" s="254">
        <v>362</v>
      </c>
      <c r="T61" s="47">
        <v>319</v>
      </c>
      <c r="U61" s="254">
        <v>227</v>
      </c>
      <c r="V61" s="54">
        <v>192</v>
      </c>
      <c r="W61" s="256">
        <v>689</v>
      </c>
      <c r="X61" s="60">
        <v>574</v>
      </c>
      <c r="Y61" s="227">
        <f>SUM(W61/S61)</f>
        <v>1.9033149171270718</v>
      </c>
      <c r="Z61" s="195">
        <v>418</v>
      </c>
      <c r="AA61" s="56">
        <v>331</v>
      </c>
      <c r="AB61" s="193">
        <f>SUM(Z61/U61)</f>
        <v>1.841409691629956</v>
      </c>
      <c r="AC61" s="289"/>
      <c r="AD61" s="100"/>
    </row>
    <row r="62" spans="1:30" x14ac:dyDescent="0.25">
      <c r="A62" s="296"/>
      <c r="B62" s="100"/>
      <c r="C62" s="100"/>
      <c r="D62" s="100"/>
      <c r="E62" s="100"/>
      <c r="F62" s="100"/>
      <c r="G62" s="100"/>
      <c r="H62" s="100"/>
      <c r="I62" s="100"/>
      <c r="J62" s="100"/>
      <c r="K62" s="100"/>
      <c r="L62" s="100"/>
      <c r="M62" s="100"/>
      <c r="N62" s="100"/>
      <c r="O62" s="100"/>
      <c r="P62" s="100"/>
      <c r="Q62" s="223"/>
      <c r="R62" s="224"/>
      <c r="S62" s="255"/>
      <c r="T62" s="48">
        <v>43</v>
      </c>
      <c r="U62" s="255"/>
      <c r="V62" s="55">
        <v>35</v>
      </c>
      <c r="W62" s="257"/>
      <c r="X62" s="58">
        <v>115</v>
      </c>
      <c r="Y62" s="228"/>
      <c r="Z62" s="204"/>
      <c r="AA62" s="59">
        <v>87</v>
      </c>
      <c r="AB62" s="205"/>
      <c r="AC62" s="289"/>
      <c r="AD62" s="100"/>
    </row>
    <row r="63" spans="1:30" x14ac:dyDescent="0.25">
      <c r="A63" s="296"/>
      <c r="B63" s="100"/>
      <c r="C63" s="100"/>
      <c r="D63" s="100"/>
      <c r="E63" s="100"/>
      <c r="F63" s="100"/>
      <c r="G63" s="100"/>
      <c r="H63" s="100"/>
      <c r="I63" s="100"/>
      <c r="J63" s="100"/>
      <c r="K63" s="100"/>
      <c r="L63" s="100"/>
      <c r="M63" s="100"/>
      <c r="N63" s="100"/>
      <c r="O63" s="100"/>
      <c r="P63" s="100"/>
      <c r="Q63" s="46">
        <v>1711</v>
      </c>
      <c r="R63" s="47">
        <v>1721</v>
      </c>
      <c r="S63" s="206">
        <v>7</v>
      </c>
      <c r="T63" s="227"/>
      <c r="U63" s="238">
        <v>35.119999999999997</v>
      </c>
      <c r="V63" s="239"/>
      <c r="W63" s="229"/>
      <c r="X63" s="219"/>
      <c r="Y63" s="57"/>
      <c r="Z63" s="240">
        <v>0.5</v>
      </c>
      <c r="AA63" s="241"/>
      <c r="AB63" s="98">
        <f>SUM(Z63/U63)</f>
        <v>1.4236902050113897E-2</v>
      </c>
      <c r="AC63" s="106"/>
      <c r="AD63" s="100"/>
    </row>
    <row r="64" spans="1:30" x14ac:dyDescent="0.25">
      <c r="A64" s="296"/>
      <c r="B64" s="100"/>
      <c r="C64" s="100"/>
      <c r="D64" s="100"/>
      <c r="E64" s="100"/>
      <c r="F64" s="100"/>
      <c r="G64" s="100"/>
      <c r="H64" s="100"/>
      <c r="I64" s="100"/>
      <c r="J64" s="100"/>
      <c r="K64" s="100"/>
      <c r="L64" s="100"/>
      <c r="M64" s="100"/>
      <c r="N64" s="100"/>
      <c r="O64" s="100"/>
      <c r="P64" s="100"/>
      <c r="Q64" s="46">
        <v>1712</v>
      </c>
      <c r="R64" s="50">
        <v>1722</v>
      </c>
      <c r="S64" s="195">
        <v>93</v>
      </c>
      <c r="T64" s="225"/>
      <c r="U64" s="232">
        <v>44.12</v>
      </c>
      <c r="V64" s="233"/>
      <c r="W64" s="234">
        <v>5</v>
      </c>
      <c r="X64" s="292"/>
      <c r="Y64" s="57">
        <f t="shared" ref="Y64:Y70" si="11">SUM(W64/S64)</f>
        <v>5.3763440860215055E-2</v>
      </c>
      <c r="Z64" s="232">
        <v>0.5</v>
      </c>
      <c r="AA64" s="291"/>
      <c r="AB64" s="61">
        <f>SUM(Z64/U64)</f>
        <v>1.1332728921124207E-2</v>
      </c>
      <c r="AC64" s="102"/>
      <c r="AD64" s="100"/>
    </row>
    <row r="65" spans="1:30" x14ac:dyDescent="0.25">
      <c r="A65" s="296"/>
      <c r="B65" s="100"/>
      <c r="C65" s="100"/>
      <c r="D65" s="100"/>
      <c r="E65" s="100"/>
      <c r="F65" s="100"/>
      <c r="G65" s="100"/>
      <c r="H65" s="100"/>
      <c r="I65" s="100"/>
      <c r="J65" s="100"/>
      <c r="K65" s="100"/>
      <c r="L65" s="100"/>
      <c r="M65" s="100"/>
      <c r="N65" s="100"/>
      <c r="O65" s="100"/>
      <c r="P65" s="100"/>
      <c r="Q65" s="46">
        <v>1713</v>
      </c>
      <c r="R65" s="50">
        <v>1723</v>
      </c>
      <c r="S65" s="195">
        <v>76</v>
      </c>
      <c r="T65" s="225"/>
      <c r="U65" s="232">
        <v>52.12</v>
      </c>
      <c r="V65" s="233"/>
      <c r="W65" s="234">
        <v>5</v>
      </c>
      <c r="X65" s="292"/>
      <c r="Y65" s="57">
        <f t="shared" si="11"/>
        <v>6.5789473684210523E-2</v>
      </c>
      <c r="Z65" s="232">
        <v>-0.5</v>
      </c>
      <c r="AA65" s="291"/>
      <c r="AB65" s="61">
        <f>SUM(Z65/U65)</f>
        <v>-9.5932463545663864E-3</v>
      </c>
      <c r="AC65" s="102"/>
      <c r="AD65" s="100"/>
    </row>
    <row r="66" spans="1:30" x14ac:dyDescent="0.25">
      <c r="A66" s="296"/>
      <c r="B66" s="100"/>
      <c r="C66" s="100"/>
      <c r="D66" s="100"/>
      <c r="E66" s="100"/>
      <c r="F66" s="100"/>
      <c r="G66" s="100"/>
      <c r="H66" s="100"/>
      <c r="I66" s="100"/>
      <c r="J66" s="100"/>
      <c r="K66" s="100"/>
      <c r="L66" s="100"/>
      <c r="M66" s="100"/>
      <c r="N66" s="100"/>
      <c r="O66" s="100"/>
      <c r="P66" s="100"/>
      <c r="Q66" s="46">
        <v>1714</v>
      </c>
      <c r="R66" s="50">
        <v>1724</v>
      </c>
      <c r="S66" s="195">
        <v>110</v>
      </c>
      <c r="T66" s="225"/>
      <c r="U66" s="232">
        <v>32.119999999999997</v>
      </c>
      <c r="V66" s="233"/>
      <c r="W66" s="234">
        <v>-2</v>
      </c>
      <c r="X66" s="292"/>
      <c r="Y66" s="57">
        <f t="shared" si="11"/>
        <v>-1.8181818181818181E-2</v>
      </c>
      <c r="Z66" s="232">
        <v>-0.5</v>
      </c>
      <c r="AA66" s="291"/>
      <c r="AB66" s="61">
        <f>SUM(Z66/U66)</f>
        <v>-1.5566625155666253E-2</v>
      </c>
      <c r="AC66" s="102"/>
      <c r="AD66" s="100"/>
    </row>
    <row r="67" spans="1:30" x14ac:dyDescent="0.25">
      <c r="A67" s="296"/>
      <c r="B67" s="100"/>
      <c r="C67" s="100"/>
      <c r="D67" s="100"/>
      <c r="E67" s="100"/>
      <c r="F67" s="100"/>
      <c r="G67" s="100"/>
      <c r="H67" s="100"/>
      <c r="I67" s="100"/>
      <c r="J67" s="100"/>
      <c r="K67" s="100"/>
      <c r="L67" s="100"/>
      <c r="M67" s="100"/>
      <c r="N67" s="100"/>
      <c r="O67" s="100"/>
      <c r="P67" s="100"/>
      <c r="Q67" s="46">
        <v>1715</v>
      </c>
      <c r="R67" s="50">
        <v>1725</v>
      </c>
      <c r="S67" s="195">
        <v>21</v>
      </c>
      <c r="T67" s="225"/>
      <c r="U67" s="232">
        <v>27.12</v>
      </c>
      <c r="V67" s="233"/>
      <c r="W67" s="226">
        <v>1</v>
      </c>
      <c r="X67" s="290"/>
      <c r="Y67" s="57">
        <f t="shared" si="11"/>
        <v>4.7619047619047616E-2</v>
      </c>
      <c r="Z67" s="242">
        <v>-2.5</v>
      </c>
      <c r="AA67" s="293"/>
      <c r="AB67" s="61">
        <f>SUM(Z67/U67)</f>
        <v>-9.2182890855457222E-2</v>
      </c>
      <c r="AC67" s="102"/>
      <c r="AD67" s="100"/>
    </row>
    <row r="68" spans="1:30" x14ac:dyDescent="0.25">
      <c r="A68" s="296"/>
      <c r="B68" s="100"/>
      <c r="C68" s="100"/>
      <c r="D68" s="100"/>
      <c r="E68" s="100"/>
      <c r="F68" s="100"/>
      <c r="G68" s="100"/>
      <c r="H68" s="100"/>
      <c r="I68" s="100"/>
      <c r="J68" s="100"/>
      <c r="K68" s="100"/>
      <c r="L68" s="100"/>
      <c r="M68" s="100"/>
      <c r="N68" s="100"/>
      <c r="O68" s="100"/>
      <c r="P68" s="100"/>
      <c r="Q68" s="46">
        <v>1716</v>
      </c>
      <c r="R68" s="50">
        <v>1726</v>
      </c>
      <c r="S68" s="195">
        <v>19</v>
      </c>
      <c r="T68" s="225"/>
      <c r="U68" s="232"/>
      <c r="V68" s="233"/>
      <c r="W68" s="226">
        <v>1</v>
      </c>
      <c r="X68" s="290"/>
      <c r="Y68" s="57">
        <f t="shared" si="11"/>
        <v>5.2631578947368418E-2</v>
      </c>
      <c r="Z68" s="232"/>
      <c r="AA68" s="291"/>
      <c r="AB68" s="61"/>
      <c r="AC68" s="102"/>
      <c r="AD68" s="100"/>
    </row>
    <row r="69" spans="1:30" x14ac:dyDescent="0.25">
      <c r="A69" s="296"/>
      <c r="B69" s="100"/>
      <c r="C69" s="100"/>
      <c r="D69" s="100"/>
      <c r="E69" s="100"/>
      <c r="F69" s="100"/>
      <c r="G69" s="100"/>
      <c r="H69" s="100"/>
      <c r="I69" s="100"/>
      <c r="J69" s="100"/>
      <c r="K69" s="100"/>
      <c r="L69" s="100"/>
      <c r="M69" s="100"/>
      <c r="N69" s="100"/>
      <c r="O69" s="100"/>
      <c r="P69" s="100"/>
      <c r="Q69" s="46">
        <v>1717</v>
      </c>
      <c r="R69" s="50">
        <v>1727</v>
      </c>
      <c r="S69" s="195">
        <v>19</v>
      </c>
      <c r="T69" s="225"/>
      <c r="U69" s="232">
        <v>13.12</v>
      </c>
      <c r="V69" s="233"/>
      <c r="W69" s="234">
        <v>0</v>
      </c>
      <c r="X69" s="292"/>
      <c r="Y69" s="57">
        <f t="shared" si="11"/>
        <v>0</v>
      </c>
      <c r="Z69" s="232">
        <v>-1.5</v>
      </c>
      <c r="AA69" s="291"/>
      <c r="AB69" s="61">
        <f>SUM(Z69/U69)</f>
        <v>-0.11432926829268293</v>
      </c>
      <c r="AC69" s="102"/>
      <c r="AD69" s="100"/>
    </row>
    <row r="70" spans="1:30" x14ac:dyDescent="0.25">
      <c r="A70" s="296"/>
      <c r="B70" s="100"/>
      <c r="C70" s="100"/>
      <c r="D70" s="100"/>
      <c r="E70" s="100"/>
      <c r="F70" s="100"/>
      <c r="G70" s="100"/>
      <c r="H70" s="100"/>
      <c r="I70" s="100"/>
      <c r="J70" s="100"/>
      <c r="K70" s="100"/>
      <c r="L70" s="100"/>
      <c r="M70" s="100"/>
      <c r="N70" s="100"/>
      <c r="O70" s="100"/>
      <c r="P70" s="100"/>
      <c r="Q70" s="46">
        <v>1718</v>
      </c>
      <c r="R70" s="50">
        <v>1728</v>
      </c>
      <c r="S70" s="195">
        <v>5</v>
      </c>
      <c r="T70" s="225"/>
      <c r="U70" s="232"/>
      <c r="V70" s="233"/>
      <c r="W70" s="226">
        <v>1</v>
      </c>
      <c r="X70" s="290"/>
      <c r="Y70" s="57">
        <f t="shared" si="11"/>
        <v>0.2</v>
      </c>
      <c r="Z70" s="232"/>
      <c r="AA70" s="291"/>
      <c r="AB70" s="61"/>
      <c r="AC70" s="102"/>
      <c r="AD70" s="100"/>
    </row>
    <row r="71" spans="1:30" x14ac:dyDescent="0.25">
      <c r="A71" s="296"/>
      <c r="B71" s="100"/>
      <c r="C71" s="100"/>
      <c r="D71" s="100"/>
      <c r="E71" s="100"/>
      <c r="F71" s="100"/>
      <c r="G71" s="100"/>
      <c r="H71" s="100"/>
      <c r="I71" s="100"/>
      <c r="J71" s="100"/>
      <c r="K71" s="100"/>
      <c r="L71" s="100"/>
      <c r="M71" s="100"/>
      <c r="N71" s="100"/>
      <c r="O71" s="100"/>
      <c r="P71" s="100"/>
      <c r="Q71" s="46">
        <v>1719</v>
      </c>
      <c r="R71" s="50">
        <v>1729</v>
      </c>
      <c r="S71" s="195"/>
      <c r="T71" s="225"/>
      <c r="U71" s="232">
        <v>9.1199999999999992</v>
      </c>
      <c r="V71" s="233"/>
      <c r="W71" s="226"/>
      <c r="X71" s="290"/>
      <c r="Y71" s="57"/>
      <c r="Z71" s="232"/>
      <c r="AA71" s="291"/>
      <c r="AB71" s="61"/>
      <c r="AC71" s="102"/>
      <c r="AD71" s="100"/>
    </row>
    <row r="72" spans="1:30" x14ac:dyDescent="0.25">
      <c r="A72" s="296"/>
      <c r="B72" s="100"/>
      <c r="C72" s="100"/>
      <c r="D72" s="100"/>
      <c r="E72" s="100"/>
      <c r="F72" s="100"/>
      <c r="G72" s="100"/>
      <c r="H72" s="100"/>
      <c r="I72" s="100"/>
      <c r="J72" s="100"/>
      <c r="K72" s="100"/>
      <c r="L72" s="100"/>
      <c r="M72" s="100"/>
      <c r="N72" s="100"/>
      <c r="O72" s="100"/>
      <c r="P72" s="100"/>
      <c r="Q72" s="46">
        <v>1720</v>
      </c>
      <c r="R72" s="50">
        <v>1730</v>
      </c>
      <c r="S72" s="195"/>
      <c r="T72" s="225"/>
      <c r="U72" s="232"/>
      <c r="V72" s="233"/>
      <c r="W72" s="226"/>
      <c r="X72" s="290"/>
      <c r="Y72" s="57"/>
      <c r="Z72" s="232"/>
      <c r="AA72" s="291"/>
      <c r="AB72" s="61"/>
      <c r="AC72" s="102"/>
      <c r="AD72" s="100"/>
    </row>
    <row r="73" spans="1:30" x14ac:dyDescent="0.25">
      <c r="A73" s="296"/>
      <c r="B73" s="100"/>
      <c r="C73" s="100"/>
      <c r="D73" s="100"/>
      <c r="E73" s="100"/>
      <c r="F73" s="100"/>
      <c r="G73" s="100"/>
      <c r="H73" s="100"/>
      <c r="I73" s="100"/>
      <c r="J73" s="100"/>
      <c r="K73" s="100"/>
      <c r="L73" s="100"/>
      <c r="M73" s="100"/>
      <c r="N73" s="100"/>
      <c r="O73" s="100"/>
      <c r="P73" s="100"/>
      <c r="Q73" s="46">
        <v>1721</v>
      </c>
      <c r="R73" s="50">
        <v>1731</v>
      </c>
      <c r="S73" s="195"/>
      <c r="T73" s="225"/>
      <c r="U73" s="232">
        <v>14.12</v>
      </c>
      <c r="V73" s="233"/>
      <c r="W73" s="226"/>
      <c r="X73" s="290"/>
      <c r="Y73" s="57"/>
      <c r="Z73" s="232"/>
      <c r="AA73" s="291"/>
      <c r="AB73" s="61"/>
      <c r="AC73" s="102"/>
      <c r="AD73" s="100"/>
    </row>
    <row r="74" spans="1:30" x14ac:dyDescent="0.25">
      <c r="A74" s="296"/>
      <c r="B74" s="100"/>
      <c r="C74" s="100"/>
      <c r="D74" s="100"/>
      <c r="E74" s="100"/>
      <c r="F74" s="100"/>
      <c r="G74" s="100"/>
      <c r="H74" s="100"/>
      <c r="I74" s="100"/>
      <c r="J74" s="100"/>
      <c r="K74" s="100"/>
      <c r="L74" s="100"/>
      <c r="M74" s="100"/>
      <c r="N74" s="100"/>
      <c r="O74" s="100"/>
      <c r="P74" s="100"/>
      <c r="Q74" s="46">
        <v>1722</v>
      </c>
      <c r="R74" s="50">
        <v>1732</v>
      </c>
      <c r="S74" s="195">
        <v>12</v>
      </c>
      <c r="T74" s="225"/>
      <c r="U74" s="232"/>
      <c r="V74" s="233"/>
      <c r="W74" s="226"/>
      <c r="X74" s="290"/>
      <c r="Y74" s="57"/>
      <c r="Z74" s="232"/>
      <c r="AA74" s="291"/>
      <c r="AB74" s="61"/>
      <c r="AC74" s="102"/>
      <c r="AD74" s="100"/>
    </row>
    <row r="75" spans="1:30" ht="87.75" customHeight="1" x14ac:dyDescent="0.25">
      <c r="A75" s="296"/>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295" t="s">
        <v>67</v>
      </c>
      <c r="AA75" s="295"/>
      <c r="AB75" s="295"/>
      <c r="AC75" s="100"/>
      <c r="AD75" s="100"/>
    </row>
    <row r="76" spans="1:30" x14ac:dyDescent="0.25">
      <c r="A76" s="296"/>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row>
    <row r="77" spans="1:30" x14ac:dyDescent="0.25">
      <c r="A77" s="296"/>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row>
    <row r="78" spans="1:30" x14ac:dyDescent="0.25">
      <c r="A78" s="296"/>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row>
    <row r="79" spans="1:30" x14ac:dyDescent="0.25">
      <c r="A79" s="296"/>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row>
    <row r="80" spans="1:30" x14ac:dyDescent="0.25">
      <c r="A80" s="296"/>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row>
    <row r="81" spans="1:30" x14ac:dyDescent="0.25">
      <c r="A81" s="296"/>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row>
    <row r="82" spans="1:30" x14ac:dyDescent="0.25">
      <c r="A82" s="296"/>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row>
    <row r="83" spans="1:30" x14ac:dyDescent="0.25">
      <c r="A83" s="296"/>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row>
    <row r="84" spans="1:30" x14ac:dyDescent="0.25">
      <c r="A84" s="296"/>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row>
    <row r="85" spans="1:30" x14ac:dyDescent="0.25">
      <c r="A85" s="296"/>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row>
    <row r="86" spans="1:30" x14ac:dyDescent="0.25">
      <c r="A86" s="296"/>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row>
    <row r="87" spans="1:30" ht="4.5" customHeight="1" x14ac:dyDescent="0.25">
      <c r="A87" s="296"/>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row>
    <row r="88" spans="1:30" ht="1.5" customHeight="1" x14ac:dyDescent="0.25">
      <c r="A88" s="296"/>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row>
    <row r="89" spans="1:30" ht="15" hidden="1" customHeight="1" x14ac:dyDescent="0.25">
      <c r="A89" s="296"/>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row>
    <row r="90" spans="1:30" ht="15" hidden="1" customHeight="1" x14ac:dyDescent="0.25">
      <c r="A90" s="296"/>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row>
    <row r="91" spans="1:30" ht="15" hidden="1" customHeight="1" x14ac:dyDescent="0.25">
      <c r="A91" s="296"/>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row>
  </sheetData>
  <mergeCells count="277">
    <mergeCell ref="A1:AD1"/>
    <mergeCell ref="Z75:AB75"/>
    <mergeCell ref="A5:A21"/>
    <mergeCell ref="A23:A91"/>
    <mergeCell ref="Y40:AA40"/>
    <mergeCell ref="W58:AB58"/>
    <mergeCell ref="S58:V58"/>
    <mergeCell ref="Q59:R59"/>
    <mergeCell ref="S59:T59"/>
    <mergeCell ref="U59:V59"/>
    <mergeCell ref="W59:Y59"/>
    <mergeCell ref="Z59:AB59"/>
    <mergeCell ref="AC59:AC60"/>
    <mergeCell ref="Z61:Z62"/>
    <mergeCell ref="AB61:AB62"/>
    <mergeCell ref="AC61:AC62"/>
    <mergeCell ref="S63:T63"/>
    <mergeCell ref="U63:V63"/>
    <mergeCell ref="W63:X63"/>
    <mergeCell ref="Z63:AA63"/>
    <mergeCell ref="Q61:R62"/>
    <mergeCell ref="S61:S62"/>
    <mergeCell ref="U61:U62"/>
    <mergeCell ref="W61:W62"/>
    <mergeCell ref="Y61:Y62"/>
    <mergeCell ref="S66:T66"/>
    <mergeCell ref="U66:V66"/>
    <mergeCell ref="W66:X66"/>
    <mergeCell ref="Z66:AA66"/>
    <mergeCell ref="S67:T67"/>
    <mergeCell ref="U67:V67"/>
    <mergeCell ref="W67:X67"/>
    <mergeCell ref="Z67:AA67"/>
    <mergeCell ref="S64:T64"/>
    <mergeCell ref="U64:V64"/>
    <mergeCell ref="W64:X64"/>
    <mergeCell ref="Z64:AA64"/>
    <mergeCell ref="S65:T65"/>
    <mergeCell ref="U65:V65"/>
    <mergeCell ref="W65:X65"/>
    <mergeCell ref="Z65:AA65"/>
    <mergeCell ref="S70:T70"/>
    <mergeCell ref="U70:V70"/>
    <mergeCell ref="W70:X70"/>
    <mergeCell ref="Z70:AA70"/>
    <mergeCell ref="S71:T71"/>
    <mergeCell ref="U71:V71"/>
    <mergeCell ref="W71:X71"/>
    <mergeCell ref="Z71:AA71"/>
    <mergeCell ref="S68:T68"/>
    <mergeCell ref="U68:V68"/>
    <mergeCell ref="W68:X68"/>
    <mergeCell ref="Z68:AA68"/>
    <mergeCell ref="S69:T69"/>
    <mergeCell ref="U69:V69"/>
    <mergeCell ref="W69:X69"/>
    <mergeCell ref="Z69:AA69"/>
    <mergeCell ref="S74:T74"/>
    <mergeCell ref="U74:V74"/>
    <mergeCell ref="W74:X74"/>
    <mergeCell ref="Z74:AA74"/>
    <mergeCell ref="S72:T72"/>
    <mergeCell ref="U72:V72"/>
    <mergeCell ref="W72:X72"/>
    <mergeCell ref="Z72:AA72"/>
    <mergeCell ref="S73:T73"/>
    <mergeCell ref="U73:V73"/>
    <mergeCell ref="W73:X73"/>
    <mergeCell ref="Z73:AA73"/>
    <mergeCell ref="R23:U23"/>
    <mergeCell ref="V23:AB23"/>
    <mergeCell ref="P24:Q24"/>
    <mergeCell ref="R24:S24"/>
    <mergeCell ref="T24:U24"/>
    <mergeCell ref="V24:X24"/>
    <mergeCell ref="Y24:AA24"/>
    <mergeCell ref="AB24:AB25"/>
    <mergeCell ref="P26:Q27"/>
    <mergeCell ref="R26:R27"/>
    <mergeCell ref="T26:T27"/>
    <mergeCell ref="V26:V27"/>
    <mergeCell ref="X26:X27"/>
    <mergeCell ref="Y26:Y27"/>
    <mergeCell ref="AA26:AA27"/>
    <mergeCell ref="AB26:AB27"/>
    <mergeCell ref="R38:S38"/>
    <mergeCell ref="T38:U38"/>
    <mergeCell ref="V38:W38"/>
    <mergeCell ref="Y38:Z38"/>
    <mergeCell ref="R39:S39"/>
    <mergeCell ref="T39:U39"/>
    <mergeCell ref="V39:W39"/>
    <mergeCell ref="Y39:Z39"/>
    <mergeCell ref="R35:S35"/>
    <mergeCell ref="T35:U35"/>
    <mergeCell ref="V35:W35"/>
    <mergeCell ref="Y35:Z35"/>
    <mergeCell ref="R36:S36"/>
    <mergeCell ref="T36:U36"/>
    <mergeCell ref="V36:W36"/>
    <mergeCell ref="Y36:Z36"/>
    <mergeCell ref="R37:S37"/>
    <mergeCell ref="T37:U37"/>
    <mergeCell ref="V37:W37"/>
    <mergeCell ref="Y37:Z37"/>
    <mergeCell ref="R32:S32"/>
    <mergeCell ref="T32:U32"/>
    <mergeCell ref="V32:W32"/>
    <mergeCell ref="Y32:Z32"/>
    <mergeCell ref="R33:S33"/>
    <mergeCell ref="T33:U33"/>
    <mergeCell ref="V33:W33"/>
    <mergeCell ref="Y33:Z33"/>
    <mergeCell ref="R34:S34"/>
    <mergeCell ref="T34:U34"/>
    <mergeCell ref="V34:W34"/>
    <mergeCell ref="Y34:Z34"/>
    <mergeCell ref="R29:S29"/>
    <mergeCell ref="T29:U29"/>
    <mergeCell ref="V29:W29"/>
    <mergeCell ref="Y29:Z29"/>
    <mergeCell ref="R30:S30"/>
    <mergeCell ref="T30:U30"/>
    <mergeCell ref="V30:W30"/>
    <mergeCell ref="Y30:Z30"/>
    <mergeCell ref="R31:S31"/>
    <mergeCell ref="T31:U31"/>
    <mergeCell ref="V31:W31"/>
    <mergeCell ref="Y31:Z31"/>
    <mergeCell ref="R28:S28"/>
    <mergeCell ref="T28:U28"/>
    <mergeCell ref="V28:W28"/>
    <mergeCell ref="Y28:Z28"/>
    <mergeCell ref="C2:D2"/>
    <mergeCell ref="E2:F2"/>
    <mergeCell ref="C3:D3"/>
    <mergeCell ref="E3:F3"/>
    <mergeCell ref="B4:F4"/>
    <mergeCell ref="Q6:R6"/>
    <mergeCell ref="S6:T7"/>
    <mergeCell ref="B5:B7"/>
    <mergeCell ref="H5:M5"/>
    <mergeCell ref="C6:D6"/>
    <mergeCell ref="E6:F6"/>
    <mergeCell ref="H6:I6"/>
    <mergeCell ref="J6:K6"/>
    <mergeCell ref="L6:M7"/>
    <mergeCell ref="O6:P6"/>
    <mergeCell ref="C5:F5"/>
    <mergeCell ref="O5:AC5"/>
    <mergeCell ref="U6:AC6"/>
    <mergeCell ref="S8:S9"/>
    <mergeCell ref="B10:B11"/>
    <mergeCell ref="C10:C11"/>
    <mergeCell ref="E10:E11"/>
    <mergeCell ref="H10:H11"/>
    <mergeCell ref="J10:J11"/>
    <mergeCell ref="L10:L11"/>
    <mergeCell ref="O10:O11"/>
    <mergeCell ref="Q10:Q11"/>
    <mergeCell ref="S10:S11"/>
    <mergeCell ref="B8:B9"/>
    <mergeCell ref="C8:C9"/>
    <mergeCell ref="E8:E9"/>
    <mergeCell ref="H8:H9"/>
    <mergeCell ref="J8:J9"/>
    <mergeCell ref="L8:L9"/>
    <mergeCell ref="O8:O9"/>
    <mergeCell ref="Q8:Q9"/>
    <mergeCell ref="O12:O13"/>
    <mergeCell ref="Q12:Q13"/>
    <mergeCell ref="S12:S13"/>
    <mergeCell ref="B14:B15"/>
    <mergeCell ref="C14:C15"/>
    <mergeCell ref="E14:E15"/>
    <mergeCell ref="H14:H15"/>
    <mergeCell ref="J14:J15"/>
    <mergeCell ref="L14:L15"/>
    <mergeCell ref="O14:O15"/>
    <mergeCell ref="B12:B13"/>
    <mergeCell ref="C12:C13"/>
    <mergeCell ref="E12:E13"/>
    <mergeCell ref="H12:H13"/>
    <mergeCell ref="J12:J13"/>
    <mergeCell ref="L12:L13"/>
    <mergeCell ref="Q14:Q15"/>
    <mergeCell ref="S14:S15"/>
    <mergeCell ref="B16:B17"/>
    <mergeCell ref="C16:C17"/>
    <mergeCell ref="E16:E17"/>
    <mergeCell ref="H16:H17"/>
    <mergeCell ref="J16:J17"/>
    <mergeCell ref="L16:L17"/>
    <mergeCell ref="O16:O17"/>
    <mergeCell ref="Q16:Q17"/>
    <mergeCell ref="S16:S17"/>
    <mergeCell ref="B18:B19"/>
    <mergeCell ref="C18:C19"/>
    <mergeCell ref="E18:E19"/>
    <mergeCell ref="H18:H19"/>
    <mergeCell ref="J18:J19"/>
    <mergeCell ref="L18:L19"/>
    <mergeCell ref="O18:O19"/>
    <mergeCell ref="Q18:Q19"/>
    <mergeCell ref="S18:S19"/>
    <mergeCell ref="O20:O21"/>
    <mergeCell ref="Q20:Q21"/>
    <mergeCell ref="S20:S21"/>
    <mergeCell ref="B20:B21"/>
    <mergeCell ref="C20:C21"/>
    <mergeCell ref="E20:E21"/>
    <mergeCell ref="H20:H21"/>
    <mergeCell ref="J20:J21"/>
    <mergeCell ref="L20:L21"/>
    <mergeCell ref="U8:U9"/>
    <mergeCell ref="V8:V9"/>
    <mergeCell ref="W8:W9"/>
    <mergeCell ref="X8:X9"/>
    <mergeCell ref="Y8:Y9"/>
    <mergeCell ref="Z8:Z9"/>
    <mergeCell ref="AA8:AA9"/>
    <mergeCell ref="AB8:AB9"/>
    <mergeCell ref="AC8:AC9"/>
    <mergeCell ref="U10:U11"/>
    <mergeCell ref="V10:V11"/>
    <mergeCell ref="W10:W11"/>
    <mergeCell ref="X10:X11"/>
    <mergeCell ref="Y10:Y11"/>
    <mergeCell ref="Z10:Z11"/>
    <mergeCell ref="AA10:AA11"/>
    <mergeCell ref="AB10:AB11"/>
    <mergeCell ref="AC10:AC11"/>
    <mergeCell ref="U12:U13"/>
    <mergeCell ref="V12:V13"/>
    <mergeCell ref="W12:W13"/>
    <mergeCell ref="X12:X13"/>
    <mergeCell ref="Y12:Y13"/>
    <mergeCell ref="Z12:Z13"/>
    <mergeCell ref="AA12:AA13"/>
    <mergeCell ref="AB12:AB13"/>
    <mergeCell ref="AC12:AC13"/>
    <mergeCell ref="U14:U15"/>
    <mergeCell ref="V14:V15"/>
    <mergeCell ref="W14:W15"/>
    <mergeCell ref="X14:X15"/>
    <mergeCell ref="Y14:Y15"/>
    <mergeCell ref="Z14:Z15"/>
    <mergeCell ref="AA14:AA15"/>
    <mergeCell ref="AB14:AB15"/>
    <mergeCell ref="AC14:AC15"/>
    <mergeCell ref="U16:U17"/>
    <mergeCell ref="V16:V17"/>
    <mergeCell ref="W16:W17"/>
    <mergeCell ref="X16:X17"/>
    <mergeCell ref="Y16:Y17"/>
    <mergeCell ref="Z16:Z17"/>
    <mergeCell ref="AA16:AA17"/>
    <mergeCell ref="AB16:AB17"/>
    <mergeCell ref="AC16:AC17"/>
    <mergeCell ref="U18:U19"/>
    <mergeCell ref="V18:V19"/>
    <mergeCell ref="W18:W19"/>
    <mergeCell ref="X18:X19"/>
    <mergeCell ref="Y18:Y19"/>
    <mergeCell ref="Z18:Z19"/>
    <mergeCell ref="AA18:AA19"/>
    <mergeCell ref="AB18:AB19"/>
    <mergeCell ref="AC18:AC19"/>
    <mergeCell ref="U20:U21"/>
    <mergeCell ref="V20:V21"/>
    <mergeCell ref="W20:W21"/>
    <mergeCell ref="X20:X21"/>
    <mergeCell ref="Y20:Y21"/>
    <mergeCell ref="Z20:Z21"/>
    <mergeCell ref="AA20:AA21"/>
    <mergeCell ref="AB20:AB21"/>
    <mergeCell ref="AC20:AC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1"/>
  <sheetViews>
    <sheetView workbookViewId="0">
      <pane xSplit="2" topLeftCell="I1" activePane="topRight" state="frozen"/>
      <selection pane="topRight" activeCell="M22" sqref="M22:M23"/>
    </sheetView>
  </sheetViews>
  <sheetFormatPr baseColWidth="10" defaultRowHeight="15" x14ac:dyDescent="0.25"/>
  <cols>
    <col min="2" max="2" width="22.7109375" customWidth="1"/>
    <col min="10" max="10" width="11.5703125" customWidth="1"/>
    <col min="11" max="11" width="13.28515625" customWidth="1"/>
    <col min="12" max="12" width="18.7109375" customWidth="1"/>
    <col min="13" max="13" width="16.28515625" customWidth="1"/>
    <col min="14" max="14" width="16" customWidth="1"/>
    <col min="15" max="15" width="15.5703125" customWidth="1"/>
    <col min="16" max="16" width="16.28515625" customWidth="1"/>
    <col min="17" max="17" width="11.7109375" customWidth="1"/>
    <col min="18" max="18" width="12.85546875" customWidth="1"/>
    <col min="19" max="19" width="16.85546875" customWidth="1"/>
    <col min="20" max="20" width="13.85546875" customWidth="1"/>
    <col min="21" max="21" width="13" customWidth="1"/>
    <col min="22" max="22" width="12" customWidth="1"/>
    <col min="23" max="23" width="12.5703125" customWidth="1"/>
    <col min="24" max="24" width="11.7109375" customWidth="1"/>
    <col min="25" max="25" width="3.28515625" customWidth="1"/>
  </cols>
  <sheetData>
    <row r="1" spans="1:25" s="101" customFormat="1" ht="51.75" customHeight="1" x14ac:dyDescent="0.5">
      <c r="A1" s="306" t="s">
        <v>7</v>
      </c>
      <c r="B1" s="307"/>
      <c r="C1" s="307"/>
      <c r="D1" s="307"/>
      <c r="E1" s="307"/>
      <c r="F1" s="307"/>
      <c r="G1" s="307"/>
      <c r="H1" s="307"/>
      <c r="I1" s="307"/>
      <c r="J1" s="307"/>
      <c r="K1" s="307"/>
      <c r="L1" s="307"/>
      <c r="M1" s="307"/>
      <c r="N1" s="307"/>
      <c r="O1" s="307"/>
      <c r="P1" s="307"/>
      <c r="Q1" s="307"/>
      <c r="R1" s="307"/>
      <c r="S1" s="307"/>
      <c r="T1" s="307"/>
      <c r="U1" s="307"/>
      <c r="V1" s="307"/>
      <c r="W1" s="307"/>
      <c r="X1" s="307"/>
      <c r="Y1" s="307"/>
    </row>
    <row r="2" spans="1:25" ht="18.75" customHeight="1" x14ac:dyDescent="0.25">
      <c r="A2" s="108"/>
      <c r="B2" s="180" t="s">
        <v>83</v>
      </c>
      <c r="C2" s="207" t="s">
        <v>5</v>
      </c>
      <c r="D2" s="207"/>
      <c r="E2" s="207" t="s">
        <v>6</v>
      </c>
      <c r="F2" s="208"/>
      <c r="G2" s="109"/>
      <c r="H2" s="109"/>
      <c r="I2" s="109"/>
      <c r="J2" s="109"/>
      <c r="K2" s="109"/>
      <c r="L2" s="109"/>
      <c r="M2" s="109"/>
      <c r="N2" s="109"/>
      <c r="O2" s="109"/>
      <c r="P2" s="109"/>
      <c r="Q2" s="109"/>
      <c r="R2" s="109"/>
      <c r="S2" s="109"/>
      <c r="T2" s="109"/>
      <c r="U2" s="109"/>
      <c r="V2" s="109"/>
      <c r="W2" s="109"/>
      <c r="X2" s="109"/>
      <c r="Y2" s="109"/>
    </row>
    <row r="3" spans="1:25" ht="71.25" customHeight="1" x14ac:dyDescent="0.25">
      <c r="A3" s="108"/>
      <c r="B3" s="181" t="s">
        <v>85</v>
      </c>
      <c r="C3" s="209">
        <v>362</v>
      </c>
      <c r="D3" s="209"/>
      <c r="E3" s="209">
        <v>227</v>
      </c>
      <c r="F3" s="210"/>
      <c r="G3" s="109"/>
      <c r="H3" s="109"/>
      <c r="I3" s="109"/>
      <c r="J3" s="109"/>
      <c r="K3" s="109"/>
      <c r="L3" s="109"/>
      <c r="M3" s="109"/>
      <c r="N3" s="109"/>
      <c r="O3" s="109"/>
      <c r="P3" s="109"/>
      <c r="Q3" s="109"/>
      <c r="R3" s="109"/>
      <c r="S3" s="109"/>
      <c r="T3" s="109"/>
      <c r="U3" s="109"/>
      <c r="V3" s="109"/>
      <c r="W3" s="109"/>
      <c r="X3" s="109"/>
      <c r="Y3" s="109"/>
    </row>
    <row r="4" spans="1:25" ht="15" customHeight="1" x14ac:dyDescent="0.25">
      <c r="A4" s="108"/>
      <c r="B4" s="305"/>
      <c r="C4" s="305"/>
      <c r="D4" s="305"/>
      <c r="E4" s="305"/>
      <c r="F4" s="305"/>
      <c r="G4" s="109"/>
      <c r="H4" s="109"/>
      <c r="I4" s="109"/>
      <c r="J4" s="109"/>
      <c r="K4" s="109"/>
      <c r="L4" s="109"/>
      <c r="M4" s="109"/>
      <c r="N4" s="109"/>
      <c r="O4" s="109"/>
      <c r="P4" s="109"/>
      <c r="Q4" s="109"/>
      <c r="R4" s="109"/>
      <c r="S4" s="109"/>
      <c r="T4" s="109"/>
      <c r="U4" s="109"/>
      <c r="V4" s="109"/>
      <c r="W4" s="109"/>
      <c r="X4" s="109"/>
      <c r="Y4" s="109"/>
    </row>
    <row r="5" spans="1:25" ht="31.5" customHeight="1" x14ac:dyDescent="0.25">
      <c r="A5" s="309" t="s">
        <v>94</v>
      </c>
      <c r="B5" s="214" t="s">
        <v>77</v>
      </c>
      <c r="C5" s="202" t="s">
        <v>76</v>
      </c>
      <c r="D5" s="203"/>
      <c r="E5" s="203"/>
      <c r="F5" s="203"/>
      <c r="G5" s="178"/>
      <c r="H5" s="202" t="s">
        <v>92</v>
      </c>
      <c r="I5" s="203"/>
      <c r="J5" s="203"/>
      <c r="K5" s="203"/>
      <c r="L5" s="203"/>
      <c r="M5" s="203"/>
      <c r="N5" s="178"/>
      <c r="O5" s="202" t="s">
        <v>56</v>
      </c>
      <c r="P5" s="203"/>
      <c r="Q5" s="203"/>
      <c r="R5" s="203"/>
      <c r="S5" s="203"/>
      <c r="T5" s="203"/>
      <c r="U5" s="203"/>
      <c r="V5" s="203"/>
      <c r="W5" s="203"/>
      <c r="X5" s="218"/>
      <c r="Y5" s="29"/>
    </row>
    <row r="6" spans="1:25" ht="21" x14ac:dyDescent="0.25">
      <c r="A6" s="309"/>
      <c r="B6" s="215"/>
      <c r="C6" s="212" t="s">
        <v>5</v>
      </c>
      <c r="D6" s="212"/>
      <c r="E6" s="211" t="s">
        <v>6</v>
      </c>
      <c r="F6" s="212"/>
      <c r="G6" s="111"/>
      <c r="H6" s="212" t="s">
        <v>5</v>
      </c>
      <c r="I6" s="212"/>
      <c r="J6" s="211" t="s">
        <v>6</v>
      </c>
      <c r="K6" s="212"/>
      <c r="L6" s="211" t="s">
        <v>4</v>
      </c>
      <c r="M6" s="212"/>
      <c r="N6" s="111"/>
      <c r="O6" s="212" t="s">
        <v>5</v>
      </c>
      <c r="P6" s="212"/>
      <c r="Q6" s="211" t="s">
        <v>6</v>
      </c>
      <c r="R6" s="266"/>
      <c r="S6" s="211" t="s">
        <v>4</v>
      </c>
      <c r="T6" s="268"/>
      <c r="U6" s="212" t="s">
        <v>27</v>
      </c>
      <c r="V6" s="212"/>
      <c r="W6" s="212"/>
      <c r="X6" s="266"/>
      <c r="Y6" s="30"/>
    </row>
    <row r="7" spans="1:25" s="97" customFormat="1" ht="45.75" customHeight="1" x14ac:dyDescent="0.25">
      <c r="A7" s="309"/>
      <c r="B7" s="215"/>
      <c r="C7" s="119" t="s">
        <v>0</v>
      </c>
      <c r="D7" s="119" t="s">
        <v>8</v>
      </c>
      <c r="E7" s="90" t="s">
        <v>1</v>
      </c>
      <c r="F7" s="119" t="s">
        <v>9</v>
      </c>
      <c r="G7" s="87"/>
      <c r="H7" s="119" t="s">
        <v>0</v>
      </c>
      <c r="I7" s="119" t="s">
        <v>8</v>
      </c>
      <c r="J7" s="90" t="s">
        <v>1</v>
      </c>
      <c r="K7" s="119" t="s">
        <v>9</v>
      </c>
      <c r="L7" s="269"/>
      <c r="M7" s="272"/>
      <c r="N7" s="87"/>
      <c r="O7" s="119" t="s">
        <v>0</v>
      </c>
      <c r="P7" s="119" t="s">
        <v>8</v>
      </c>
      <c r="Q7" s="90" t="s">
        <v>1</v>
      </c>
      <c r="R7" s="92" t="s">
        <v>9</v>
      </c>
      <c r="S7" s="269"/>
      <c r="T7" s="270"/>
      <c r="U7" s="119" t="s">
        <v>10</v>
      </c>
      <c r="V7" s="119" t="s">
        <v>12</v>
      </c>
      <c r="W7" s="119" t="s">
        <v>28</v>
      </c>
      <c r="X7" s="92" t="s">
        <v>26</v>
      </c>
      <c r="Y7" s="110"/>
    </row>
    <row r="8" spans="1:25" x14ac:dyDescent="0.25">
      <c r="A8" s="309"/>
      <c r="B8" s="194" t="s">
        <v>81</v>
      </c>
      <c r="C8" s="287">
        <v>61</v>
      </c>
      <c r="D8" s="105">
        <v>60</v>
      </c>
      <c r="E8" s="195">
        <v>28</v>
      </c>
      <c r="F8" s="105">
        <v>27</v>
      </c>
      <c r="G8" s="179"/>
      <c r="H8" s="196">
        <f>SUM(C8/C3)</f>
        <v>0.16850828729281769</v>
      </c>
      <c r="I8" s="99">
        <f>SUM(D8/C3)</f>
        <v>0.16574585635359115</v>
      </c>
      <c r="J8" s="195">
        <f>SUM(E8/E3)</f>
        <v>0.12334801762114538</v>
      </c>
      <c r="K8" s="67">
        <f>SUM(F8/E3)</f>
        <v>0.11894273127753303</v>
      </c>
      <c r="L8" s="193">
        <f>SUM(J8*100/H8)</f>
        <v>73.199971112876426</v>
      </c>
      <c r="M8" s="105">
        <f>SUM(K8*100/I8)</f>
        <v>71.76211453744493</v>
      </c>
      <c r="N8" s="179"/>
      <c r="O8" s="196">
        <f>SUM(C8/(C3/E3))</f>
        <v>38.251381215469614</v>
      </c>
      <c r="P8" s="99">
        <f>SUM(D8/(C3/E3))</f>
        <v>37.624309392265197</v>
      </c>
      <c r="Q8" s="195">
        <f>E8</f>
        <v>28</v>
      </c>
      <c r="R8" s="67">
        <f>F8</f>
        <v>27</v>
      </c>
      <c r="S8" s="195">
        <f>SUM(Q8*100/O8)</f>
        <v>73.19997111287644</v>
      </c>
      <c r="T8" s="37">
        <f>SUM(R8*100/P8)</f>
        <v>71.76211453744493</v>
      </c>
      <c r="U8" s="196" t="s">
        <v>48</v>
      </c>
      <c r="V8" s="193" t="s">
        <v>40</v>
      </c>
      <c r="W8" s="193" t="s">
        <v>47</v>
      </c>
      <c r="X8" s="225" t="s">
        <v>29</v>
      </c>
      <c r="Y8" s="31"/>
    </row>
    <row r="9" spans="1:25" x14ac:dyDescent="0.25">
      <c r="A9" s="309"/>
      <c r="B9" s="194"/>
      <c r="C9" s="288"/>
      <c r="D9" s="65">
        <v>1</v>
      </c>
      <c r="E9" s="204"/>
      <c r="F9" s="65">
        <v>1</v>
      </c>
      <c r="G9" s="88"/>
      <c r="H9" s="217"/>
      <c r="I9" s="65">
        <f>SUM(D9/C3)</f>
        <v>2.7624309392265192E-3</v>
      </c>
      <c r="J9" s="204"/>
      <c r="K9" s="11">
        <f>SUM(F9/E3)</f>
        <v>4.4052863436123352E-3</v>
      </c>
      <c r="L9" s="205"/>
      <c r="M9" s="15">
        <f>SUM(I9*100/K9)</f>
        <v>62.707182320441973</v>
      </c>
      <c r="N9" s="88"/>
      <c r="O9" s="217"/>
      <c r="P9" s="65">
        <f>SUM(D9/(C3/E3))</f>
        <v>0.6270718232044199</v>
      </c>
      <c r="Q9" s="204"/>
      <c r="R9" s="11">
        <f t="shared" ref="R9:R17" si="0">F9</f>
        <v>1</v>
      </c>
      <c r="S9" s="204"/>
      <c r="T9" s="39">
        <f>SUM(P9*100/R9)</f>
        <v>62.707182320441987</v>
      </c>
      <c r="U9" s="196"/>
      <c r="V9" s="193"/>
      <c r="W9" s="193"/>
      <c r="X9" s="225"/>
      <c r="Y9" s="31"/>
    </row>
    <row r="10" spans="1:25" x14ac:dyDescent="0.25">
      <c r="A10" s="309"/>
      <c r="B10" s="194" t="s">
        <v>23</v>
      </c>
      <c r="C10" s="193">
        <v>5</v>
      </c>
      <c r="D10" s="105">
        <v>5</v>
      </c>
      <c r="E10" s="195">
        <v>1</v>
      </c>
      <c r="F10" s="105">
        <v>1</v>
      </c>
      <c r="G10" s="179"/>
      <c r="H10" s="196">
        <f>SUM(C10/C3)</f>
        <v>1.3812154696132596E-2</v>
      </c>
      <c r="I10" s="99">
        <f>SUM(D10/C3)</f>
        <v>1.3812154696132596E-2</v>
      </c>
      <c r="J10" s="195">
        <f>SUM(E10/E3)</f>
        <v>4.4052863436123352E-3</v>
      </c>
      <c r="K10" s="67">
        <f>SUM(F10/E3)</f>
        <v>4.4052863436123352E-3</v>
      </c>
      <c r="L10" s="263">
        <f>SUM(J10*100/H10)</f>
        <v>31.894273127753308</v>
      </c>
      <c r="M10" s="77">
        <f t="shared" ref="M10:M16" si="1">SUM(K10*100/I10)</f>
        <v>31.894273127753308</v>
      </c>
      <c r="N10" s="179"/>
      <c r="O10" s="196">
        <f>SUM(C10/(C3/E3))</f>
        <v>3.1353591160220997</v>
      </c>
      <c r="P10" s="99">
        <f>SUM(D10/(C3/E3))</f>
        <v>3.1353591160220997</v>
      </c>
      <c r="Q10" s="195">
        <f t="shared" ref="Q10" si="2">E10</f>
        <v>1</v>
      </c>
      <c r="R10" s="67">
        <f t="shared" si="0"/>
        <v>1</v>
      </c>
      <c r="S10" s="192">
        <f t="shared" ref="S10" si="3">SUM(Q10*100/O10)</f>
        <v>31.894273127753301</v>
      </c>
      <c r="T10" s="35">
        <f t="shared" ref="T10:T16" si="4">SUM(R10*100/P10)</f>
        <v>31.894273127753301</v>
      </c>
      <c r="U10" s="196" t="s">
        <v>48</v>
      </c>
      <c r="V10" s="193" t="s">
        <v>41</v>
      </c>
      <c r="W10" s="193" t="s">
        <v>29</v>
      </c>
      <c r="X10" s="225" t="s">
        <v>29</v>
      </c>
      <c r="Y10" s="31"/>
    </row>
    <row r="11" spans="1:25" x14ac:dyDescent="0.25">
      <c r="A11" s="309"/>
      <c r="B11" s="194"/>
      <c r="C11" s="193"/>
      <c r="D11" s="105">
        <v>0</v>
      </c>
      <c r="E11" s="195"/>
      <c r="F11" s="105">
        <v>0</v>
      </c>
      <c r="G11" s="179"/>
      <c r="H11" s="196"/>
      <c r="I11" s="105">
        <f>SUM(D11/C3)</f>
        <v>0</v>
      </c>
      <c r="J11" s="195"/>
      <c r="K11" s="67">
        <f>SUM(F11/E3)</f>
        <v>0</v>
      </c>
      <c r="L11" s="263"/>
      <c r="M11" s="105" t="e">
        <f t="shared" si="1"/>
        <v>#DIV/0!</v>
      </c>
      <c r="N11" s="179"/>
      <c r="O11" s="196"/>
      <c r="P11" s="105">
        <f>SUM(D11/(C3/E3))</f>
        <v>0</v>
      </c>
      <c r="Q11" s="195"/>
      <c r="R11" s="67">
        <f t="shared" si="0"/>
        <v>0</v>
      </c>
      <c r="S11" s="192"/>
      <c r="T11" s="37" t="e">
        <f>SUM(R11*100/P11)</f>
        <v>#DIV/0!</v>
      </c>
      <c r="U11" s="196"/>
      <c r="V11" s="193"/>
      <c r="W11" s="193"/>
      <c r="X11" s="225"/>
      <c r="Y11" s="31"/>
    </row>
    <row r="12" spans="1:25" x14ac:dyDescent="0.25">
      <c r="A12" s="309"/>
      <c r="B12" s="194" t="s">
        <v>99</v>
      </c>
      <c r="C12" s="193">
        <v>49</v>
      </c>
      <c r="D12" s="105">
        <v>49</v>
      </c>
      <c r="E12" s="195">
        <v>23</v>
      </c>
      <c r="F12" s="105">
        <v>23</v>
      </c>
      <c r="G12" s="179"/>
      <c r="H12" s="196">
        <f>SUM(C12/C3)</f>
        <v>0.13535911602209943</v>
      </c>
      <c r="I12" s="99">
        <f>SUM(D12/C3)</f>
        <v>0.13535911602209943</v>
      </c>
      <c r="J12" s="195">
        <f>SUM(E12/E3)</f>
        <v>0.1013215859030837</v>
      </c>
      <c r="K12" s="67">
        <f>SUM(F12/E3)</f>
        <v>0.1013215859030837</v>
      </c>
      <c r="L12" s="193">
        <f>SUM(J12*100/H12)</f>
        <v>74.853906320237357</v>
      </c>
      <c r="M12" s="105">
        <f t="shared" si="1"/>
        <v>74.853906320237357</v>
      </c>
      <c r="N12" s="179"/>
      <c r="O12" s="196">
        <f>SUM(C12/(C3/E3))</f>
        <v>30.726519337016576</v>
      </c>
      <c r="P12" s="99">
        <f>SUM(D12/(C3/E3))</f>
        <v>30.726519337016576</v>
      </c>
      <c r="Q12" s="195">
        <f t="shared" ref="Q12" si="5">E12</f>
        <v>23</v>
      </c>
      <c r="R12" s="67">
        <f t="shared" si="0"/>
        <v>23</v>
      </c>
      <c r="S12" s="195">
        <f t="shared" ref="S12" si="6">SUM(Q12*100/O12)</f>
        <v>74.853906320237343</v>
      </c>
      <c r="T12" s="37">
        <f t="shared" si="4"/>
        <v>74.853906320237343</v>
      </c>
      <c r="U12" s="193" t="s">
        <v>29</v>
      </c>
      <c r="V12" s="193" t="s">
        <v>35</v>
      </c>
      <c r="W12" s="193" t="s">
        <v>47</v>
      </c>
      <c r="X12" s="225" t="s">
        <v>29</v>
      </c>
      <c r="Y12" s="31"/>
    </row>
    <row r="13" spans="1:25" x14ac:dyDescent="0.25">
      <c r="A13" s="309"/>
      <c r="B13" s="194"/>
      <c r="C13" s="193"/>
      <c r="D13" s="105">
        <v>0</v>
      </c>
      <c r="E13" s="195"/>
      <c r="F13" s="105">
        <v>0</v>
      </c>
      <c r="G13" s="179"/>
      <c r="H13" s="196"/>
      <c r="I13" s="105">
        <f>SUM(D13/C3)</f>
        <v>0</v>
      </c>
      <c r="J13" s="195"/>
      <c r="K13" s="67">
        <f>SUM(F13/E3)</f>
        <v>0</v>
      </c>
      <c r="L13" s="193"/>
      <c r="M13" s="105" t="e">
        <f t="shared" si="1"/>
        <v>#DIV/0!</v>
      </c>
      <c r="N13" s="179"/>
      <c r="O13" s="196"/>
      <c r="P13" s="105">
        <f>SUM(D13/(C3/E3))</f>
        <v>0</v>
      </c>
      <c r="Q13" s="195"/>
      <c r="R13" s="67">
        <f t="shared" si="0"/>
        <v>0</v>
      </c>
      <c r="S13" s="195"/>
      <c r="T13" s="37" t="e">
        <f t="shared" si="4"/>
        <v>#DIV/0!</v>
      </c>
      <c r="U13" s="193"/>
      <c r="V13" s="193"/>
      <c r="W13" s="193"/>
      <c r="X13" s="225"/>
      <c r="Y13" s="31"/>
    </row>
    <row r="14" spans="1:25" x14ac:dyDescent="0.25">
      <c r="A14" s="309"/>
      <c r="B14" s="194" t="s">
        <v>24</v>
      </c>
      <c r="C14" s="193">
        <v>40</v>
      </c>
      <c r="D14" s="105">
        <v>40</v>
      </c>
      <c r="E14" s="195">
        <v>20</v>
      </c>
      <c r="F14" s="105">
        <v>20</v>
      </c>
      <c r="G14" s="179"/>
      <c r="H14" s="196">
        <f>SUM(C14/C3)</f>
        <v>0.11049723756906077</v>
      </c>
      <c r="I14" s="99">
        <f>SUM(D14/C3)</f>
        <v>0.11049723756906077</v>
      </c>
      <c r="J14" s="195">
        <f>SUM(E14/E3)</f>
        <v>8.8105726872246701E-2</v>
      </c>
      <c r="K14" s="67">
        <f>SUM(F14/E3)</f>
        <v>8.8105726872246701E-2</v>
      </c>
      <c r="L14" s="193">
        <f>SUM(J14*100/H14)</f>
        <v>79.735682819383271</v>
      </c>
      <c r="M14" s="105">
        <f t="shared" si="1"/>
        <v>79.735682819383271</v>
      </c>
      <c r="N14" s="179"/>
      <c r="O14" s="196">
        <f>SUM(C14/(C3/E3))</f>
        <v>25.082872928176798</v>
      </c>
      <c r="P14" s="99">
        <f>SUM(D14/(C3/E3))</f>
        <v>25.082872928176798</v>
      </c>
      <c r="Q14" s="195">
        <f t="shared" ref="Q14" si="7">E14</f>
        <v>20</v>
      </c>
      <c r="R14" s="67">
        <f t="shared" si="0"/>
        <v>20</v>
      </c>
      <c r="S14" s="195">
        <f t="shared" ref="S14" si="8">SUM(Q14*100/O14)</f>
        <v>79.735682819383257</v>
      </c>
      <c r="T14" s="37">
        <f t="shared" si="4"/>
        <v>79.735682819383257</v>
      </c>
      <c r="U14" s="193" t="s">
        <v>29</v>
      </c>
      <c r="V14" s="193" t="s">
        <v>35</v>
      </c>
      <c r="W14" s="193" t="s">
        <v>29</v>
      </c>
      <c r="X14" s="225" t="s">
        <v>29</v>
      </c>
      <c r="Y14" s="31"/>
    </row>
    <row r="15" spans="1:25" x14ac:dyDescent="0.25">
      <c r="A15" s="309"/>
      <c r="B15" s="194"/>
      <c r="C15" s="193"/>
      <c r="D15" s="105">
        <v>0</v>
      </c>
      <c r="E15" s="195"/>
      <c r="F15" s="105">
        <v>0</v>
      </c>
      <c r="G15" s="179"/>
      <c r="H15" s="196"/>
      <c r="I15" s="105">
        <f>SUM(D15/C3)</f>
        <v>0</v>
      </c>
      <c r="J15" s="195"/>
      <c r="K15" s="67">
        <f>SUM(F15/E3)</f>
        <v>0</v>
      </c>
      <c r="L15" s="193"/>
      <c r="M15" s="105" t="e">
        <f t="shared" si="1"/>
        <v>#DIV/0!</v>
      </c>
      <c r="N15" s="179"/>
      <c r="O15" s="196"/>
      <c r="P15" s="105">
        <f>SUM(D15/(C3/E3))</f>
        <v>0</v>
      </c>
      <c r="Q15" s="195"/>
      <c r="R15" s="67">
        <f t="shared" si="0"/>
        <v>0</v>
      </c>
      <c r="S15" s="195"/>
      <c r="T15" s="37" t="e">
        <f t="shared" si="4"/>
        <v>#DIV/0!</v>
      </c>
      <c r="U15" s="193"/>
      <c r="V15" s="193"/>
      <c r="W15" s="193"/>
      <c r="X15" s="225"/>
      <c r="Y15" s="31"/>
    </row>
    <row r="16" spans="1:25" x14ac:dyDescent="0.25">
      <c r="A16" s="309"/>
      <c r="B16" s="194" t="s">
        <v>25</v>
      </c>
      <c r="C16" s="193">
        <v>7</v>
      </c>
      <c r="D16" s="105">
        <v>6</v>
      </c>
      <c r="E16" s="195">
        <v>4</v>
      </c>
      <c r="F16" s="105">
        <v>3</v>
      </c>
      <c r="G16" s="179"/>
      <c r="H16" s="196">
        <f>SUM(C16/C3)</f>
        <v>1.9337016574585635E-2</v>
      </c>
      <c r="I16" s="99">
        <f>SUM(D16/C3)</f>
        <v>1.6574585635359115E-2</v>
      </c>
      <c r="J16" s="195">
        <f>SUM(E16/E3)</f>
        <v>1.7621145374449341E-2</v>
      </c>
      <c r="K16" s="67">
        <f>SUM(F16/E3)</f>
        <v>1.3215859030837005E-2</v>
      </c>
      <c r="L16" s="193">
        <f t="shared" ref="L16" si="9">SUM(J16*100/H16)</f>
        <v>91.126494650723743</v>
      </c>
      <c r="M16" s="105">
        <f t="shared" si="1"/>
        <v>79.735682819383271</v>
      </c>
      <c r="N16" s="179"/>
      <c r="O16" s="196">
        <f>SUM(C16/(C3/E3))</f>
        <v>4.3895027624309391</v>
      </c>
      <c r="P16" s="99">
        <f>SUM(D16/(C3/E3))</f>
        <v>3.7624309392265194</v>
      </c>
      <c r="Q16" s="195">
        <f t="shared" ref="Q16" si="10">E16</f>
        <v>4</v>
      </c>
      <c r="R16" s="67">
        <f t="shared" si="0"/>
        <v>3</v>
      </c>
      <c r="S16" s="195">
        <f t="shared" ref="S16" si="11">SUM(Q16*100/O16)</f>
        <v>91.126494650723728</v>
      </c>
      <c r="T16" s="37">
        <f t="shared" si="4"/>
        <v>79.735682819383257</v>
      </c>
      <c r="U16" s="193" t="s">
        <v>29</v>
      </c>
      <c r="V16" s="193" t="s">
        <v>29</v>
      </c>
      <c r="W16" s="193" t="s">
        <v>29</v>
      </c>
      <c r="X16" s="225" t="s">
        <v>29</v>
      </c>
      <c r="Y16" s="31"/>
    </row>
    <row r="17" spans="1:25" x14ac:dyDescent="0.25">
      <c r="A17" s="309"/>
      <c r="B17" s="262"/>
      <c r="C17" s="205"/>
      <c r="D17" s="65">
        <v>1</v>
      </c>
      <c r="E17" s="204"/>
      <c r="F17" s="65">
        <v>1</v>
      </c>
      <c r="G17" s="88"/>
      <c r="H17" s="217"/>
      <c r="I17" s="65">
        <f>SUM(D17/C3)</f>
        <v>2.7624309392265192E-3</v>
      </c>
      <c r="J17" s="204"/>
      <c r="K17" s="11">
        <f>SUM(F17/E3)</f>
        <v>4.4052863436123352E-3</v>
      </c>
      <c r="L17" s="205"/>
      <c r="M17" s="15">
        <f>SUM(I17*100/K17)</f>
        <v>62.707182320441973</v>
      </c>
      <c r="N17" s="88"/>
      <c r="O17" s="217"/>
      <c r="P17" s="65">
        <f>SUM(D17/(C3/E3))</f>
        <v>0.6270718232044199</v>
      </c>
      <c r="Q17" s="204"/>
      <c r="R17" s="11">
        <f t="shared" si="0"/>
        <v>1</v>
      </c>
      <c r="S17" s="204"/>
      <c r="T17" s="39">
        <f>SUM(P17*100/R17)</f>
        <v>62.707182320441987</v>
      </c>
      <c r="U17" s="205"/>
      <c r="V17" s="205"/>
      <c r="W17" s="205"/>
      <c r="X17" s="228"/>
      <c r="Y17" s="31"/>
    </row>
    <row r="18" spans="1:25" x14ac:dyDescent="0.25">
      <c r="A18" s="108"/>
      <c r="B18" s="13"/>
      <c r="C18" s="12"/>
      <c r="D18" s="12"/>
      <c r="E18" s="12"/>
      <c r="F18" s="12"/>
      <c r="G18" s="12"/>
      <c r="H18" s="12"/>
      <c r="I18" s="12"/>
      <c r="J18" s="12"/>
      <c r="K18" s="12"/>
      <c r="L18" s="12"/>
      <c r="M18" s="13"/>
      <c r="N18" s="12"/>
      <c r="O18" s="12"/>
      <c r="P18" s="12"/>
      <c r="Q18" s="12"/>
      <c r="R18" s="12"/>
      <c r="S18" s="12"/>
      <c r="T18" s="12"/>
      <c r="U18" s="12"/>
      <c r="V18" s="12"/>
      <c r="W18" s="12"/>
      <c r="X18" s="12"/>
      <c r="Y18" s="12"/>
    </row>
    <row r="19" spans="1:25" ht="18.75" customHeight="1" x14ac:dyDescent="0.25">
      <c r="A19" s="309" t="s">
        <v>95</v>
      </c>
      <c r="B19" s="108"/>
      <c r="C19" s="166"/>
      <c r="D19" s="167"/>
      <c r="E19" s="214" t="s">
        <v>49</v>
      </c>
      <c r="F19" s="247"/>
      <c r="G19" s="247"/>
      <c r="H19" s="248"/>
      <c r="I19" s="249" t="s">
        <v>87</v>
      </c>
      <c r="J19" s="202"/>
      <c r="K19" s="202"/>
      <c r="L19" s="202"/>
      <c r="M19" s="202"/>
      <c r="N19" s="250"/>
      <c r="O19" s="190"/>
      <c r="P19" s="108"/>
      <c r="Q19" s="108"/>
      <c r="R19" s="108"/>
      <c r="S19" s="108"/>
      <c r="T19" s="108"/>
      <c r="U19" s="108"/>
      <c r="V19" s="108"/>
      <c r="W19" s="108"/>
      <c r="X19" s="108"/>
      <c r="Y19" s="108"/>
    </row>
    <row r="20" spans="1:25" ht="21" x14ac:dyDescent="0.25">
      <c r="A20" s="309"/>
      <c r="B20" s="108"/>
      <c r="C20" s="278" t="s">
        <v>43</v>
      </c>
      <c r="D20" s="279"/>
      <c r="E20" s="278" t="s">
        <v>5</v>
      </c>
      <c r="F20" s="280"/>
      <c r="G20" s="278" t="s">
        <v>6</v>
      </c>
      <c r="H20" s="281"/>
      <c r="I20" s="304" t="s">
        <v>5</v>
      </c>
      <c r="J20" s="279"/>
      <c r="K20" s="280"/>
      <c r="L20" s="278" t="s">
        <v>6</v>
      </c>
      <c r="M20" s="279"/>
      <c r="N20" s="280"/>
      <c r="O20" s="305"/>
      <c r="P20" s="108"/>
      <c r="Q20" s="108"/>
      <c r="R20" s="108"/>
      <c r="S20" s="108"/>
      <c r="T20" s="108"/>
      <c r="U20" s="108"/>
      <c r="V20" s="108"/>
      <c r="W20" s="108"/>
      <c r="X20" s="108"/>
      <c r="Y20" s="108"/>
    </row>
    <row r="21" spans="1:25" ht="30" x14ac:dyDescent="0.25">
      <c r="A21" s="309"/>
      <c r="B21" s="108"/>
      <c r="C21" s="52" t="s">
        <v>0</v>
      </c>
      <c r="D21" s="32" t="s">
        <v>1</v>
      </c>
      <c r="E21" s="52" t="s">
        <v>0</v>
      </c>
      <c r="F21" s="33" t="s">
        <v>8</v>
      </c>
      <c r="G21" s="52" t="s">
        <v>1</v>
      </c>
      <c r="H21" s="32" t="s">
        <v>9</v>
      </c>
      <c r="I21" s="45" t="s">
        <v>0</v>
      </c>
      <c r="J21" s="32" t="s">
        <v>8</v>
      </c>
      <c r="K21" s="33" t="s">
        <v>46</v>
      </c>
      <c r="L21" s="52" t="s">
        <v>1</v>
      </c>
      <c r="M21" s="32" t="s">
        <v>9</v>
      </c>
      <c r="N21" s="33" t="s">
        <v>46</v>
      </c>
      <c r="O21" s="305"/>
      <c r="P21" s="108"/>
      <c r="Q21" s="108"/>
      <c r="R21" s="108"/>
      <c r="S21" s="108"/>
      <c r="T21" s="108"/>
      <c r="U21" s="108"/>
      <c r="V21" s="108"/>
      <c r="W21" s="108"/>
      <c r="X21" s="108"/>
      <c r="Y21" s="108"/>
    </row>
    <row r="22" spans="1:25" x14ac:dyDescent="0.25">
      <c r="A22" s="309"/>
      <c r="B22" s="108"/>
      <c r="C22" s="221" t="s">
        <v>42</v>
      </c>
      <c r="D22" s="222"/>
      <c r="E22" s="283">
        <v>362</v>
      </c>
      <c r="F22" s="47">
        <v>319</v>
      </c>
      <c r="G22" s="254">
        <v>227</v>
      </c>
      <c r="H22" s="68">
        <v>192</v>
      </c>
      <c r="I22" s="256">
        <v>689</v>
      </c>
      <c r="J22" s="66">
        <v>574</v>
      </c>
      <c r="K22" s="227">
        <f>SUM(I22/E22)</f>
        <v>1.9033149171270718</v>
      </c>
      <c r="L22" s="195">
        <v>418</v>
      </c>
      <c r="M22" s="105">
        <v>331</v>
      </c>
      <c r="N22" s="225">
        <f>SUM(L22/G22)</f>
        <v>1.841409691629956</v>
      </c>
      <c r="O22" s="305"/>
      <c r="P22" s="108"/>
      <c r="Q22" s="108"/>
      <c r="R22" s="108"/>
      <c r="S22" s="108"/>
      <c r="T22" s="108"/>
      <c r="U22" s="108"/>
      <c r="V22" s="108"/>
      <c r="W22" s="108"/>
      <c r="X22" s="108"/>
      <c r="Y22" s="108"/>
    </row>
    <row r="23" spans="1:25" x14ac:dyDescent="0.25">
      <c r="A23" s="309"/>
      <c r="B23" s="108"/>
      <c r="C23" s="223"/>
      <c r="D23" s="224"/>
      <c r="E23" s="284"/>
      <c r="F23" s="48">
        <v>43</v>
      </c>
      <c r="G23" s="255"/>
      <c r="H23" s="69">
        <v>35</v>
      </c>
      <c r="I23" s="257"/>
      <c r="J23" s="65">
        <v>115</v>
      </c>
      <c r="K23" s="228"/>
      <c r="L23" s="204"/>
      <c r="M23" s="62">
        <v>87</v>
      </c>
      <c r="N23" s="228"/>
      <c r="O23" s="305"/>
      <c r="P23" s="108"/>
      <c r="Q23" s="108"/>
      <c r="R23" s="108"/>
      <c r="S23" s="108"/>
      <c r="T23" s="108"/>
      <c r="U23" s="108"/>
      <c r="V23" s="108"/>
      <c r="W23" s="108"/>
      <c r="X23" s="108"/>
      <c r="Y23" s="108"/>
    </row>
    <row r="24" spans="1:25" x14ac:dyDescent="0.25">
      <c r="A24" s="309"/>
      <c r="B24" s="108"/>
      <c r="C24" s="169">
        <v>1711</v>
      </c>
      <c r="D24" s="47">
        <v>1721</v>
      </c>
      <c r="E24" s="193">
        <v>7</v>
      </c>
      <c r="F24" s="225"/>
      <c r="G24" s="238">
        <v>35.119999999999997</v>
      </c>
      <c r="H24" s="239"/>
      <c r="I24" s="226">
        <v>1</v>
      </c>
      <c r="J24" s="193"/>
      <c r="K24" s="67">
        <f>SUM(I24/E24)</f>
        <v>0.14285714285714285</v>
      </c>
      <c r="L24" s="241">
        <v>7.67</v>
      </c>
      <c r="M24" s="241"/>
      <c r="N24" s="72">
        <f>SUM(L24/G24)</f>
        <v>0.21839407744874717</v>
      </c>
      <c r="O24" s="191"/>
      <c r="P24" s="108"/>
      <c r="Q24" s="108"/>
      <c r="R24" s="108"/>
      <c r="S24" s="108"/>
      <c r="T24" s="108"/>
      <c r="U24" s="108"/>
      <c r="V24" s="108"/>
      <c r="W24" s="108"/>
      <c r="X24" s="108"/>
      <c r="Y24" s="108"/>
    </row>
    <row r="25" spans="1:25" x14ac:dyDescent="0.25">
      <c r="A25" s="309"/>
      <c r="B25" s="108"/>
      <c r="C25" s="169">
        <v>1712</v>
      </c>
      <c r="D25" s="50">
        <v>1722</v>
      </c>
      <c r="E25" s="193">
        <v>93</v>
      </c>
      <c r="F25" s="225"/>
      <c r="G25" s="232">
        <v>44.12</v>
      </c>
      <c r="H25" s="233"/>
      <c r="I25" s="234">
        <v>15</v>
      </c>
      <c r="J25" s="196"/>
      <c r="K25" s="67">
        <f t="shared" ref="K25:K35" si="12">SUM(I25/E25)</f>
        <v>0.16129032258064516</v>
      </c>
      <c r="L25" s="235">
        <v>4.67</v>
      </c>
      <c r="M25" s="235"/>
      <c r="N25" s="72">
        <f t="shared" ref="N25:N34" si="13">SUM(L25/G25)</f>
        <v>0.1058476881233001</v>
      </c>
      <c r="O25" s="191"/>
      <c r="P25" s="108"/>
      <c r="Q25" s="108"/>
      <c r="R25" s="108"/>
      <c r="S25" s="108"/>
      <c r="T25" s="108"/>
      <c r="U25" s="108"/>
      <c r="V25" s="108"/>
      <c r="W25" s="108"/>
      <c r="X25" s="108"/>
      <c r="Y25" s="108"/>
    </row>
    <row r="26" spans="1:25" x14ac:dyDescent="0.25">
      <c r="A26" s="309"/>
      <c r="B26" s="108"/>
      <c r="C26" s="169">
        <v>1713</v>
      </c>
      <c r="D26" s="50">
        <v>1723</v>
      </c>
      <c r="E26" s="193">
        <v>76</v>
      </c>
      <c r="F26" s="225"/>
      <c r="G26" s="232">
        <v>52.12</v>
      </c>
      <c r="H26" s="233"/>
      <c r="I26" s="234">
        <v>12</v>
      </c>
      <c r="J26" s="196"/>
      <c r="K26" s="67">
        <f>SUM(I26/E26)</f>
        <v>0.15789473684210525</v>
      </c>
      <c r="L26" s="235">
        <v>7.67</v>
      </c>
      <c r="M26" s="235"/>
      <c r="N26" s="72">
        <f>SUM(L26/G26)</f>
        <v>0.14716039907904835</v>
      </c>
      <c r="O26" s="191"/>
      <c r="P26" s="108"/>
      <c r="Q26" s="108"/>
      <c r="R26" s="108"/>
      <c r="S26" s="108"/>
      <c r="T26" s="108"/>
      <c r="U26" s="108"/>
      <c r="V26" s="108"/>
      <c r="W26" s="108"/>
      <c r="X26" s="108"/>
      <c r="Y26" s="108"/>
    </row>
    <row r="27" spans="1:25" x14ac:dyDescent="0.25">
      <c r="A27" s="309"/>
      <c r="B27" s="108"/>
      <c r="C27" s="169">
        <v>1714</v>
      </c>
      <c r="D27" s="50">
        <v>1724</v>
      </c>
      <c r="E27" s="193">
        <v>110</v>
      </c>
      <c r="F27" s="225"/>
      <c r="G27" s="232">
        <v>32.119999999999997</v>
      </c>
      <c r="H27" s="233"/>
      <c r="I27" s="234">
        <v>17</v>
      </c>
      <c r="J27" s="196"/>
      <c r="K27" s="67">
        <f t="shared" si="12"/>
        <v>0.15454545454545454</v>
      </c>
      <c r="L27" s="235">
        <v>3.67</v>
      </c>
      <c r="M27" s="235"/>
      <c r="N27" s="72">
        <f t="shared" si="13"/>
        <v>0.1142590286425903</v>
      </c>
      <c r="O27" s="191"/>
      <c r="P27" s="108"/>
      <c r="Q27" s="108"/>
      <c r="R27" s="108"/>
      <c r="S27" s="108"/>
      <c r="T27" s="108"/>
      <c r="U27" s="108"/>
      <c r="V27" s="108"/>
      <c r="W27" s="108"/>
      <c r="X27" s="108"/>
      <c r="Y27" s="108"/>
    </row>
    <row r="28" spans="1:25" x14ac:dyDescent="0.25">
      <c r="A28" s="309"/>
      <c r="B28" s="108"/>
      <c r="C28" s="169">
        <v>1715</v>
      </c>
      <c r="D28" s="50">
        <v>1725</v>
      </c>
      <c r="E28" s="193">
        <v>21</v>
      </c>
      <c r="F28" s="225"/>
      <c r="G28" s="232">
        <v>27.12</v>
      </c>
      <c r="H28" s="233"/>
      <c r="I28" s="226">
        <v>4</v>
      </c>
      <c r="J28" s="193"/>
      <c r="K28" s="67">
        <f t="shared" si="12"/>
        <v>0.19047619047619047</v>
      </c>
      <c r="L28" s="243">
        <v>2.67</v>
      </c>
      <c r="M28" s="243"/>
      <c r="N28" s="72">
        <f>SUM(L28/G28)</f>
        <v>9.8451327433628319E-2</v>
      </c>
      <c r="O28" s="191"/>
      <c r="P28" s="108"/>
      <c r="Q28" s="108"/>
      <c r="R28" s="108"/>
      <c r="S28" s="108"/>
      <c r="T28" s="108"/>
      <c r="U28" s="108"/>
      <c r="V28" s="108"/>
      <c r="W28" s="108"/>
      <c r="X28" s="108"/>
      <c r="Y28" s="108"/>
    </row>
    <row r="29" spans="1:25" x14ac:dyDescent="0.25">
      <c r="A29" s="309"/>
      <c r="B29" s="108"/>
      <c r="C29" s="169">
        <v>1716</v>
      </c>
      <c r="D29" s="50">
        <v>1726</v>
      </c>
      <c r="E29" s="193">
        <v>19</v>
      </c>
      <c r="F29" s="225"/>
      <c r="G29" s="232"/>
      <c r="H29" s="233"/>
      <c r="I29" s="226">
        <v>5</v>
      </c>
      <c r="J29" s="193"/>
      <c r="K29" s="67">
        <f t="shared" si="12"/>
        <v>0.26315789473684209</v>
      </c>
      <c r="L29" s="235"/>
      <c r="M29" s="235"/>
      <c r="N29" s="72"/>
      <c r="O29" s="191"/>
      <c r="P29" s="108"/>
      <c r="Q29" s="108"/>
      <c r="R29" s="108"/>
      <c r="S29" s="108"/>
      <c r="T29" s="108"/>
      <c r="U29" s="108"/>
      <c r="V29" s="108"/>
      <c r="W29" s="108"/>
      <c r="X29" s="108"/>
      <c r="Y29" s="108"/>
    </row>
    <row r="30" spans="1:25" x14ac:dyDescent="0.25">
      <c r="A30" s="309"/>
      <c r="B30" s="108"/>
      <c r="C30" s="169">
        <v>1717</v>
      </c>
      <c r="D30" s="50">
        <v>1727</v>
      </c>
      <c r="E30" s="193">
        <v>19</v>
      </c>
      <c r="F30" s="225"/>
      <c r="G30" s="232">
        <v>13.12</v>
      </c>
      <c r="H30" s="233"/>
      <c r="I30" s="234">
        <v>3</v>
      </c>
      <c r="J30" s="196"/>
      <c r="K30" s="67">
        <f t="shared" si="12"/>
        <v>0.15789473684210525</v>
      </c>
      <c r="L30" s="235"/>
      <c r="M30" s="235"/>
      <c r="N30" s="72"/>
      <c r="O30" s="191"/>
      <c r="P30" s="108"/>
      <c r="Q30" s="108"/>
      <c r="R30" s="108"/>
      <c r="S30" s="108"/>
      <c r="T30" s="108"/>
      <c r="U30" s="108"/>
      <c r="V30" s="108"/>
      <c r="W30" s="108"/>
      <c r="X30" s="108"/>
      <c r="Y30" s="108"/>
    </row>
    <row r="31" spans="1:25" x14ac:dyDescent="0.25">
      <c r="A31" s="309"/>
      <c r="B31" s="108"/>
      <c r="C31" s="169">
        <v>1718</v>
      </c>
      <c r="D31" s="50">
        <v>1728</v>
      </c>
      <c r="E31" s="193">
        <v>5</v>
      </c>
      <c r="F31" s="225"/>
      <c r="G31" s="232"/>
      <c r="H31" s="233"/>
      <c r="I31" s="226">
        <v>0</v>
      </c>
      <c r="J31" s="193"/>
      <c r="K31" s="67">
        <f t="shared" si="12"/>
        <v>0</v>
      </c>
      <c r="L31" s="235"/>
      <c r="M31" s="235"/>
      <c r="N31" s="72"/>
      <c r="O31" s="191"/>
      <c r="P31" s="108"/>
      <c r="Q31" s="108"/>
      <c r="R31" s="108"/>
      <c r="S31" s="108"/>
      <c r="T31" s="108"/>
      <c r="U31" s="108"/>
      <c r="V31" s="108"/>
      <c r="W31" s="108"/>
      <c r="X31" s="108"/>
      <c r="Y31" s="108"/>
    </row>
    <row r="32" spans="1:25" x14ac:dyDescent="0.25">
      <c r="A32" s="309"/>
      <c r="B32" s="108"/>
      <c r="C32" s="169">
        <v>1719</v>
      </c>
      <c r="D32" s="50">
        <v>1729</v>
      </c>
      <c r="E32" s="193"/>
      <c r="F32" s="225"/>
      <c r="G32" s="232">
        <v>9.1199999999999992</v>
      </c>
      <c r="H32" s="233"/>
      <c r="I32" s="226"/>
      <c r="J32" s="193"/>
      <c r="K32" s="67"/>
      <c r="L32" s="235"/>
      <c r="M32" s="235"/>
      <c r="N32" s="72"/>
      <c r="O32" s="191"/>
      <c r="P32" s="108"/>
      <c r="Q32" s="108"/>
      <c r="R32" s="108"/>
      <c r="S32" s="108"/>
      <c r="T32" s="108"/>
      <c r="U32" s="108"/>
      <c r="V32" s="108"/>
      <c r="W32" s="108"/>
      <c r="X32" s="108"/>
      <c r="Y32" s="108"/>
    </row>
    <row r="33" spans="1:25" x14ac:dyDescent="0.25">
      <c r="A33" s="309"/>
      <c r="B33" s="108"/>
      <c r="C33" s="169">
        <v>1720</v>
      </c>
      <c r="D33" s="50">
        <v>1730</v>
      </c>
      <c r="E33" s="193"/>
      <c r="F33" s="225"/>
      <c r="G33" s="232"/>
      <c r="H33" s="233"/>
      <c r="I33" s="226"/>
      <c r="J33" s="193"/>
      <c r="K33" s="67"/>
      <c r="L33" s="235"/>
      <c r="M33" s="235"/>
      <c r="N33" s="72"/>
      <c r="O33" s="191"/>
      <c r="P33" s="108"/>
      <c r="Q33" s="108"/>
      <c r="R33" s="108"/>
      <c r="S33" s="108"/>
      <c r="T33" s="108"/>
      <c r="U33" s="108"/>
      <c r="V33" s="108"/>
      <c r="W33" s="108"/>
      <c r="X33" s="108"/>
      <c r="Y33" s="108"/>
    </row>
    <row r="34" spans="1:25" x14ac:dyDescent="0.25">
      <c r="A34" s="309"/>
      <c r="B34" s="108"/>
      <c r="C34" s="169">
        <v>1721</v>
      </c>
      <c r="D34" s="50">
        <v>1731</v>
      </c>
      <c r="E34" s="193"/>
      <c r="F34" s="225"/>
      <c r="G34" s="232">
        <v>14.12</v>
      </c>
      <c r="H34" s="233"/>
      <c r="I34" s="226"/>
      <c r="J34" s="193"/>
      <c r="K34" s="67"/>
      <c r="L34" s="235">
        <v>1.67</v>
      </c>
      <c r="M34" s="235"/>
      <c r="N34" s="72">
        <f t="shared" si="13"/>
        <v>0.11827195467422097</v>
      </c>
      <c r="O34" s="191"/>
      <c r="P34" s="108"/>
      <c r="Q34" s="108"/>
      <c r="R34" s="108"/>
      <c r="S34" s="108"/>
      <c r="T34" s="108"/>
      <c r="U34" s="108"/>
      <c r="V34" s="108"/>
      <c r="W34" s="108"/>
      <c r="X34" s="108"/>
      <c r="Y34" s="108"/>
    </row>
    <row r="35" spans="1:25" x14ac:dyDescent="0.25">
      <c r="A35" s="309"/>
      <c r="B35" s="108"/>
      <c r="C35" s="171">
        <v>1722</v>
      </c>
      <c r="D35" s="48">
        <v>1732</v>
      </c>
      <c r="E35" s="205">
        <v>12</v>
      </c>
      <c r="F35" s="228"/>
      <c r="G35" s="258"/>
      <c r="H35" s="259"/>
      <c r="I35" s="230">
        <v>4</v>
      </c>
      <c r="J35" s="205"/>
      <c r="K35" s="63">
        <f t="shared" si="12"/>
        <v>0.33333333333333331</v>
      </c>
      <c r="L35" s="260"/>
      <c r="M35" s="260"/>
      <c r="N35" s="172"/>
      <c r="O35" s="191"/>
      <c r="P35" s="108"/>
      <c r="Q35" s="108"/>
      <c r="R35" s="108"/>
      <c r="S35" s="108"/>
      <c r="T35" s="108"/>
      <c r="U35" s="108"/>
      <c r="V35" s="108"/>
      <c r="W35" s="108"/>
      <c r="X35" s="108"/>
      <c r="Y35" s="108"/>
    </row>
    <row r="36" spans="1:25" ht="84" customHeight="1" x14ac:dyDescent="0.25">
      <c r="A36" s="309"/>
      <c r="B36" s="108"/>
      <c r="C36" s="108"/>
      <c r="D36" s="108"/>
      <c r="E36" s="108"/>
      <c r="F36" s="108"/>
      <c r="G36" s="108"/>
      <c r="H36" s="108"/>
      <c r="I36" s="108"/>
      <c r="J36" s="108"/>
      <c r="K36" s="108"/>
      <c r="L36" s="308" t="s">
        <v>65</v>
      </c>
      <c r="M36" s="308"/>
      <c r="N36" s="308"/>
      <c r="O36" s="108"/>
      <c r="P36" s="108"/>
      <c r="Q36" s="108"/>
      <c r="R36" s="108"/>
      <c r="S36" s="108"/>
      <c r="T36" s="108"/>
      <c r="U36" s="108"/>
      <c r="V36" s="108"/>
      <c r="W36" s="108"/>
      <c r="X36" s="108"/>
      <c r="Y36" s="108"/>
    </row>
    <row r="37" spans="1:25" x14ac:dyDescent="0.25">
      <c r="A37" s="309"/>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row>
    <row r="38" spans="1:25" x14ac:dyDescent="0.25">
      <c r="A38" s="309"/>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row>
    <row r="39" spans="1:25" x14ac:dyDescent="0.25">
      <c r="A39" s="309"/>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row>
    <row r="40" spans="1:25" x14ac:dyDescent="0.25">
      <c r="A40" s="309"/>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row>
    <row r="41" spans="1:25" x14ac:dyDescent="0.25">
      <c r="A41" s="309"/>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row>
    <row r="42" spans="1:25" x14ac:dyDescent="0.25">
      <c r="A42" s="309"/>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row>
    <row r="43" spans="1:25" x14ac:dyDescent="0.25">
      <c r="A43" s="309"/>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row>
    <row r="44" spans="1:25" x14ac:dyDescent="0.25">
      <c r="A44" s="309"/>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row>
    <row r="45" spans="1:25" x14ac:dyDescent="0.25">
      <c r="A45" s="309"/>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row>
    <row r="46" spans="1:25" x14ac:dyDescent="0.25">
      <c r="A46" s="309"/>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row>
    <row r="47" spans="1:25" x14ac:dyDescent="0.25">
      <c r="A47" s="309"/>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row>
    <row r="48" spans="1:25" x14ac:dyDescent="0.25">
      <c r="A48" s="309"/>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row>
    <row r="49" spans="1:25" x14ac:dyDescent="0.25">
      <c r="A49" s="309"/>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row>
    <row r="50" spans="1:25" x14ac:dyDescent="0.25">
      <c r="A50" s="309"/>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row>
    <row r="51" spans="1:25" x14ac:dyDescent="0.25">
      <c r="A51" s="309"/>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row>
  </sheetData>
  <mergeCells count="151">
    <mergeCell ref="A1:Y1"/>
    <mergeCell ref="L36:N36"/>
    <mergeCell ref="A5:A17"/>
    <mergeCell ref="A19:A51"/>
    <mergeCell ref="E35:F35"/>
    <mergeCell ref="G35:H35"/>
    <mergeCell ref="I35:J35"/>
    <mergeCell ref="L35:M35"/>
    <mergeCell ref="E33:F33"/>
    <mergeCell ref="G33:H33"/>
    <mergeCell ref="I33:J33"/>
    <mergeCell ref="L33:M33"/>
    <mergeCell ref="E34:F34"/>
    <mergeCell ref="G34:H34"/>
    <mergeCell ref="I34:J34"/>
    <mergeCell ref="L34:M34"/>
    <mergeCell ref="E31:F31"/>
    <mergeCell ref="G31:H31"/>
    <mergeCell ref="I31:J31"/>
    <mergeCell ref="L31:M31"/>
    <mergeCell ref="E32:F32"/>
    <mergeCell ref="G32:H32"/>
    <mergeCell ref="I32:J32"/>
    <mergeCell ref="L32:M32"/>
    <mergeCell ref="E29:F29"/>
    <mergeCell ref="G29:H29"/>
    <mergeCell ref="I29:J29"/>
    <mergeCell ref="L29:M29"/>
    <mergeCell ref="E30:F30"/>
    <mergeCell ref="G30:H30"/>
    <mergeCell ref="I30:J30"/>
    <mergeCell ref="L30:M30"/>
    <mergeCell ref="E27:F27"/>
    <mergeCell ref="G27:H27"/>
    <mergeCell ref="I27:J27"/>
    <mergeCell ref="L27:M27"/>
    <mergeCell ref="E28:F28"/>
    <mergeCell ref="G28:H28"/>
    <mergeCell ref="I28:J28"/>
    <mergeCell ref="L28:M28"/>
    <mergeCell ref="E25:F25"/>
    <mergeCell ref="G25:H25"/>
    <mergeCell ref="I25:J25"/>
    <mergeCell ref="L25:M25"/>
    <mergeCell ref="E26:F26"/>
    <mergeCell ref="G26:H26"/>
    <mergeCell ref="I26:J26"/>
    <mergeCell ref="L26:M26"/>
    <mergeCell ref="L22:L23"/>
    <mergeCell ref="N22:N23"/>
    <mergeCell ref="O22:O23"/>
    <mergeCell ref="E24:F24"/>
    <mergeCell ref="G24:H24"/>
    <mergeCell ref="I24:J24"/>
    <mergeCell ref="L24:M24"/>
    <mergeCell ref="C22:D23"/>
    <mergeCell ref="E22:E23"/>
    <mergeCell ref="G22:G23"/>
    <mergeCell ref="I22:I23"/>
    <mergeCell ref="K22:K23"/>
    <mergeCell ref="E19:H19"/>
    <mergeCell ref="C20:D20"/>
    <mergeCell ref="E20:F20"/>
    <mergeCell ref="G20:H20"/>
    <mergeCell ref="I20:K20"/>
    <mergeCell ref="L20:N20"/>
    <mergeCell ref="O20:O21"/>
    <mergeCell ref="C2:D2"/>
    <mergeCell ref="E2:F2"/>
    <mergeCell ref="C3:D3"/>
    <mergeCell ref="E3:F3"/>
    <mergeCell ref="B4:F4"/>
    <mergeCell ref="B5:B7"/>
    <mergeCell ref="C5:F5"/>
    <mergeCell ref="H5:M5"/>
    <mergeCell ref="C6:D6"/>
    <mergeCell ref="E6:F6"/>
    <mergeCell ref="H6:I6"/>
    <mergeCell ref="J6:K6"/>
    <mergeCell ref="L6:M7"/>
    <mergeCell ref="O5:X5"/>
    <mergeCell ref="U6:X6"/>
    <mergeCell ref="U8:U9"/>
    <mergeCell ref="B12:B13"/>
    <mergeCell ref="C12:C13"/>
    <mergeCell ref="E12:E13"/>
    <mergeCell ref="H12:H13"/>
    <mergeCell ref="J12:J13"/>
    <mergeCell ref="L12:L13"/>
    <mergeCell ref="O12:O13"/>
    <mergeCell ref="Q12:Q13"/>
    <mergeCell ref="S12:S13"/>
    <mergeCell ref="L8:L9"/>
    <mergeCell ref="B10:B11"/>
    <mergeCell ref="C10:C11"/>
    <mergeCell ref="E10:E11"/>
    <mergeCell ref="H10:H11"/>
    <mergeCell ref="J10:J11"/>
    <mergeCell ref="B8:B9"/>
    <mergeCell ref="C8:C9"/>
    <mergeCell ref="E8:E9"/>
    <mergeCell ref="H8:H9"/>
    <mergeCell ref="J8:J9"/>
    <mergeCell ref="L10:L11"/>
    <mergeCell ref="B16:B17"/>
    <mergeCell ref="C16:C17"/>
    <mergeCell ref="E16:E17"/>
    <mergeCell ref="H16:H17"/>
    <mergeCell ref="J16:J17"/>
    <mergeCell ref="L16:L17"/>
    <mergeCell ref="O16:O17"/>
    <mergeCell ref="B14:B15"/>
    <mergeCell ref="C14:C15"/>
    <mergeCell ref="E14:E15"/>
    <mergeCell ref="H14:H15"/>
    <mergeCell ref="J14:J15"/>
    <mergeCell ref="L14:L15"/>
    <mergeCell ref="O14:O15"/>
    <mergeCell ref="O8:O9"/>
    <mergeCell ref="Q6:R6"/>
    <mergeCell ref="S6:T7"/>
    <mergeCell ref="O6:P6"/>
    <mergeCell ref="Q8:Q9"/>
    <mergeCell ref="S8:S9"/>
    <mergeCell ref="Q10:Q11"/>
    <mergeCell ref="Q14:Q15"/>
    <mergeCell ref="S14:S15"/>
    <mergeCell ref="S10:S11"/>
    <mergeCell ref="O10:O11"/>
    <mergeCell ref="U10:U11"/>
    <mergeCell ref="U12:U13"/>
    <mergeCell ref="V10:V11"/>
    <mergeCell ref="W10:W11"/>
    <mergeCell ref="X10:X11"/>
    <mergeCell ref="V12:V13"/>
    <mergeCell ref="X12:X13"/>
    <mergeCell ref="W12:W13"/>
    <mergeCell ref="V8:V9"/>
    <mergeCell ref="X8:X9"/>
    <mergeCell ref="W8:W9"/>
    <mergeCell ref="I19:N19"/>
    <mergeCell ref="X14:X15"/>
    <mergeCell ref="X16:X17"/>
    <mergeCell ref="U14:U15"/>
    <mergeCell ref="U16:U17"/>
    <mergeCell ref="V14:V15"/>
    <mergeCell ref="V16:V17"/>
    <mergeCell ref="W14:W15"/>
    <mergeCell ref="W16:W17"/>
    <mergeCell ref="Q16:Q17"/>
    <mergeCell ref="S16:S17"/>
  </mergeCells>
  <pageMargins left="0.7" right="0.7" top="0.78740157499999996" bottom="0.78740157499999996"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37"/>
  <sheetViews>
    <sheetView topLeftCell="L19" zoomScaleNormal="100" workbookViewId="0">
      <selection activeCell="N36" sqref="N36"/>
    </sheetView>
  </sheetViews>
  <sheetFormatPr baseColWidth="10" defaultRowHeight="15" x14ac:dyDescent="0.25"/>
  <cols>
    <col min="1" max="1" width="3.28515625" customWidth="1"/>
    <col min="3" max="3" width="10.140625" customWidth="1"/>
    <col min="4" max="4" width="9.85546875" customWidth="1"/>
    <col min="5" max="5" width="10.140625" customWidth="1"/>
    <col min="6" max="6" width="11.5703125" customWidth="1"/>
    <col min="7" max="7" width="12.28515625" customWidth="1"/>
    <col min="8" max="8" width="10.85546875" customWidth="1"/>
    <col min="9" max="9" width="10" customWidth="1"/>
    <col min="10" max="10" width="14.7109375" customWidth="1"/>
    <col min="11" max="11" width="11.7109375" customWidth="1"/>
    <col min="12" max="12" width="13.28515625" customWidth="1"/>
    <col min="13" max="13" width="12.85546875" customWidth="1"/>
    <col min="14" max="14" width="18.140625" customWidth="1"/>
    <col min="15" max="15" width="3.85546875" customWidth="1"/>
    <col min="16" max="16" width="10.5703125" customWidth="1"/>
    <col min="17" max="17" width="11.85546875" customWidth="1"/>
    <col min="18" max="18" width="12.28515625" customWidth="1"/>
    <col min="19" max="19" width="11.85546875" customWidth="1"/>
    <col min="20" max="20" width="12.140625" customWidth="1"/>
    <col min="21" max="21" width="8.42578125" customWidth="1"/>
    <col min="22" max="22" width="12" customWidth="1"/>
    <col min="23" max="23" width="12.140625" customWidth="1"/>
    <col min="24" max="24" width="18.7109375" customWidth="1"/>
    <col min="25" max="25" width="17.7109375" hidden="1" customWidth="1"/>
    <col min="32" max="32" width="14.85546875" customWidth="1"/>
    <col min="33" max="33" width="15.7109375" customWidth="1"/>
    <col min="34" max="34" width="2.85546875" customWidth="1"/>
  </cols>
  <sheetData>
    <row r="1" spans="1:34" ht="89.25" customHeight="1" x14ac:dyDescent="0.25">
      <c r="A1" s="44"/>
      <c r="B1" s="314" t="s">
        <v>63</v>
      </c>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row>
    <row r="2" spans="1:34" ht="41.25" customHeight="1" x14ac:dyDescent="0.25">
      <c r="A2" s="44"/>
      <c r="B2" s="166"/>
      <c r="C2" s="167"/>
      <c r="D2" s="327" t="s">
        <v>49</v>
      </c>
      <c r="E2" s="202"/>
      <c r="F2" s="202"/>
      <c r="G2" s="322"/>
      <c r="H2" s="249" t="s">
        <v>100</v>
      </c>
      <c r="I2" s="203"/>
      <c r="J2" s="203"/>
      <c r="K2" s="203"/>
      <c r="L2" s="203"/>
      <c r="M2" s="203"/>
      <c r="N2" s="203"/>
      <c r="O2" s="168"/>
      <c r="P2" s="202" t="s">
        <v>56</v>
      </c>
      <c r="Q2" s="202"/>
      <c r="R2" s="202"/>
      <c r="S2" s="322"/>
      <c r="T2" s="202" t="s">
        <v>82</v>
      </c>
      <c r="U2" s="203"/>
      <c r="V2" s="203"/>
      <c r="W2" s="203"/>
      <c r="X2" s="203"/>
      <c r="Y2" s="203"/>
      <c r="Z2" s="203"/>
      <c r="AA2" s="203"/>
      <c r="AB2" s="203"/>
      <c r="AC2" s="203"/>
      <c r="AD2" s="203"/>
      <c r="AE2" s="203"/>
      <c r="AF2" s="203"/>
      <c r="AG2" s="218"/>
      <c r="AH2" s="40"/>
    </row>
    <row r="3" spans="1:34" ht="21" x14ac:dyDescent="0.25">
      <c r="A3" s="44"/>
      <c r="B3" s="211" t="s">
        <v>43</v>
      </c>
      <c r="C3" s="212"/>
      <c r="D3" s="211" t="s">
        <v>5</v>
      </c>
      <c r="E3" s="266"/>
      <c r="F3" s="211" t="s">
        <v>6</v>
      </c>
      <c r="G3" s="268"/>
      <c r="H3" s="265" t="s">
        <v>5</v>
      </c>
      <c r="I3" s="212"/>
      <c r="J3" s="266"/>
      <c r="K3" s="211" t="s">
        <v>6</v>
      </c>
      <c r="L3" s="212"/>
      <c r="M3" s="266"/>
      <c r="N3" s="320" t="s">
        <v>4</v>
      </c>
      <c r="O3" s="111"/>
      <c r="P3" s="212" t="s">
        <v>5</v>
      </c>
      <c r="Q3" s="266"/>
      <c r="R3" s="212" t="s">
        <v>6</v>
      </c>
      <c r="S3" s="212"/>
      <c r="T3" s="265" t="s">
        <v>5</v>
      </c>
      <c r="U3" s="266"/>
      <c r="V3" s="212" t="s">
        <v>6</v>
      </c>
      <c r="W3" s="212"/>
      <c r="X3" s="316" t="s">
        <v>4</v>
      </c>
      <c r="Y3" s="317"/>
      <c r="Z3" s="265" t="s">
        <v>27</v>
      </c>
      <c r="AA3" s="212"/>
      <c r="AB3" s="212"/>
      <c r="AC3" s="212"/>
      <c r="AD3" s="212"/>
      <c r="AE3" s="89"/>
      <c r="AF3" s="89"/>
      <c r="AG3" s="91"/>
      <c r="AH3" s="41"/>
    </row>
    <row r="4" spans="1:34" ht="43.5" customHeight="1" x14ac:dyDescent="0.25">
      <c r="A4" s="44"/>
      <c r="B4" s="90"/>
      <c r="C4" s="119"/>
      <c r="D4" s="121" t="s">
        <v>0</v>
      </c>
      <c r="E4" s="120" t="s">
        <v>8</v>
      </c>
      <c r="F4" s="90" t="s">
        <v>1</v>
      </c>
      <c r="G4" s="119" t="s">
        <v>9</v>
      </c>
      <c r="H4" s="93" t="s">
        <v>0</v>
      </c>
      <c r="I4" s="119" t="s">
        <v>8</v>
      </c>
      <c r="J4" s="92" t="s">
        <v>46</v>
      </c>
      <c r="K4" s="90" t="s">
        <v>1</v>
      </c>
      <c r="L4" s="119" t="s">
        <v>9</v>
      </c>
      <c r="M4" s="92" t="s">
        <v>46</v>
      </c>
      <c r="N4" s="321"/>
      <c r="O4" s="115"/>
      <c r="P4" s="119" t="s">
        <v>0</v>
      </c>
      <c r="Q4" s="92" t="s">
        <v>8</v>
      </c>
      <c r="R4" s="119" t="s">
        <v>1</v>
      </c>
      <c r="S4" s="119" t="s">
        <v>9</v>
      </c>
      <c r="T4" s="93" t="s">
        <v>0</v>
      </c>
      <c r="U4" s="92" t="s">
        <v>8</v>
      </c>
      <c r="V4" s="90" t="s">
        <v>1</v>
      </c>
      <c r="W4" s="92" t="s">
        <v>9</v>
      </c>
      <c r="X4" s="318"/>
      <c r="Y4" s="319"/>
      <c r="Z4" s="93" t="s">
        <v>10</v>
      </c>
      <c r="AA4" s="119" t="s">
        <v>11</v>
      </c>
      <c r="AB4" s="119" t="s">
        <v>12</v>
      </c>
      <c r="AC4" s="119" t="s">
        <v>28</v>
      </c>
      <c r="AD4" s="119" t="s">
        <v>26</v>
      </c>
      <c r="AE4" s="119" t="s">
        <v>34</v>
      </c>
      <c r="AF4" s="119" t="s">
        <v>33</v>
      </c>
      <c r="AG4" s="92" t="s">
        <v>31</v>
      </c>
      <c r="AH4" s="42"/>
    </row>
    <row r="5" spans="1:34" x14ac:dyDescent="0.25">
      <c r="A5" s="44"/>
      <c r="B5" s="331" t="s">
        <v>42</v>
      </c>
      <c r="C5" s="332"/>
      <c r="D5" s="329">
        <v>362</v>
      </c>
      <c r="E5" s="50">
        <v>319</v>
      </c>
      <c r="F5" s="330">
        <v>227</v>
      </c>
      <c r="G5" s="117">
        <v>192</v>
      </c>
      <c r="H5" s="234">
        <v>689</v>
      </c>
      <c r="I5" s="99">
        <v>574</v>
      </c>
      <c r="J5" s="225">
        <f>SUM(H5/D5)</f>
        <v>1.9033149171270718</v>
      </c>
      <c r="K5" s="195">
        <v>418</v>
      </c>
      <c r="L5" s="105">
        <v>331</v>
      </c>
      <c r="M5" s="225">
        <f>SUM(K5/F5)</f>
        <v>1.841409691629956</v>
      </c>
      <c r="N5" s="193">
        <f>SUM(M5*100/J5)</f>
        <v>96.747504843257502</v>
      </c>
      <c r="O5" s="115"/>
      <c r="P5" s="283">
        <v>213.2</v>
      </c>
      <c r="Q5" s="47">
        <v>186.24</v>
      </c>
      <c r="R5" s="254">
        <v>207</v>
      </c>
      <c r="S5" s="68">
        <v>172</v>
      </c>
      <c r="T5" s="256">
        <v>432.05</v>
      </c>
      <c r="U5" s="53">
        <v>359.93</v>
      </c>
      <c r="V5" s="195">
        <v>418</v>
      </c>
      <c r="W5" s="67">
        <v>331</v>
      </c>
      <c r="X5" s="315">
        <f>SUM(V5*100/T5)</f>
        <v>96.748061566948266</v>
      </c>
      <c r="Y5" s="105">
        <f>SUM(W5*100/U5)</f>
        <v>91.962326007834861</v>
      </c>
      <c r="Z5" s="229">
        <v>45.18</v>
      </c>
      <c r="AA5" s="219">
        <v>47.7</v>
      </c>
      <c r="AB5" s="219">
        <v>59.35</v>
      </c>
      <c r="AC5" s="219">
        <v>12.51</v>
      </c>
      <c r="AD5" s="219">
        <v>22</v>
      </c>
      <c r="AE5" s="219">
        <v>3.82</v>
      </c>
      <c r="AF5" s="219">
        <v>-3.3</v>
      </c>
      <c r="AG5" s="227">
        <v>-0.69</v>
      </c>
      <c r="AH5" s="43"/>
    </row>
    <row r="6" spans="1:34" x14ac:dyDescent="0.25">
      <c r="A6" s="44"/>
      <c r="B6" s="223"/>
      <c r="C6" s="224"/>
      <c r="D6" s="284"/>
      <c r="E6" s="48">
        <v>43</v>
      </c>
      <c r="F6" s="255"/>
      <c r="G6" s="69">
        <v>35</v>
      </c>
      <c r="H6" s="257"/>
      <c r="I6" s="65">
        <v>115</v>
      </c>
      <c r="J6" s="228"/>
      <c r="K6" s="204"/>
      <c r="L6" s="62">
        <v>87</v>
      </c>
      <c r="M6" s="228"/>
      <c r="N6" s="205"/>
      <c r="O6" s="115"/>
      <c r="P6" s="284"/>
      <c r="Q6" s="48">
        <v>26.96</v>
      </c>
      <c r="R6" s="255"/>
      <c r="S6" s="69">
        <v>35</v>
      </c>
      <c r="T6" s="257"/>
      <c r="U6" s="63">
        <v>72.11</v>
      </c>
      <c r="V6" s="204"/>
      <c r="W6" s="11">
        <v>87</v>
      </c>
      <c r="X6" s="205"/>
      <c r="Y6" s="65">
        <f>SUM(U6*100/W6)</f>
        <v>82.885057471264375</v>
      </c>
      <c r="Z6" s="230"/>
      <c r="AA6" s="205"/>
      <c r="AB6" s="205"/>
      <c r="AC6" s="205"/>
      <c r="AD6" s="205"/>
      <c r="AE6" s="205"/>
      <c r="AF6" s="205"/>
      <c r="AG6" s="228"/>
      <c r="AH6" s="43"/>
    </row>
    <row r="7" spans="1:34" x14ac:dyDescent="0.25">
      <c r="A7" s="44"/>
      <c r="B7" s="169">
        <v>1711</v>
      </c>
      <c r="C7" s="47">
        <v>1721</v>
      </c>
      <c r="D7" s="193">
        <v>7</v>
      </c>
      <c r="E7" s="225"/>
      <c r="F7" s="238">
        <v>35.119999999999997</v>
      </c>
      <c r="G7" s="239"/>
      <c r="H7" s="193">
        <v>13</v>
      </c>
      <c r="I7" s="193"/>
      <c r="J7" s="67">
        <f>SUM(H7/D7)</f>
        <v>1.8571428571428572</v>
      </c>
      <c r="K7" s="241">
        <v>69.12</v>
      </c>
      <c r="L7" s="241"/>
      <c r="M7" s="72">
        <f>SUM(K7/F7)</f>
        <v>1.9681093394077451</v>
      </c>
      <c r="N7" s="98"/>
      <c r="O7" s="116"/>
      <c r="P7" s="193">
        <v>4.3899999999999997</v>
      </c>
      <c r="Q7" s="225"/>
      <c r="R7" s="238">
        <v>34.119999999999997</v>
      </c>
      <c r="S7" s="239"/>
      <c r="T7" s="226">
        <v>8.15</v>
      </c>
      <c r="U7" s="225"/>
      <c r="V7" s="242">
        <v>69.12</v>
      </c>
      <c r="W7" s="313"/>
      <c r="X7" s="123"/>
      <c r="Y7" s="122"/>
      <c r="Z7" s="125"/>
      <c r="AA7" s="124"/>
      <c r="AB7" s="123"/>
      <c r="AC7" s="123"/>
      <c r="AD7" s="123"/>
      <c r="AE7" s="123"/>
      <c r="AF7" s="123"/>
      <c r="AG7" s="170"/>
      <c r="AH7" s="43"/>
    </row>
    <row r="8" spans="1:34" x14ac:dyDescent="0.25">
      <c r="A8" s="44"/>
      <c r="B8" s="169">
        <v>1712</v>
      </c>
      <c r="C8" s="50">
        <v>1722</v>
      </c>
      <c r="D8" s="193">
        <v>93</v>
      </c>
      <c r="E8" s="225"/>
      <c r="F8" s="232">
        <v>44.12</v>
      </c>
      <c r="G8" s="233"/>
      <c r="H8" s="196">
        <v>167</v>
      </c>
      <c r="I8" s="196"/>
      <c r="J8" s="67">
        <f t="shared" ref="J8:J18" si="0">SUM(H8/D8)</f>
        <v>1.7956989247311828</v>
      </c>
      <c r="K8" s="235">
        <v>86.12</v>
      </c>
      <c r="L8" s="235"/>
      <c r="M8" s="72">
        <f t="shared" ref="M8:M17" si="1">SUM(K8/F8)</f>
        <v>1.9519492293744336</v>
      </c>
      <c r="N8" s="98"/>
      <c r="O8" s="116"/>
      <c r="P8" s="193">
        <v>54.55</v>
      </c>
      <c r="Q8" s="225"/>
      <c r="R8" s="232">
        <v>41.12</v>
      </c>
      <c r="S8" s="233"/>
      <c r="T8" s="234">
        <v>104.72</v>
      </c>
      <c r="U8" s="311"/>
      <c r="V8" s="232">
        <v>86.12</v>
      </c>
      <c r="W8" s="312"/>
      <c r="X8" s="123"/>
      <c r="Y8" s="123"/>
      <c r="Z8" s="125"/>
      <c r="AA8" s="124"/>
      <c r="AB8" s="123"/>
      <c r="AC8" s="123"/>
      <c r="AD8" s="123"/>
      <c r="AE8" s="123"/>
      <c r="AF8" s="123"/>
      <c r="AG8" s="170"/>
      <c r="AH8" s="43"/>
    </row>
    <row r="9" spans="1:34" x14ac:dyDescent="0.25">
      <c r="A9" s="44"/>
      <c r="B9" s="169">
        <v>1713</v>
      </c>
      <c r="C9" s="50">
        <v>1723</v>
      </c>
      <c r="D9" s="193">
        <v>76</v>
      </c>
      <c r="E9" s="225"/>
      <c r="F9" s="232">
        <v>52.12</v>
      </c>
      <c r="G9" s="233"/>
      <c r="H9" s="196">
        <v>161</v>
      </c>
      <c r="I9" s="196"/>
      <c r="J9" s="67">
        <f t="shared" si="0"/>
        <v>2.1184210526315788</v>
      </c>
      <c r="K9" s="235">
        <v>98.12</v>
      </c>
      <c r="L9" s="235"/>
      <c r="M9" s="72">
        <f t="shared" si="1"/>
        <v>1.8825786646201077</v>
      </c>
      <c r="N9" s="98"/>
      <c r="O9" s="116"/>
      <c r="P9" s="193">
        <v>47.66</v>
      </c>
      <c r="Q9" s="225"/>
      <c r="R9" s="232">
        <v>49.12</v>
      </c>
      <c r="S9" s="233"/>
      <c r="T9" s="234">
        <v>100.95</v>
      </c>
      <c r="U9" s="311"/>
      <c r="V9" s="232">
        <v>98.12</v>
      </c>
      <c r="W9" s="312"/>
      <c r="X9" s="123"/>
      <c r="Y9" s="123"/>
      <c r="Z9" s="125"/>
      <c r="AA9" s="124"/>
      <c r="AB9" s="123"/>
      <c r="AC9" s="123"/>
      <c r="AD9" s="123"/>
      <c r="AE9" s="123"/>
      <c r="AF9" s="123"/>
      <c r="AG9" s="170"/>
      <c r="AH9" s="43"/>
    </row>
    <row r="10" spans="1:34" x14ac:dyDescent="0.25">
      <c r="A10" s="44"/>
      <c r="B10" s="169">
        <v>1714</v>
      </c>
      <c r="C10" s="50">
        <v>1724</v>
      </c>
      <c r="D10" s="193">
        <v>110</v>
      </c>
      <c r="E10" s="225"/>
      <c r="F10" s="232">
        <v>32.119999999999997</v>
      </c>
      <c r="G10" s="233"/>
      <c r="H10" s="196">
        <v>207</v>
      </c>
      <c r="I10" s="196"/>
      <c r="J10" s="67">
        <f t="shared" si="0"/>
        <v>1.8818181818181818</v>
      </c>
      <c r="K10" s="235">
        <v>59.12</v>
      </c>
      <c r="L10" s="235"/>
      <c r="M10" s="72">
        <f t="shared" si="1"/>
        <v>1.8405977584059776</v>
      </c>
      <c r="N10" s="98"/>
      <c r="O10" s="116"/>
      <c r="P10" s="193">
        <v>62.71</v>
      </c>
      <c r="Q10" s="225"/>
      <c r="R10" s="232">
        <v>29.12</v>
      </c>
      <c r="S10" s="233"/>
      <c r="T10" s="234">
        <v>129.80000000000001</v>
      </c>
      <c r="U10" s="311"/>
      <c r="V10" s="232">
        <v>59.12</v>
      </c>
      <c r="W10" s="312"/>
      <c r="X10" s="123"/>
      <c r="Y10" s="123"/>
      <c r="Z10" s="125"/>
      <c r="AA10" s="124"/>
      <c r="AB10" s="123"/>
      <c r="AC10" s="123"/>
      <c r="AD10" s="123"/>
      <c r="AE10" s="123"/>
      <c r="AF10" s="123"/>
      <c r="AG10" s="170"/>
      <c r="AH10" s="43"/>
    </row>
    <row r="11" spans="1:34" x14ac:dyDescent="0.25">
      <c r="A11" s="44"/>
      <c r="B11" s="169">
        <v>1715</v>
      </c>
      <c r="C11" s="50">
        <v>1725</v>
      </c>
      <c r="D11" s="193">
        <v>21</v>
      </c>
      <c r="E11" s="225"/>
      <c r="F11" s="232">
        <v>27.12</v>
      </c>
      <c r="G11" s="233"/>
      <c r="H11" s="193">
        <v>38</v>
      </c>
      <c r="I11" s="193"/>
      <c r="J11" s="67">
        <f t="shared" si="0"/>
        <v>1.8095238095238095</v>
      </c>
      <c r="K11" s="243">
        <v>45.12</v>
      </c>
      <c r="L11" s="243"/>
      <c r="M11" s="72">
        <f t="shared" si="1"/>
        <v>1.663716814159292</v>
      </c>
      <c r="N11" s="98"/>
      <c r="O11" s="116"/>
      <c r="P11" s="193">
        <v>11.91</v>
      </c>
      <c r="Q11" s="225"/>
      <c r="R11" s="232">
        <v>22.12</v>
      </c>
      <c r="S11" s="233"/>
      <c r="T11" s="226">
        <v>23.82</v>
      </c>
      <c r="U11" s="225"/>
      <c r="V11" s="242">
        <v>45.12</v>
      </c>
      <c r="W11" s="313"/>
      <c r="X11" s="123"/>
      <c r="Y11" s="123"/>
      <c r="Z11" s="125"/>
      <c r="AA11" s="124"/>
      <c r="AB11" s="123"/>
      <c r="AC11" s="123"/>
      <c r="AD11" s="123"/>
      <c r="AE11" s="123"/>
      <c r="AF11" s="123"/>
      <c r="AG11" s="170"/>
      <c r="AH11" s="43"/>
    </row>
    <row r="12" spans="1:34" x14ac:dyDescent="0.25">
      <c r="A12" s="44"/>
      <c r="B12" s="169">
        <v>1716</v>
      </c>
      <c r="C12" s="50">
        <v>1726</v>
      </c>
      <c r="D12" s="193">
        <v>19</v>
      </c>
      <c r="E12" s="225"/>
      <c r="F12" s="232"/>
      <c r="G12" s="233"/>
      <c r="H12" s="193">
        <v>39</v>
      </c>
      <c r="I12" s="193"/>
      <c r="J12" s="67">
        <f t="shared" si="0"/>
        <v>2.0526315789473686</v>
      </c>
      <c r="K12" s="235"/>
      <c r="L12" s="235"/>
      <c r="M12" s="72"/>
      <c r="N12" s="98"/>
      <c r="O12" s="116"/>
      <c r="P12" s="193">
        <v>11.91</v>
      </c>
      <c r="Q12" s="225"/>
      <c r="R12" s="232"/>
      <c r="S12" s="233"/>
      <c r="T12" s="226">
        <v>24.45</v>
      </c>
      <c r="U12" s="225"/>
      <c r="V12" s="232"/>
      <c r="W12" s="312"/>
      <c r="X12" s="123"/>
      <c r="Y12" s="123"/>
      <c r="Z12" s="125"/>
      <c r="AA12" s="124"/>
      <c r="AB12" s="123"/>
      <c r="AC12" s="123"/>
      <c r="AD12" s="123"/>
      <c r="AE12" s="123"/>
      <c r="AF12" s="123"/>
      <c r="AG12" s="170"/>
      <c r="AH12" s="43"/>
    </row>
    <row r="13" spans="1:34" x14ac:dyDescent="0.25">
      <c r="A13" s="44"/>
      <c r="B13" s="169">
        <v>1717</v>
      </c>
      <c r="C13" s="50">
        <v>1727</v>
      </c>
      <c r="D13" s="193">
        <v>19</v>
      </c>
      <c r="E13" s="225"/>
      <c r="F13" s="232">
        <v>13.12</v>
      </c>
      <c r="G13" s="233"/>
      <c r="H13" s="196">
        <v>32</v>
      </c>
      <c r="I13" s="196"/>
      <c r="J13" s="67">
        <f t="shared" si="0"/>
        <v>1.6842105263157894</v>
      </c>
      <c r="K13" s="235">
        <v>20.12</v>
      </c>
      <c r="L13" s="235"/>
      <c r="M13" s="72">
        <f t="shared" si="1"/>
        <v>1.5335365853658538</v>
      </c>
      <c r="N13" s="98"/>
      <c r="O13" s="116"/>
      <c r="P13" s="193">
        <v>9.41</v>
      </c>
      <c r="Q13" s="225"/>
      <c r="R13" s="232">
        <v>10.119999999999999</v>
      </c>
      <c r="S13" s="233"/>
      <c r="T13" s="226">
        <v>20.059999999999999</v>
      </c>
      <c r="U13" s="225"/>
      <c r="V13" s="242">
        <v>20.12</v>
      </c>
      <c r="W13" s="313"/>
      <c r="X13" s="123"/>
      <c r="Y13" s="123"/>
      <c r="Z13" s="125"/>
      <c r="AA13" s="124"/>
      <c r="AB13" s="123"/>
      <c r="AC13" s="123"/>
      <c r="AD13" s="123"/>
      <c r="AE13" s="123"/>
      <c r="AF13" s="123"/>
      <c r="AG13" s="170"/>
      <c r="AH13" s="43"/>
    </row>
    <row r="14" spans="1:34" x14ac:dyDescent="0.25">
      <c r="A14" s="44"/>
      <c r="B14" s="169">
        <v>1718</v>
      </c>
      <c r="C14" s="50">
        <v>1728</v>
      </c>
      <c r="D14" s="193">
        <v>5</v>
      </c>
      <c r="E14" s="225"/>
      <c r="F14" s="232"/>
      <c r="G14" s="233"/>
      <c r="H14" s="193">
        <v>10</v>
      </c>
      <c r="I14" s="193"/>
      <c r="J14" s="67">
        <f t="shared" si="0"/>
        <v>2</v>
      </c>
      <c r="K14" s="235"/>
      <c r="L14" s="235"/>
      <c r="M14" s="72"/>
      <c r="N14" s="98"/>
      <c r="O14" s="116"/>
      <c r="P14" s="193">
        <v>3.13</v>
      </c>
      <c r="Q14" s="225"/>
      <c r="R14" s="232"/>
      <c r="S14" s="233"/>
      <c r="T14" s="226">
        <v>6.27</v>
      </c>
      <c r="U14" s="225"/>
      <c r="V14" s="232"/>
      <c r="W14" s="312"/>
      <c r="X14" s="123"/>
      <c r="Y14" s="123"/>
      <c r="Z14" s="125"/>
      <c r="AA14" s="124"/>
      <c r="AB14" s="123"/>
      <c r="AC14" s="123"/>
      <c r="AD14" s="123"/>
      <c r="AE14" s="123"/>
      <c r="AF14" s="123"/>
      <c r="AG14" s="170"/>
      <c r="AH14" s="43"/>
    </row>
    <row r="15" spans="1:34" x14ac:dyDescent="0.25">
      <c r="A15" s="44"/>
      <c r="B15" s="169">
        <v>1719</v>
      </c>
      <c r="C15" s="50">
        <v>1729</v>
      </c>
      <c r="D15" s="193"/>
      <c r="E15" s="225"/>
      <c r="F15" s="232">
        <v>9.1199999999999992</v>
      </c>
      <c r="G15" s="233"/>
      <c r="H15" s="193"/>
      <c r="I15" s="193"/>
      <c r="J15" s="67"/>
      <c r="K15" s="235">
        <v>16.12</v>
      </c>
      <c r="L15" s="235"/>
      <c r="M15" s="72">
        <f t="shared" si="1"/>
        <v>1.7675438596491231</v>
      </c>
      <c r="N15" s="98"/>
      <c r="O15" s="116"/>
      <c r="P15" s="193"/>
      <c r="Q15" s="225"/>
      <c r="R15" s="232">
        <v>8.1199999999999992</v>
      </c>
      <c r="S15" s="233"/>
      <c r="T15" s="226"/>
      <c r="U15" s="225"/>
      <c r="V15" s="232">
        <v>16.12</v>
      </c>
      <c r="W15" s="312"/>
      <c r="X15" s="123"/>
      <c r="Y15" s="123"/>
      <c r="Z15" s="125"/>
      <c r="AA15" s="124"/>
      <c r="AB15" s="123"/>
      <c r="AC15" s="123"/>
      <c r="AD15" s="123"/>
      <c r="AE15" s="123"/>
      <c r="AF15" s="123"/>
      <c r="AG15" s="170"/>
      <c r="AH15" s="43"/>
    </row>
    <row r="16" spans="1:34" x14ac:dyDescent="0.25">
      <c r="A16" s="44"/>
      <c r="B16" s="169">
        <v>1720</v>
      </c>
      <c r="C16" s="50">
        <v>1730</v>
      </c>
      <c r="D16" s="193"/>
      <c r="E16" s="225"/>
      <c r="F16" s="232"/>
      <c r="G16" s="233"/>
      <c r="H16" s="193"/>
      <c r="I16" s="193"/>
      <c r="J16" s="67"/>
      <c r="K16" s="235"/>
      <c r="L16" s="235"/>
      <c r="M16" s="72"/>
      <c r="N16" s="98"/>
      <c r="O16" s="116"/>
      <c r="P16" s="193"/>
      <c r="Q16" s="225"/>
      <c r="R16" s="232"/>
      <c r="S16" s="233"/>
      <c r="T16" s="226"/>
      <c r="U16" s="225"/>
      <c r="V16" s="232"/>
      <c r="W16" s="312"/>
      <c r="X16" s="123"/>
      <c r="Y16" s="123"/>
      <c r="Z16" s="125"/>
      <c r="AA16" s="124"/>
      <c r="AB16" s="123"/>
      <c r="AC16" s="123"/>
      <c r="AD16" s="123"/>
      <c r="AE16" s="123"/>
      <c r="AF16" s="123"/>
      <c r="AG16" s="170"/>
      <c r="AH16" s="43"/>
    </row>
    <row r="17" spans="1:34" x14ac:dyDescent="0.25">
      <c r="A17" s="44"/>
      <c r="B17" s="169">
        <v>1721</v>
      </c>
      <c r="C17" s="50">
        <v>1731</v>
      </c>
      <c r="D17" s="193"/>
      <c r="E17" s="225"/>
      <c r="F17" s="232">
        <v>14.12</v>
      </c>
      <c r="G17" s="233"/>
      <c r="H17" s="193"/>
      <c r="I17" s="193"/>
      <c r="J17" s="67"/>
      <c r="K17" s="235">
        <v>24.12</v>
      </c>
      <c r="L17" s="235"/>
      <c r="M17" s="72">
        <f t="shared" si="1"/>
        <v>1.708215297450425</v>
      </c>
      <c r="N17" s="98"/>
      <c r="O17" s="116"/>
      <c r="P17" s="193"/>
      <c r="Q17" s="225"/>
      <c r="R17" s="232">
        <v>13.12</v>
      </c>
      <c r="S17" s="233"/>
      <c r="T17" s="226"/>
      <c r="U17" s="225"/>
      <c r="V17" s="232">
        <v>24.12</v>
      </c>
      <c r="W17" s="312"/>
      <c r="X17" s="123"/>
      <c r="Y17" s="123"/>
      <c r="Z17" s="125"/>
      <c r="AA17" s="124"/>
      <c r="AB17" s="123"/>
      <c r="AC17" s="123"/>
      <c r="AD17" s="123"/>
      <c r="AE17" s="123"/>
      <c r="AF17" s="123"/>
      <c r="AG17" s="170"/>
      <c r="AH17" s="43"/>
    </row>
    <row r="18" spans="1:34" x14ac:dyDescent="0.25">
      <c r="A18" s="44"/>
      <c r="B18" s="171">
        <v>1722</v>
      </c>
      <c r="C18" s="48">
        <v>1732</v>
      </c>
      <c r="D18" s="205">
        <v>12</v>
      </c>
      <c r="E18" s="228"/>
      <c r="F18" s="258"/>
      <c r="G18" s="259"/>
      <c r="H18" s="205">
        <v>22</v>
      </c>
      <c r="I18" s="205"/>
      <c r="J18" s="63">
        <f t="shared" si="0"/>
        <v>1.8333333333333333</v>
      </c>
      <c r="K18" s="260"/>
      <c r="L18" s="260"/>
      <c r="M18" s="172"/>
      <c r="N18" s="70"/>
      <c r="O18" s="173"/>
      <c r="P18" s="205">
        <v>7.52</v>
      </c>
      <c r="Q18" s="228"/>
      <c r="R18" s="258"/>
      <c r="S18" s="259"/>
      <c r="T18" s="230">
        <v>13.79</v>
      </c>
      <c r="U18" s="228"/>
      <c r="V18" s="258"/>
      <c r="W18" s="326"/>
      <c r="X18" s="174"/>
      <c r="Y18" s="174"/>
      <c r="Z18" s="175"/>
      <c r="AA18" s="176"/>
      <c r="AB18" s="174"/>
      <c r="AC18" s="174"/>
      <c r="AD18" s="174"/>
      <c r="AE18" s="174"/>
      <c r="AF18" s="174"/>
      <c r="AG18" s="177"/>
      <c r="AH18" s="43"/>
    </row>
    <row r="19" spans="1:34" s="49" customFormat="1" ht="133.5" customHeight="1" x14ac:dyDescent="0.25">
      <c r="A19" s="114"/>
      <c r="B19" s="114"/>
      <c r="C19" s="114"/>
      <c r="D19" s="114"/>
      <c r="E19" s="114"/>
      <c r="F19" s="328" t="s">
        <v>50</v>
      </c>
      <c r="G19" s="328"/>
      <c r="H19" s="40"/>
      <c r="I19" s="40"/>
      <c r="J19" s="40"/>
      <c r="K19" s="325" t="s">
        <v>51</v>
      </c>
      <c r="L19" s="325"/>
      <c r="M19" s="40"/>
      <c r="N19" s="40"/>
      <c r="O19" s="40"/>
      <c r="P19" s="114"/>
      <c r="Q19" s="114"/>
      <c r="R19" s="325" t="s">
        <v>44</v>
      </c>
      <c r="S19" s="325"/>
      <c r="T19" s="114"/>
      <c r="U19" s="114"/>
      <c r="V19" s="325" t="s">
        <v>45</v>
      </c>
      <c r="W19" s="325"/>
      <c r="X19" s="114"/>
      <c r="Y19" s="114"/>
      <c r="Z19" s="114"/>
      <c r="AA19" s="114"/>
      <c r="AB19" s="114"/>
      <c r="AC19" s="114"/>
      <c r="AD19" s="114"/>
      <c r="AE19" s="114"/>
      <c r="AF19" s="114"/>
      <c r="AG19" s="114"/>
      <c r="AH19" s="114"/>
    </row>
    <row r="20" spans="1:34" x14ac:dyDescent="0.25">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row>
    <row r="21" spans="1:34" x14ac:dyDescent="0.25">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row>
    <row r="22" spans="1:34" x14ac:dyDescent="0.25">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row>
    <row r="23" spans="1:34" x14ac:dyDescent="0.25">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row>
    <row r="24" spans="1:34" ht="23.25" customHeight="1" x14ac:dyDescent="0.25">
      <c r="A24" s="44"/>
      <c r="B24" s="112"/>
      <c r="C24" s="112"/>
      <c r="D24" s="112"/>
      <c r="E24" s="112"/>
      <c r="F24" s="112"/>
      <c r="G24" s="112"/>
      <c r="H24" s="112"/>
      <c r="I24" s="112"/>
      <c r="J24" s="112"/>
      <c r="K24" s="112"/>
      <c r="L24" s="112"/>
      <c r="M24" s="112"/>
      <c r="N24" s="112"/>
      <c r="O24" s="112"/>
      <c r="P24" s="310"/>
      <c r="Q24" s="310"/>
      <c r="R24" s="310"/>
      <c r="S24" s="310"/>
      <c r="T24" s="112"/>
      <c r="U24" s="44"/>
      <c r="V24" s="44"/>
      <c r="W24" s="44"/>
      <c r="X24" s="44"/>
      <c r="Y24" s="44"/>
      <c r="Z24" s="44"/>
      <c r="AA24" s="44"/>
      <c r="AB24" s="44"/>
      <c r="AC24" s="44"/>
      <c r="AD24" s="44"/>
      <c r="AE24" s="44"/>
      <c r="AF24" s="44"/>
      <c r="AG24" s="44"/>
      <c r="AH24" s="44"/>
    </row>
    <row r="25" spans="1:34" x14ac:dyDescent="0.25">
      <c r="A25" s="44"/>
      <c r="B25" s="112"/>
      <c r="C25" s="112"/>
      <c r="D25" s="112"/>
      <c r="E25" s="112"/>
      <c r="F25" s="112"/>
      <c r="G25" s="112"/>
      <c r="H25" s="112"/>
      <c r="I25" s="112"/>
      <c r="J25" s="112"/>
      <c r="K25" s="112"/>
      <c r="L25" s="112"/>
      <c r="M25" s="112"/>
      <c r="N25" s="112"/>
      <c r="O25" s="112"/>
      <c r="P25" s="112"/>
      <c r="Q25" s="112"/>
      <c r="R25" s="112"/>
      <c r="S25" s="112"/>
      <c r="T25" s="113"/>
      <c r="U25" s="44"/>
      <c r="V25" s="44"/>
      <c r="W25" s="44"/>
      <c r="X25" s="44"/>
      <c r="Y25" s="44"/>
      <c r="Z25" s="44"/>
      <c r="AA25" s="44"/>
      <c r="AB25" s="44"/>
      <c r="AC25" s="44"/>
      <c r="AD25" s="44"/>
      <c r="AE25" s="44"/>
      <c r="AF25" s="44"/>
      <c r="AG25" s="44"/>
      <c r="AH25" s="44"/>
    </row>
    <row r="26" spans="1:34" x14ac:dyDescent="0.25">
      <c r="A26" s="44"/>
      <c r="B26" s="112"/>
      <c r="C26" s="112"/>
      <c r="D26" s="112"/>
      <c r="E26" s="112"/>
      <c r="F26" s="112"/>
      <c r="G26" s="112"/>
      <c r="H26" s="112"/>
      <c r="I26" s="112"/>
      <c r="J26" s="112"/>
      <c r="K26" s="112"/>
      <c r="L26" s="112"/>
      <c r="M26" s="112"/>
      <c r="N26" s="112"/>
      <c r="O26" s="112"/>
      <c r="P26" s="44"/>
      <c r="Q26" s="44"/>
      <c r="R26" s="44"/>
      <c r="S26" s="44"/>
      <c r="T26" s="44"/>
      <c r="U26" s="44"/>
      <c r="V26" s="44"/>
      <c r="W26" s="44"/>
      <c r="X26" s="44"/>
      <c r="Y26" s="44"/>
      <c r="Z26" s="44"/>
      <c r="AA26" s="44"/>
      <c r="AB26" s="44"/>
      <c r="AC26" s="44"/>
      <c r="AD26" s="44"/>
      <c r="AE26" s="44"/>
      <c r="AF26" s="44"/>
      <c r="AG26" s="44"/>
      <c r="AH26" s="44"/>
    </row>
    <row r="27" spans="1:34" x14ac:dyDescent="0.25">
      <c r="A27" s="44"/>
      <c r="B27" s="112"/>
      <c r="C27" s="112"/>
      <c r="D27" s="112"/>
      <c r="E27" s="112"/>
      <c r="F27" s="112"/>
      <c r="G27" s="112"/>
      <c r="H27" s="112"/>
      <c r="I27" s="112"/>
      <c r="J27" s="112"/>
      <c r="K27" s="112"/>
      <c r="L27" s="112"/>
      <c r="M27" s="112"/>
      <c r="N27" s="112"/>
      <c r="O27" s="112"/>
      <c r="P27" s="44"/>
      <c r="Q27" s="44"/>
      <c r="R27" s="44"/>
      <c r="S27" s="44"/>
      <c r="T27" s="44"/>
      <c r="U27" s="44"/>
      <c r="V27" s="44"/>
      <c r="W27" s="44"/>
      <c r="X27" s="44"/>
      <c r="Y27" s="44"/>
      <c r="Z27" s="44"/>
      <c r="AA27" s="44"/>
      <c r="AB27" s="44"/>
      <c r="AC27" s="44"/>
      <c r="AD27" s="44"/>
      <c r="AE27" s="44"/>
      <c r="AF27" s="44"/>
      <c r="AG27" s="44"/>
      <c r="AH27" s="44"/>
    </row>
    <row r="28" spans="1:34" x14ac:dyDescent="0.25">
      <c r="A28" s="44"/>
      <c r="B28" s="112"/>
      <c r="C28" s="112"/>
      <c r="D28" s="112"/>
      <c r="E28" s="112"/>
      <c r="F28" s="112"/>
      <c r="G28" s="112"/>
      <c r="H28" s="112"/>
      <c r="I28" s="112"/>
      <c r="J28" s="112"/>
      <c r="K28" s="112"/>
      <c r="L28" s="112"/>
      <c r="M28" s="112"/>
      <c r="N28" s="112"/>
      <c r="O28" s="112"/>
      <c r="P28" s="44"/>
      <c r="Q28" s="44"/>
      <c r="R28" s="44"/>
      <c r="S28" s="44"/>
      <c r="T28" s="44"/>
      <c r="U28" s="44"/>
      <c r="V28" s="44"/>
      <c r="W28" s="44"/>
      <c r="X28" s="44"/>
      <c r="Y28" s="44"/>
      <c r="Z28" s="44"/>
      <c r="AA28" s="44"/>
      <c r="AB28" s="44"/>
      <c r="AC28" s="44"/>
      <c r="AD28" s="44"/>
      <c r="AE28" s="44"/>
      <c r="AF28" s="44"/>
      <c r="AG28" s="44"/>
      <c r="AH28" s="44"/>
    </row>
    <row r="29" spans="1:34" x14ac:dyDescent="0.25">
      <c r="A29" s="44"/>
      <c r="B29" s="112"/>
      <c r="C29" s="112"/>
      <c r="D29" s="112"/>
      <c r="E29" s="112"/>
      <c r="F29" s="112"/>
      <c r="G29" s="112"/>
      <c r="H29" s="112"/>
      <c r="I29" s="112"/>
      <c r="J29" s="112"/>
      <c r="K29" s="112"/>
      <c r="L29" s="112"/>
      <c r="M29" s="112"/>
      <c r="N29" s="112"/>
      <c r="O29" s="112"/>
      <c r="P29" s="44"/>
      <c r="Q29" s="44"/>
      <c r="R29" s="44"/>
      <c r="S29" s="44"/>
      <c r="T29" s="44"/>
      <c r="U29" s="44"/>
      <c r="V29" s="44"/>
      <c r="W29" s="44"/>
      <c r="X29" s="44"/>
      <c r="Y29" s="44"/>
      <c r="Z29" s="44"/>
      <c r="AA29" s="44"/>
      <c r="AB29" s="44"/>
      <c r="AC29" s="44"/>
      <c r="AD29" s="44"/>
      <c r="AE29" s="44"/>
      <c r="AF29" s="44"/>
      <c r="AG29" s="44"/>
      <c r="AH29" s="44"/>
    </row>
    <row r="30" spans="1:34" x14ac:dyDescent="0.25">
      <c r="A30" s="44"/>
      <c r="B30" s="112"/>
      <c r="C30" s="112"/>
      <c r="D30" s="112"/>
      <c r="E30" s="112"/>
      <c r="F30" s="112"/>
      <c r="G30" s="112"/>
      <c r="H30" s="112"/>
      <c r="I30" s="112"/>
      <c r="J30" s="112"/>
      <c r="K30" s="112"/>
      <c r="L30" s="112"/>
      <c r="M30" s="112"/>
      <c r="N30" s="112"/>
      <c r="O30" s="112"/>
      <c r="P30" s="44"/>
      <c r="Q30" s="44"/>
      <c r="R30" s="44"/>
      <c r="S30" s="44"/>
      <c r="T30" s="44"/>
      <c r="U30" s="44"/>
      <c r="V30" s="44"/>
      <c r="W30" s="44"/>
      <c r="X30" s="44"/>
      <c r="Y30" s="44"/>
      <c r="Z30" s="44"/>
      <c r="AA30" s="44"/>
      <c r="AB30" s="44"/>
      <c r="AC30" s="44"/>
      <c r="AD30" s="44"/>
      <c r="AE30" s="44"/>
      <c r="AF30" s="44"/>
      <c r="AG30" s="44"/>
      <c r="AH30" s="44"/>
    </row>
    <row r="31" spans="1:34" x14ac:dyDescent="0.25">
      <c r="A31" s="44"/>
      <c r="B31" s="112"/>
      <c r="C31" s="112"/>
      <c r="D31" s="112"/>
      <c r="E31" s="112"/>
      <c r="F31" s="112"/>
      <c r="G31" s="112"/>
      <c r="H31" s="112"/>
      <c r="I31" s="112"/>
      <c r="J31" s="112"/>
      <c r="K31" s="112"/>
      <c r="L31" s="112"/>
      <c r="M31" s="112"/>
      <c r="N31" s="112"/>
      <c r="O31" s="112"/>
      <c r="P31" s="44"/>
      <c r="Q31" s="44"/>
      <c r="R31" s="44"/>
      <c r="S31" s="44"/>
      <c r="T31" s="44"/>
      <c r="U31" s="44"/>
      <c r="V31" s="44"/>
      <c r="W31" s="44"/>
      <c r="X31" s="44"/>
      <c r="Y31" s="44"/>
      <c r="Z31" s="44"/>
      <c r="AA31" s="44"/>
      <c r="AB31" s="44"/>
      <c r="AC31" s="44"/>
      <c r="AD31" s="44"/>
      <c r="AE31" s="44"/>
      <c r="AF31" s="44"/>
      <c r="AG31" s="44"/>
      <c r="AH31" s="44"/>
    </row>
    <row r="32" spans="1:34" x14ac:dyDescent="0.25">
      <c r="A32" s="44"/>
      <c r="B32" s="112"/>
      <c r="C32" s="112"/>
      <c r="D32" s="112"/>
      <c r="E32" s="112"/>
      <c r="F32" s="112"/>
      <c r="G32" s="112"/>
      <c r="H32" s="112"/>
      <c r="I32" s="112"/>
      <c r="J32" s="112"/>
      <c r="K32" s="112"/>
      <c r="L32" s="112"/>
      <c r="M32" s="112"/>
      <c r="N32" s="112"/>
      <c r="O32" s="112"/>
      <c r="P32" s="44"/>
      <c r="Q32" s="44"/>
      <c r="R32" s="44"/>
      <c r="S32" s="44"/>
      <c r="T32" s="44"/>
      <c r="U32" s="44"/>
      <c r="V32" s="44"/>
      <c r="W32" s="44"/>
      <c r="X32" s="44"/>
      <c r="Y32" s="44"/>
      <c r="Z32" s="44"/>
      <c r="AA32" s="44"/>
      <c r="AB32" s="44"/>
      <c r="AC32" s="44"/>
      <c r="AD32" s="44"/>
      <c r="AE32" s="44"/>
      <c r="AF32" s="44"/>
      <c r="AG32" s="44"/>
      <c r="AH32" s="44"/>
    </row>
    <row r="33" spans="1:34" x14ac:dyDescent="0.25">
      <c r="A33" s="44"/>
      <c r="B33" s="112"/>
      <c r="C33" s="112"/>
      <c r="D33" s="112"/>
      <c r="E33" s="112"/>
      <c r="F33" s="112"/>
      <c r="G33" s="112"/>
      <c r="H33" s="112"/>
      <c r="I33" s="112"/>
      <c r="J33" s="112"/>
      <c r="K33" s="112"/>
      <c r="L33" s="112"/>
      <c r="M33" s="112"/>
      <c r="N33" s="112"/>
      <c r="O33" s="112"/>
      <c r="P33" s="44"/>
      <c r="Q33" s="44"/>
      <c r="R33" s="44"/>
      <c r="S33" s="44"/>
      <c r="T33" s="44"/>
      <c r="U33" s="44"/>
      <c r="V33" s="44"/>
      <c r="W33" s="44"/>
      <c r="X33" s="44"/>
      <c r="Y33" s="44"/>
      <c r="Z33" s="44"/>
      <c r="AA33" s="44"/>
      <c r="AB33" s="44"/>
      <c r="AC33" s="44"/>
      <c r="AD33" s="44"/>
      <c r="AE33" s="44"/>
      <c r="AF33" s="44"/>
      <c r="AG33" s="44"/>
      <c r="AH33" s="44"/>
    </row>
    <row r="34" spans="1:34" x14ac:dyDescent="0.25">
      <c r="A34" s="44"/>
      <c r="B34" s="114"/>
      <c r="C34" s="114"/>
      <c r="D34" s="114"/>
      <c r="E34" s="114"/>
      <c r="F34" s="114"/>
      <c r="G34" s="114"/>
      <c r="H34" s="114"/>
      <c r="I34" s="114"/>
      <c r="J34" s="114"/>
      <c r="K34" s="114"/>
      <c r="L34" s="114"/>
      <c r="M34" s="114"/>
      <c r="N34" s="114"/>
      <c r="O34" s="114"/>
      <c r="P34" s="44"/>
      <c r="Q34" s="44"/>
      <c r="R34" s="44"/>
      <c r="S34" s="44"/>
      <c r="T34" s="44"/>
      <c r="U34" s="44"/>
      <c r="V34" s="44"/>
      <c r="W34" s="44"/>
      <c r="X34" s="44"/>
      <c r="Y34" s="44"/>
      <c r="Z34" s="44"/>
      <c r="AA34" s="44"/>
      <c r="AB34" s="44"/>
      <c r="AC34" s="44"/>
      <c r="AD34" s="44"/>
      <c r="AE34" s="44"/>
      <c r="AF34" s="44"/>
      <c r="AG34" s="44"/>
      <c r="AH34" s="44"/>
    </row>
    <row r="35" spans="1:34" x14ac:dyDescent="0.25">
      <c r="A35" s="44"/>
      <c r="B35" s="324" t="s">
        <v>103</v>
      </c>
      <c r="C35" s="324"/>
      <c r="D35" s="324"/>
      <c r="E35" s="324"/>
      <c r="F35" s="324"/>
      <c r="G35" s="324"/>
      <c r="H35" s="324"/>
      <c r="I35" s="324"/>
      <c r="J35" s="324"/>
      <c r="K35" s="324"/>
      <c r="L35" s="324"/>
      <c r="M35" s="324"/>
      <c r="N35" s="324"/>
      <c r="O35" s="324"/>
      <c r="P35" s="324"/>
      <c r="Q35" s="324"/>
      <c r="R35" s="324"/>
      <c r="S35" s="324"/>
      <c r="T35" s="324"/>
      <c r="U35" s="324"/>
      <c r="V35" s="324"/>
      <c r="W35" s="324"/>
      <c r="X35" s="324"/>
      <c r="Y35" s="324"/>
      <c r="Z35" s="44"/>
      <c r="AA35" s="44"/>
      <c r="AB35" s="44"/>
      <c r="AC35" s="44"/>
      <c r="AD35" s="44"/>
      <c r="AE35" s="44"/>
      <c r="AF35" s="44"/>
      <c r="AG35" s="44"/>
      <c r="AH35" s="44"/>
    </row>
    <row r="36" spans="1:34" x14ac:dyDescent="0.25">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row>
    <row r="37" spans="1:34" ht="26.25" x14ac:dyDescent="0.4">
      <c r="A37" s="323"/>
      <c r="B37" s="291"/>
      <c r="C37" s="291"/>
      <c r="D37" s="291"/>
      <c r="E37" s="291"/>
      <c r="F37" s="291"/>
      <c r="G37" s="291"/>
      <c r="H37" s="291"/>
      <c r="I37" s="291"/>
      <c r="J37" s="291"/>
      <c r="K37" s="291"/>
      <c r="L37" s="291"/>
      <c r="M37" s="291"/>
      <c r="N37" s="291"/>
      <c r="O37" s="291"/>
      <c r="P37" s="291"/>
      <c r="Q37" s="291"/>
      <c r="R37" s="291"/>
      <c r="S37" s="291"/>
      <c r="T37" s="291"/>
      <c r="U37" s="291"/>
      <c r="V37" s="291"/>
      <c r="W37" s="291"/>
      <c r="X37" s="291"/>
      <c r="Y37" s="291"/>
      <c r="Z37" s="291"/>
      <c r="AA37" s="291"/>
      <c r="AB37" s="291"/>
      <c r="AC37" s="291"/>
      <c r="AD37" s="291"/>
      <c r="AE37" s="291"/>
      <c r="AF37" s="291"/>
      <c r="AG37" s="291"/>
      <c r="AH37" s="291"/>
    </row>
  </sheetData>
  <mergeCells count="142">
    <mergeCell ref="H12:I12"/>
    <mergeCell ref="K12:L12"/>
    <mergeCell ref="H3:J3"/>
    <mergeCell ref="K3:M3"/>
    <mergeCell ref="H7:I7"/>
    <mergeCell ref="K7:L7"/>
    <mergeCell ref="H8:I8"/>
    <mergeCell ref="K8:L8"/>
    <mergeCell ref="H9:I9"/>
    <mergeCell ref="K9:L9"/>
    <mergeCell ref="K19:L19"/>
    <mergeCell ref="B5:C6"/>
    <mergeCell ref="N5:N6"/>
    <mergeCell ref="H16:I16"/>
    <mergeCell ref="K16:L16"/>
    <mergeCell ref="H17:I17"/>
    <mergeCell ref="K17:L17"/>
    <mergeCell ref="H18:I18"/>
    <mergeCell ref="K18:L18"/>
    <mergeCell ref="H13:I13"/>
    <mergeCell ref="K13:L13"/>
    <mergeCell ref="H14:I14"/>
    <mergeCell ref="K14:L14"/>
    <mergeCell ref="H15:I15"/>
    <mergeCell ref="K15:L15"/>
    <mergeCell ref="K10:L10"/>
    <mergeCell ref="H11:I11"/>
    <mergeCell ref="K11:L11"/>
    <mergeCell ref="H10:I10"/>
    <mergeCell ref="D18:E18"/>
    <mergeCell ref="F18:G18"/>
    <mergeCell ref="D8:E8"/>
    <mergeCell ref="F8:G8"/>
    <mergeCell ref="D9:E9"/>
    <mergeCell ref="D2:G2"/>
    <mergeCell ref="F19:G19"/>
    <mergeCell ref="D16:E16"/>
    <mergeCell ref="F16:G16"/>
    <mergeCell ref="D17:E17"/>
    <mergeCell ref="F17:G17"/>
    <mergeCell ref="D3:E3"/>
    <mergeCell ref="F3:G3"/>
    <mergeCell ref="D5:D6"/>
    <mergeCell ref="F5:F6"/>
    <mergeCell ref="D13:E13"/>
    <mergeCell ref="F13:G13"/>
    <mergeCell ref="D14:E14"/>
    <mergeCell ref="F14:G14"/>
    <mergeCell ref="D15:E15"/>
    <mergeCell ref="F15:G15"/>
    <mergeCell ref="D10:E10"/>
    <mergeCell ref="F10:G10"/>
    <mergeCell ref="D11:E11"/>
    <mergeCell ref="F11:G11"/>
    <mergeCell ref="D12:E12"/>
    <mergeCell ref="F12:G12"/>
    <mergeCell ref="D7:E7"/>
    <mergeCell ref="F7:G7"/>
    <mergeCell ref="F9:G9"/>
    <mergeCell ref="P2:S2"/>
    <mergeCell ref="A37:AH37"/>
    <mergeCell ref="B35:Y35"/>
    <mergeCell ref="R7:S7"/>
    <mergeCell ref="R8:S8"/>
    <mergeCell ref="R9:S9"/>
    <mergeCell ref="R10:S10"/>
    <mergeCell ref="R11:S11"/>
    <mergeCell ref="R19:S19"/>
    <mergeCell ref="V19:W19"/>
    <mergeCell ref="P17:Q17"/>
    <mergeCell ref="T17:U17"/>
    <mergeCell ref="R18:S18"/>
    <mergeCell ref="V18:W18"/>
    <mergeCell ref="R13:S13"/>
    <mergeCell ref="R15:S15"/>
    <mergeCell ref="R17:S17"/>
    <mergeCell ref="V16:W16"/>
    <mergeCell ref="P5:P6"/>
    <mergeCell ref="R5:R6"/>
    <mergeCell ref="R16:S16"/>
    <mergeCell ref="P7:Q7"/>
    <mergeCell ref="P8:Q8"/>
    <mergeCell ref="P9:Q9"/>
    <mergeCell ref="P10:Q10"/>
    <mergeCell ref="P11:Q11"/>
    <mergeCell ref="P12:Q12"/>
    <mergeCell ref="P13:Q13"/>
    <mergeCell ref="P14:Q14"/>
    <mergeCell ref="P15:Q15"/>
    <mergeCell ref="P16:Q16"/>
    <mergeCell ref="V12:W12"/>
    <mergeCell ref="V13:W13"/>
    <mergeCell ref="V14:W14"/>
    <mergeCell ref="V15:W15"/>
    <mergeCell ref="T2:AG2"/>
    <mergeCell ref="B1:AH1"/>
    <mergeCell ref="AA5:AA6"/>
    <mergeCell ref="AE5:AE6"/>
    <mergeCell ref="V5:V6"/>
    <mergeCell ref="X5:X6"/>
    <mergeCell ref="Z5:Z6"/>
    <mergeCell ref="AB5:AB6"/>
    <mergeCell ref="AC5:AC6"/>
    <mergeCell ref="AD5:AD6"/>
    <mergeCell ref="X3:Y4"/>
    <mergeCell ref="Z3:AD3"/>
    <mergeCell ref="AG5:AG6"/>
    <mergeCell ref="B3:C3"/>
    <mergeCell ref="T3:U3"/>
    <mergeCell ref="V3:W3"/>
    <mergeCell ref="R3:S3"/>
    <mergeCell ref="P3:Q3"/>
    <mergeCell ref="H5:H6"/>
    <mergeCell ref="J5:J6"/>
    <mergeCell ref="K5:K6"/>
    <mergeCell ref="M5:M6"/>
    <mergeCell ref="N3:N4"/>
    <mergeCell ref="H2:N2"/>
    <mergeCell ref="AF5:AF6"/>
    <mergeCell ref="T5:T6"/>
    <mergeCell ref="P24:Q24"/>
    <mergeCell ref="R24:S24"/>
    <mergeCell ref="P18:Q18"/>
    <mergeCell ref="R12:S12"/>
    <mergeCell ref="R14:S14"/>
    <mergeCell ref="T7:U7"/>
    <mergeCell ref="T8:U8"/>
    <mergeCell ref="T9:U9"/>
    <mergeCell ref="T10:U10"/>
    <mergeCell ref="T11:U11"/>
    <mergeCell ref="T12:U12"/>
    <mergeCell ref="T13:U13"/>
    <mergeCell ref="T15:U15"/>
    <mergeCell ref="T18:U18"/>
    <mergeCell ref="V17:W17"/>
    <mergeCell ref="V7:W7"/>
    <mergeCell ref="V8:W8"/>
    <mergeCell ref="V9:W9"/>
    <mergeCell ref="V10:W10"/>
    <mergeCell ref="V11:W11"/>
    <mergeCell ref="T14:U14"/>
    <mergeCell ref="T16:U16"/>
  </mergeCells>
  <pageMargins left="0.7" right="0.7" top="0.78740157499999996" bottom="0.78740157499999996" header="0.3" footer="0.3"/>
  <pageSetup paperSize="9"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2"/>
  <sheetViews>
    <sheetView tabSelected="1" workbookViewId="0">
      <selection activeCell="O47" sqref="O47"/>
    </sheetView>
  </sheetViews>
  <sheetFormatPr baseColWidth="10" defaultRowHeight="15" x14ac:dyDescent="0.25"/>
  <cols>
    <col min="1" max="1" width="5.140625" customWidth="1"/>
    <col min="2" max="2" width="18.140625" customWidth="1"/>
    <col min="3" max="3" width="14.28515625" customWidth="1"/>
    <col min="4" max="4" width="16.28515625" customWidth="1"/>
  </cols>
  <sheetData>
    <row r="1" spans="1:17" ht="33.75" x14ac:dyDescent="0.5">
      <c r="A1" s="126"/>
      <c r="B1" s="336" t="s">
        <v>101</v>
      </c>
      <c r="C1" s="336"/>
      <c r="D1" s="336"/>
      <c r="E1" s="336"/>
      <c r="F1" s="336"/>
      <c r="G1" s="336"/>
      <c r="H1" s="336"/>
      <c r="I1" s="336"/>
      <c r="J1" s="336"/>
      <c r="K1" s="336"/>
      <c r="L1" s="336"/>
      <c r="M1" s="336"/>
      <c r="N1" s="336"/>
      <c r="O1" s="336"/>
      <c r="P1" s="336"/>
      <c r="Q1" s="336"/>
    </row>
    <row r="2" spans="1:17" ht="33.75" x14ac:dyDescent="0.5">
      <c r="A2" s="126"/>
      <c r="B2" s="129"/>
      <c r="C2" s="129"/>
      <c r="D2" s="129"/>
      <c r="E2" s="129"/>
      <c r="F2" s="129"/>
      <c r="G2" s="129"/>
      <c r="H2" s="129"/>
      <c r="I2" s="129"/>
      <c r="J2" s="129"/>
      <c r="K2" s="129"/>
      <c r="L2" s="129"/>
      <c r="M2" s="129"/>
      <c r="N2" s="129"/>
      <c r="O2" s="129"/>
      <c r="P2" s="129"/>
      <c r="Q2" s="129"/>
    </row>
    <row r="3" spans="1:17" ht="21" x14ac:dyDescent="0.35">
      <c r="A3" s="126"/>
      <c r="B3" s="162"/>
      <c r="C3" s="333" t="s">
        <v>55</v>
      </c>
      <c r="D3" s="333"/>
      <c r="E3" s="334" t="s">
        <v>56</v>
      </c>
      <c r="F3" s="333"/>
      <c r="G3" s="333"/>
      <c r="H3" s="333"/>
      <c r="I3" s="333"/>
      <c r="J3" s="335"/>
      <c r="K3" s="127"/>
      <c r="L3" s="127"/>
      <c r="M3" s="127"/>
      <c r="N3" s="127"/>
      <c r="O3" s="127"/>
      <c r="P3" s="127"/>
      <c r="Q3" s="127"/>
    </row>
    <row r="4" spans="1:17" x14ac:dyDescent="0.25">
      <c r="A4" s="126"/>
      <c r="B4" s="163" t="s">
        <v>102</v>
      </c>
      <c r="C4" s="150" t="s">
        <v>5</v>
      </c>
      <c r="D4" s="149" t="s">
        <v>6</v>
      </c>
      <c r="E4" s="149" t="s">
        <v>5</v>
      </c>
      <c r="F4" s="149" t="s">
        <v>6</v>
      </c>
      <c r="G4" s="149" t="s">
        <v>57</v>
      </c>
      <c r="H4" s="149" t="s">
        <v>58</v>
      </c>
      <c r="I4" s="149" t="s">
        <v>59</v>
      </c>
      <c r="J4" s="150" t="s">
        <v>60</v>
      </c>
      <c r="K4" s="127"/>
      <c r="L4" s="127"/>
      <c r="M4" s="127"/>
      <c r="N4" s="127"/>
      <c r="O4" s="127"/>
      <c r="P4" s="127"/>
      <c r="Q4" s="127"/>
    </row>
    <row r="5" spans="1:17" x14ac:dyDescent="0.25">
      <c r="A5" s="126"/>
      <c r="B5" s="164" t="str">
        <f>Kommunikation!A1</f>
        <v>Kommunikation</v>
      </c>
      <c r="C5" s="148">
        <f>Kommunikation!H8</f>
        <v>0.29558011049723759</v>
      </c>
      <c r="D5" s="146">
        <f>Kommunikation!J8</f>
        <v>0.35682819383259912</v>
      </c>
      <c r="E5" s="146">
        <f>Kommunikation!O8</f>
        <v>67.096685082872924</v>
      </c>
      <c r="F5" s="146">
        <f>Kommunikation!Q8</f>
        <v>81</v>
      </c>
      <c r="G5" s="146">
        <v>9</v>
      </c>
      <c r="H5" s="146">
        <v>4.51</v>
      </c>
      <c r="I5" s="146">
        <v>14.94</v>
      </c>
      <c r="J5" s="148">
        <v>21</v>
      </c>
      <c r="K5" s="127"/>
      <c r="L5" s="127"/>
      <c r="M5" s="127"/>
      <c r="N5" s="127"/>
      <c r="O5" s="127"/>
      <c r="P5" s="127"/>
      <c r="Q5" s="127"/>
    </row>
    <row r="6" spans="1:17" x14ac:dyDescent="0.25">
      <c r="A6" s="126"/>
      <c r="B6" s="164" t="str">
        <f>Transaktion!A1</f>
        <v>Transaktion</v>
      </c>
      <c r="C6" s="148">
        <f>Transaktion!H8</f>
        <v>0.30110497237569062</v>
      </c>
      <c r="D6" s="146">
        <f>Transaktion!J8</f>
        <v>0.20264317180616739</v>
      </c>
      <c r="E6" s="146">
        <f>Transaktion!O8</f>
        <v>68.350828729281773</v>
      </c>
      <c r="F6" s="146">
        <f>Transaktion!Q8</f>
        <v>46</v>
      </c>
      <c r="G6" s="146">
        <v>3</v>
      </c>
      <c r="H6" s="146">
        <v>0.69</v>
      </c>
      <c r="I6" s="146">
        <v>2.08</v>
      </c>
      <c r="J6" s="148">
        <v>0</v>
      </c>
      <c r="K6" s="127"/>
      <c r="L6" s="127"/>
      <c r="M6" s="127"/>
      <c r="N6" s="127"/>
      <c r="O6" s="127"/>
      <c r="P6" s="127"/>
      <c r="Q6" s="127"/>
    </row>
    <row r="7" spans="1:17" x14ac:dyDescent="0.25">
      <c r="A7" s="126"/>
      <c r="B7" s="164" t="str">
        <f>Kognition!A1</f>
        <v>Kognition</v>
      </c>
      <c r="C7" s="148">
        <f>Kognition!H8</f>
        <v>0.17403314917127072</v>
      </c>
      <c r="D7" s="146">
        <f>Kognition!J8</f>
        <v>0.22907488986784141</v>
      </c>
      <c r="E7" s="146">
        <f>Kognition!O8</f>
        <v>39.505524861878456</v>
      </c>
      <c r="F7" s="146">
        <f>Kognition!Q8</f>
        <v>52</v>
      </c>
      <c r="G7" s="146">
        <v>-10</v>
      </c>
      <c r="H7" s="146">
        <v>-0.3</v>
      </c>
      <c r="I7" s="146">
        <v>1.73</v>
      </c>
      <c r="J7" s="148">
        <v>3.34</v>
      </c>
      <c r="K7" s="127"/>
      <c r="L7" s="127"/>
      <c r="M7" s="127"/>
      <c r="N7" s="127"/>
      <c r="O7" s="127"/>
      <c r="P7" s="127"/>
      <c r="Q7" s="127"/>
    </row>
    <row r="8" spans="1:17" x14ac:dyDescent="0.25">
      <c r="A8" s="126"/>
      <c r="B8" s="165" t="str">
        <f>Emotion!A1</f>
        <v>Emotion</v>
      </c>
      <c r="C8" s="161">
        <f>Emotion!H8</f>
        <v>0.16850828729281769</v>
      </c>
      <c r="D8" s="160">
        <f>Emotion!J8</f>
        <v>0.12334801762114538</v>
      </c>
      <c r="E8" s="160">
        <f>Emotion!O8</f>
        <v>38.251381215469614</v>
      </c>
      <c r="F8" s="160">
        <f>Emotion!Q8</f>
        <v>28</v>
      </c>
      <c r="G8" s="160">
        <v>0</v>
      </c>
      <c r="H8" s="160">
        <v>0.34</v>
      </c>
      <c r="I8" s="160">
        <v>9.73</v>
      </c>
      <c r="J8" s="161">
        <v>6</v>
      </c>
      <c r="K8" s="127"/>
      <c r="L8" s="127"/>
      <c r="M8" s="127"/>
      <c r="N8" s="127"/>
      <c r="O8" s="127"/>
      <c r="P8" s="127"/>
      <c r="Q8" s="127"/>
    </row>
    <row r="9" spans="1:17" x14ac:dyDescent="0.25">
      <c r="A9" s="126"/>
      <c r="B9" s="127"/>
      <c r="C9" s="127"/>
      <c r="D9" s="127"/>
      <c r="E9" s="127"/>
      <c r="F9" s="127"/>
      <c r="G9" s="128"/>
      <c r="H9" s="128"/>
      <c r="I9" s="128"/>
      <c r="J9" s="128"/>
      <c r="K9" s="127"/>
      <c r="L9" s="127"/>
      <c r="M9" s="127"/>
      <c r="N9" s="127"/>
      <c r="O9" s="127"/>
      <c r="P9" s="127"/>
      <c r="Q9" s="127"/>
    </row>
    <row r="10" spans="1:17" x14ac:dyDescent="0.25">
      <c r="A10" s="126"/>
      <c r="B10" s="127"/>
      <c r="C10" s="127"/>
      <c r="D10" s="127"/>
      <c r="E10" s="127"/>
      <c r="F10" s="127"/>
      <c r="G10" s="127"/>
      <c r="H10" s="127"/>
      <c r="I10" s="127"/>
      <c r="J10" s="127"/>
      <c r="K10" s="127"/>
      <c r="L10" s="127"/>
      <c r="M10" s="127"/>
      <c r="N10" s="127"/>
      <c r="O10" s="127"/>
      <c r="P10" s="127"/>
      <c r="Q10" s="127"/>
    </row>
    <row r="11" spans="1:17" x14ac:dyDescent="0.25">
      <c r="A11" s="126"/>
      <c r="B11" s="127"/>
      <c r="C11" s="127"/>
      <c r="D11" s="127"/>
      <c r="E11" s="127"/>
      <c r="F11" s="127"/>
      <c r="G11" s="127"/>
      <c r="H11" s="127"/>
      <c r="I11" s="127"/>
      <c r="J11" s="127"/>
      <c r="K11" s="127"/>
      <c r="L11" s="127"/>
      <c r="M11" s="127"/>
      <c r="N11" s="127"/>
      <c r="O11" s="127"/>
      <c r="P11" s="127"/>
      <c r="Q11" s="127"/>
    </row>
    <row r="12" spans="1:17" x14ac:dyDescent="0.25">
      <c r="A12" s="126"/>
      <c r="B12" s="127"/>
      <c r="C12" s="127"/>
      <c r="D12" s="127"/>
      <c r="E12" s="127"/>
      <c r="F12" s="127"/>
      <c r="G12" s="127"/>
      <c r="H12" s="127"/>
      <c r="I12" s="127"/>
      <c r="J12" s="127"/>
      <c r="K12" s="127"/>
      <c r="L12" s="127"/>
      <c r="M12" s="127"/>
      <c r="N12" s="127"/>
      <c r="O12" s="127"/>
      <c r="P12" s="127"/>
      <c r="Q12" s="127"/>
    </row>
    <row r="13" spans="1:17" x14ac:dyDescent="0.25">
      <c r="A13" s="126"/>
      <c r="B13" s="127"/>
      <c r="C13" s="127"/>
      <c r="D13" s="127"/>
      <c r="E13" s="127"/>
      <c r="F13" s="127"/>
      <c r="G13" s="127"/>
      <c r="H13" s="127"/>
      <c r="I13" s="127"/>
      <c r="J13" s="127"/>
      <c r="K13" s="127"/>
      <c r="L13" s="127"/>
      <c r="M13" s="127"/>
      <c r="N13" s="127"/>
      <c r="O13" s="127"/>
      <c r="P13" s="127"/>
      <c r="Q13" s="127"/>
    </row>
    <row r="14" spans="1:17" x14ac:dyDescent="0.25">
      <c r="A14" s="126"/>
      <c r="B14" s="127"/>
      <c r="C14" s="127"/>
      <c r="D14" s="127"/>
      <c r="E14" s="127"/>
      <c r="F14" s="127"/>
      <c r="G14" s="127"/>
      <c r="H14" s="127"/>
      <c r="I14" s="127"/>
      <c r="J14" s="127"/>
      <c r="K14" s="127"/>
      <c r="L14" s="127"/>
      <c r="M14" s="127"/>
      <c r="N14" s="127"/>
      <c r="O14" s="127"/>
      <c r="P14" s="127"/>
      <c r="Q14" s="127"/>
    </row>
    <row r="15" spans="1:17" x14ac:dyDescent="0.25">
      <c r="A15" s="126"/>
      <c r="B15" s="127"/>
      <c r="C15" s="127"/>
      <c r="D15" s="127"/>
      <c r="E15" s="127"/>
      <c r="F15" s="127"/>
      <c r="G15" s="127"/>
      <c r="H15" s="127"/>
      <c r="I15" s="127"/>
      <c r="J15" s="127"/>
      <c r="K15" s="127"/>
      <c r="L15" s="127"/>
      <c r="M15" s="127"/>
      <c r="N15" s="127"/>
      <c r="O15" s="127"/>
      <c r="P15" s="127"/>
      <c r="Q15" s="127"/>
    </row>
    <row r="16" spans="1:17" x14ac:dyDescent="0.25">
      <c r="A16" s="126"/>
      <c r="B16" s="127"/>
      <c r="C16" s="127"/>
      <c r="D16" s="127"/>
      <c r="E16" s="127"/>
      <c r="F16" s="127"/>
      <c r="G16" s="127"/>
      <c r="H16" s="127"/>
      <c r="I16" s="127"/>
      <c r="J16" s="127"/>
      <c r="K16" s="127"/>
      <c r="L16" s="127"/>
      <c r="M16" s="127"/>
      <c r="N16" s="127"/>
      <c r="O16" s="127"/>
      <c r="P16" s="127"/>
      <c r="Q16" s="127"/>
    </row>
    <row r="17" spans="1:17" x14ac:dyDescent="0.25">
      <c r="A17" s="126"/>
      <c r="B17" s="127"/>
      <c r="C17" s="127"/>
      <c r="D17" s="127"/>
      <c r="E17" s="127"/>
      <c r="F17" s="127"/>
      <c r="G17" s="127"/>
      <c r="H17" s="127"/>
      <c r="I17" s="127"/>
      <c r="J17" s="127"/>
      <c r="K17" s="127"/>
      <c r="L17" s="127"/>
      <c r="M17" s="127"/>
      <c r="N17" s="127"/>
      <c r="O17" s="127"/>
      <c r="P17" s="127"/>
      <c r="Q17" s="127"/>
    </row>
    <row r="18" spans="1:17" x14ac:dyDescent="0.25">
      <c r="A18" s="126"/>
      <c r="B18" s="127"/>
      <c r="C18" s="127"/>
      <c r="D18" s="127"/>
      <c r="E18" s="127"/>
      <c r="F18" s="127"/>
      <c r="G18" s="127"/>
      <c r="H18" s="127"/>
      <c r="I18" s="127"/>
      <c r="J18" s="127"/>
      <c r="K18" s="127"/>
      <c r="L18" s="127"/>
      <c r="M18" s="127"/>
      <c r="N18" s="127"/>
      <c r="O18" s="127"/>
      <c r="P18" s="127"/>
      <c r="Q18" s="127"/>
    </row>
    <row r="19" spans="1:17" x14ac:dyDescent="0.25">
      <c r="A19" s="126"/>
      <c r="B19" s="127"/>
      <c r="C19" s="127"/>
      <c r="D19" s="127"/>
      <c r="E19" s="127"/>
      <c r="F19" s="127"/>
      <c r="G19" s="127"/>
      <c r="H19" s="127"/>
      <c r="I19" s="127"/>
      <c r="J19" s="127"/>
      <c r="K19" s="127"/>
      <c r="L19" s="127"/>
      <c r="M19" s="127"/>
      <c r="N19" s="127"/>
      <c r="O19" s="127"/>
      <c r="P19" s="127"/>
      <c r="Q19" s="127"/>
    </row>
    <row r="20" spans="1:17" x14ac:dyDescent="0.25">
      <c r="A20" s="126"/>
      <c r="B20" s="127"/>
      <c r="C20" s="127"/>
      <c r="D20" s="127"/>
      <c r="E20" s="127"/>
      <c r="F20" s="127"/>
      <c r="G20" s="127"/>
      <c r="H20" s="127"/>
      <c r="I20" s="127"/>
      <c r="J20" s="127"/>
      <c r="K20" s="127"/>
      <c r="L20" s="127"/>
      <c r="M20" s="127"/>
      <c r="N20" s="127"/>
      <c r="O20" s="127"/>
      <c r="P20" s="127"/>
      <c r="Q20" s="127"/>
    </row>
    <row r="21" spans="1:17" x14ac:dyDescent="0.25">
      <c r="A21" s="126"/>
      <c r="B21" s="127"/>
      <c r="C21" s="127"/>
      <c r="D21" s="127"/>
      <c r="E21" s="127"/>
      <c r="F21" s="127"/>
      <c r="G21" s="127"/>
      <c r="H21" s="127"/>
      <c r="I21" s="127"/>
      <c r="J21" s="127"/>
      <c r="K21" s="127"/>
      <c r="L21" s="127"/>
      <c r="M21" s="127"/>
      <c r="N21" s="127"/>
      <c r="O21" s="127"/>
      <c r="P21" s="127"/>
      <c r="Q21" s="127"/>
    </row>
    <row r="22" spans="1:17" x14ac:dyDescent="0.25">
      <c r="A22" s="126"/>
      <c r="B22" s="127"/>
      <c r="C22" s="127"/>
      <c r="D22" s="127"/>
      <c r="E22" s="127"/>
      <c r="F22" s="127"/>
      <c r="G22" s="127"/>
      <c r="H22" s="127"/>
      <c r="I22" s="127"/>
      <c r="J22" s="127"/>
      <c r="K22" s="127"/>
      <c r="L22" s="127"/>
      <c r="M22" s="127"/>
      <c r="N22" s="127"/>
      <c r="O22" s="127"/>
      <c r="P22" s="127"/>
      <c r="Q22" s="127"/>
    </row>
    <row r="23" spans="1:17" x14ac:dyDescent="0.25">
      <c r="A23" s="126"/>
      <c r="B23" s="127"/>
      <c r="C23" s="127"/>
      <c r="D23" s="127"/>
      <c r="E23" s="127"/>
      <c r="F23" s="127"/>
      <c r="G23" s="127"/>
      <c r="H23" s="127"/>
      <c r="I23" s="127"/>
      <c r="J23" s="127"/>
      <c r="K23" s="127"/>
      <c r="L23" s="127"/>
      <c r="M23" s="127"/>
      <c r="N23" s="127"/>
      <c r="O23" s="127"/>
      <c r="P23" s="127"/>
      <c r="Q23" s="127"/>
    </row>
    <row r="24" spans="1:17" x14ac:dyDescent="0.25">
      <c r="A24" s="126"/>
      <c r="B24" s="127"/>
      <c r="C24" s="127"/>
      <c r="D24" s="127"/>
      <c r="E24" s="127"/>
      <c r="F24" s="127"/>
      <c r="G24" s="127"/>
      <c r="H24" s="127"/>
      <c r="I24" s="127"/>
      <c r="J24" s="127"/>
      <c r="K24" s="127"/>
      <c r="L24" s="127"/>
      <c r="M24" s="127"/>
      <c r="N24" s="127"/>
      <c r="O24" s="127"/>
      <c r="P24" s="127"/>
      <c r="Q24" s="127"/>
    </row>
    <row r="25" spans="1:17" x14ac:dyDescent="0.25">
      <c r="A25" s="126"/>
      <c r="B25" s="127"/>
      <c r="C25" s="127"/>
      <c r="D25" s="127"/>
      <c r="E25" s="127"/>
      <c r="F25" s="127"/>
      <c r="G25" s="127"/>
      <c r="H25" s="127"/>
      <c r="I25" s="127"/>
      <c r="J25" s="127"/>
      <c r="K25" s="127"/>
      <c r="L25" s="127"/>
      <c r="M25" s="127"/>
      <c r="N25" s="127"/>
      <c r="O25" s="127"/>
      <c r="P25" s="127"/>
      <c r="Q25" s="127"/>
    </row>
    <row r="26" spans="1:17" x14ac:dyDescent="0.25">
      <c r="A26" s="126"/>
      <c r="B26" s="127"/>
      <c r="C26" s="127"/>
      <c r="D26" s="127"/>
      <c r="E26" s="127"/>
      <c r="F26" s="127"/>
      <c r="G26" s="127"/>
      <c r="H26" s="127"/>
      <c r="I26" s="127"/>
      <c r="J26" s="127"/>
      <c r="K26" s="127"/>
      <c r="L26" s="127"/>
      <c r="M26" s="127"/>
      <c r="N26" s="127"/>
      <c r="O26" s="127"/>
      <c r="P26" s="127"/>
      <c r="Q26" s="127"/>
    </row>
    <row r="27" spans="1:17" x14ac:dyDescent="0.25">
      <c r="A27" s="126"/>
      <c r="B27" s="127"/>
      <c r="C27" s="127"/>
      <c r="D27" s="127"/>
      <c r="E27" s="127"/>
      <c r="F27" s="127"/>
      <c r="G27" s="127"/>
      <c r="H27" s="127"/>
      <c r="I27" s="127"/>
      <c r="J27" s="127"/>
      <c r="K27" s="127"/>
      <c r="L27" s="127"/>
      <c r="M27" s="127"/>
      <c r="N27" s="127"/>
      <c r="O27" s="127"/>
      <c r="P27" s="127"/>
      <c r="Q27" s="127"/>
    </row>
    <row r="28" spans="1:17" x14ac:dyDescent="0.25">
      <c r="A28" s="126"/>
      <c r="B28" s="127"/>
      <c r="C28" s="127"/>
      <c r="D28" s="127"/>
      <c r="E28" s="127"/>
      <c r="F28" s="127"/>
      <c r="G28" s="127"/>
      <c r="H28" s="127"/>
      <c r="I28" s="127"/>
      <c r="J28" s="127"/>
      <c r="K28" s="127"/>
      <c r="L28" s="127"/>
      <c r="M28" s="127"/>
      <c r="N28" s="127"/>
      <c r="O28" s="127"/>
      <c r="P28" s="127"/>
      <c r="Q28" s="127"/>
    </row>
    <row r="29" spans="1:17" x14ac:dyDescent="0.25">
      <c r="A29" s="126"/>
      <c r="B29" s="127"/>
      <c r="C29" s="127"/>
      <c r="D29" s="127"/>
      <c r="E29" s="127"/>
      <c r="F29" s="127"/>
      <c r="G29" s="127"/>
      <c r="H29" s="127"/>
      <c r="I29" s="127"/>
      <c r="J29" s="127"/>
      <c r="K29" s="127"/>
      <c r="L29" s="127"/>
      <c r="M29" s="127"/>
      <c r="N29" s="127"/>
      <c r="O29" s="127"/>
      <c r="P29" s="127"/>
      <c r="Q29" s="127"/>
    </row>
    <row r="30" spans="1:17" x14ac:dyDescent="0.25">
      <c r="A30" s="126"/>
      <c r="B30" s="127"/>
      <c r="C30" s="127"/>
      <c r="D30" s="127"/>
      <c r="E30" s="127"/>
      <c r="F30" s="127"/>
      <c r="G30" s="127"/>
      <c r="H30" s="127"/>
      <c r="I30" s="127"/>
      <c r="J30" s="127"/>
      <c r="K30" s="127"/>
      <c r="L30" s="127"/>
      <c r="M30" s="127"/>
      <c r="N30" s="127"/>
      <c r="O30" s="127"/>
      <c r="P30" s="127"/>
      <c r="Q30" s="127"/>
    </row>
    <row r="31" spans="1:17" x14ac:dyDescent="0.25">
      <c r="A31" s="126"/>
      <c r="B31" s="127"/>
      <c r="C31" s="127"/>
      <c r="D31" s="127"/>
      <c r="E31" s="127"/>
      <c r="F31" s="127"/>
      <c r="G31" s="127"/>
      <c r="H31" s="127"/>
      <c r="I31" s="127"/>
      <c r="J31" s="127"/>
      <c r="K31" s="127"/>
      <c r="L31" s="127"/>
      <c r="M31" s="127"/>
      <c r="N31" s="127"/>
      <c r="O31" s="127"/>
      <c r="P31" s="127"/>
      <c r="Q31" s="127"/>
    </row>
    <row r="32" spans="1:17" x14ac:dyDescent="0.25">
      <c r="A32" s="126"/>
      <c r="B32" s="127"/>
      <c r="C32" s="127"/>
      <c r="D32" s="127"/>
      <c r="E32" s="127"/>
      <c r="F32" s="127"/>
      <c r="G32" s="127"/>
      <c r="H32" s="127"/>
      <c r="I32" s="127"/>
      <c r="J32" s="127"/>
      <c r="K32" s="127"/>
      <c r="L32" s="127"/>
      <c r="M32" s="127"/>
      <c r="N32" s="127"/>
      <c r="O32" s="127"/>
      <c r="P32" s="127"/>
      <c r="Q32" s="127"/>
    </row>
    <row r="33" spans="1:17" x14ac:dyDescent="0.25">
      <c r="A33" s="126"/>
      <c r="B33" s="127"/>
      <c r="C33" s="127"/>
      <c r="D33" s="127"/>
      <c r="E33" s="127"/>
      <c r="F33" s="127"/>
      <c r="G33" s="127"/>
      <c r="H33" s="127"/>
      <c r="I33" s="127"/>
      <c r="J33" s="127"/>
      <c r="K33" s="127"/>
      <c r="L33" s="127"/>
      <c r="M33" s="127"/>
      <c r="N33" s="127"/>
      <c r="O33" s="127"/>
      <c r="P33" s="127"/>
      <c r="Q33" s="127"/>
    </row>
    <row r="34" spans="1:17" x14ac:dyDescent="0.25">
      <c r="A34" s="126"/>
      <c r="B34" s="127"/>
      <c r="C34" s="127"/>
      <c r="D34" s="127"/>
      <c r="E34" s="127"/>
      <c r="F34" s="127"/>
      <c r="G34" s="127"/>
      <c r="H34" s="127"/>
      <c r="I34" s="127"/>
      <c r="J34" s="127"/>
      <c r="K34" s="127"/>
      <c r="L34" s="127"/>
      <c r="M34" s="127"/>
      <c r="N34" s="127"/>
      <c r="O34" s="127"/>
      <c r="P34" s="127"/>
      <c r="Q34" s="127"/>
    </row>
    <row r="35" spans="1:17" x14ac:dyDescent="0.25">
      <c r="A35" s="126"/>
      <c r="B35" s="127"/>
      <c r="C35" s="127"/>
      <c r="D35" s="127"/>
      <c r="E35" s="127"/>
      <c r="F35" s="127"/>
      <c r="G35" s="127"/>
      <c r="H35" s="127"/>
      <c r="I35" s="127"/>
      <c r="J35" s="127"/>
      <c r="K35" s="127"/>
      <c r="L35" s="127"/>
      <c r="M35" s="127"/>
      <c r="N35" s="127"/>
      <c r="O35" s="127"/>
      <c r="P35" s="127"/>
      <c r="Q35" s="127"/>
    </row>
    <row r="36" spans="1:17" x14ac:dyDescent="0.25">
      <c r="A36" s="126"/>
      <c r="B36" s="127"/>
      <c r="C36" s="127"/>
      <c r="D36" s="127"/>
      <c r="E36" s="127"/>
      <c r="F36" s="127"/>
      <c r="G36" s="127"/>
      <c r="H36" s="127"/>
      <c r="I36" s="127"/>
      <c r="J36" s="127"/>
      <c r="K36" s="127"/>
      <c r="L36" s="127"/>
      <c r="M36" s="127"/>
      <c r="N36" s="127"/>
      <c r="O36" s="127"/>
      <c r="P36" s="127"/>
      <c r="Q36" s="127"/>
    </row>
    <row r="37" spans="1:17" x14ac:dyDescent="0.25">
      <c r="A37" s="126"/>
      <c r="B37" s="127"/>
      <c r="C37" s="127"/>
      <c r="D37" s="127"/>
      <c r="E37" s="127"/>
      <c r="F37" s="127"/>
      <c r="G37" s="127"/>
      <c r="H37" s="127"/>
      <c r="I37" s="127"/>
      <c r="J37" s="127"/>
      <c r="K37" s="127"/>
      <c r="L37" s="127"/>
      <c r="M37" s="127"/>
      <c r="N37" s="127"/>
      <c r="O37" s="127"/>
      <c r="P37" s="127"/>
      <c r="Q37" s="127"/>
    </row>
    <row r="38" spans="1:17" x14ac:dyDescent="0.25">
      <c r="A38" s="126"/>
      <c r="B38" s="127"/>
      <c r="C38" s="127"/>
      <c r="D38" s="127"/>
      <c r="E38" s="127"/>
      <c r="F38" s="127"/>
      <c r="G38" s="127"/>
      <c r="H38" s="127"/>
      <c r="I38" s="127"/>
      <c r="J38" s="127"/>
      <c r="K38" s="127"/>
      <c r="L38" s="127"/>
      <c r="M38" s="127"/>
      <c r="N38" s="127"/>
      <c r="O38" s="127"/>
      <c r="P38" s="127"/>
      <c r="Q38" s="127"/>
    </row>
    <row r="39" spans="1:17" x14ac:dyDescent="0.25">
      <c r="A39" s="126"/>
      <c r="B39" s="127"/>
      <c r="C39" s="127"/>
      <c r="D39" s="127"/>
      <c r="E39" s="127"/>
      <c r="F39" s="127"/>
      <c r="G39" s="127"/>
      <c r="H39" s="127"/>
      <c r="I39" s="127"/>
      <c r="J39" s="127"/>
      <c r="K39" s="127"/>
      <c r="L39" s="127"/>
      <c r="M39" s="127"/>
      <c r="N39" s="127"/>
      <c r="O39" s="127"/>
      <c r="P39" s="127"/>
      <c r="Q39" s="127"/>
    </row>
    <row r="40" spans="1:17" x14ac:dyDescent="0.25">
      <c r="A40" s="126"/>
      <c r="B40" s="127"/>
      <c r="C40" s="127"/>
      <c r="D40" s="127"/>
      <c r="E40" s="127"/>
      <c r="F40" s="127"/>
      <c r="G40" s="127"/>
      <c r="H40" s="127"/>
      <c r="I40" s="127"/>
      <c r="J40" s="127"/>
      <c r="K40" s="127"/>
      <c r="L40" s="127"/>
      <c r="M40" s="127"/>
      <c r="N40" s="127"/>
      <c r="O40" s="127"/>
      <c r="P40" s="127"/>
      <c r="Q40" s="127"/>
    </row>
    <row r="41" spans="1:17" ht="18.75" x14ac:dyDescent="0.3">
      <c r="A41" s="126"/>
      <c r="B41" s="337" t="s">
        <v>66</v>
      </c>
      <c r="C41" s="338"/>
      <c r="D41" s="339"/>
      <c r="E41" s="127"/>
      <c r="F41" s="127"/>
      <c r="G41" s="127"/>
      <c r="H41" s="127"/>
      <c r="I41" s="127"/>
      <c r="J41" s="127"/>
      <c r="K41" s="127"/>
      <c r="L41" s="127"/>
      <c r="M41" s="127"/>
      <c r="N41" s="127"/>
      <c r="O41" s="127"/>
      <c r="P41" s="127"/>
      <c r="Q41" s="127"/>
    </row>
    <row r="42" spans="1:17" ht="18.75" x14ac:dyDescent="0.3">
      <c r="A42" s="126"/>
      <c r="B42" s="159"/>
      <c r="C42" s="343" t="s">
        <v>83</v>
      </c>
      <c r="D42" s="344"/>
      <c r="E42" s="127"/>
      <c r="F42" s="127"/>
      <c r="G42" s="127"/>
      <c r="H42" s="127"/>
      <c r="I42" s="127"/>
      <c r="J42" s="127"/>
      <c r="K42" s="127"/>
      <c r="L42" s="127"/>
      <c r="M42" s="127"/>
      <c r="N42" s="127"/>
      <c r="O42" s="127"/>
      <c r="P42" s="127"/>
      <c r="Q42" s="127"/>
    </row>
    <row r="43" spans="1:17" x14ac:dyDescent="0.25">
      <c r="A43" s="126"/>
      <c r="B43" s="149" t="s">
        <v>61</v>
      </c>
      <c r="C43" s="149" t="s">
        <v>5</v>
      </c>
      <c r="D43" s="150" t="s">
        <v>6</v>
      </c>
      <c r="E43" s="127"/>
      <c r="F43" s="127"/>
      <c r="G43" s="127"/>
      <c r="H43" s="127"/>
      <c r="I43" s="127"/>
      <c r="J43" s="127"/>
      <c r="K43" s="127"/>
      <c r="L43" s="127"/>
      <c r="M43" s="127"/>
      <c r="N43" s="127"/>
      <c r="O43" s="127"/>
      <c r="P43" s="127"/>
      <c r="Q43" s="127"/>
    </row>
    <row r="44" spans="1:17" x14ac:dyDescent="0.25">
      <c r="A44" s="126"/>
      <c r="B44" s="146">
        <v>1711</v>
      </c>
      <c r="C44" s="147">
        <v>14</v>
      </c>
      <c r="D44" s="148"/>
      <c r="E44" s="127"/>
      <c r="F44" s="127"/>
      <c r="G44" s="127"/>
      <c r="H44" s="127"/>
      <c r="I44" s="127"/>
      <c r="J44" s="127"/>
      <c r="K44" s="127"/>
      <c r="L44" s="127"/>
      <c r="M44" s="127"/>
      <c r="N44" s="127"/>
      <c r="O44" s="127"/>
      <c r="P44" s="127"/>
      <c r="Q44" s="127"/>
    </row>
    <row r="45" spans="1:17" x14ac:dyDescent="0.25">
      <c r="A45" s="126"/>
      <c r="B45" s="146">
        <v>1712</v>
      </c>
      <c r="C45" s="148">
        <v>198</v>
      </c>
      <c r="D45" s="148"/>
      <c r="E45" s="127"/>
      <c r="F45" s="127"/>
      <c r="G45" s="127"/>
      <c r="H45" s="127"/>
      <c r="I45" s="127"/>
      <c r="J45" s="127"/>
      <c r="K45" s="127"/>
      <c r="L45" s="127"/>
      <c r="M45" s="127"/>
      <c r="N45" s="127"/>
      <c r="O45" s="127"/>
      <c r="P45" s="127"/>
      <c r="Q45" s="127"/>
    </row>
    <row r="46" spans="1:17" x14ac:dyDescent="0.25">
      <c r="A46" s="126"/>
      <c r="B46" s="146">
        <v>1713</v>
      </c>
      <c r="C46" s="148">
        <v>184</v>
      </c>
      <c r="D46" s="148"/>
      <c r="E46" s="127"/>
      <c r="F46" s="127"/>
      <c r="G46" s="127"/>
      <c r="H46" s="127"/>
      <c r="I46" s="127"/>
      <c r="J46" s="127"/>
      <c r="K46" s="127"/>
      <c r="L46" s="127"/>
      <c r="M46" s="127"/>
      <c r="N46" s="127"/>
      <c r="O46" s="127"/>
      <c r="P46" s="127"/>
      <c r="Q46" s="127"/>
    </row>
    <row r="47" spans="1:17" x14ac:dyDescent="0.25">
      <c r="A47" s="126"/>
      <c r="B47" s="146">
        <v>1714</v>
      </c>
      <c r="C47" s="148">
        <v>233</v>
      </c>
      <c r="D47" s="148"/>
      <c r="E47" s="127"/>
      <c r="F47" s="127"/>
      <c r="G47" s="127"/>
      <c r="H47" s="127"/>
      <c r="I47" s="127"/>
      <c r="J47" s="127"/>
      <c r="K47" s="127"/>
      <c r="L47" s="127"/>
      <c r="M47" s="127"/>
      <c r="N47" s="127"/>
      <c r="O47" s="127"/>
      <c r="P47" s="127"/>
      <c r="Q47" s="127"/>
    </row>
    <row r="48" spans="1:17" x14ac:dyDescent="0.25">
      <c r="A48" s="126"/>
      <c r="B48" s="146">
        <v>1715</v>
      </c>
      <c r="C48" s="148">
        <v>61</v>
      </c>
      <c r="D48" s="148"/>
      <c r="E48" s="127"/>
      <c r="F48" s="127"/>
      <c r="G48" s="127"/>
      <c r="H48" s="127"/>
      <c r="I48" s="127"/>
      <c r="J48" s="127"/>
      <c r="K48" s="127"/>
      <c r="L48" s="127"/>
      <c r="M48" s="127"/>
      <c r="N48" s="127"/>
      <c r="O48" s="127"/>
      <c r="P48" s="127"/>
      <c r="Q48" s="127"/>
    </row>
    <row r="49" spans="1:17" x14ac:dyDescent="0.25">
      <c r="A49" s="126"/>
      <c r="B49" s="146">
        <v>1716</v>
      </c>
      <c r="C49" s="148">
        <v>48</v>
      </c>
      <c r="D49" s="148"/>
      <c r="E49" s="127"/>
      <c r="F49" s="127"/>
      <c r="G49" s="127"/>
      <c r="H49" s="127"/>
      <c r="I49" s="127"/>
      <c r="J49" s="127"/>
      <c r="K49" s="127"/>
      <c r="L49" s="127"/>
      <c r="M49" s="127"/>
      <c r="N49" s="127"/>
      <c r="O49" s="127"/>
      <c r="P49" s="127"/>
      <c r="Q49" s="127"/>
    </row>
    <row r="50" spans="1:17" x14ac:dyDescent="0.25">
      <c r="A50" s="126"/>
      <c r="B50" s="146">
        <v>1717</v>
      </c>
      <c r="C50" s="148">
        <v>36</v>
      </c>
      <c r="D50" s="148"/>
      <c r="E50" s="127"/>
      <c r="F50" s="127"/>
      <c r="G50" s="127"/>
      <c r="H50" s="127"/>
      <c r="I50" s="127"/>
      <c r="J50" s="127"/>
      <c r="K50" s="127"/>
      <c r="L50" s="127"/>
      <c r="M50" s="127"/>
      <c r="N50" s="127"/>
      <c r="O50" s="127"/>
      <c r="P50" s="127"/>
      <c r="Q50" s="127"/>
    </row>
    <row r="51" spans="1:17" x14ac:dyDescent="0.25">
      <c r="A51" s="126"/>
      <c r="B51" s="146">
        <v>1718</v>
      </c>
      <c r="C51" s="148">
        <v>12</v>
      </c>
      <c r="D51" s="148"/>
      <c r="E51" s="127"/>
      <c r="F51" s="127"/>
      <c r="G51" s="127"/>
      <c r="H51" s="127"/>
      <c r="I51" s="127"/>
      <c r="J51" s="127"/>
      <c r="K51" s="127"/>
      <c r="L51" s="127"/>
      <c r="M51" s="127"/>
      <c r="N51" s="127"/>
      <c r="O51" s="127"/>
      <c r="P51" s="127"/>
      <c r="Q51" s="127"/>
    </row>
    <row r="52" spans="1:17" x14ac:dyDescent="0.25">
      <c r="A52" s="126"/>
      <c r="B52" s="146">
        <v>1721</v>
      </c>
      <c r="C52" s="148"/>
      <c r="D52" s="148">
        <v>42</v>
      </c>
      <c r="E52" s="127"/>
      <c r="F52" s="127"/>
      <c r="G52" s="127"/>
      <c r="H52" s="127"/>
      <c r="I52" s="127"/>
      <c r="J52" s="127"/>
      <c r="K52" s="127"/>
      <c r="L52" s="127"/>
      <c r="M52" s="127"/>
      <c r="N52" s="127"/>
      <c r="O52" s="127"/>
      <c r="P52" s="127"/>
      <c r="Q52" s="127"/>
    </row>
    <row r="53" spans="1:17" x14ac:dyDescent="0.25">
      <c r="A53" s="126"/>
      <c r="B53" s="146">
        <v>1722</v>
      </c>
      <c r="C53" s="148">
        <v>24</v>
      </c>
      <c r="D53" s="148">
        <v>50</v>
      </c>
      <c r="E53" s="127"/>
      <c r="F53" s="127"/>
      <c r="G53" s="127"/>
      <c r="H53" s="127"/>
      <c r="I53" s="127"/>
      <c r="J53" s="127"/>
      <c r="K53" s="127"/>
      <c r="L53" s="127"/>
      <c r="M53" s="127"/>
      <c r="N53" s="127"/>
      <c r="O53" s="127"/>
      <c r="P53" s="127"/>
      <c r="Q53" s="127"/>
    </row>
    <row r="54" spans="1:17" x14ac:dyDescent="0.25">
      <c r="A54" s="126"/>
      <c r="B54" s="146">
        <v>1723</v>
      </c>
      <c r="C54" s="148"/>
      <c r="D54" s="148">
        <v>53</v>
      </c>
      <c r="E54" s="127"/>
      <c r="F54" s="127"/>
      <c r="G54" s="127"/>
      <c r="H54" s="127"/>
      <c r="I54" s="127"/>
      <c r="J54" s="127"/>
      <c r="K54" s="127"/>
      <c r="L54" s="127"/>
      <c r="M54" s="127"/>
      <c r="N54" s="127"/>
      <c r="O54" s="127"/>
      <c r="P54" s="127"/>
      <c r="Q54" s="127"/>
    </row>
    <row r="55" spans="1:17" x14ac:dyDescent="0.25">
      <c r="A55" s="126"/>
      <c r="B55" s="146">
        <v>1724</v>
      </c>
      <c r="C55" s="148"/>
      <c r="D55" s="148">
        <v>45</v>
      </c>
      <c r="E55" s="127"/>
      <c r="F55" s="127"/>
      <c r="G55" s="127"/>
      <c r="H55" s="127"/>
      <c r="I55" s="127"/>
      <c r="J55" s="127"/>
      <c r="K55" s="127"/>
      <c r="L55" s="127"/>
      <c r="M55" s="127"/>
      <c r="N55" s="127"/>
      <c r="O55" s="127"/>
      <c r="P55" s="127"/>
      <c r="Q55" s="127"/>
    </row>
    <row r="56" spans="1:17" x14ac:dyDescent="0.25">
      <c r="A56" s="126"/>
      <c r="B56" s="146">
        <v>1725</v>
      </c>
      <c r="C56" s="148"/>
      <c r="D56" s="148">
        <v>44</v>
      </c>
      <c r="E56" s="127"/>
      <c r="F56" s="127"/>
      <c r="G56" s="127"/>
      <c r="H56" s="127"/>
      <c r="I56" s="127"/>
      <c r="J56" s="127"/>
      <c r="K56" s="127"/>
      <c r="L56" s="127"/>
      <c r="M56" s="127"/>
      <c r="N56" s="127"/>
      <c r="O56" s="127"/>
      <c r="P56" s="127"/>
      <c r="Q56" s="127"/>
    </row>
    <row r="57" spans="1:17" x14ac:dyDescent="0.25">
      <c r="A57" s="126"/>
      <c r="B57" s="146">
        <v>1727</v>
      </c>
      <c r="C57" s="148"/>
      <c r="D57" s="148">
        <v>12</v>
      </c>
      <c r="E57" s="127"/>
      <c r="F57" s="127"/>
      <c r="G57" s="127"/>
      <c r="H57" s="127"/>
      <c r="I57" s="127"/>
      <c r="J57" s="127"/>
      <c r="K57" s="127"/>
      <c r="L57" s="127"/>
      <c r="M57" s="127"/>
      <c r="N57" s="127"/>
      <c r="O57" s="127"/>
      <c r="P57" s="127"/>
      <c r="Q57" s="127"/>
    </row>
    <row r="58" spans="1:17" x14ac:dyDescent="0.25">
      <c r="A58" s="126"/>
      <c r="B58" s="146">
        <v>1729</v>
      </c>
      <c r="C58" s="148"/>
      <c r="D58" s="148">
        <v>3</v>
      </c>
      <c r="E58" s="127"/>
      <c r="F58" s="127"/>
      <c r="G58" s="127"/>
      <c r="H58" s="127"/>
      <c r="I58" s="127"/>
      <c r="J58" s="127"/>
      <c r="K58" s="127"/>
      <c r="L58" s="127"/>
      <c r="M58" s="127"/>
      <c r="N58" s="127"/>
      <c r="O58" s="127"/>
      <c r="P58" s="127"/>
      <c r="Q58" s="127"/>
    </row>
    <row r="59" spans="1:17" x14ac:dyDescent="0.25">
      <c r="A59" s="126"/>
      <c r="B59" s="146">
        <v>1731</v>
      </c>
      <c r="C59" s="148"/>
      <c r="D59" s="148">
        <v>6</v>
      </c>
      <c r="E59" s="127"/>
      <c r="F59" s="127"/>
      <c r="G59" s="127"/>
      <c r="H59" s="127"/>
      <c r="I59" s="127"/>
      <c r="J59" s="127"/>
      <c r="K59" s="127"/>
      <c r="L59" s="127"/>
      <c r="M59" s="127"/>
      <c r="N59" s="127"/>
      <c r="O59" s="127"/>
      <c r="P59" s="127"/>
      <c r="Q59" s="127"/>
    </row>
    <row r="60" spans="1:17" x14ac:dyDescent="0.25">
      <c r="A60" s="126"/>
      <c r="B60" s="160" t="s">
        <v>62</v>
      </c>
      <c r="C60" s="161"/>
      <c r="D60" s="161">
        <v>125</v>
      </c>
      <c r="E60" s="127"/>
      <c r="F60" s="127"/>
      <c r="G60" s="127"/>
      <c r="H60" s="127"/>
      <c r="I60" s="127"/>
      <c r="J60" s="127"/>
      <c r="K60" s="127"/>
      <c r="L60" s="127"/>
      <c r="M60" s="127"/>
      <c r="N60" s="127"/>
      <c r="O60" s="127"/>
      <c r="P60" s="127"/>
      <c r="Q60" s="127"/>
    </row>
    <row r="61" spans="1:17" x14ac:dyDescent="0.25">
      <c r="A61" s="126"/>
      <c r="B61" s="127"/>
      <c r="C61" s="127"/>
      <c r="D61" s="127"/>
      <c r="E61" s="127"/>
      <c r="F61" s="127"/>
      <c r="G61" s="127"/>
      <c r="H61" s="127"/>
      <c r="I61" s="127"/>
      <c r="J61" s="127"/>
      <c r="K61" s="127"/>
      <c r="L61" s="127"/>
      <c r="M61" s="127"/>
      <c r="N61" s="127"/>
      <c r="O61" s="127"/>
      <c r="P61" s="127"/>
      <c r="Q61" s="127"/>
    </row>
    <row r="62" spans="1:17" x14ac:dyDescent="0.25">
      <c r="A62" s="126"/>
      <c r="B62" s="127"/>
      <c r="C62" s="127"/>
      <c r="D62" s="127"/>
      <c r="E62" s="127"/>
      <c r="F62" s="127"/>
      <c r="G62" s="127"/>
      <c r="H62" s="127"/>
      <c r="I62" s="127"/>
      <c r="J62" s="127"/>
      <c r="K62" s="127"/>
      <c r="L62" s="127"/>
      <c r="M62" s="127"/>
      <c r="N62" s="127"/>
      <c r="O62" s="127"/>
      <c r="P62" s="127"/>
      <c r="Q62" s="127"/>
    </row>
    <row r="63" spans="1:17" ht="21" x14ac:dyDescent="0.35">
      <c r="A63" s="126"/>
      <c r="B63" s="340" t="s">
        <v>74</v>
      </c>
      <c r="C63" s="341"/>
      <c r="D63" s="341"/>
      <c r="E63" s="341"/>
      <c r="F63" s="341"/>
      <c r="G63" s="341"/>
      <c r="H63" s="342"/>
      <c r="I63" s="127"/>
      <c r="J63" s="127"/>
      <c r="K63" s="127"/>
      <c r="L63" s="127"/>
      <c r="M63" s="127"/>
      <c r="N63" s="127"/>
      <c r="O63" s="127"/>
      <c r="P63" s="127"/>
      <c r="Q63" s="127"/>
    </row>
    <row r="64" spans="1:17" ht="15.75" x14ac:dyDescent="0.25">
      <c r="A64" s="126"/>
      <c r="B64" s="130"/>
      <c r="C64" s="131" t="s">
        <v>68</v>
      </c>
      <c r="D64" s="136" t="s">
        <v>69</v>
      </c>
      <c r="E64" s="135" t="s">
        <v>70</v>
      </c>
      <c r="F64" s="132" t="s">
        <v>71</v>
      </c>
      <c r="G64" s="132" t="s">
        <v>72</v>
      </c>
      <c r="H64" s="132" t="s">
        <v>73</v>
      </c>
      <c r="I64" s="127"/>
      <c r="J64" s="127"/>
      <c r="K64" s="127"/>
      <c r="L64" s="127"/>
      <c r="M64" s="127"/>
      <c r="N64" s="127"/>
      <c r="O64" s="127"/>
      <c r="P64" s="127"/>
      <c r="Q64" s="127"/>
    </row>
    <row r="65" spans="1:17" ht="15.75" x14ac:dyDescent="0.25">
      <c r="A65" s="126"/>
      <c r="B65" s="151" t="s">
        <v>63</v>
      </c>
      <c r="C65" s="133">
        <v>2</v>
      </c>
      <c r="D65" s="137">
        <v>1</v>
      </c>
      <c r="E65" s="133">
        <v>2</v>
      </c>
      <c r="F65" s="140">
        <v>1</v>
      </c>
      <c r="G65" s="143">
        <v>3</v>
      </c>
      <c r="H65" s="144">
        <v>4</v>
      </c>
      <c r="I65" s="127"/>
      <c r="J65" s="127"/>
      <c r="K65" s="127"/>
      <c r="L65" s="127"/>
      <c r="M65" s="127"/>
      <c r="N65" s="127"/>
      <c r="O65" s="127"/>
      <c r="P65" s="127"/>
      <c r="Q65" s="127"/>
    </row>
    <row r="66" spans="1:17" ht="15.75" x14ac:dyDescent="0.25">
      <c r="A66" s="126"/>
      <c r="B66" s="152" t="s">
        <v>75</v>
      </c>
      <c r="C66" s="134">
        <v>1</v>
      </c>
      <c r="D66" s="138">
        <v>2</v>
      </c>
      <c r="E66" s="133">
        <v>2</v>
      </c>
      <c r="F66" s="141">
        <v>1</v>
      </c>
      <c r="G66" s="142">
        <v>3</v>
      </c>
      <c r="H66" s="145">
        <v>4</v>
      </c>
      <c r="I66" s="127"/>
      <c r="J66" s="127"/>
      <c r="K66" s="127"/>
      <c r="L66" s="127"/>
      <c r="M66" s="127"/>
      <c r="N66" s="127"/>
      <c r="O66" s="127"/>
      <c r="P66" s="127"/>
      <c r="Q66" s="127"/>
    </row>
    <row r="67" spans="1:17" ht="15.75" x14ac:dyDescent="0.25">
      <c r="A67" s="126"/>
      <c r="B67" s="152" t="s">
        <v>54</v>
      </c>
      <c r="C67" s="134">
        <v>1</v>
      </c>
      <c r="D67" s="138">
        <v>2</v>
      </c>
      <c r="E67" s="133">
        <v>2</v>
      </c>
      <c r="F67" s="141">
        <v>1</v>
      </c>
      <c r="G67" s="142">
        <v>3</v>
      </c>
      <c r="H67" s="145">
        <v>4</v>
      </c>
      <c r="I67" s="127"/>
      <c r="J67" s="127"/>
      <c r="K67" s="127"/>
      <c r="L67" s="127"/>
      <c r="M67" s="127"/>
      <c r="N67" s="127"/>
      <c r="O67" s="127"/>
      <c r="P67" s="127"/>
      <c r="Q67" s="127"/>
    </row>
    <row r="68" spans="1:17" ht="15.75" x14ac:dyDescent="0.25">
      <c r="A68" s="126"/>
      <c r="B68" s="152" t="s">
        <v>52</v>
      </c>
      <c r="C68" s="133">
        <v>2</v>
      </c>
      <c r="D68" s="139">
        <v>1</v>
      </c>
      <c r="E68" s="133">
        <v>2</v>
      </c>
      <c r="F68" s="142">
        <v>4</v>
      </c>
      <c r="G68" s="141">
        <v>1</v>
      </c>
      <c r="H68" s="145">
        <v>3</v>
      </c>
      <c r="I68" s="127"/>
      <c r="J68" s="127"/>
      <c r="K68" s="127"/>
      <c r="L68" s="127"/>
      <c r="M68" s="127"/>
      <c r="N68" s="127"/>
      <c r="O68" s="127"/>
      <c r="P68" s="127"/>
      <c r="Q68" s="127"/>
    </row>
    <row r="69" spans="1:17" ht="15.75" x14ac:dyDescent="0.25">
      <c r="A69" s="126"/>
      <c r="B69" s="152" t="s">
        <v>53</v>
      </c>
      <c r="C69" s="134">
        <v>1</v>
      </c>
      <c r="D69" s="138">
        <v>2</v>
      </c>
      <c r="E69" s="133">
        <v>2</v>
      </c>
      <c r="F69" s="141">
        <v>1</v>
      </c>
      <c r="G69" s="142">
        <v>4</v>
      </c>
      <c r="H69" s="145">
        <v>3</v>
      </c>
      <c r="I69" s="127"/>
      <c r="J69" s="127"/>
      <c r="K69" s="127"/>
      <c r="L69" s="127"/>
      <c r="M69" s="127"/>
      <c r="N69" s="127"/>
      <c r="O69" s="127"/>
      <c r="P69" s="127"/>
      <c r="Q69" s="127"/>
    </row>
    <row r="70" spans="1:17" ht="15.75" x14ac:dyDescent="0.25">
      <c r="A70" s="126"/>
      <c r="B70" s="153" t="s">
        <v>7</v>
      </c>
      <c r="C70" s="154">
        <v>2</v>
      </c>
      <c r="D70" s="155">
        <v>1</v>
      </c>
      <c r="E70" s="156">
        <v>1</v>
      </c>
      <c r="F70" s="157">
        <v>2</v>
      </c>
      <c r="G70" s="157">
        <v>4</v>
      </c>
      <c r="H70" s="158">
        <v>3</v>
      </c>
      <c r="I70" s="127"/>
      <c r="J70" s="127"/>
      <c r="K70" s="127"/>
      <c r="L70" s="127"/>
      <c r="M70" s="127"/>
      <c r="N70" s="127"/>
      <c r="O70" s="127"/>
      <c r="P70" s="127"/>
      <c r="Q70" s="127"/>
    </row>
    <row r="71" spans="1:17" x14ac:dyDescent="0.25">
      <c r="A71" s="126"/>
      <c r="B71" s="127"/>
      <c r="C71" s="127"/>
      <c r="D71" s="127"/>
      <c r="E71" s="127"/>
      <c r="F71" s="127"/>
      <c r="G71" s="127"/>
      <c r="H71" s="127"/>
      <c r="I71" s="127"/>
      <c r="J71" s="127"/>
      <c r="K71" s="127"/>
      <c r="L71" s="127"/>
      <c r="M71" s="127"/>
      <c r="N71" s="127"/>
      <c r="O71" s="127"/>
      <c r="P71" s="127"/>
      <c r="Q71" s="127"/>
    </row>
    <row r="72" spans="1:17" x14ac:dyDescent="0.25">
      <c r="A72" s="126"/>
      <c r="B72" s="127"/>
      <c r="C72" s="127"/>
      <c r="D72" s="127"/>
      <c r="E72" s="127"/>
      <c r="F72" s="127"/>
      <c r="G72" s="127"/>
      <c r="H72" s="127"/>
      <c r="I72" s="127"/>
      <c r="J72" s="127"/>
      <c r="K72" s="127"/>
      <c r="L72" s="127"/>
      <c r="M72" s="127"/>
      <c r="N72" s="127"/>
      <c r="O72" s="127"/>
      <c r="P72" s="127"/>
      <c r="Q72" s="127"/>
    </row>
  </sheetData>
  <mergeCells count="6">
    <mergeCell ref="C3:D3"/>
    <mergeCell ref="E3:J3"/>
    <mergeCell ref="B1:Q1"/>
    <mergeCell ref="B41:D41"/>
    <mergeCell ref="B63:H63"/>
    <mergeCell ref="C42:D42"/>
  </mergeCells>
  <pageMargins left="0.7" right="0.7" top="0.78740157499999996" bottom="0.78740157499999996"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Kommunikation</vt:lpstr>
      <vt:lpstr>Transaktion</vt:lpstr>
      <vt:lpstr>Kognition</vt:lpstr>
      <vt:lpstr>Emotion</vt:lpstr>
      <vt:lpstr>Religion</vt:lpstr>
      <vt:lpstr>Visualisierung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Prell</dc:creator>
  <cp:lastModifiedBy>Prell, Martin</cp:lastModifiedBy>
  <dcterms:created xsi:type="dcterms:W3CDTF">2022-05-16T09:33:04Z</dcterms:created>
  <dcterms:modified xsi:type="dcterms:W3CDTF">2025-01-13T17:14:43Z</dcterms:modified>
</cp:coreProperties>
</file>